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30" windowHeight="6890" activeTab="3"/>
  </bookViews>
  <sheets>
    <sheet name="Init cond" sheetId="1" r:id="rId1"/>
    <sheet name="Init cond 1953" sheetId="8" r:id="rId2"/>
    <sheet name="Init cond hom" sheetId="11" r:id="rId3"/>
    <sheet name="Init cond hom2" sheetId="5" r:id="rId4"/>
    <sheet name="NG" sheetId="7" r:id="rId5"/>
    <sheet name="39Ar" sheetId="6" r:id="rId6"/>
    <sheet name="mydata 1718" sheetId="2" r:id="rId7"/>
    <sheet name="ross" sheetId="3" r:id="rId8"/>
    <sheet name="18O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4" i="5" l="1"/>
  <c r="AA95" i="5" s="1"/>
  <c r="AA96" i="5" s="1"/>
  <c r="AA97" i="5" s="1"/>
  <c r="AA98" i="5" s="1"/>
  <c r="AA99" i="5" s="1"/>
  <c r="AA100" i="5" s="1"/>
  <c r="AA87" i="5"/>
  <c r="AA88" i="5" s="1"/>
  <c r="AA89" i="5" s="1"/>
  <c r="AA90" i="5" s="1"/>
  <c r="AA91" i="5" s="1"/>
  <c r="AA92" i="5" s="1"/>
  <c r="AA93" i="5" s="1"/>
  <c r="AA78" i="5"/>
  <c r="AA79" i="5"/>
  <c r="AA80" i="5" s="1"/>
  <c r="AA81" i="5" s="1"/>
  <c r="AA82" i="5" s="1"/>
  <c r="AA83" i="5" s="1"/>
  <c r="AA84" i="5" s="1"/>
  <c r="AA85" i="5" s="1"/>
  <c r="AA86" i="5" s="1"/>
  <c r="AA67" i="5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55" i="5"/>
  <c r="AA56" i="5"/>
  <c r="AA57" i="5"/>
  <c r="AA58" i="5"/>
  <c r="AA59" i="5" s="1"/>
  <c r="AA60" i="5" s="1"/>
  <c r="AA61" i="5" s="1"/>
  <c r="AA62" i="5" s="1"/>
  <c r="AA63" i="5" s="1"/>
  <c r="AA64" i="5" s="1"/>
  <c r="AA65" i="5" s="1"/>
  <c r="AA66" i="5" s="1"/>
  <c r="AA43" i="5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33" i="5"/>
  <c r="AA34" i="5" s="1"/>
  <c r="AA35" i="5" s="1"/>
  <c r="AA36" i="5" s="1"/>
  <c r="AA37" i="5" s="1"/>
  <c r="AA38" i="5" s="1"/>
  <c r="AA39" i="5" s="1"/>
  <c r="AA40" i="5" s="1"/>
  <c r="AA41" i="5" s="1"/>
  <c r="AA42" i="5" s="1"/>
  <c r="AA26" i="5"/>
  <c r="AA27" i="5" s="1"/>
  <c r="AA28" i="5" s="1"/>
  <c r="AA29" i="5" s="1"/>
  <c r="AA30" i="5" s="1"/>
  <c r="AA31" i="5" s="1"/>
  <c r="AA32" i="5" s="1"/>
  <c r="AA15" i="5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8" i="5"/>
  <c r="AA9" i="5"/>
  <c r="AA10" i="5"/>
  <c r="AA11" i="5"/>
  <c r="AA12" i="5" s="1"/>
  <c r="AA13" i="5" s="1"/>
  <c r="AA14" i="5" s="1"/>
  <c r="AA6" i="5"/>
  <c r="AA7" i="5" s="1"/>
  <c r="AA5" i="5"/>
  <c r="AA4" i="5"/>
  <c r="AA3" i="5"/>
  <c r="J3" i="1" l="1"/>
  <c r="J4" i="1"/>
  <c r="J5" i="1"/>
  <c r="J6" i="1"/>
  <c r="J7" i="1"/>
  <c r="J8" i="1"/>
  <c r="J9" i="1"/>
  <c r="J10" i="1"/>
  <c r="J11" i="1"/>
  <c r="E345" i="6"/>
  <c r="J345" i="1" s="1"/>
  <c r="E346" i="6"/>
  <c r="J346" i="1" s="1"/>
  <c r="E347" i="6"/>
  <c r="J347" i="1" s="1"/>
  <c r="E348" i="6"/>
  <c r="J348" i="1" s="1"/>
  <c r="E349" i="6"/>
  <c r="J349" i="1" s="1"/>
  <c r="E350" i="6"/>
  <c r="J350" i="1" s="1"/>
  <c r="E351" i="6"/>
  <c r="J351" i="1" s="1"/>
  <c r="E352" i="6"/>
  <c r="J352" i="1" s="1"/>
  <c r="E353" i="6"/>
  <c r="J353" i="1" s="1"/>
  <c r="E354" i="6"/>
  <c r="J354" i="1" s="1"/>
  <c r="E355" i="6"/>
  <c r="J355" i="1" s="1"/>
  <c r="E356" i="6"/>
  <c r="J356" i="1" s="1"/>
  <c r="E357" i="6"/>
  <c r="J357" i="1" s="1"/>
  <c r="E358" i="6"/>
  <c r="J358" i="1" s="1"/>
  <c r="E359" i="6"/>
  <c r="J359" i="1" s="1"/>
  <c r="E360" i="6"/>
  <c r="J360" i="1" s="1"/>
  <c r="E361" i="6"/>
  <c r="J361" i="1" s="1"/>
  <c r="E362" i="6"/>
  <c r="J362" i="1" s="1"/>
  <c r="E363" i="6"/>
  <c r="J363" i="1" s="1"/>
  <c r="E364" i="6"/>
  <c r="J364" i="1" s="1"/>
  <c r="E365" i="6"/>
  <c r="J365" i="1" s="1"/>
  <c r="E366" i="6"/>
  <c r="J366" i="1" s="1"/>
  <c r="E367" i="6"/>
  <c r="J367" i="1" s="1"/>
  <c r="E368" i="6"/>
  <c r="J368" i="1" s="1"/>
  <c r="E369" i="6"/>
  <c r="J369" i="1" s="1"/>
  <c r="E370" i="6"/>
  <c r="J370" i="1" s="1"/>
  <c r="E371" i="6"/>
  <c r="J371" i="1" s="1"/>
  <c r="E372" i="6"/>
  <c r="J372" i="1" s="1"/>
  <c r="E373" i="6"/>
  <c r="J373" i="1" s="1"/>
  <c r="E374" i="6"/>
  <c r="J374" i="1" s="1"/>
  <c r="E375" i="6"/>
  <c r="J375" i="1" s="1"/>
  <c r="E376" i="6"/>
  <c r="J376" i="1" s="1"/>
  <c r="E377" i="6"/>
  <c r="J377" i="1" s="1"/>
  <c r="E378" i="6"/>
  <c r="J378" i="1" s="1"/>
  <c r="E379" i="6"/>
  <c r="J379" i="1" s="1"/>
  <c r="E380" i="6"/>
  <c r="J380" i="1" s="1"/>
  <c r="E381" i="6"/>
  <c r="J381" i="1" s="1"/>
  <c r="E382" i="6"/>
  <c r="J382" i="1" s="1"/>
  <c r="E383" i="6"/>
  <c r="J383" i="1" s="1"/>
  <c r="E384" i="6"/>
  <c r="J384" i="1" s="1"/>
  <c r="E385" i="6"/>
  <c r="J385" i="1" s="1"/>
  <c r="E386" i="6"/>
  <c r="J386" i="1" s="1"/>
  <c r="E387" i="6"/>
  <c r="J387" i="1" s="1"/>
  <c r="E388" i="6"/>
  <c r="J388" i="1" s="1"/>
  <c r="E389" i="6"/>
  <c r="J389" i="1" s="1"/>
  <c r="E390" i="6"/>
  <c r="J390" i="1" s="1"/>
  <c r="E391" i="6"/>
  <c r="J391" i="1" s="1"/>
  <c r="E392" i="6"/>
  <c r="J392" i="1" s="1"/>
  <c r="E393" i="6"/>
  <c r="J393" i="1" s="1"/>
  <c r="E394" i="6"/>
  <c r="J394" i="1" s="1"/>
  <c r="E395" i="6"/>
  <c r="J395" i="1" s="1"/>
  <c r="E396" i="6"/>
  <c r="J396" i="1" s="1"/>
  <c r="E397" i="6"/>
  <c r="J397" i="1" s="1"/>
  <c r="E398" i="6"/>
  <c r="J398" i="1" s="1"/>
  <c r="E399" i="6"/>
  <c r="J399" i="1" s="1"/>
  <c r="E306" i="6"/>
  <c r="J306" i="1" s="1"/>
  <c r="E307" i="6"/>
  <c r="J307" i="1" s="1"/>
  <c r="E308" i="6"/>
  <c r="J308" i="1" s="1"/>
  <c r="E309" i="6"/>
  <c r="J309" i="1" s="1"/>
  <c r="E310" i="6"/>
  <c r="J310" i="1" s="1"/>
  <c r="E311" i="6"/>
  <c r="J311" i="1" s="1"/>
  <c r="E312" i="6"/>
  <c r="J312" i="1" s="1"/>
  <c r="E313" i="6"/>
  <c r="J313" i="1" s="1"/>
  <c r="E314" i="6"/>
  <c r="J314" i="1" s="1"/>
  <c r="E315" i="6"/>
  <c r="J315" i="1" s="1"/>
  <c r="E316" i="6"/>
  <c r="J316" i="1" s="1"/>
  <c r="E317" i="6"/>
  <c r="J317" i="1" s="1"/>
  <c r="E318" i="6"/>
  <c r="J318" i="1" s="1"/>
  <c r="E319" i="6"/>
  <c r="J319" i="1" s="1"/>
  <c r="E320" i="6"/>
  <c r="J320" i="1" s="1"/>
  <c r="E321" i="6"/>
  <c r="J321" i="1" s="1"/>
  <c r="E322" i="6"/>
  <c r="J322" i="1" s="1"/>
  <c r="E323" i="6"/>
  <c r="J323" i="1" s="1"/>
  <c r="E324" i="6"/>
  <c r="J324" i="1" s="1"/>
  <c r="E325" i="6"/>
  <c r="J325" i="1" s="1"/>
  <c r="E326" i="6"/>
  <c r="J326" i="1" s="1"/>
  <c r="E327" i="6"/>
  <c r="J327" i="1" s="1"/>
  <c r="E328" i="6"/>
  <c r="J328" i="1" s="1"/>
  <c r="E329" i="6"/>
  <c r="J329" i="1" s="1"/>
  <c r="E330" i="6"/>
  <c r="J330" i="1" s="1"/>
  <c r="E331" i="6"/>
  <c r="J331" i="1" s="1"/>
  <c r="E332" i="6"/>
  <c r="J332" i="1" s="1"/>
  <c r="E333" i="6"/>
  <c r="J333" i="1" s="1"/>
  <c r="E334" i="6"/>
  <c r="J334" i="1" s="1"/>
  <c r="E335" i="6"/>
  <c r="J335" i="1" s="1"/>
  <c r="E336" i="6"/>
  <c r="J336" i="1" s="1"/>
  <c r="E337" i="6"/>
  <c r="J337" i="1" s="1"/>
  <c r="E338" i="6"/>
  <c r="J338" i="1" s="1"/>
  <c r="E339" i="6"/>
  <c r="J339" i="1" s="1"/>
  <c r="E340" i="6"/>
  <c r="J340" i="1" s="1"/>
  <c r="E341" i="6"/>
  <c r="J341" i="1" s="1"/>
  <c r="E342" i="6"/>
  <c r="J342" i="1" s="1"/>
  <c r="E343" i="6"/>
  <c r="J343" i="1" s="1"/>
  <c r="E344" i="6"/>
  <c r="J344" i="1" s="1"/>
  <c r="E280" i="6"/>
  <c r="J280" i="1" s="1"/>
  <c r="E281" i="6"/>
  <c r="J281" i="1" s="1"/>
  <c r="E282" i="6"/>
  <c r="J282" i="1" s="1"/>
  <c r="E283" i="6"/>
  <c r="J283" i="1" s="1"/>
  <c r="E284" i="6"/>
  <c r="J284" i="1" s="1"/>
  <c r="E285" i="6"/>
  <c r="J285" i="1" s="1"/>
  <c r="E286" i="6"/>
  <c r="J286" i="1" s="1"/>
  <c r="E287" i="6"/>
  <c r="J287" i="1" s="1"/>
  <c r="E288" i="6"/>
  <c r="J288" i="1" s="1"/>
  <c r="E289" i="6"/>
  <c r="J289" i="1" s="1"/>
  <c r="E290" i="6"/>
  <c r="J290" i="1" s="1"/>
  <c r="E291" i="6"/>
  <c r="J291" i="1" s="1"/>
  <c r="E292" i="6"/>
  <c r="J292" i="1" s="1"/>
  <c r="E293" i="6"/>
  <c r="J293" i="1" s="1"/>
  <c r="E294" i="6"/>
  <c r="J294" i="1" s="1"/>
  <c r="E295" i="6"/>
  <c r="J295" i="1" s="1"/>
  <c r="E296" i="6"/>
  <c r="J296" i="1" s="1"/>
  <c r="E297" i="6"/>
  <c r="J297" i="1" s="1"/>
  <c r="E298" i="6"/>
  <c r="J298" i="1" s="1"/>
  <c r="E299" i="6"/>
  <c r="J299" i="1" s="1"/>
  <c r="E300" i="6"/>
  <c r="J300" i="1" s="1"/>
  <c r="E301" i="6"/>
  <c r="J301" i="1" s="1"/>
  <c r="E302" i="6"/>
  <c r="J302" i="1" s="1"/>
  <c r="E303" i="6"/>
  <c r="J303" i="1" s="1"/>
  <c r="E304" i="6"/>
  <c r="J304" i="1" s="1"/>
  <c r="E305" i="6"/>
  <c r="J305" i="1" s="1"/>
  <c r="E209" i="6"/>
  <c r="J209" i="1" s="1"/>
  <c r="E210" i="6"/>
  <c r="J210" i="1" s="1"/>
  <c r="E211" i="6"/>
  <c r="J211" i="1" s="1"/>
  <c r="E212" i="6"/>
  <c r="J212" i="1" s="1"/>
  <c r="E213" i="6"/>
  <c r="J213" i="1" s="1"/>
  <c r="E214" i="6"/>
  <c r="J214" i="1" s="1"/>
  <c r="E215" i="6"/>
  <c r="J215" i="1" s="1"/>
  <c r="E216" i="6"/>
  <c r="J216" i="1" s="1"/>
  <c r="E217" i="6"/>
  <c r="J217" i="1" s="1"/>
  <c r="E218" i="6"/>
  <c r="J218" i="1" s="1"/>
  <c r="E219" i="6"/>
  <c r="E220" i="6" s="1"/>
  <c r="E257" i="6"/>
  <c r="J257" i="1" s="1"/>
  <c r="E258" i="6"/>
  <c r="J258" i="1" s="1"/>
  <c r="E259" i="6"/>
  <c r="J259" i="1" s="1"/>
  <c r="E260" i="6"/>
  <c r="J260" i="1" s="1"/>
  <c r="E261" i="6"/>
  <c r="J261" i="1" s="1"/>
  <c r="E262" i="6"/>
  <c r="J262" i="1" s="1"/>
  <c r="E263" i="6"/>
  <c r="J263" i="1" s="1"/>
  <c r="E264" i="6"/>
  <c r="J264" i="1" s="1"/>
  <c r="E265" i="6"/>
  <c r="J265" i="1" s="1"/>
  <c r="E266" i="6"/>
  <c r="J266" i="1" s="1"/>
  <c r="E267" i="6"/>
  <c r="J267" i="1" s="1"/>
  <c r="E268" i="6"/>
  <c r="J268" i="1" s="1"/>
  <c r="E269" i="6"/>
  <c r="J269" i="1" s="1"/>
  <c r="E270" i="6"/>
  <c r="J270" i="1" s="1"/>
  <c r="E271" i="6"/>
  <c r="J271" i="1" s="1"/>
  <c r="E272" i="6"/>
  <c r="J272" i="1" s="1"/>
  <c r="E273" i="6"/>
  <c r="J273" i="1" s="1"/>
  <c r="E274" i="6"/>
  <c r="J274" i="1" s="1"/>
  <c r="E275" i="6"/>
  <c r="J275" i="1" s="1"/>
  <c r="E276" i="6"/>
  <c r="J276" i="1" s="1"/>
  <c r="E277" i="6"/>
  <c r="J277" i="1" s="1"/>
  <c r="E278" i="6"/>
  <c r="J278" i="1" s="1"/>
  <c r="E279" i="6"/>
  <c r="J279" i="1" s="1"/>
  <c r="E193" i="6"/>
  <c r="J193" i="1" s="1"/>
  <c r="E194" i="6"/>
  <c r="J194" i="1" s="1"/>
  <c r="E195" i="6"/>
  <c r="J195" i="1" s="1"/>
  <c r="E196" i="6"/>
  <c r="J196" i="1" s="1"/>
  <c r="E197" i="6"/>
  <c r="J197" i="1" s="1"/>
  <c r="E198" i="6"/>
  <c r="J198" i="1" s="1"/>
  <c r="E199" i="6"/>
  <c r="J199" i="1" s="1"/>
  <c r="E200" i="6"/>
  <c r="J200" i="1" s="1"/>
  <c r="E201" i="6"/>
  <c r="J201" i="1" s="1"/>
  <c r="E202" i="6"/>
  <c r="J202" i="1" s="1"/>
  <c r="E203" i="6"/>
  <c r="J203" i="1" s="1"/>
  <c r="E204" i="6"/>
  <c r="J204" i="1" s="1"/>
  <c r="E205" i="6"/>
  <c r="J205" i="1" s="1"/>
  <c r="E206" i="6"/>
  <c r="J206" i="1" s="1"/>
  <c r="E207" i="6"/>
  <c r="J207" i="1" s="1"/>
  <c r="E208" i="6"/>
  <c r="J208" i="1" s="1"/>
  <c r="E96" i="6"/>
  <c r="J96" i="1" s="1"/>
  <c r="E97" i="6"/>
  <c r="J97" i="1" s="1"/>
  <c r="E98" i="6"/>
  <c r="J98" i="1" s="1"/>
  <c r="E99" i="6"/>
  <c r="J99" i="1" s="1"/>
  <c r="E100" i="6"/>
  <c r="J100" i="1" s="1"/>
  <c r="E101" i="6"/>
  <c r="J101" i="1" s="1"/>
  <c r="E102" i="6"/>
  <c r="J102" i="1" s="1"/>
  <c r="E103" i="6"/>
  <c r="J103" i="1" s="1"/>
  <c r="E104" i="6"/>
  <c r="J104" i="1" s="1"/>
  <c r="E105" i="6"/>
  <c r="J105" i="1" s="1"/>
  <c r="E106" i="6"/>
  <c r="J106" i="1" s="1"/>
  <c r="E107" i="6"/>
  <c r="J107" i="1" s="1"/>
  <c r="E108" i="6"/>
  <c r="J108" i="1" s="1"/>
  <c r="E109" i="6"/>
  <c r="J109" i="1" s="1"/>
  <c r="E110" i="6"/>
  <c r="J110" i="1" s="1"/>
  <c r="E111" i="6"/>
  <c r="J111" i="1" s="1"/>
  <c r="E112" i="6"/>
  <c r="J112" i="1" s="1"/>
  <c r="E113" i="6"/>
  <c r="J113" i="1" s="1"/>
  <c r="E114" i="6"/>
  <c r="J114" i="1" s="1"/>
  <c r="E115" i="6"/>
  <c r="J115" i="1" s="1"/>
  <c r="E116" i="6"/>
  <c r="J116" i="1" s="1"/>
  <c r="E117" i="6"/>
  <c r="J117" i="1" s="1"/>
  <c r="E118" i="6"/>
  <c r="J118" i="1" s="1"/>
  <c r="E119" i="6"/>
  <c r="J119" i="1" s="1"/>
  <c r="E120" i="6"/>
  <c r="J120" i="1" s="1"/>
  <c r="E121" i="6"/>
  <c r="J121" i="1" s="1"/>
  <c r="E122" i="6"/>
  <c r="J122" i="1" s="1"/>
  <c r="E123" i="6"/>
  <c r="J123" i="1" s="1"/>
  <c r="E124" i="6"/>
  <c r="J124" i="1" s="1"/>
  <c r="E125" i="6"/>
  <c r="J125" i="1" s="1"/>
  <c r="E126" i="6"/>
  <c r="J126" i="1" s="1"/>
  <c r="E127" i="6"/>
  <c r="J127" i="1" s="1"/>
  <c r="E128" i="6"/>
  <c r="J128" i="1" s="1"/>
  <c r="E129" i="6"/>
  <c r="J129" i="1" s="1"/>
  <c r="E130" i="6"/>
  <c r="J130" i="1" s="1"/>
  <c r="E131" i="6"/>
  <c r="J131" i="1" s="1"/>
  <c r="E132" i="6"/>
  <c r="J132" i="1" s="1"/>
  <c r="E133" i="6"/>
  <c r="J133" i="1" s="1"/>
  <c r="E134" i="6"/>
  <c r="J134" i="1" s="1"/>
  <c r="E135" i="6"/>
  <c r="J135" i="1" s="1"/>
  <c r="E136" i="6"/>
  <c r="J136" i="1" s="1"/>
  <c r="E137" i="6"/>
  <c r="J137" i="1" s="1"/>
  <c r="E138" i="6"/>
  <c r="J138" i="1" s="1"/>
  <c r="E139" i="6"/>
  <c r="J139" i="1" s="1"/>
  <c r="E140" i="6"/>
  <c r="J140" i="1" s="1"/>
  <c r="E141" i="6"/>
  <c r="J141" i="1" s="1"/>
  <c r="E142" i="6"/>
  <c r="J142" i="1" s="1"/>
  <c r="E143" i="6"/>
  <c r="J143" i="1" s="1"/>
  <c r="E144" i="6"/>
  <c r="J144" i="1" s="1"/>
  <c r="E145" i="6"/>
  <c r="J145" i="1" s="1"/>
  <c r="E146" i="6"/>
  <c r="J146" i="1" s="1"/>
  <c r="E147" i="6"/>
  <c r="J147" i="1" s="1"/>
  <c r="E148" i="6"/>
  <c r="J148" i="1" s="1"/>
  <c r="E149" i="6"/>
  <c r="J149" i="1" s="1"/>
  <c r="E150" i="6"/>
  <c r="J150" i="1" s="1"/>
  <c r="E151" i="6"/>
  <c r="J151" i="1" s="1"/>
  <c r="E152" i="6"/>
  <c r="J152" i="1" s="1"/>
  <c r="E153" i="6"/>
  <c r="J153" i="1" s="1"/>
  <c r="E154" i="6"/>
  <c r="J154" i="1" s="1"/>
  <c r="E155" i="6"/>
  <c r="J155" i="1" s="1"/>
  <c r="E156" i="6"/>
  <c r="J156" i="1" s="1"/>
  <c r="E157" i="6"/>
  <c r="J157" i="1" s="1"/>
  <c r="E158" i="6"/>
  <c r="J158" i="1" s="1"/>
  <c r="E159" i="6"/>
  <c r="J159" i="1" s="1"/>
  <c r="E160" i="6"/>
  <c r="J160" i="1" s="1"/>
  <c r="E161" i="6"/>
  <c r="J161" i="1" s="1"/>
  <c r="E162" i="6"/>
  <c r="J162" i="1" s="1"/>
  <c r="E163" i="6"/>
  <c r="J163" i="1" s="1"/>
  <c r="E164" i="6"/>
  <c r="J164" i="1" s="1"/>
  <c r="E165" i="6"/>
  <c r="J165" i="1" s="1"/>
  <c r="E166" i="6"/>
  <c r="J166" i="1" s="1"/>
  <c r="E167" i="6"/>
  <c r="J167" i="1" s="1"/>
  <c r="E168" i="6"/>
  <c r="J168" i="1" s="1"/>
  <c r="E169" i="6"/>
  <c r="J169" i="1" s="1"/>
  <c r="E170" i="6"/>
  <c r="J170" i="1" s="1"/>
  <c r="E171" i="6"/>
  <c r="J171" i="1" s="1"/>
  <c r="E172" i="6"/>
  <c r="J172" i="1" s="1"/>
  <c r="E173" i="6"/>
  <c r="J173" i="1" s="1"/>
  <c r="E174" i="6"/>
  <c r="J174" i="1" s="1"/>
  <c r="E175" i="6"/>
  <c r="J175" i="1" s="1"/>
  <c r="E176" i="6"/>
  <c r="J176" i="1" s="1"/>
  <c r="E177" i="6"/>
  <c r="J177" i="1" s="1"/>
  <c r="E178" i="6"/>
  <c r="J178" i="1" s="1"/>
  <c r="E179" i="6"/>
  <c r="J179" i="1" s="1"/>
  <c r="E180" i="6"/>
  <c r="J180" i="1" s="1"/>
  <c r="E181" i="6"/>
  <c r="J181" i="1" s="1"/>
  <c r="E182" i="6"/>
  <c r="J182" i="1" s="1"/>
  <c r="E183" i="6"/>
  <c r="J183" i="1" s="1"/>
  <c r="E184" i="6"/>
  <c r="J184" i="1" s="1"/>
  <c r="E185" i="6"/>
  <c r="J185" i="1" s="1"/>
  <c r="E186" i="6"/>
  <c r="J186" i="1" s="1"/>
  <c r="E187" i="6"/>
  <c r="J187" i="1" s="1"/>
  <c r="E188" i="6"/>
  <c r="J188" i="1" s="1"/>
  <c r="E189" i="6"/>
  <c r="J189" i="1" s="1"/>
  <c r="E190" i="6"/>
  <c r="J190" i="1" s="1"/>
  <c r="E191" i="6"/>
  <c r="J191" i="1" s="1"/>
  <c r="E192" i="6"/>
  <c r="J192" i="1" s="1"/>
  <c r="E16" i="6"/>
  <c r="J16" i="1" s="1"/>
  <c r="E17" i="6"/>
  <c r="J17" i="1" s="1"/>
  <c r="E18" i="6"/>
  <c r="J18" i="1" s="1"/>
  <c r="E19" i="6"/>
  <c r="J19" i="1" s="1"/>
  <c r="E20" i="6"/>
  <c r="J20" i="1" s="1"/>
  <c r="E21" i="6"/>
  <c r="J21" i="1" s="1"/>
  <c r="E22" i="6"/>
  <c r="J22" i="1" s="1"/>
  <c r="E23" i="6"/>
  <c r="J23" i="1" s="1"/>
  <c r="E24" i="6"/>
  <c r="J24" i="1" s="1"/>
  <c r="E25" i="6"/>
  <c r="J25" i="1" s="1"/>
  <c r="E26" i="6"/>
  <c r="J26" i="1" s="1"/>
  <c r="E27" i="6"/>
  <c r="J27" i="1" s="1"/>
  <c r="E28" i="6"/>
  <c r="J28" i="1" s="1"/>
  <c r="E29" i="6"/>
  <c r="J29" i="1" s="1"/>
  <c r="E30" i="6"/>
  <c r="J30" i="1" s="1"/>
  <c r="E31" i="6"/>
  <c r="J31" i="1" s="1"/>
  <c r="E32" i="6"/>
  <c r="J32" i="1" s="1"/>
  <c r="E33" i="6"/>
  <c r="J33" i="1" s="1"/>
  <c r="E34" i="6"/>
  <c r="J34" i="1" s="1"/>
  <c r="E35" i="6"/>
  <c r="J35" i="1" s="1"/>
  <c r="E36" i="6"/>
  <c r="J36" i="1" s="1"/>
  <c r="E37" i="6"/>
  <c r="J37" i="1" s="1"/>
  <c r="E38" i="6"/>
  <c r="J38" i="1" s="1"/>
  <c r="E39" i="6"/>
  <c r="J39" i="1" s="1"/>
  <c r="E40" i="6"/>
  <c r="J40" i="1" s="1"/>
  <c r="E41" i="6"/>
  <c r="J41" i="1" s="1"/>
  <c r="E42" i="6"/>
  <c r="J42" i="1" s="1"/>
  <c r="E43" i="6"/>
  <c r="J43" i="1" s="1"/>
  <c r="E44" i="6"/>
  <c r="J44" i="1" s="1"/>
  <c r="E45" i="6"/>
  <c r="J45" i="1" s="1"/>
  <c r="E46" i="6"/>
  <c r="J46" i="1" s="1"/>
  <c r="E47" i="6"/>
  <c r="J47" i="1" s="1"/>
  <c r="E48" i="6"/>
  <c r="J48" i="1" s="1"/>
  <c r="E49" i="6"/>
  <c r="J49" i="1" s="1"/>
  <c r="E50" i="6"/>
  <c r="J50" i="1" s="1"/>
  <c r="E51" i="6"/>
  <c r="J51" i="1" s="1"/>
  <c r="E52" i="6"/>
  <c r="J52" i="1" s="1"/>
  <c r="E53" i="6"/>
  <c r="J53" i="1" s="1"/>
  <c r="E54" i="6"/>
  <c r="J54" i="1" s="1"/>
  <c r="E55" i="6"/>
  <c r="J55" i="1" s="1"/>
  <c r="E56" i="6"/>
  <c r="J56" i="1" s="1"/>
  <c r="E57" i="6"/>
  <c r="J57" i="1" s="1"/>
  <c r="E58" i="6"/>
  <c r="J58" i="1" s="1"/>
  <c r="E59" i="6"/>
  <c r="J59" i="1" s="1"/>
  <c r="E60" i="6"/>
  <c r="J60" i="1" s="1"/>
  <c r="E61" i="6"/>
  <c r="J61" i="1" s="1"/>
  <c r="E62" i="6"/>
  <c r="J62" i="1" s="1"/>
  <c r="E63" i="6"/>
  <c r="J63" i="1" s="1"/>
  <c r="E64" i="6"/>
  <c r="J64" i="1" s="1"/>
  <c r="E65" i="6"/>
  <c r="J65" i="1" s="1"/>
  <c r="E66" i="6"/>
  <c r="J66" i="1" s="1"/>
  <c r="E67" i="6"/>
  <c r="J67" i="1" s="1"/>
  <c r="E68" i="6"/>
  <c r="J68" i="1" s="1"/>
  <c r="E69" i="6"/>
  <c r="J69" i="1" s="1"/>
  <c r="E70" i="6"/>
  <c r="J70" i="1" s="1"/>
  <c r="E71" i="6"/>
  <c r="J71" i="1" s="1"/>
  <c r="E72" i="6"/>
  <c r="J72" i="1" s="1"/>
  <c r="E73" i="6"/>
  <c r="J73" i="1" s="1"/>
  <c r="E74" i="6"/>
  <c r="J74" i="1" s="1"/>
  <c r="E75" i="6"/>
  <c r="J75" i="1" s="1"/>
  <c r="E76" i="6"/>
  <c r="J76" i="1" s="1"/>
  <c r="E77" i="6"/>
  <c r="J77" i="1" s="1"/>
  <c r="E78" i="6"/>
  <c r="J78" i="1" s="1"/>
  <c r="E79" i="6"/>
  <c r="J79" i="1" s="1"/>
  <c r="E80" i="6"/>
  <c r="J80" i="1" s="1"/>
  <c r="E81" i="6"/>
  <c r="J81" i="1" s="1"/>
  <c r="E82" i="6"/>
  <c r="J82" i="1" s="1"/>
  <c r="E83" i="6"/>
  <c r="J83" i="1" s="1"/>
  <c r="E84" i="6"/>
  <c r="J84" i="1" s="1"/>
  <c r="E85" i="6"/>
  <c r="J85" i="1" s="1"/>
  <c r="E86" i="6"/>
  <c r="J86" i="1" s="1"/>
  <c r="E87" i="6"/>
  <c r="J87" i="1" s="1"/>
  <c r="E88" i="6"/>
  <c r="J88" i="1" s="1"/>
  <c r="E89" i="6"/>
  <c r="J89" i="1" s="1"/>
  <c r="E90" i="6"/>
  <c r="J90" i="1" s="1"/>
  <c r="E91" i="6"/>
  <c r="J91" i="1" s="1"/>
  <c r="E92" i="6"/>
  <c r="J92" i="1" s="1"/>
  <c r="E93" i="6"/>
  <c r="J93" i="1" s="1"/>
  <c r="E94" i="6"/>
  <c r="J94" i="1" s="1"/>
  <c r="E95" i="6"/>
  <c r="J95" i="1" s="1"/>
  <c r="E13" i="6"/>
  <c r="J13" i="1" s="1"/>
  <c r="E14" i="6"/>
  <c r="J14" i="1" s="1"/>
  <c r="E15" i="6"/>
  <c r="J15" i="1" s="1"/>
  <c r="E12" i="6"/>
  <c r="J12" i="1" s="1"/>
  <c r="E400" i="6" l="1"/>
  <c r="J220" i="1"/>
  <c r="E221" i="6"/>
  <c r="J219" i="1"/>
  <c r="I472" i="1"/>
  <c r="I473" i="1"/>
  <c r="I474" i="1"/>
  <c r="I475" i="1"/>
  <c r="I476" i="1"/>
  <c r="I477" i="1"/>
  <c r="I478" i="1"/>
  <c r="I479" i="1"/>
  <c r="I480" i="1"/>
  <c r="I471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39" i="1"/>
  <c r="I40" i="1"/>
  <c r="I41" i="1"/>
  <c r="I42" i="1"/>
  <c r="I43" i="1"/>
  <c r="I44" i="1"/>
  <c r="I37" i="1"/>
  <c r="I38" i="1"/>
  <c r="I3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" i="4"/>
  <c r="C3" i="4"/>
  <c r="I1" i="4"/>
  <c r="U487" i="5"/>
  <c r="J221" i="1" l="1"/>
  <c r="E222" i="6"/>
  <c r="J400" i="1"/>
  <c r="E401" i="6"/>
  <c r="T487" i="5"/>
  <c r="S487" i="5"/>
  <c r="R487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V128" i="5" s="1"/>
  <c r="U128" i="5" s="1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V457" i="5" s="1"/>
  <c r="U457" i="5" s="1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V386" i="5" s="1"/>
  <c r="U386" i="5" s="1"/>
  <c r="X83" i="5"/>
  <c r="X84" i="5"/>
  <c r="X85" i="5"/>
  <c r="X86" i="5"/>
  <c r="X87" i="5"/>
  <c r="X88" i="5"/>
  <c r="X89" i="5"/>
  <c r="X90" i="5"/>
  <c r="X91" i="5"/>
  <c r="X92" i="5"/>
  <c r="X93" i="5"/>
  <c r="X94" i="5"/>
  <c r="V433" i="5" s="1"/>
  <c r="U433" i="5" s="1"/>
  <c r="X95" i="5"/>
  <c r="X96" i="5"/>
  <c r="X97" i="5"/>
  <c r="X98" i="5"/>
  <c r="X99" i="5"/>
  <c r="X100" i="5"/>
  <c r="X3" i="5"/>
  <c r="E3" i="1"/>
  <c r="J401" i="1" l="1"/>
  <c r="E402" i="6"/>
  <c r="J222" i="1"/>
  <c r="E223" i="6"/>
  <c r="V449" i="5"/>
  <c r="U449" i="5" s="1"/>
  <c r="V418" i="5"/>
  <c r="U418" i="5" s="1"/>
  <c r="V235" i="5"/>
  <c r="U235" i="5" s="1"/>
  <c r="V171" i="5"/>
  <c r="U171" i="5" s="1"/>
  <c r="V64" i="5"/>
  <c r="U64" i="5" s="1"/>
  <c r="V242" i="5"/>
  <c r="U242" i="5" s="1"/>
  <c r="V397" i="5"/>
  <c r="U397" i="5" s="1"/>
  <c r="V438" i="5"/>
  <c r="U438" i="5" s="1"/>
  <c r="V203" i="5"/>
  <c r="U203" i="5" s="1"/>
  <c r="V464" i="5"/>
  <c r="U464" i="5" s="1"/>
  <c r="V375" i="5"/>
  <c r="U375" i="5" s="1"/>
  <c r="V306" i="5"/>
  <c r="U306" i="5" s="1"/>
  <c r="V314" i="5"/>
  <c r="U314" i="5" s="1"/>
  <c r="V330" i="5"/>
  <c r="U330" i="5" s="1"/>
  <c r="V353" i="5"/>
  <c r="U353" i="5" s="1"/>
  <c r="V322" i="5"/>
  <c r="U322" i="5" s="1"/>
  <c r="V338" i="5"/>
  <c r="U338" i="5" s="1"/>
  <c r="V346" i="5"/>
  <c r="U346" i="5" s="1"/>
  <c r="V358" i="5"/>
  <c r="U358" i="5" s="1"/>
  <c r="V363" i="5"/>
  <c r="U363" i="5" s="1"/>
  <c r="V250" i="5"/>
  <c r="U250" i="5" s="1"/>
  <c r="V258" i="5"/>
  <c r="U258" i="5" s="1"/>
  <c r="V266" i="5"/>
  <c r="U266" i="5" s="1"/>
  <c r="V274" i="5"/>
  <c r="U274" i="5" s="1"/>
  <c r="V282" i="5"/>
  <c r="U282" i="5" s="1"/>
  <c r="V290" i="5"/>
  <c r="U290" i="5" s="1"/>
  <c r="V298" i="5"/>
  <c r="U298" i="5" s="1"/>
  <c r="V481" i="5"/>
  <c r="V473" i="5"/>
  <c r="U473" i="5" s="1"/>
  <c r="V465" i="5"/>
  <c r="U465" i="5" s="1"/>
  <c r="V354" i="5"/>
  <c r="U354" i="5" s="1"/>
  <c r="V291" i="5"/>
  <c r="U291" i="5" s="1"/>
  <c r="V480" i="5"/>
  <c r="U480" i="5" s="1"/>
  <c r="V472" i="5"/>
  <c r="U472" i="5" s="1"/>
  <c r="V456" i="5"/>
  <c r="U456" i="5" s="1"/>
  <c r="V448" i="5"/>
  <c r="U448" i="5" s="1"/>
  <c r="V427" i="5"/>
  <c r="U427" i="5" s="1"/>
  <c r="V413" i="5"/>
  <c r="U413" i="5" s="1"/>
  <c r="V391" i="5"/>
  <c r="U391" i="5" s="1"/>
  <c r="V370" i="5"/>
  <c r="U370" i="5" s="1"/>
  <c r="V347" i="5"/>
  <c r="U347" i="5" s="1"/>
  <c r="V315" i="5"/>
  <c r="U315" i="5" s="1"/>
  <c r="V283" i="5"/>
  <c r="U283" i="5" s="1"/>
  <c r="V251" i="5"/>
  <c r="U251" i="5" s="1"/>
  <c r="V227" i="5"/>
  <c r="U227" i="5" s="1"/>
  <c r="V195" i="5"/>
  <c r="U195" i="5" s="1"/>
  <c r="V160" i="5"/>
  <c r="U160" i="5" s="1"/>
  <c r="V32" i="5"/>
  <c r="U32" i="5" s="1"/>
  <c r="V16" i="5"/>
  <c r="U16" i="5" s="1"/>
  <c r="V485" i="5"/>
  <c r="V477" i="5"/>
  <c r="U477" i="5" s="1"/>
  <c r="V469" i="5"/>
  <c r="U469" i="5" s="1"/>
  <c r="V461" i="5"/>
  <c r="U461" i="5" s="1"/>
  <c r="V453" i="5"/>
  <c r="U453" i="5" s="1"/>
  <c r="V445" i="5"/>
  <c r="U445" i="5" s="1"/>
  <c r="V434" i="5"/>
  <c r="U434" i="5" s="1"/>
  <c r="V423" i="5"/>
  <c r="U423" i="5" s="1"/>
  <c r="V407" i="5"/>
  <c r="U407" i="5" s="1"/>
  <c r="V365" i="5"/>
  <c r="U365" i="5" s="1"/>
  <c r="V339" i="5"/>
  <c r="U339" i="5" s="1"/>
  <c r="V307" i="5"/>
  <c r="U307" i="5" s="1"/>
  <c r="V275" i="5"/>
  <c r="U275" i="5" s="1"/>
  <c r="V243" i="5"/>
  <c r="U243" i="5" s="1"/>
  <c r="V219" i="5"/>
  <c r="U219" i="5" s="1"/>
  <c r="V187" i="5"/>
  <c r="U187" i="5" s="1"/>
  <c r="V439" i="5"/>
  <c r="U439" i="5" s="1"/>
  <c r="V429" i="5"/>
  <c r="U429" i="5" s="1"/>
  <c r="V323" i="5"/>
  <c r="U323" i="5" s="1"/>
  <c r="V259" i="5"/>
  <c r="U259" i="5" s="1"/>
  <c r="V369" i="5"/>
  <c r="U369" i="5" s="1"/>
  <c r="V385" i="5"/>
  <c r="U385" i="5" s="1"/>
  <c r="V395" i="5"/>
  <c r="U395" i="5" s="1"/>
  <c r="V411" i="5"/>
  <c r="U411" i="5" s="1"/>
  <c r="V374" i="5"/>
  <c r="U374" i="5" s="1"/>
  <c r="V379" i="5"/>
  <c r="U379" i="5" s="1"/>
  <c r="V390" i="5"/>
  <c r="U390" i="5" s="1"/>
  <c r="V401" i="5"/>
  <c r="U401" i="5" s="1"/>
  <c r="V406" i="5"/>
  <c r="U406" i="5" s="1"/>
  <c r="V417" i="5"/>
  <c r="U417" i="5" s="1"/>
  <c r="V226" i="5"/>
  <c r="U226" i="5" s="1"/>
  <c r="V234" i="5"/>
  <c r="U234" i="5" s="1"/>
  <c r="V484" i="5"/>
  <c r="V476" i="5"/>
  <c r="U476" i="5" s="1"/>
  <c r="V468" i="5"/>
  <c r="U468" i="5" s="1"/>
  <c r="V460" i="5"/>
  <c r="U460" i="5" s="1"/>
  <c r="V452" i="5"/>
  <c r="U452" i="5" s="1"/>
  <c r="V443" i="5"/>
  <c r="U443" i="5" s="1"/>
  <c r="V422" i="5"/>
  <c r="U422" i="5" s="1"/>
  <c r="V402" i="5"/>
  <c r="U402" i="5" s="1"/>
  <c r="V381" i="5"/>
  <c r="U381" i="5" s="1"/>
  <c r="V359" i="5"/>
  <c r="U359" i="5" s="1"/>
  <c r="V331" i="5"/>
  <c r="U331" i="5" s="1"/>
  <c r="V299" i="5"/>
  <c r="U299" i="5" s="1"/>
  <c r="V267" i="5"/>
  <c r="U267" i="5" s="1"/>
  <c r="V211" i="5"/>
  <c r="U211" i="5" s="1"/>
  <c r="V179" i="5"/>
  <c r="U179" i="5" s="1"/>
  <c r="V96" i="5"/>
  <c r="U96" i="5" s="1"/>
  <c r="V218" i="5"/>
  <c r="U218" i="5" s="1"/>
  <c r="V210" i="5"/>
  <c r="U210" i="5" s="1"/>
  <c r="V202" i="5"/>
  <c r="U202" i="5" s="1"/>
  <c r="V194" i="5"/>
  <c r="U194" i="5" s="1"/>
  <c r="V186" i="5"/>
  <c r="U186" i="5" s="1"/>
  <c r="V178" i="5"/>
  <c r="U178" i="5" s="1"/>
  <c r="V170" i="5"/>
  <c r="U170" i="5" s="1"/>
  <c r="V156" i="5"/>
  <c r="U156" i="5" s="1"/>
  <c r="V124" i="5"/>
  <c r="U124" i="5" s="1"/>
  <c r="V92" i="5"/>
  <c r="U92" i="5" s="1"/>
  <c r="V60" i="5"/>
  <c r="U60" i="5" s="1"/>
  <c r="V28" i="5"/>
  <c r="U28" i="5" s="1"/>
  <c r="V483" i="5"/>
  <c r="V479" i="5"/>
  <c r="U479" i="5" s="1"/>
  <c r="V475" i="5"/>
  <c r="U475" i="5" s="1"/>
  <c r="V471" i="5"/>
  <c r="U471" i="5" s="1"/>
  <c r="V467" i="5"/>
  <c r="U467" i="5" s="1"/>
  <c r="V463" i="5"/>
  <c r="U463" i="5" s="1"/>
  <c r="V459" i="5"/>
  <c r="U459" i="5" s="1"/>
  <c r="V455" i="5"/>
  <c r="U455" i="5" s="1"/>
  <c r="V451" i="5"/>
  <c r="U451" i="5" s="1"/>
  <c r="V447" i="5"/>
  <c r="U447" i="5" s="1"/>
  <c r="V442" i="5"/>
  <c r="U442" i="5" s="1"/>
  <c r="V437" i="5"/>
  <c r="U437" i="5" s="1"/>
  <c r="V431" i="5"/>
  <c r="U431" i="5" s="1"/>
  <c r="V426" i="5"/>
  <c r="U426" i="5" s="1"/>
  <c r="V421" i="5"/>
  <c r="U421" i="5" s="1"/>
  <c r="V415" i="5"/>
  <c r="U415" i="5" s="1"/>
  <c r="V410" i="5"/>
  <c r="U410" i="5" s="1"/>
  <c r="V405" i="5"/>
  <c r="U405" i="5" s="1"/>
  <c r="V399" i="5"/>
  <c r="U399" i="5" s="1"/>
  <c r="V394" i="5"/>
  <c r="U394" i="5" s="1"/>
  <c r="V389" i="5"/>
  <c r="U389" i="5" s="1"/>
  <c r="V383" i="5"/>
  <c r="U383" i="5" s="1"/>
  <c r="V378" i="5"/>
  <c r="U378" i="5" s="1"/>
  <c r="V373" i="5"/>
  <c r="U373" i="5" s="1"/>
  <c r="V367" i="5"/>
  <c r="U367" i="5" s="1"/>
  <c r="V362" i="5"/>
  <c r="U362" i="5" s="1"/>
  <c r="V357" i="5"/>
  <c r="U357" i="5" s="1"/>
  <c r="V351" i="5"/>
  <c r="U351" i="5" s="1"/>
  <c r="V343" i="5"/>
  <c r="U343" i="5" s="1"/>
  <c r="V335" i="5"/>
  <c r="U335" i="5" s="1"/>
  <c r="V327" i="5"/>
  <c r="U327" i="5" s="1"/>
  <c r="V319" i="5"/>
  <c r="U319" i="5" s="1"/>
  <c r="V311" i="5"/>
  <c r="U311" i="5" s="1"/>
  <c r="V303" i="5"/>
  <c r="U303" i="5" s="1"/>
  <c r="V295" i="5"/>
  <c r="U295" i="5" s="1"/>
  <c r="V287" i="5"/>
  <c r="U287" i="5" s="1"/>
  <c r="V279" i="5"/>
  <c r="U279" i="5" s="1"/>
  <c r="V271" i="5"/>
  <c r="U271" i="5" s="1"/>
  <c r="V263" i="5"/>
  <c r="U263" i="5" s="1"/>
  <c r="V255" i="5"/>
  <c r="U255" i="5" s="1"/>
  <c r="V247" i="5"/>
  <c r="U247" i="5" s="1"/>
  <c r="V239" i="5"/>
  <c r="U239" i="5" s="1"/>
  <c r="V231" i="5"/>
  <c r="U231" i="5" s="1"/>
  <c r="V223" i="5"/>
  <c r="U223" i="5" s="1"/>
  <c r="V215" i="5"/>
  <c r="U215" i="5" s="1"/>
  <c r="V207" i="5"/>
  <c r="U207" i="5" s="1"/>
  <c r="V199" i="5"/>
  <c r="U199" i="5" s="1"/>
  <c r="V191" i="5"/>
  <c r="U191" i="5" s="1"/>
  <c r="V183" i="5"/>
  <c r="U183" i="5" s="1"/>
  <c r="V175" i="5"/>
  <c r="U175" i="5" s="1"/>
  <c r="V166" i="5"/>
  <c r="U166" i="5" s="1"/>
  <c r="V144" i="5"/>
  <c r="U144" i="5" s="1"/>
  <c r="V112" i="5"/>
  <c r="U112" i="5" s="1"/>
  <c r="V80" i="5"/>
  <c r="U80" i="5" s="1"/>
  <c r="V48" i="5"/>
  <c r="U48" i="5" s="1"/>
  <c r="V5" i="5"/>
  <c r="U5" i="5" s="1"/>
  <c r="V9" i="5"/>
  <c r="U9" i="5" s="1"/>
  <c r="V13" i="5"/>
  <c r="U13" i="5" s="1"/>
  <c r="V17" i="5"/>
  <c r="U17" i="5" s="1"/>
  <c r="V21" i="5"/>
  <c r="U21" i="5" s="1"/>
  <c r="V25" i="5"/>
  <c r="U25" i="5" s="1"/>
  <c r="V29" i="5"/>
  <c r="U29" i="5" s="1"/>
  <c r="V33" i="5"/>
  <c r="U33" i="5" s="1"/>
  <c r="V37" i="5"/>
  <c r="U37" i="5" s="1"/>
  <c r="V41" i="5"/>
  <c r="U41" i="5" s="1"/>
  <c r="V45" i="5"/>
  <c r="U45" i="5" s="1"/>
  <c r="V49" i="5"/>
  <c r="U49" i="5" s="1"/>
  <c r="V53" i="5"/>
  <c r="U53" i="5" s="1"/>
  <c r="V57" i="5"/>
  <c r="U57" i="5" s="1"/>
  <c r="V61" i="5"/>
  <c r="U61" i="5" s="1"/>
  <c r="V65" i="5"/>
  <c r="U65" i="5" s="1"/>
  <c r="V69" i="5"/>
  <c r="U69" i="5" s="1"/>
  <c r="V73" i="5"/>
  <c r="U73" i="5" s="1"/>
  <c r="V77" i="5"/>
  <c r="U77" i="5" s="1"/>
  <c r="V81" i="5"/>
  <c r="U81" i="5" s="1"/>
  <c r="V85" i="5"/>
  <c r="U85" i="5" s="1"/>
  <c r="V89" i="5"/>
  <c r="U89" i="5" s="1"/>
  <c r="V93" i="5"/>
  <c r="U93" i="5" s="1"/>
  <c r="V97" i="5"/>
  <c r="U97" i="5" s="1"/>
  <c r="V101" i="5"/>
  <c r="U101" i="5" s="1"/>
  <c r="V105" i="5"/>
  <c r="U105" i="5" s="1"/>
  <c r="V109" i="5"/>
  <c r="U109" i="5" s="1"/>
  <c r="V113" i="5"/>
  <c r="U113" i="5" s="1"/>
  <c r="V117" i="5"/>
  <c r="U117" i="5" s="1"/>
  <c r="V121" i="5"/>
  <c r="U121" i="5" s="1"/>
  <c r="V125" i="5"/>
  <c r="U125" i="5" s="1"/>
  <c r="V129" i="5"/>
  <c r="U129" i="5" s="1"/>
  <c r="V133" i="5"/>
  <c r="U133" i="5" s="1"/>
  <c r="V137" i="5"/>
  <c r="U137" i="5" s="1"/>
  <c r="V141" i="5"/>
  <c r="U141" i="5" s="1"/>
  <c r="V145" i="5"/>
  <c r="U145" i="5" s="1"/>
  <c r="V149" i="5"/>
  <c r="U149" i="5" s="1"/>
  <c r="V153" i="5"/>
  <c r="U153" i="5" s="1"/>
  <c r="V157" i="5"/>
  <c r="U157" i="5" s="1"/>
  <c r="V2" i="5"/>
  <c r="U2" i="5" s="1"/>
  <c r="V6" i="5"/>
  <c r="U6" i="5" s="1"/>
  <c r="V10" i="5"/>
  <c r="U10" i="5" s="1"/>
  <c r="V14" i="5"/>
  <c r="U14" i="5" s="1"/>
  <c r="V18" i="5"/>
  <c r="U18" i="5" s="1"/>
  <c r="V22" i="5"/>
  <c r="U22" i="5" s="1"/>
  <c r="V26" i="5"/>
  <c r="U26" i="5" s="1"/>
  <c r="V30" i="5"/>
  <c r="U30" i="5" s="1"/>
  <c r="V34" i="5"/>
  <c r="U34" i="5" s="1"/>
  <c r="V38" i="5"/>
  <c r="U38" i="5" s="1"/>
  <c r="V42" i="5"/>
  <c r="U42" i="5" s="1"/>
  <c r="V46" i="5"/>
  <c r="U46" i="5" s="1"/>
  <c r="V50" i="5"/>
  <c r="U50" i="5" s="1"/>
  <c r="V54" i="5"/>
  <c r="U54" i="5" s="1"/>
  <c r="V58" i="5"/>
  <c r="U58" i="5" s="1"/>
  <c r="V62" i="5"/>
  <c r="U62" i="5" s="1"/>
  <c r="V66" i="5"/>
  <c r="U66" i="5" s="1"/>
  <c r="V70" i="5"/>
  <c r="U70" i="5" s="1"/>
  <c r="V74" i="5"/>
  <c r="U74" i="5" s="1"/>
  <c r="V78" i="5"/>
  <c r="U78" i="5" s="1"/>
  <c r="V82" i="5"/>
  <c r="U82" i="5" s="1"/>
  <c r="V86" i="5"/>
  <c r="U86" i="5" s="1"/>
  <c r="V90" i="5"/>
  <c r="U90" i="5" s="1"/>
  <c r="V94" i="5"/>
  <c r="U94" i="5" s="1"/>
  <c r="V98" i="5"/>
  <c r="U98" i="5" s="1"/>
  <c r="V102" i="5"/>
  <c r="U102" i="5" s="1"/>
  <c r="V106" i="5"/>
  <c r="U106" i="5" s="1"/>
  <c r="V110" i="5"/>
  <c r="U110" i="5" s="1"/>
  <c r="V114" i="5"/>
  <c r="U114" i="5" s="1"/>
  <c r="V118" i="5"/>
  <c r="U118" i="5" s="1"/>
  <c r="V122" i="5"/>
  <c r="U122" i="5" s="1"/>
  <c r="V126" i="5"/>
  <c r="U126" i="5" s="1"/>
  <c r="V130" i="5"/>
  <c r="U130" i="5" s="1"/>
  <c r="V134" i="5"/>
  <c r="U134" i="5" s="1"/>
  <c r="V138" i="5"/>
  <c r="U138" i="5" s="1"/>
  <c r="V142" i="5"/>
  <c r="U142" i="5" s="1"/>
  <c r="V146" i="5"/>
  <c r="U146" i="5" s="1"/>
  <c r="V150" i="5"/>
  <c r="U150" i="5" s="1"/>
  <c r="V154" i="5"/>
  <c r="U154" i="5" s="1"/>
  <c r="V158" i="5"/>
  <c r="U158" i="5" s="1"/>
  <c r="V162" i="5"/>
  <c r="U162" i="5" s="1"/>
  <c r="V3" i="5"/>
  <c r="U3" i="5" s="1"/>
  <c r="V7" i="5"/>
  <c r="U7" i="5" s="1"/>
  <c r="V11" i="5"/>
  <c r="U11" i="5" s="1"/>
  <c r="V15" i="5"/>
  <c r="U15" i="5" s="1"/>
  <c r="V19" i="5"/>
  <c r="U19" i="5" s="1"/>
  <c r="V23" i="5"/>
  <c r="U23" i="5" s="1"/>
  <c r="V27" i="5"/>
  <c r="U27" i="5" s="1"/>
  <c r="V31" i="5"/>
  <c r="U31" i="5" s="1"/>
  <c r="V35" i="5"/>
  <c r="U35" i="5" s="1"/>
  <c r="V39" i="5"/>
  <c r="U39" i="5" s="1"/>
  <c r="V43" i="5"/>
  <c r="U43" i="5" s="1"/>
  <c r="V47" i="5"/>
  <c r="U47" i="5" s="1"/>
  <c r="V51" i="5"/>
  <c r="U51" i="5" s="1"/>
  <c r="V55" i="5"/>
  <c r="U55" i="5" s="1"/>
  <c r="V59" i="5"/>
  <c r="U59" i="5" s="1"/>
  <c r="V63" i="5"/>
  <c r="U63" i="5" s="1"/>
  <c r="V67" i="5"/>
  <c r="U67" i="5" s="1"/>
  <c r="V71" i="5"/>
  <c r="U71" i="5" s="1"/>
  <c r="V75" i="5"/>
  <c r="U75" i="5" s="1"/>
  <c r="V79" i="5"/>
  <c r="U79" i="5" s="1"/>
  <c r="V83" i="5"/>
  <c r="U83" i="5" s="1"/>
  <c r="V87" i="5"/>
  <c r="U87" i="5" s="1"/>
  <c r="V91" i="5"/>
  <c r="U91" i="5" s="1"/>
  <c r="V95" i="5"/>
  <c r="U95" i="5" s="1"/>
  <c r="V99" i="5"/>
  <c r="U99" i="5" s="1"/>
  <c r="V103" i="5"/>
  <c r="U103" i="5" s="1"/>
  <c r="V107" i="5"/>
  <c r="U107" i="5" s="1"/>
  <c r="V111" i="5"/>
  <c r="U111" i="5" s="1"/>
  <c r="V115" i="5"/>
  <c r="U115" i="5" s="1"/>
  <c r="V119" i="5"/>
  <c r="U119" i="5" s="1"/>
  <c r="V123" i="5"/>
  <c r="U123" i="5" s="1"/>
  <c r="V127" i="5"/>
  <c r="U127" i="5" s="1"/>
  <c r="V131" i="5"/>
  <c r="U131" i="5" s="1"/>
  <c r="V135" i="5"/>
  <c r="U135" i="5" s="1"/>
  <c r="V139" i="5"/>
  <c r="U139" i="5" s="1"/>
  <c r="V143" i="5"/>
  <c r="U143" i="5" s="1"/>
  <c r="V147" i="5"/>
  <c r="U147" i="5" s="1"/>
  <c r="V151" i="5"/>
  <c r="U151" i="5" s="1"/>
  <c r="V155" i="5"/>
  <c r="U155" i="5" s="1"/>
  <c r="V159" i="5"/>
  <c r="U159" i="5" s="1"/>
  <c r="V163" i="5"/>
  <c r="U163" i="5" s="1"/>
  <c r="V167" i="5"/>
  <c r="U167" i="5" s="1"/>
  <c r="V4" i="5"/>
  <c r="U4" i="5" s="1"/>
  <c r="V20" i="5"/>
  <c r="U20" i="5" s="1"/>
  <c r="V36" i="5"/>
  <c r="U36" i="5" s="1"/>
  <c r="V52" i="5"/>
  <c r="U52" i="5" s="1"/>
  <c r="V68" i="5"/>
  <c r="U68" i="5" s="1"/>
  <c r="V84" i="5"/>
  <c r="U84" i="5" s="1"/>
  <c r="V100" i="5"/>
  <c r="U100" i="5" s="1"/>
  <c r="V116" i="5"/>
  <c r="U116" i="5" s="1"/>
  <c r="V132" i="5"/>
  <c r="U132" i="5" s="1"/>
  <c r="V148" i="5"/>
  <c r="U148" i="5" s="1"/>
  <c r="V161" i="5"/>
  <c r="U161" i="5" s="1"/>
  <c r="V168" i="5"/>
  <c r="U168" i="5" s="1"/>
  <c r="V172" i="5"/>
  <c r="U172" i="5" s="1"/>
  <c r="V176" i="5"/>
  <c r="U176" i="5" s="1"/>
  <c r="V180" i="5"/>
  <c r="U180" i="5" s="1"/>
  <c r="V184" i="5"/>
  <c r="U184" i="5" s="1"/>
  <c r="V188" i="5"/>
  <c r="U188" i="5" s="1"/>
  <c r="V192" i="5"/>
  <c r="U192" i="5" s="1"/>
  <c r="V196" i="5"/>
  <c r="U196" i="5" s="1"/>
  <c r="V200" i="5"/>
  <c r="U200" i="5" s="1"/>
  <c r="V204" i="5"/>
  <c r="U204" i="5" s="1"/>
  <c r="V208" i="5"/>
  <c r="U208" i="5" s="1"/>
  <c r="V212" i="5"/>
  <c r="U212" i="5" s="1"/>
  <c r="V216" i="5"/>
  <c r="U216" i="5" s="1"/>
  <c r="V220" i="5"/>
  <c r="U220" i="5" s="1"/>
  <c r="V224" i="5"/>
  <c r="U224" i="5" s="1"/>
  <c r="V228" i="5"/>
  <c r="U228" i="5" s="1"/>
  <c r="V232" i="5"/>
  <c r="U232" i="5" s="1"/>
  <c r="V236" i="5"/>
  <c r="U236" i="5" s="1"/>
  <c r="V240" i="5"/>
  <c r="U240" i="5" s="1"/>
  <c r="V244" i="5"/>
  <c r="U244" i="5" s="1"/>
  <c r="V248" i="5"/>
  <c r="U248" i="5" s="1"/>
  <c r="V252" i="5"/>
  <c r="U252" i="5" s="1"/>
  <c r="V256" i="5"/>
  <c r="U256" i="5" s="1"/>
  <c r="V260" i="5"/>
  <c r="U260" i="5" s="1"/>
  <c r="V264" i="5"/>
  <c r="U264" i="5" s="1"/>
  <c r="V268" i="5"/>
  <c r="U268" i="5" s="1"/>
  <c r="V272" i="5"/>
  <c r="U272" i="5" s="1"/>
  <c r="V276" i="5"/>
  <c r="U276" i="5" s="1"/>
  <c r="V280" i="5"/>
  <c r="U280" i="5" s="1"/>
  <c r="V284" i="5"/>
  <c r="U284" i="5" s="1"/>
  <c r="V288" i="5"/>
  <c r="U288" i="5" s="1"/>
  <c r="V292" i="5"/>
  <c r="U292" i="5" s="1"/>
  <c r="V296" i="5"/>
  <c r="U296" i="5" s="1"/>
  <c r="V300" i="5"/>
  <c r="U300" i="5" s="1"/>
  <c r="V304" i="5"/>
  <c r="U304" i="5" s="1"/>
  <c r="V308" i="5"/>
  <c r="U308" i="5" s="1"/>
  <c r="V312" i="5"/>
  <c r="U312" i="5" s="1"/>
  <c r="V316" i="5"/>
  <c r="U316" i="5" s="1"/>
  <c r="V320" i="5"/>
  <c r="U320" i="5" s="1"/>
  <c r="V324" i="5"/>
  <c r="U324" i="5" s="1"/>
  <c r="V328" i="5"/>
  <c r="U328" i="5" s="1"/>
  <c r="V332" i="5"/>
  <c r="U332" i="5" s="1"/>
  <c r="V336" i="5"/>
  <c r="U336" i="5" s="1"/>
  <c r="V340" i="5"/>
  <c r="U340" i="5" s="1"/>
  <c r="V344" i="5"/>
  <c r="U344" i="5" s="1"/>
  <c r="V348" i="5"/>
  <c r="U348" i="5" s="1"/>
  <c r="V352" i="5"/>
  <c r="U352" i="5" s="1"/>
  <c r="V356" i="5"/>
  <c r="U356" i="5" s="1"/>
  <c r="V360" i="5"/>
  <c r="U360" i="5" s="1"/>
  <c r="V364" i="5"/>
  <c r="U364" i="5" s="1"/>
  <c r="V368" i="5"/>
  <c r="U368" i="5" s="1"/>
  <c r="V372" i="5"/>
  <c r="U372" i="5" s="1"/>
  <c r="V376" i="5"/>
  <c r="U376" i="5" s="1"/>
  <c r="V380" i="5"/>
  <c r="U380" i="5" s="1"/>
  <c r="V384" i="5"/>
  <c r="U384" i="5" s="1"/>
  <c r="V388" i="5"/>
  <c r="U388" i="5" s="1"/>
  <c r="V392" i="5"/>
  <c r="U392" i="5" s="1"/>
  <c r="V396" i="5"/>
  <c r="U396" i="5" s="1"/>
  <c r="V400" i="5"/>
  <c r="U400" i="5" s="1"/>
  <c r="V404" i="5"/>
  <c r="U404" i="5" s="1"/>
  <c r="V408" i="5"/>
  <c r="U408" i="5" s="1"/>
  <c r="V412" i="5"/>
  <c r="U412" i="5" s="1"/>
  <c r="V416" i="5"/>
  <c r="U416" i="5" s="1"/>
  <c r="V420" i="5"/>
  <c r="U420" i="5" s="1"/>
  <c r="V424" i="5"/>
  <c r="U424" i="5" s="1"/>
  <c r="V428" i="5"/>
  <c r="U428" i="5" s="1"/>
  <c r="V432" i="5"/>
  <c r="U432" i="5" s="1"/>
  <c r="V436" i="5"/>
  <c r="U436" i="5" s="1"/>
  <c r="V440" i="5"/>
  <c r="U440" i="5" s="1"/>
  <c r="V444" i="5"/>
  <c r="U444" i="5" s="1"/>
  <c r="V8" i="5"/>
  <c r="U8" i="5" s="1"/>
  <c r="V24" i="5"/>
  <c r="U24" i="5" s="1"/>
  <c r="V40" i="5"/>
  <c r="U40" i="5" s="1"/>
  <c r="V56" i="5"/>
  <c r="U56" i="5" s="1"/>
  <c r="V72" i="5"/>
  <c r="U72" i="5" s="1"/>
  <c r="V88" i="5"/>
  <c r="U88" i="5" s="1"/>
  <c r="V104" i="5"/>
  <c r="U104" i="5" s="1"/>
  <c r="V120" i="5"/>
  <c r="U120" i="5" s="1"/>
  <c r="V136" i="5"/>
  <c r="U136" i="5" s="1"/>
  <c r="V152" i="5"/>
  <c r="U152" i="5" s="1"/>
  <c r="V164" i="5"/>
  <c r="U164" i="5" s="1"/>
  <c r="V169" i="5"/>
  <c r="U169" i="5" s="1"/>
  <c r="V173" i="5"/>
  <c r="U173" i="5" s="1"/>
  <c r="V177" i="5"/>
  <c r="U177" i="5" s="1"/>
  <c r="V181" i="5"/>
  <c r="U181" i="5" s="1"/>
  <c r="V185" i="5"/>
  <c r="U185" i="5" s="1"/>
  <c r="V189" i="5"/>
  <c r="U189" i="5" s="1"/>
  <c r="V193" i="5"/>
  <c r="U193" i="5" s="1"/>
  <c r="V197" i="5"/>
  <c r="U197" i="5" s="1"/>
  <c r="V201" i="5"/>
  <c r="U201" i="5" s="1"/>
  <c r="V205" i="5"/>
  <c r="U205" i="5" s="1"/>
  <c r="V209" i="5"/>
  <c r="U209" i="5" s="1"/>
  <c r="V213" i="5"/>
  <c r="U213" i="5" s="1"/>
  <c r="V217" i="5"/>
  <c r="U217" i="5" s="1"/>
  <c r="V221" i="5"/>
  <c r="U221" i="5" s="1"/>
  <c r="V225" i="5"/>
  <c r="U225" i="5" s="1"/>
  <c r="V229" i="5"/>
  <c r="U229" i="5" s="1"/>
  <c r="V233" i="5"/>
  <c r="U233" i="5" s="1"/>
  <c r="V237" i="5"/>
  <c r="U237" i="5" s="1"/>
  <c r="V241" i="5"/>
  <c r="U241" i="5" s="1"/>
  <c r="V245" i="5"/>
  <c r="U245" i="5" s="1"/>
  <c r="V249" i="5"/>
  <c r="U249" i="5" s="1"/>
  <c r="V253" i="5"/>
  <c r="U253" i="5" s="1"/>
  <c r="V257" i="5"/>
  <c r="U257" i="5" s="1"/>
  <c r="V261" i="5"/>
  <c r="U261" i="5" s="1"/>
  <c r="V265" i="5"/>
  <c r="U265" i="5" s="1"/>
  <c r="V269" i="5"/>
  <c r="U269" i="5" s="1"/>
  <c r="V273" i="5"/>
  <c r="U273" i="5" s="1"/>
  <c r="V277" i="5"/>
  <c r="U277" i="5" s="1"/>
  <c r="V281" i="5"/>
  <c r="U281" i="5" s="1"/>
  <c r="V285" i="5"/>
  <c r="U285" i="5" s="1"/>
  <c r="V289" i="5"/>
  <c r="U289" i="5" s="1"/>
  <c r="V293" i="5"/>
  <c r="U293" i="5" s="1"/>
  <c r="V297" i="5"/>
  <c r="U297" i="5" s="1"/>
  <c r="V301" i="5"/>
  <c r="U301" i="5" s="1"/>
  <c r="V305" i="5"/>
  <c r="U305" i="5" s="1"/>
  <c r="V309" i="5"/>
  <c r="U309" i="5" s="1"/>
  <c r="V313" i="5"/>
  <c r="U313" i="5" s="1"/>
  <c r="V317" i="5"/>
  <c r="U317" i="5" s="1"/>
  <c r="V321" i="5"/>
  <c r="U321" i="5" s="1"/>
  <c r="V325" i="5"/>
  <c r="U325" i="5" s="1"/>
  <c r="V329" i="5"/>
  <c r="U329" i="5" s="1"/>
  <c r="V333" i="5"/>
  <c r="U333" i="5" s="1"/>
  <c r="V337" i="5"/>
  <c r="U337" i="5" s="1"/>
  <c r="V341" i="5"/>
  <c r="U341" i="5" s="1"/>
  <c r="V345" i="5"/>
  <c r="U345" i="5" s="1"/>
  <c r="V349" i="5"/>
  <c r="U349" i="5" s="1"/>
  <c r="V486" i="5"/>
  <c r="V482" i="5"/>
  <c r="V478" i="5"/>
  <c r="U478" i="5" s="1"/>
  <c r="V474" i="5"/>
  <c r="U474" i="5" s="1"/>
  <c r="V470" i="5"/>
  <c r="U470" i="5" s="1"/>
  <c r="V466" i="5"/>
  <c r="U466" i="5" s="1"/>
  <c r="V462" i="5"/>
  <c r="U462" i="5" s="1"/>
  <c r="V458" i="5"/>
  <c r="U458" i="5" s="1"/>
  <c r="V454" i="5"/>
  <c r="U454" i="5" s="1"/>
  <c r="V450" i="5"/>
  <c r="U450" i="5" s="1"/>
  <c r="V446" i="5"/>
  <c r="U446" i="5" s="1"/>
  <c r="V441" i="5"/>
  <c r="U441" i="5" s="1"/>
  <c r="V435" i="5"/>
  <c r="U435" i="5" s="1"/>
  <c r="V430" i="5"/>
  <c r="U430" i="5" s="1"/>
  <c r="V425" i="5"/>
  <c r="U425" i="5" s="1"/>
  <c r="V419" i="5"/>
  <c r="U419" i="5" s="1"/>
  <c r="V414" i="5"/>
  <c r="U414" i="5" s="1"/>
  <c r="V409" i="5"/>
  <c r="U409" i="5" s="1"/>
  <c r="V403" i="5"/>
  <c r="U403" i="5" s="1"/>
  <c r="V398" i="5"/>
  <c r="U398" i="5" s="1"/>
  <c r="V393" i="5"/>
  <c r="U393" i="5" s="1"/>
  <c r="V387" i="5"/>
  <c r="U387" i="5" s="1"/>
  <c r="V382" i="5"/>
  <c r="U382" i="5" s="1"/>
  <c r="V377" i="5"/>
  <c r="U377" i="5" s="1"/>
  <c r="V371" i="5"/>
  <c r="U371" i="5" s="1"/>
  <c r="V366" i="5"/>
  <c r="U366" i="5" s="1"/>
  <c r="V361" i="5"/>
  <c r="U361" i="5" s="1"/>
  <c r="V355" i="5"/>
  <c r="U355" i="5" s="1"/>
  <c r="V350" i="5"/>
  <c r="U350" i="5" s="1"/>
  <c r="V342" i="5"/>
  <c r="U342" i="5" s="1"/>
  <c r="V334" i="5"/>
  <c r="U334" i="5" s="1"/>
  <c r="V326" i="5"/>
  <c r="U326" i="5" s="1"/>
  <c r="V318" i="5"/>
  <c r="U318" i="5" s="1"/>
  <c r="V310" i="5"/>
  <c r="U310" i="5" s="1"/>
  <c r="V302" i="5"/>
  <c r="U302" i="5" s="1"/>
  <c r="V294" i="5"/>
  <c r="U294" i="5" s="1"/>
  <c r="V286" i="5"/>
  <c r="U286" i="5" s="1"/>
  <c r="V278" i="5"/>
  <c r="U278" i="5" s="1"/>
  <c r="V270" i="5"/>
  <c r="U270" i="5" s="1"/>
  <c r="V262" i="5"/>
  <c r="U262" i="5" s="1"/>
  <c r="V254" i="5"/>
  <c r="U254" i="5" s="1"/>
  <c r="V246" i="5"/>
  <c r="U246" i="5" s="1"/>
  <c r="V238" i="5"/>
  <c r="U238" i="5" s="1"/>
  <c r="V230" i="5"/>
  <c r="U230" i="5" s="1"/>
  <c r="V222" i="5"/>
  <c r="U222" i="5" s="1"/>
  <c r="V214" i="5"/>
  <c r="U214" i="5" s="1"/>
  <c r="V206" i="5"/>
  <c r="U206" i="5" s="1"/>
  <c r="V198" i="5"/>
  <c r="U198" i="5" s="1"/>
  <c r="V190" i="5"/>
  <c r="U190" i="5" s="1"/>
  <c r="V182" i="5"/>
  <c r="U182" i="5" s="1"/>
  <c r="V174" i="5"/>
  <c r="U174" i="5" s="1"/>
  <c r="V165" i="5"/>
  <c r="U165" i="5" s="1"/>
  <c r="V140" i="5"/>
  <c r="U140" i="5" s="1"/>
  <c r="V108" i="5"/>
  <c r="U108" i="5" s="1"/>
  <c r="V76" i="5"/>
  <c r="U76" i="5" s="1"/>
  <c r="V44" i="5"/>
  <c r="U44" i="5" s="1"/>
  <c r="V12" i="5"/>
  <c r="U12" i="5" s="1"/>
  <c r="K2" i="1"/>
  <c r="L2" i="1"/>
  <c r="M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J223" i="1" l="1"/>
  <c r="E224" i="6"/>
  <c r="E403" i="6"/>
  <c r="J402" i="1"/>
  <c r="T481" i="5"/>
  <c r="U481" i="5"/>
  <c r="T482" i="5"/>
  <c r="U482" i="5"/>
  <c r="T483" i="5"/>
  <c r="U483" i="5"/>
  <c r="T484" i="5"/>
  <c r="U484" i="5"/>
  <c r="T485" i="5"/>
  <c r="U485" i="5"/>
  <c r="T486" i="5"/>
  <c r="U486" i="5"/>
  <c r="R486" i="5"/>
  <c r="S486" i="5"/>
  <c r="R3" i="5"/>
  <c r="R481" i="5"/>
  <c r="S481" i="5"/>
  <c r="R482" i="5"/>
  <c r="S482" i="5"/>
  <c r="R483" i="5"/>
  <c r="S483" i="5"/>
  <c r="R484" i="5"/>
  <c r="S484" i="5"/>
  <c r="R485" i="5"/>
  <c r="S485" i="5"/>
  <c r="W2" i="5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46" i="8"/>
  <c r="E447" i="8"/>
  <c r="E444" i="8"/>
  <c r="E445" i="8"/>
  <c r="E443" i="8"/>
  <c r="E442" i="8"/>
  <c r="G480" i="8"/>
  <c r="F480" i="8"/>
  <c r="B480" i="8"/>
  <c r="G479" i="8"/>
  <c r="F479" i="8"/>
  <c r="B479" i="8"/>
  <c r="G478" i="8"/>
  <c r="F478" i="8"/>
  <c r="B478" i="8"/>
  <c r="G477" i="8"/>
  <c r="F477" i="8"/>
  <c r="B477" i="8"/>
  <c r="G476" i="8"/>
  <c r="F476" i="8"/>
  <c r="B476" i="8"/>
  <c r="G475" i="8"/>
  <c r="F475" i="8"/>
  <c r="B475" i="8"/>
  <c r="G474" i="8"/>
  <c r="F474" i="8"/>
  <c r="B474" i="8"/>
  <c r="G473" i="8"/>
  <c r="F473" i="8"/>
  <c r="B473" i="8"/>
  <c r="G472" i="8"/>
  <c r="F472" i="8"/>
  <c r="B472" i="8"/>
  <c r="G471" i="8"/>
  <c r="F471" i="8"/>
  <c r="B471" i="8"/>
  <c r="G470" i="8"/>
  <c r="F470" i="8"/>
  <c r="B470" i="8"/>
  <c r="G469" i="8"/>
  <c r="F469" i="8"/>
  <c r="B469" i="8"/>
  <c r="G468" i="8"/>
  <c r="F468" i="8"/>
  <c r="B468" i="8"/>
  <c r="G467" i="8"/>
  <c r="F467" i="8"/>
  <c r="B467" i="8"/>
  <c r="G466" i="8"/>
  <c r="F466" i="8"/>
  <c r="B466" i="8"/>
  <c r="G465" i="8"/>
  <c r="F465" i="8"/>
  <c r="B465" i="8"/>
  <c r="G464" i="8"/>
  <c r="F464" i="8"/>
  <c r="B464" i="8"/>
  <c r="G463" i="8"/>
  <c r="F463" i="8"/>
  <c r="B463" i="8"/>
  <c r="G462" i="8"/>
  <c r="F462" i="8"/>
  <c r="B462" i="8"/>
  <c r="G461" i="8"/>
  <c r="F461" i="8"/>
  <c r="B461" i="8"/>
  <c r="G460" i="8"/>
  <c r="F460" i="8"/>
  <c r="B460" i="8"/>
  <c r="G459" i="8"/>
  <c r="F459" i="8"/>
  <c r="B459" i="8"/>
  <c r="G458" i="8"/>
  <c r="F458" i="8"/>
  <c r="B458" i="8"/>
  <c r="G457" i="8"/>
  <c r="F457" i="8"/>
  <c r="B457" i="8"/>
  <c r="G456" i="8"/>
  <c r="F456" i="8"/>
  <c r="B456" i="8"/>
  <c r="G455" i="8"/>
  <c r="F455" i="8"/>
  <c r="B455" i="8"/>
  <c r="G454" i="8"/>
  <c r="F454" i="8"/>
  <c r="B454" i="8"/>
  <c r="G453" i="8"/>
  <c r="F453" i="8"/>
  <c r="B453" i="8"/>
  <c r="G452" i="8"/>
  <c r="F452" i="8"/>
  <c r="B452" i="8"/>
  <c r="G451" i="8"/>
  <c r="F451" i="8"/>
  <c r="B451" i="8"/>
  <c r="G450" i="8"/>
  <c r="F450" i="8"/>
  <c r="B450" i="8"/>
  <c r="G449" i="8"/>
  <c r="F449" i="8"/>
  <c r="B449" i="8"/>
  <c r="G448" i="8"/>
  <c r="F448" i="8"/>
  <c r="B448" i="8"/>
  <c r="G447" i="8"/>
  <c r="F447" i="8"/>
  <c r="B447" i="8"/>
  <c r="G446" i="8"/>
  <c r="F446" i="8"/>
  <c r="B446" i="8"/>
  <c r="G445" i="8"/>
  <c r="F445" i="8"/>
  <c r="B445" i="8"/>
  <c r="G444" i="8"/>
  <c r="F444" i="8"/>
  <c r="B444" i="8"/>
  <c r="G443" i="8"/>
  <c r="F443" i="8"/>
  <c r="B443" i="8"/>
  <c r="K442" i="8"/>
  <c r="K443" i="8" s="1"/>
  <c r="K444" i="8" s="1"/>
  <c r="K445" i="8" s="1"/>
  <c r="K446" i="8" s="1"/>
  <c r="K447" i="8" s="1"/>
  <c r="K448" i="8" s="1"/>
  <c r="K449" i="8" s="1"/>
  <c r="K450" i="8" s="1"/>
  <c r="K451" i="8" s="1"/>
  <c r="K452" i="8" s="1"/>
  <c r="K453" i="8" s="1"/>
  <c r="K454" i="8" s="1"/>
  <c r="K455" i="8" s="1"/>
  <c r="K456" i="8" s="1"/>
  <c r="K457" i="8" s="1"/>
  <c r="K458" i="8" s="1"/>
  <c r="K459" i="8" s="1"/>
  <c r="K460" i="8" s="1"/>
  <c r="K461" i="8" s="1"/>
  <c r="K462" i="8" s="1"/>
  <c r="K463" i="8" s="1"/>
  <c r="K464" i="8" s="1"/>
  <c r="K465" i="8" s="1"/>
  <c r="K466" i="8" s="1"/>
  <c r="K467" i="8" s="1"/>
  <c r="K468" i="8" s="1"/>
  <c r="K469" i="8" s="1"/>
  <c r="K470" i="8" s="1"/>
  <c r="K471" i="8" s="1"/>
  <c r="K472" i="8" s="1"/>
  <c r="K473" i="8" s="1"/>
  <c r="K474" i="8" s="1"/>
  <c r="K475" i="8" s="1"/>
  <c r="K476" i="8" s="1"/>
  <c r="K477" i="8" s="1"/>
  <c r="K478" i="8" s="1"/>
  <c r="K479" i="8" s="1"/>
  <c r="K480" i="8" s="1"/>
  <c r="G442" i="8"/>
  <c r="F442" i="8"/>
  <c r="B442" i="8"/>
  <c r="K441" i="8"/>
  <c r="G441" i="8"/>
  <c r="F441" i="8"/>
  <c r="B441" i="8"/>
  <c r="K440" i="8"/>
  <c r="G440" i="8"/>
  <c r="F440" i="8"/>
  <c r="B440" i="8"/>
  <c r="K439" i="8"/>
  <c r="G439" i="8"/>
  <c r="F439" i="8"/>
  <c r="B439" i="8"/>
  <c r="K438" i="8"/>
  <c r="G438" i="8"/>
  <c r="F438" i="8"/>
  <c r="B438" i="8"/>
  <c r="K437" i="8"/>
  <c r="G437" i="8"/>
  <c r="F437" i="8"/>
  <c r="B437" i="8"/>
  <c r="K436" i="8"/>
  <c r="G436" i="8"/>
  <c r="F436" i="8"/>
  <c r="B436" i="8"/>
  <c r="K435" i="8"/>
  <c r="G435" i="8"/>
  <c r="F435" i="8"/>
  <c r="B435" i="8"/>
  <c r="K434" i="8"/>
  <c r="G434" i="8"/>
  <c r="F434" i="8"/>
  <c r="B434" i="8"/>
  <c r="K433" i="8"/>
  <c r="G433" i="8"/>
  <c r="F433" i="8"/>
  <c r="B433" i="8"/>
  <c r="K432" i="8"/>
  <c r="G432" i="8"/>
  <c r="F432" i="8"/>
  <c r="B432" i="8"/>
  <c r="K431" i="8"/>
  <c r="G431" i="8"/>
  <c r="F431" i="8"/>
  <c r="B431" i="8"/>
  <c r="K430" i="8"/>
  <c r="G430" i="8"/>
  <c r="F430" i="8"/>
  <c r="B430" i="8"/>
  <c r="K429" i="8"/>
  <c r="G429" i="8"/>
  <c r="F429" i="8"/>
  <c r="B429" i="8"/>
  <c r="K428" i="8"/>
  <c r="G428" i="8"/>
  <c r="F428" i="8"/>
  <c r="B428" i="8"/>
  <c r="K427" i="8"/>
  <c r="G427" i="8"/>
  <c r="F427" i="8"/>
  <c r="B427" i="8"/>
  <c r="K426" i="8"/>
  <c r="G426" i="8"/>
  <c r="F426" i="8"/>
  <c r="B426" i="8"/>
  <c r="K425" i="8"/>
  <c r="G425" i="8"/>
  <c r="F425" i="8"/>
  <c r="B425" i="8"/>
  <c r="K424" i="8"/>
  <c r="G424" i="8"/>
  <c r="F424" i="8"/>
  <c r="B424" i="8"/>
  <c r="K423" i="8"/>
  <c r="G423" i="8"/>
  <c r="F423" i="8"/>
  <c r="B423" i="8"/>
  <c r="K422" i="8"/>
  <c r="G422" i="8"/>
  <c r="F422" i="8"/>
  <c r="B422" i="8"/>
  <c r="K421" i="8"/>
  <c r="G421" i="8"/>
  <c r="F421" i="8"/>
  <c r="B421" i="8"/>
  <c r="K420" i="8"/>
  <c r="G420" i="8"/>
  <c r="F420" i="8"/>
  <c r="B420" i="8"/>
  <c r="K419" i="8"/>
  <c r="G419" i="8"/>
  <c r="F419" i="8"/>
  <c r="B419" i="8"/>
  <c r="K418" i="8"/>
  <c r="G418" i="8"/>
  <c r="F418" i="8"/>
  <c r="B418" i="8"/>
  <c r="K417" i="8"/>
  <c r="G417" i="8"/>
  <c r="F417" i="8"/>
  <c r="B417" i="8"/>
  <c r="K416" i="8"/>
  <c r="G416" i="8"/>
  <c r="F416" i="8"/>
  <c r="B416" i="8"/>
  <c r="K415" i="8"/>
  <c r="G415" i="8"/>
  <c r="F415" i="8"/>
  <c r="B415" i="8"/>
  <c r="K414" i="8"/>
  <c r="G414" i="8"/>
  <c r="F414" i="8"/>
  <c r="B414" i="8"/>
  <c r="K413" i="8"/>
  <c r="G413" i="8"/>
  <c r="F413" i="8"/>
  <c r="B413" i="8"/>
  <c r="K412" i="8"/>
  <c r="G412" i="8"/>
  <c r="F412" i="8"/>
  <c r="B412" i="8"/>
  <c r="K411" i="8"/>
  <c r="G411" i="8"/>
  <c r="F411" i="8"/>
  <c r="B411" i="8"/>
  <c r="K410" i="8"/>
  <c r="G410" i="8"/>
  <c r="F410" i="8"/>
  <c r="B410" i="8"/>
  <c r="M409" i="8"/>
  <c r="M410" i="8" s="1"/>
  <c r="M411" i="8" s="1"/>
  <c r="M412" i="8" s="1"/>
  <c r="M413" i="8" s="1"/>
  <c r="M414" i="8" s="1"/>
  <c r="M415" i="8" s="1"/>
  <c r="M416" i="8" s="1"/>
  <c r="M417" i="8" s="1"/>
  <c r="M418" i="8" s="1"/>
  <c r="M419" i="8" s="1"/>
  <c r="M420" i="8" s="1"/>
  <c r="M421" i="8" s="1"/>
  <c r="M422" i="8" s="1"/>
  <c r="M423" i="8" s="1"/>
  <c r="M424" i="8" s="1"/>
  <c r="M425" i="8" s="1"/>
  <c r="M426" i="8" s="1"/>
  <c r="M427" i="8" s="1"/>
  <c r="M428" i="8" s="1"/>
  <c r="M429" i="8" s="1"/>
  <c r="M430" i="8" s="1"/>
  <c r="M431" i="8" s="1"/>
  <c r="M432" i="8" s="1"/>
  <c r="M433" i="8" s="1"/>
  <c r="M434" i="8" s="1"/>
  <c r="M435" i="8" s="1"/>
  <c r="M436" i="8" s="1"/>
  <c r="M437" i="8" s="1"/>
  <c r="M438" i="8" s="1"/>
  <c r="M439" i="8" s="1"/>
  <c r="M440" i="8" s="1"/>
  <c r="M441" i="8" s="1"/>
  <c r="M442" i="8" s="1"/>
  <c r="M443" i="8" s="1"/>
  <c r="M444" i="8" s="1"/>
  <c r="M445" i="8" s="1"/>
  <c r="M446" i="8" s="1"/>
  <c r="M447" i="8" s="1"/>
  <c r="M448" i="8" s="1"/>
  <c r="M449" i="8" s="1"/>
  <c r="M450" i="8" s="1"/>
  <c r="M451" i="8" s="1"/>
  <c r="M452" i="8" s="1"/>
  <c r="M453" i="8" s="1"/>
  <c r="M454" i="8" s="1"/>
  <c r="M455" i="8" s="1"/>
  <c r="M456" i="8" s="1"/>
  <c r="M457" i="8" s="1"/>
  <c r="M458" i="8" s="1"/>
  <c r="M459" i="8" s="1"/>
  <c r="M460" i="8" s="1"/>
  <c r="M461" i="8" s="1"/>
  <c r="M462" i="8" s="1"/>
  <c r="M463" i="8" s="1"/>
  <c r="M464" i="8" s="1"/>
  <c r="M465" i="8" s="1"/>
  <c r="M466" i="8" s="1"/>
  <c r="M467" i="8" s="1"/>
  <c r="M468" i="8" s="1"/>
  <c r="M469" i="8" s="1"/>
  <c r="M470" i="8" s="1"/>
  <c r="M471" i="8" s="1"/>
  <c r="M472" i="8" s="1"/>
  <c r="M473" i="8" s="1"/>
  <c r="M474" i="8" s="1"/>
  <c r="M475" i="8" s="1"/>
  <c r="M476" i="8" s="1"/>
  <c r="M477" i="8" s="1"/>
  <c r="M478" i="8" s="1"/>
  <c r="M479" i="8" s="1"/>
  <c r="M480" i="8" s="1"/>
  <c r="L409" i="8"/>
  <c r="L410" i="8" s="1"/>
  <c r="L411" i="8" s="1"/>
  <c r="L412" i="8" s="1"/>
  <c r="L413" i="8" s="1"/>
  <c r="L414" i="8" s="1"/>
  <c r="L415" i="8" s="1"/>
  <c r="L416" i="8" s="1"/>
  <c r="L417" i="8" s="1"/>
  <c r="L418" i="8" s="1"/>
  <c r="L419" i="8" s="1"/>
  <c r="L420" i="8" s="1"/>
  <c r="L421" i="8" s="1"/>
  <c r="L422" i="8" s="1"/>
  <c r="L423" i="8" s="1"/>
  <c r="L424" i="8" s="1"/>
  <c r="L425" i="8" s="1"/>
  <c r="L426" i="8" s="1"/>
  <c r="L427" i="8" s="1"/>
  <c r="L428" i="8" s="1"/>
  <c r="L429" i="8" s="1"/>
  <c r="L430" i="8" s="1"/>
  <c r="L431" i="8" s="1"/>
  <c r="L432" i="8" s="1"/>
  <c r="L433" i="8" s="1"/>
  <c r="L434" i="8" s="1"/>
  <c r="L435" i="8" s="1"/>
  <c r="L436" i="8" s="1"/>
  <c r="L437" i="8" s="1"/>
  <c r="L438" i="8" s="1"/>
  <c r="L439" i="8" s="1"/>
  <c r="L440" i="8" s="1"/>
  <c r="L441" i="8" s="1"/>
  <c r="L442" i="8" s="1"/>
  <c r="L443" i="8" s="1"/>
  <c r="L444" i="8" s="1"/>
  <c r="L445" i="8" s="1"/>
  <c r="L446" i="8" s="1"/>
  <c r="L447" i="8" s="1"/>
  <c r="L448" i="8" s="1"/>
  <c r="L449" i="8" s="1"/>
  <c r="L450" i="8" s="1"/>
  <c r="L451" i="8" s="1"/>
  <c r="L452" i="8" s="1"/>
  <c r="L453" i="8" s="1"/>
  <c r="L454" i="8" s="1"/>
  <c r="L455" i="8" s="1"/>
  <c r="L456" i="8" s="1"/>
  <c r="L457" i="8" s="1"/>
  <c r="L458" i="8" s="1"/>
  <c r="L459" i="8" s="1"/>
  <c r="L460" i="8" s="1"/>
  <c r="L461" i="8" s="1"/>
  <c r="L462" i="8" s="1"/>
  <c r="L463" i="8" s="1"/>
  <c r="L464" i="8" s="1"/>
  <c r="L465" i="8" s="1"/>
  <c r="L466" i="8" s="1"/>
  <c r="L467" i="8" s="1"/>
  <c r="L468" i="8" s="1"/>
  <c r="L469" i="8" s="1"/>
  <c r="L470" i="8" s="1"/>
  <c r="L471" i="8" s="1"/>
  <c r="L472" i="8" s="1"/>
  <c r="L473" i="8" s="1"/>
  <c r="L474" i="8" s="1"/>
  <c r="L475" i="8" s="1"/>
  <c r="L476" i="8" s="1"/>
  <c r="L477" i="8" s="1"/>
  <c r="L478" i="8" s="1"/>
  <c r="L479" i="8" s="1"/>
  <c r="L480" i="8" s="1"/>
  <c r="K409" i="8"/>
  <c r="G409" i="8"/>
  <c r="F409" i="8"/>
  <c r="B409" i="8"/>
  <c r="M408" i="8"/>
  <c r="L408" i="8"/>
  <c r="K408" i="8"/>
  <c r="G408" i="8"/>
  <c r="F408" i="8"/>
  <c r="B408" i="8"/>
  <c r="M407" i="8"/>
  <c r="L407" i="8"/>
  <c r="K407" i="8"/>
  <c r="G407" i="8"/>
  <c r="F407" i="8"/>
  <c r="B407" i="8"/>
  <c r="M406" i="8"/>
  <c r="L406" i="8"/>
  <c r="K406" i="8"/>
  <c r="G406" i="8"/>
  <c r="F406" i="8"/>
  <c r="B406" i="8"/>
  <c r="M405" i="8"/>
  <c r="L405" i="8"/>
  <c r="K405" i="8"/>
  <c r="G405" i="8"/>
  <c r="F405" i="8"/>
  <c r="B405" i="8"/>
  <c r="M404" i="8"/>
  <c r="L404" i="8"/>
  <c r="K404" i="8"/>
  <c r="G404" i="8"/>
  <c r="F404" i="8"/>
  <c r="B404" i="8"/>
  <c r="M403" i="8"/>
  <c r="L403" i="8"/>
  <c r="K403" i="8"/>
  <c r="G403" i="8"/>
  <c r="F403" i="8"/>
  <c r="B403" i="8"/>
  <c r="M402" i="8"/>
  <c r="L402" i="8"/>
  <c r="K402" i="8"/>
  <c r="G402" i="8"/>
  <c r="F402" i="8"/>
  <c r="B402" i="8"/>
  <c r="M401" i="8"/>
  <c r="L401" i="8"/>
  <c r="K401" i="8"/>
  <c r="G401" i="8"/>
  <c r="F401" i="8"/>
  <c r="B401" i="8"/>
  <c r="M400" i="8"/>
  <c r="L400" i="8"/>
  <c r="K400" i="8"/>
  <c r="G400" i="8"/>
  <c r="F400" i="8"/>
  <c r="B400" i="8"/>
  <c r="M399" i="8"/>
  <c r="L399" i="8"/>
  <c r="K399" i="8"/>
  <c r="G399" i="8"/>
  <c r="F399" i="8"/>
  <c r="B399" i="8"/>
  <c r="M398" i="8"/>
  <c r="L398" i="8"/>
  <c r="K398" i="8"/>
  <c r="G398" i="8"/>
  <c r="F398" i="8"/>
  <c r="B398" i="8"/>
  <c r="M397" i="8"/>
  <c r="L397" i="8"/>
  <c r="K397" i="8"/>
  <c r="G397" i="8"/>
  <c r="F397" i="8"/>
  <c r="B397" i="8"/>
  <c r="M396" i="8"/>
  <c r="L396" i="8"/>
  <c r="K396" i="8"/>
  <c r="G396" i="8"/>
  <c r="F396" i="8"/>
  <c r="B396" i="8"/>
  <c r="M395" i="8"/>
  <c r="L395" i="8"/>
  <c r="K395" i="8"/>
  <c r="G395" i="8"/>
  <c r="F395" i="8"/>
  <c r="B395" i="8"/>
  <c r="M394" i="8"/>
  <c r="L394" i="8"/>
  <c r="K394" i="8"/>
  <c r="G394" i="8"/>
  <c r="F394" i="8"/>
  <c r="B394" i="8"/>
  <c r="M393" i="8"/>
  <c r="L393" i="8"/>
  <c r="K393" i="8"/>
  <c r="G393" i="8"/>
  <c r="F393" i="8"/>
  <c r="B393" i="8"/>
  <c r="M392" i="8"/>
  <c r="L392" i="8"/>
  <c r="K392" i="8"/>
  <c r="G392" i="8"/>
  <c r="F392" i="8"/>
  <c r="B392" i="8"/>
  <c r="M391" i="8"/>
  <c r="L391" i="8"/>
  <c r="K391" i="8"/>
  <c r="G391" i="8"/>
  <c r="F391" i="8"/>
  <c r="B391" i="8"/>
  <c r="M390" i="8"/>
  <c r="L390" i="8"/>
  <c r="K390" i="8"/>
  <c r="G390" i="8"/>
  <c r="F390" i="8"/>
  <c r="B390" i="8"/>
  <c r="M389" i="8"/>
  <c r="L389" i="8"/>
  <c r="K389" i="8"/>
  <c r="G389" i="8"/>
  <c r="F389" i="8"/>
  <c r="B389" i="8"/>
  <c r="M388" i="8"/>
  <c r="L388" i="8"/>
  <c r="K388" i="8"/>
  <c r="G388" i="8"/>
  <c r="F388" i="8"/>
  <c r="B388" i="8"/>
  <c r="M387" i="8"/>
  <c r="L387" i="8"/>
  <c r="K387" i="8"/>
  <c r="G387" i="8"/>
  <c r="F387" i="8"/>
  <c r="B387" i="8"/>
  <c r="M386" i="8"/>
  <c r="L386" i="8"/>
  <c r="K386" i="8"/>
  <c r="G386" i="8"/>
  <c r="F386" i="8"/>
  <c r="B386" i="8"/>
  <c r="M385" i="8"/>
  <c r="L385" i="8"/>
  <c r="K385" i="8"/>
  <c r="G385" i="8"/>
  <c r="F385" i="8"/>
  <c r="B385" i="8"/>
  <c r="M384" i="8"/>
  <c r="L384" i="8"/>
  <c r="K384" i="8"/>
  <c r="G384" i="8"/>
  <c r="F384" i="8"/>
  <c r="B384" i="8"/>
  <c r="M383" i="8"/>
  <c r="L383" i="8"/>
  <c r="K383" i="8"/>
  <c r="G383" i="8"/>
  <c r="F383" i="8"/>
  <c r="B383" i="8"/>
  <c r="M382" i="8"/>
  <c r="L382" i="8"/>
  <c r="K382" i="8"/>
  <c r="G382" i="8"/>
  <c r="F382" i="8"/>
  <c r="B382" i="8"/>
  <c r="M381" i="8"/>
  <c r="L381" i="8"/>
  <c r="K381" i="8"/>
  <c r="G381" i="8"/>
  <c r="F381" i="8"/>
  <c r="B381" i="8"/>
  <c r="M380" i="8"/>
  <c r="L380" i="8"/>
  <c r="K380" i="8"/>
  <c r="G380" i="8"/>
  <c r="F380" i="8"/>
  <c r="B380" i="8"/>
  <c r="M379" i="8"/>
  <c r="L379" i="8"/>
  <c r="K379" i="8"/>
  <c r="G379" i="8"/>
  <c r="F379" i="8"/>
  <c r="B379" i="8"/>
  <c r="M378" i="8"/>
  <c r="L378" i="8"/>
  <c r="K378" i="8"/>
  <c r="G378" i="8"/>
  <c r="F378" i="8"/>
  <c r="B378" i="8"/>
  <c r="M377" i="8"/>
  <c r="L377" i="8"/>
  <c r="K377" i="8"/>
  <c r="G377" i="8"/>
  <c r="F377" i="8"/>
  <c r="B377" i="8"/>
  <c r="M376" i="8"/>
  <c r="L376" i="8"/>
  <c r="K376" i="8"/>
  <c r="G376" i="8"/>
  <c r="F376" i="8"/>
  <c r="B376" i="8"/>
  <c r="M375" i="8"/>
  <c r="L375" i="8"/>
  <c r="K375" i="8"/>
  <c r="G375" i="8"/>
  <c r="F375" i="8"/>
  <c r="B375" i="8"/>
  <c r="M374" i="8"/>
  <c r="L374" i="8"/>
  <c r="K374" i="8"/>
  <c r="G374" i="8"/>
  <c r="F374" i="8"/>
  <c r="B374" i="8"/>
  <c r="M373" i="8"/>
  <c r="L373" i="8"/>
  <c r="K373" i="8"/>
  <c r="G373" i="8"/>
  <c r="F373" i="8"/>
  <c r="B373" i="8"/>
  <c r="M372" i="8"/>
  <c r="L372" i="8"/>
  <c r="K372" i="8"/>
  <c r="G372" i="8"/>
  <c r="F372" i="8"/>
  <c r="B372" i="8"/>
  <c r="M371" i="8"/>
  <c r="L371" i="8"/>
  <c r="K371" i="8"/>
  <c r="G371" i="8"/>
  <c r="F371" i="8"/>
  <c r="B371" i="8"/>
  <c r="M370" i="8"/>
  <c r="L370" i="8"/>
  <c r="K370" i="8"/>
  <c r="J370" i="8"/>
  <c r="J371" i="8" s="1"/>
  <c r="J372" i="8" s="1"/>
  <c r="J373" i="8" s="1"/>
  <c r="J374" i="8" s="1"/>
  <c r="J375" i="8" s="1"/>
  <c r="J376" i="8" s="1"/>
  <c r="J377" i="8" s="1"/>
  <c r="J378" i="8" s="1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 s="1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 s="1"/>
  <c r="J467" i="8" s="1"/>
  <c r="J468" i="8" s="1"/>
  <c r="J469" i="8" s="1"/>
  <c r="J470" i="8" s="1"/>
  <c r="J471" i="8" s="1"/>
  <c r="J472" i="8" s="1"/>
  <c r="J473" i="8" s="1"/>
  <c r="J474" i="8" s="1"/>
  <c r="J475" i="8" s="1"/>
  <c r="J476" i="8" s="1"/>
  <c r="J477" i="8" s="1"/>
  <c r="J478" i="8" s="1"/>
  <c r="J479" i="8" s="1"/>
  <c r="J480" i="8" s="1"/>
  <c r="G370" i="8"/>
  <c r="F370" i="8"/>
  <c r="B370" i="8"/>
  <c r="M369" i="8"/>
  <c r="L369" i="8"/>
  <c r="K369" i="8"/>
  <c r="J369" i="8"/>
  <c r="G369" i="8"/>
  <c r="F369" i="8"/>
  <c r="B369" i="8"/>
  <c r="M368" i="8"/>
  <c r="L368" i="8"/>
  <c r="K368" i="8"/>
  <c r="J368" i="8"/>
  <c r="G368" i="8"/>
  <c r="F368" i="8"/>
  <c r="B368" i="8"/>
  <c r="M367" i="8"/>
  <c r="L367" i="8"/>
  <c r="K367" i="8"/>
  <c r="J367" i="8"/>
  <c r="G367" i="8"/>
  <c r="F367" i="8"/>
  <c r="B367" i="8"/>
  <c r="M366" i="8"/>
  <c r="L366" i="8"/>
  <c r="K366" i="8"/>
  <c r="J366" i="8"/>
  <c r="G366" i="8"/>
  <c r="F366" i="8"/>
  <c r="B366" i="8"/>
  <c r="M365" i="8"/>
  <c r="L365" i="8"/>
  <c r="K365" i="8"/>
  <c r="J365" i="8"/>
  <c r="G365" i="8"/>
  <c r="F365" i="8"/>
  <c r="B365" i="8"/>
  <c r="M364" i="8"/>
  <c r="L364" i="8"/>
  <c r="K364" i="8"/>
  <c r="J364" i="8"/>
  <c r="G364" i="8"/>
  <c r="F364" i="8"/>
  <c r="B364" i="8"/>
  <c r="M363" i="8"/>
  <c r="L363" i="8"/>
  <c r="K363" i="8"/>
  <c r="J363" i="8"/>
  <c r="G363" i="8"/>
  <c r="F363" i="8"/>
  <c r="B363" i="8"/>
  <c r="M362" i="8"/>
  <c r="L362" i="8"/>
  <c r="K362" i="8"/>
  <c r="J362" i="8"/>
  <c r="G362" i="8"/>
  <c r="F362" i="8"/>
  <c r="B362" i="8"/>
  <c r="M361" i="8"/>
  <c r="L361" i="8"/>
  <c r="K361" i="8"/>
  <c r="J361" i="8"/>
  <c r="G361" i="8"/>
  <c r="F361" i="8"/>
  <c r="B361" i="8"/>
  <c r="M360" i="8"/>
  <c r="L360" i="8"/>
  <c r="K360" i="8"/>
  <c r="J360" i="8"/>
  <c r="G360" i="8"/>
  <c r="F360" i="8"/>
  <c r="B360" i="8"/>
  <c r="M359" i="8"/>
  <c r="L359" i="8"/>
  <c r="K359" i="8"/>
  <c r="J359" i="8"/>
  <c r="G359" i="8"/>
  <c r="F359" i="8"/>
  <c r="B359" i="8"/>
  <c r="M358" i="8"/>
  <c r="L358" i="8"/>
  <c r="K358" i="8"/>
  <c r="J358" i="8"/>
  <c r="G358" i="8"/>
  <c r="F358" i="8"/>
  <c r="B358" i="8"/>
  <c r="M357" i="8"/>
  <c r="L357" i="8"/>
  <c r="K357" i="8"/>
  <c r="J357" i="8"/>
  <c r="G357" i="8"/>
  <c r="F357" i="8"/>
  <c r="B357" i="8"/>
  <c r="M356" i="8"/>
  <c r="L356" i="8"/>
  <c r="K356" i="8"/>
  <c r="J356" i="8"/>
  <c r="G356" i="8"/>
  <c r="F356" i="8"/>
  <c r="B356" i="8"/>
  <c r="M355" i="8"/>
  <c r="L355" i="8"/>
  <c r="K355" i="8"/>
  <c r="J355" i="8"/>
  <c r="G355" i="8"/>
  <c r="F355" i="8"/>
  <c r="B355" i="8"/>
  <c r="M354" i="8"/>
  <c r="L354" i="8"/>
  <c r="K354" i="8"/>
  <c r="J354" i="8"/>
  <c r="G354" i="8"/>
  <c r="F354" i="8"/>
  <c r="B354" i="8"/>
  <c r="M353" i="8"/>
  <c r="L353" i="8"/>
  <c r="K353" i="8"/>
  <c r="J353" i="8"/>
  <c r="G353" i="8"/>
  <c r="F353" i="8"/>
  <c r="B353" i="8"/>
  <c r="M352" i="8"/>
  <c r="L352" i="8"/>
  <c r="K352" i="8"/>
  <c r="J352" i="8"/>
  <c r="G352" i="8"/>
  <c r="F352" i="8"/>
  <c r="B352" i="8"/>
  <c r="M351" i="8"/>
  <c r="L351" i="8"/>
  <c r="K351" i="8"/>
  <c r="J351" i="8"/>
  <c r="G351" i="8"/>
  <c r="F351" i="8"/>
  <c r="B351" i="8"/>
  <c r="M350" i="8"/>
  <c r="L350" i="8"/>
  <c r="K350" i="8"/>
  <c r="J350" i="8"/>
  <c r="G350" i="8"/>
  <c r="F350" i="8"/>
  <c r="B350" i="8"/>
  <c r="M349" i="8"/>
  <c r="L349" i="8"/>
  <c r="K349" i="8"/>
  <c r="J349" i="8"/>
  <c r="G349" i="8"/>
  <c r="F349" i="8"/>
  <c r="B349" i="8"/>
  <c r="M348" i="8"/>
  <c r="L348" i="8"/>
  <c r="K348" i="8"/>
  <c r="J348" i="8"/>
  <c r="G348" i="8"/>
  <c r="F348" i="8"/>
  <c r="B348" i="8"/>
  <c r="M347" i="8"/>
  <c r="L347" i="8"/>
  <c r="K347" i="8"/>
  <c r="J347" i="8"/>
  <c r="G347" i="8"/>
  <c r="F347" i="8"/>
  <c r="B347" i="8"/>
  <c r="M346" i="8"/>
  <c r="L346" i="8"/>
  <c r="K346" i="8"/>
  <c r="J346" i="8"/>
  <c r="G346" i="8"/>
  <c r="F346" i="8"/>
  <c r="B346" i="8"/>
  <c r="M345" i="8"/>
  <c r="L345" i="8"/>
  <c r="K345" i="8"/>
  <c r="J345" i="8"/>
  <c r="G345" i="8"/>
  <c r="F345" i="8"/>
  <c r="B345" i="8"/>
  <c r="M344" i="8"/>
  <c r="L344" i="8"/>
  <c r="K344" i="8"/>
  <c r="J344" i="8"/>
  <c r="G344" i="8"/>
  <c r="F344" i="8"/>
  <c r="B344" i="8"/>
  <c r="M343" i="8"/>
  <c r="L343" i="8"/>
  <c r="K343" i="8"/>
  <c r="J343" i="8"/>
  <c r="G343" i="8"/>
  <c r="F343" i="8"/>
  <c r="B343" i="8"/>
  <c r="M342" i="8"/>
  <c r="L342" i="8"/>
  <c r="K342" i="8"/>
  <c r="J342" i="8"/>
  <c r="G342" i="8"/>
  <c r="F342" i="8"/>
  <c r="B342" i="8"/>
  <c r="M341" i="8"/>
  <c r="L341" i="8"/>
  <c r="K341" i="8"/>
  <c r="J341" i="8"/>
  <c r="G341" i="8"/>
  <c r="F341" i="8"/>
  <c r="B341" i="8"/>
  <c r="M340" i="8"/>
  <c r="L340" i="8"/>
  <c r="K340" i="8"/>
  <c r="J340" i="8"/>
  <c r="G340" i="8"/>
  <c r="F340" i="8"/>
  <c r="B340" i="8"/>
  <c r="M339" i="8"/>
  <c r="L339" i="8"/>
  <c r="K339" i="8"/>
  <c r="J339" i="8"/>
  <c r="G339" i="8"/>
  <c r="F339" i="8"/>
  <c r="B339" i="8"/>
  <c r="M338" i="8"/>
  <c r="L338" i="8"/>
  <c r="K338" i="8"/>
  <c r="J338" i="8"/>
  <c r="G338" i="8"/>
  <c r="F338" i="8"/>
  <c r="B338" i="8"/>
  <c r="M337" i="8"/>
  <c r="L337" i="8"/>
  <c r="K337" i="8"/>
  <c r="J337" i="8"/>
  <c r="G337" i="8"/>
  <c r="F337" i="8"/>
  <c r="B337" i="8"/>
  <c r="M336" i="8"/>
  <c r="L336" i="8"/>
  <c r="K336" i="8"/>
  <c r="J336" i="8"/>
  <c r="G336" i="8"/>
  <c r="F336" i="8"/>
  <c r="B336" i="8"/>
  <c r="M335" i="8"/>
  <c r="L335" i="8"/>
  <c r="K335" i="8"/>
  <c r="J335" i="8"/>
  <c r="G335" i="8"/>
  <c r="F335" i="8"/>
  <c r="B335" i="8"/>
  <c r="M334" i="8"/>
  <c r="L334" i="8"/>
  <c r="K334" i="8"/>
  <c r="J334" i="8"/>
  <c r="G334" i="8"/>
  <c r="F334" i="8"/>
  <c r="B334" i="8"/>
  <c r="M333" i="8"/>
  <c r="L333" i="8"/>
  <c r="K333" i="8"/>
  <c r="J333" i="8"/>
  <c r="G333" i="8"/>
  <c r="F333" i="8"/>
  <c r="B333" i="8"/>
  <c r="M332" i="8"/>
  <c r="L332" i="8"/>
  <c r="K332" i="8"/>
  <c r="J332" i="8"/>
  <c r="G332" i="8"/>
  <c r="F332" i="8"/>
  <c r="B332" i="8"/>
  <c r="M331" i="8"/>
  <c r="L331" i="8"/>
  <c r="K331" i="8"/>
  <c r="J331" i="8"/>
  <c r="G331" i="8"/>
  <c r="F331" i="8"/>
  <c r="B331" i="8"/>
  <c r="M330" i="8"/>
  <c r="L330" i="8"/>
  <c r="K330" i="8"/>
  <c r="J330" i="8"/>
  <c r="G330" i="8"/>
  <c r="F330" i="8"/>
  <c r="B330" i="8"/>
  <c r="M329" i="8"/>
  <c r="L329" i="8"/>
  <c r="K329" i="8"/>
  <c r="J329" i="8"/>
  <c r="G329" i="8"/>
  <c r="F329" i="8"/>
  <c r="B329" i="8"/>
  <c r="M328" i="8"/>
  <c r="L328" i="8"/>
  <c r="K328" i="8"/>
  <c r="J328" i="8"/>
  <c r="G328" i="8"/>
  <c r="F328" i="8"/>
  <c r="B328" i="8"/>
  <c r="M327" i="8"/>
  <c r="L327" i="8"/>
  <c r="K327" i="8"/>
  <c r="J327" i="8"/>
  <c r="G327" i="8"/>
  <c r="F327" i="8"/>
  <c r="B327" i="8"/>
  <c r="M326" i="8"/>
  <c r="L326" i="8"/>
  <c r="K326" i="8"/>
  <c r="J326" i="8"/>
  <c r="G326" i="8"/>
  <c r="F326" i="8"/>
  <c r="B326" i="8"/>
  <c r="M325" i="8"/>
  <c r="L325" i="8"/>
  <c r="K325" i="8"/>
  <c r="J325" i="8"/>
  <c r="G325" i="8"/>
  <c r="F325" i="8"/>
  <c r="B325" i="8"/>
  <c r="M324" i="8"/>
  <c r="L324" i="8"/>
  <c r="K324" i="8"/>
  <c r="J324" i="8"/>
  <c r="G324" i="8"/>
  <c r="F324" i="8"/>
  <c r="B324" i="8"/>
  <c r="M323" i="8"/>
  <c r="L323" i="8"/>
  <c r="K323" i="8"/>
  <c r="J323" i="8"/>
  <c r="G323" i="8"/>
  <c r="F323" i="8"/>
  <c r="B323" i="8"/>
  <c r="M322" i="8"/>
  <c r="L322" i="8"/>
  <c r="K322" i="8"/>
  <c r="J322" i="8"/>
  <c r="G322" i="8"/>
  <c r="F322" i="8"/>
  <c r="B322" i="8"/>
  <c r="M321" i="8"/>
  <c r="L321" i="8"/>
  <c r="K321" i="8"/>
  <c r="J321" i="8"/>
  <c r="G321" i="8"/>
  <c r="F321" i="8"/>
  <c r="B321" i="8"/>
  <c r="M320" i="8"/>
  <c r="L320" i="8"/>
  <c r="K320" i="8"/>
  <c r="J320" i="8"/>
  <c r="G320" i="8"/>
  <c r="F320" i="8"/>
  <c r="B320" i="8"/>
  <c r="M319" i="8"/>
  <c r="L319" i="8"/>
  <c r="K319" i="8"/>
  <c r="J319" i="8"/>
  <c r="G319" i="8"/>
  <c r="F319" i="8"/>
  <c r="B319" i="8"/>
  <c r="M318" i="8"/>
  <c r="L318" i="8"/>
  <c r="K318" i="8"/>
  <c r="J318" i="8"/>
  <c r="G318" i="8"/>
  <c r="F318" i="8"/>
  <c r="B318" i="8"/>
  <c r="M317" i="8"/>
  <c r="L317" i="8"/>
  <c r="K317" i="8"/>
  <c r="J317" i="8"/>
  <c r="G317" i="8"/>
  <c r="F317" i="8"/>
  <c r="B317" i="8"/>
  <c r="M316" i="8"/>
  <c r="L316" i="8"/>
  <c r="K316" i="8"/>
  <c r="J316" i="8"/>
  <c r="G316" i="8"/>
  <c r="F316" i="8"/>
  <c r="B316" i="8"/>
  <c r="M315" i="8"/>
  <c r="L315" i="8"/>
  <c r="K315" i="8"/>
  <c r="J315" i="8"/>
  <c r="G315" i="8"/>
  <c r="F315" i="8"/>
  <c r="B315" i="8"/>
  <c r="M314" i="8"/>
  <c r="L314" i="8"/>
  <c r="K314" i="8"/>
  <c r="J314" i="8"/>
  <c r="G314" i="8"/>
  <c r="F314" i="8"/>
  <c r="B314" i="8"/>
  <c r="M313" i="8"/>
  <c r="L313" i="8"/>
  <c r="K313" i="8"/>
  <c r="J313" i="8"/>
  <c r="G313" i="8"/>
  <c r="F313" i="8"/>
  <c r="B313" i="8"/>
  <c r="M312" i="8"/>
  <c r="L312" i="8"/>
  <c r="K312" i="8"/>
  <c r="J312" i="8"/>
  <c r="G312" i="8"/>
  <c r="F312" i="8"/>
  <c r="B312" i="8"/>
  <c r="M311" i="8"/>
  <c r="L311" i="8"/>
  <c r="K311" i="8"/>
  <c r="J311" i="8"/>
  <c r="G311" i="8"/>
  <c r="F311" i="8"/>
  <c r="B311" i="8"/>
  <c r="M310" i="8"/>
  <c r="L310" i="8"/>
  <c r="K310" i="8"/>
  <c r="J310" i="8"/>
  <c r="G310" i="8"/>
  <c r="F310" i="8"/>
  <c r="B310" i="8"/>
  <c r="M309" i="8"/>
  <c r="L309" i="8"/>
  <c r="K309" i="8"/>
  <c r="J309" i="8"/>
  <c r="G309" i="8"/>
  <c r="F309" i="8"/>
  <c r="B309" i="8"/>
  <c r="M308" i="8"/>
  <c r="L308" i="8"/>
  <c r="K308" i="8"/>
  <c r="J308" i="8"/>
  <c r="G308" i="8"/>
  <c r="F308" i="8"/>
  <c r="B308" i="8"/>
  <c r="M307" i="8"/>
  <c r="L307" i="8"/>
  <c r="K307" i="8"/>
  <c r="J307" i="8"/>
  <c r="G307" i="8"/>
  <c r="F307" i="8"/>
  <c r="B307" i="8"/>
  <c r="M306" i="8"/>
  <c r="L306" i="8"/>
  <c r="K306" i="8"/>
  <c r="J306" i="8"/>
  <c r="G306" i="8"/>
  <c r="F306" i="8"/>
  <c r="B306" i="8"/>
  <c r="M305" i="8"/>
  <c r="L305" i="8"/>
  <c r="K305" i="8"/>
  <c r="J305" i="8"/>
  <c r="G305" i="8"/>
  <c r="F305" i="8"/>
  <c r="B305" i="8"/>
  <c r="M304" i="8"/>
  <c r="L304" i="8"/>
  <c r="K304" i="8"/>
  <c r="J304" i="8"/>
  <c r="G304" i="8"/>
  <c r="F304" i="8"/>
  <c r="B304" i="8"/>
  <c r="M303" i="8"/>
  <c r="L303" i="8"/>
  <c r="K303" i="8"/>
  <c r="J303" i="8"/>
  <c r="G303" i="8"/>
  <c r="F303" i="8"/>
  <c r="B303" i="8"/>
  <c r="M302" i="8"/>
  <c r="L302" i="8"/>
  <c r="K302" i="8"/>
  <c r="J302" i="8"/>
  <c r="G302" i="8"/>
  <c r="F302" i="8"/>
  <c r="B302" i="8"/>
  <c r="M301" i="8"/>
  <c r="L301" i="8"/>
  <c r="K301" i="8"/>
  <c r="J301" i="8"/>
  <c r="G301" i="8"/>
  <c r="F301" i="8"/>
  <c r="B301" i="8"/>
  <c r="M300" i="8"/>
  <c r="L300" i="8"/>
  <c r="K300" i="8"/>
  <c r="J300" i="8"/>
  <c r="G300" i="8"/>
  <c r="F300" i="8"/>
  <c r="B300" i="8"/>
  <c r="M299" i="8"/>
  <c r="L299" i="8"/>
  <c r="K299" i="8"/>
  <c r="J299" i="8"/>
  <c r="G299" i="8"/>
  <c r="F299" i="8"/>
  <c r="B299" i="8"/>
  <c r="M298" i="8"/>
  <c r="L298" i="8"/>
  <c r="K298" i="8"/>
  <c r="J298" i="8"/>
  <c r="G298" i="8"/>
  <c r="F298" i="8"/>
  <c r="B298" i="8"/>
  <c r="M297" i="8"/>
  <c r="L297" i="8"/>
  <c r="K297" i="8"/>
  <c r="J297" i="8"/>
  <c r="G297" i="8"/>
  <c r="F297" i="8"/>
  <c r="B297" i="8"/>
  <c r="M296" i="8"/>
  <c r="L296" i="8"/>
  <c r="K296" i="8"/>
  <c r="J296" i="8"/>
  <c r="G296" i="8"/>
  <c r="F296" i="8"/>
  <c r="B296" i="8"/>
  <c r="M295" i="8"/>
  <c r="L295" i="8"/>
  <c r="K295" i="8"/>
  <c r="J295" i="8"/>
  <c r="G295" i="8"/>
  <c r="F295" i="8"/>
  <c r="B295" i="8"/>
  <c r="M294" i="8"/>
  <c r="L294" i="8"/>
  <c r="K294" i="8"/>
  <c r="J294" i="8"/>
  <c r="G294" i="8"/>
  <c r="F294" i="8"/>
  <c r="B294" i="8"/>
  <c r="M293" i="8"/>
  <c r="L293" i="8"/>
  <c r="K293" i="8"/>
  <c r="J293" i="8"/>
  <c r="G293" i="8"/>
  <c r="F293" i="8"/>
  <c r="B293" i="8"/>
  <c r="M292" i="8"/>
  <c r="L292" i="8"/>
  <c r="K292" i="8"/>
  <c r="J292" i="8"/>
  <c r="G292" i="8"/>
  <c r="F292" i="8"/>
  <c r="B292" i="8"/>
  <c r="M291" i="8"/>
  <c r="L291" i="8"/>
  <c r="K291" i="8"/>
  <c r="J291" i="8"/>
  <c r="G291" i="8"/>
  <c r="F291" i="8"/>
  <c r="B291" i="8"/>
  <c r="M290" i="8"/>
  <c r="L290" i="8"/>
  <c r="K290" i="8"/>
  <c r="J290" i="8"/>
  <c r="G290" i="8"/>
  <c r="F290" i="8"/>
  <c r="B290" i="8"/>
  <c r="M289" i="8"/>
  <c r="L289" i="8"/>
  <c r="K289" i="8"/>
  <c r="J289" i="8"/>
  <c r="G289" i="8"/>
  <c r="F289" i="8"/>
  <c r="B289" i="8"/>
  <c r="M288" i="8"/>
  <c r="L288" i="8"/>
  <c r="K288" i="8"/>
  <c r="J288" i="8"/>
  <c r="G288" i="8"/>
  <c r="F288" i="8"/>
  <c r="B288" i="8"/>
  <c r="M287" i="8"/>
  <c r="L287" i="8"/>
  <c r="K287" i="8"/>
  <c r="J287" i="8"/>
  <c r="G287" i="8"/>
  <c r="F287" i="8"/>
  <c r="B287" i="8"/>
  <c r="M286" i="8"/>
  <c r="L286" i="8"/>
  <c r="K286" i="8"/>
  <c r="J286" i="8"/>
  <c r="G286" i="8"/>
  <c r="F286" i="8"/>
  <c r="B286" i="8"/>
  <c r="M285" i="8"/>
  <c r="L285" i="8"/>
  <c r="K285" i="8"/>
  <c r="J285" i="8"/>
  <c r="G285" i="8"/>
  <c r="F285" i="8"/>
  <c r="B285" i="8"/>
  <c r="M284" i="8"/>
  <c r="L284" i="8"/>
  <c r="K284" i="8"/>
  <c r="J284" i="8"/>
  <c r="G284" i="8"/>
  <c r="F284" i="8"/>
  <c r="B284" i="8"/>
  <c r="M283" i="8"/>
  <c r="L283" i="8"/>
  <c r="K283" i="8"/>
  <c r="J283" i="8"/>
  <c r="G283" i="8"/>
  <c r="F283" i="8"/>
  <c r="B283" i="8"/>
  <c r="M282" i="8"/>
  <c r="L282" i="8"/>
  <c r="K282" i="8"/>
  <c r="J282" i="8"/>
  <c r="G282" i="8"/>
  <c r="F282" i="8"/>
  <c r="B282" i="8"/>
  <c r="M281" i="8"/>
  <c r="L281" i="8"/>
  <c r="K281" i="8"/>
  <c r="J281" i="8"/>
  <c r="G281" i="8"/>
  <c r="F281" i="8"/>
  <c r="B281" i="8"/>
  <c r="M280" i="8"/>
  <c r="L280" i="8"/>
  <c r="K280" i="8"/>
  <c r="J280" i="8"/>
  <c r="G280" i="8"/>
  <c r="F280" i="8"/>
  <c r="B280" i="8"/>
  <c r="M279" i="8"/>
  <c r="L279" i="8"/>
  <c r="K279" i="8"/>
  <c r="J279" i="8"/>
  <c r="G279" i="8"/>
  <c r="F279" i="8"/>
  <c r="B279" i="8"/>
  <c r="M278" i="8"/>
  <c r="L278" i="8"/>
  <c r="K278" i="8"/>
  <c r="J278" i="8"/>
  <c r="G278" i="8"/>
  <c r="F278" i="8"/>
  <c r="B278" i="8"/>
  <c r="M277" i="8"/>
  <c r="L277" i="8"/>
  <c r="K277" i="8"/>
  <c r="J277" i="8"/>
  <c r="G277" i="8"/>
  <c r="F277" i="8"/>
  <c r="B277" i="8"/>
  <c r="M276" i="8"/>
  <c r="L276" i="8"/>
  <c r="K276" i="8"/>
  <c r="J276" i="8"/>
  <c r="G276" i="8"/>
  <c r="F276" i="8"/>
  <c r="B276" i="8"/>
  <c r="M275" i="8"/>
  <c r="L275" i="8"/>
  <c r="K275" i="8"/>
  <c r="J275" i="8"/>
  <c r="G275" i="8"/>
  <c r="F275" i="8"/>
  <c r="B275" i="8"/>
  <c r="M274" i="8"/>
  <c r="L274" i="8"/>
  <c r="K274" i="8"/>
  <c r="J274" i="8"/>
  <c r="G274" i="8"/>
  <c r="F274" i="8"/>
  <c r="B274" i="8"/>
  <c r="M273" i="8"/>
  <c r="L273" i="8"/>
  <c r="K273" i="8"/>
  <c r="J273" i="8"/>
  <c r="G273" i="8"/>
  <c r="F273" i="8"/>
  <c r="B273" i="8"/>
  <c r="M272" i="8"/>
  <c r="L272" i="8"/>
  <c r="K272" i="8"/>
  <c r="J272" i="8"/>
  <c r="G272" i="8"/>
  <c r="F272" i="8"/>
  <c r="B272" i="8"/>
  <c r="M271" i="8"/>
  <c r="L271" i="8"/>
  <c r="K271" i="8"/>
  <c r="J271" i="8"/>
  <c r="G271" i="8"/>
  <c r="F271" i="8"/>
  <c r="B271" i="8"/>
  <c r="M270" i="8"/>
  <c r="L270" i="8"/>
  <c r="K270" i="8"/>
  <c r="J270" i="8"/>
  <c r="G270" i="8"/>
  <c r="F270" i="8"/>
  <c r="B270" i="8"/>
  <c r="M269" i="8"/>
  <c r="L269" i="8"/>
  <c r="K269" i="8"/>
  <c r="J269" i="8"/>
  <c r="G269" i="8"/>
  <c r="F269" i="8"/>
  <c r="B269" i="8"/>
  <c r="M268" i="8"/>
  <c r="L268" i="8"/>
  <c r="K268" i="8"/>
  <c r="J268" i="8"/>
  <c r="G268" i="8"/>
  <c r="F268" i="8"/>
  <c r="B268" i="8"/>
  <c r="M267" i="8"/>
  <c r="L267" i="8"/>
  <c r="K267" i="8"/>
  <c r="J267" i="8"/>
  <c r="G267" i="8"/>
  <c r="F267" i="8"/>
  <c r="B267" i="8"/>
  <c r="M266" i="8"/>
  <c r="L266" i="8"/>
  <c r="K266" i="8"/>
  <c r="J266" i="8"/>
  <c r="G266" i="8"/>
  <c r="F266" i="8"/>
  <c r="B266" i="8"/>
  <c r="M265" i="8"/>
  <c r="L265" i="8"/>
  <c r="K265" i="8"/>
  <c r="J265" i="8"/>
  <c r="G265" i="8"/>
  <c r="F265" i="8"/>
  <c r="B265" i="8"/>
  <c r="M264" i="8"/>
  <c r="L264" i="8"/>
  <c r="K264" i="8"/>
  <c r="J264" i="8"/>
  <c r="G264" i="8"/>
  <c r="F264" i="8"/>
  <c r="B264" i="8"/>
  <c r="M263" i="8"/>
  <c r="L263" i="8"/>
  <c r="K263" i="8"/>
  <c r="J263" i="8"/>
  <c r="G263" i="8"/>
  <c r="F263" i="8"/>
  <c r="B263" i="8"/>
  <c r="M262" i="8"/>
  <c r="L262" i="8"/>
  <c r="K262" i="8"/>
  <c r="J262" i="8"/>
  <c r="G262" i="8"/>
  <c r="F262" i="8"/>
  <c r="B262" i="8"/>
  <c r="M261" i="8"/>
  <c r="L261" i="8"/>
  <c r="K261" i="8"/>
  <c r="J261" i="8"/>
  <c r="G261" i="8"/>
  <c r="F261" i="8"/>
  <c r="B261" i="8"/>
  <c r="M260" i="8"/>
  <c r="L260" i="8"/>
  <c r="K260" i="8"/>
  <c r="J260" i="8"/>
  <c r="G260" i="8"/>
  <c r="F260" i="8"/>
  <c r="B260" i="8"/>
  <c r="M259" i="8"/>
  <c r="L259" i="8"/>
  <c r="K259" i="8"/>
  <c r="J259" i="8"/>
  <c r="G259" i="8"/>
  <c r="F259" i="8"/>
  <c r="B259" i="8"/>
  <c r="M258" i="8"/>
  <c r="L258" i="8"/>
  <c r="K258" i="8"/>
  <c r="J258" i="8"/>
  <c r="G258" i="8"/>
  <c r="F258" i="8"/>
  <c r="B258" i="8"/>
  <c r="M257" i="8"/>
  <c r="L257" i="8"/>
  <c r="K257" i="8"/>
  <c r="J257" i="8"/>
  <c r="G257" i="8"/>
  <c r="F257" i="8"/>
  <c r="B257" i="8"/>
  <c r="M256" i="8"/>
  <c r="L256" i="8"/>
  <c r="K256" i="8"/>
  <c r="J256" i="8"/>
  <c r="G256" i="8"/>
  <c r="F256" i="8"/>
  <c r="B256" i="8"/>
  <c r="M255" i="8"/>
  <c r="L255" i="8"/>
  <c r="K255" i="8"/>
  <c r="J255" i="8"/>
  <c r="G255" i="8"/>
  <c r="F255" i="8"/>
  <c r="B255" i="8"/>
  <c r="M254" i="8"/>
  <c r="L254" i="8"/>
  <c r="K254" i="8"/>
  <c r="J254" i="8"/>
  <c r="G254" i="8"/>
  <c r="F254" i="8"/>
  <c r="B254" i="8"/>
  <c r="M253" i="8"/>
  <c r="L253" i="8"/>
  <c r="K253" i="8"/>
  <c r="J253" i="8"/>
  <c r="G253" i="8"/>
  <c r="F253" i="8"/>
  <c r="B253" i="8"/>
  <c r="M252" i="8"/>
  <c r="L252" i="8"/>
  <c r="K252" i="8"/>
  <c r="J252" i="8"/>
  <c r="G252" i="8"/>
  <c r="F252" i="8"/>
  <c r="B252" i="8"/>
  <c r="M251" i="8"/>
  <c r="L251" i="8"/>
  <c r="K251" i="8"/>
  <c r="J251" i="8"/>
  <c r="G251" i="8"/>
  <c r="F251" i="8"/>
  <c r="B251" i="8"/>
  <c r="M250" i="8"/>
  <c r="L250" i="8"/>
  <c r="K250" i="8"/>
  <c r="J250" i="8"/>
  <c r="G250" i="8"/>
  <c r="F250" i="8"/>
  <c r="B250" i="8"/>
  <c r="M249" i="8"/>
  <c r="L249" i="8"/>
  <c r="K249" i="8"/>
  <c r="J249" i="8"/>
  <c r="G249" i="8"/>
  <c r="F249" i="8"/>
  <c r="B249" i="8"/>
  <c r="M248" i="8"/>
  <c r="L248" i="8"/>
  <c r="K248" i="8"/>
  <c r="J248" i="8"/>
  <c r="G248" i="8"/>
  <c r="F248" i="8"/>
  <c r="B248" i="8"/>
  <c r="M247" i="8"/>
  <c r="L247" i="8"/>
  <c r="K247" i="8"/>
  <c r="J247" i="8"/>
  <c r="G247" i="8"/>
  <c r="F247" i="8"/>
  <c r="B247" i="8"/>
  <c r="M246" i="8"/>
  <c r="L246" i="8"/>
  <c r="K246" i="8"/>
  <c r="J246" i="8"/>
  <c r="G246" i="8"/>
  <c r="F246" i="8"/>
  <c r="B246" i="8"/>
  <c r="M245" i="8"/>
  <c r="L245" i="8"/>
  <c r="K245" i="8"/>
  <c r="J245" i="8"/>
  <c r="G245" i="8"/>
  <c r="F245" i="8"/>
  <c r="B245" i="8"/>
  <c r="M244" i="8"/>
  <c r="L244" i="8"/>
  <c r="K244" i="8"/>
  <c r="J244" i="8"/>
  <c r="G244" i="8"/>
  <c r="F244" i="8"/>
  <c r="B244" i="8"/>
  <c r="M243" i="8"/>
  <c r="L243" i="8"/>
  <c r="K243" i="8"/>
  <c r="J243" i="8"/>
  <c r="G243" i="8"/>
  <c r="F243" i="8"/>
  <c r="B243" i="8"/>
  <c r="M242" i="8"/>
  <c r="L242" i="8"/>
  <c r="K242" i="8"/>
  <c r="J242" i="8"/>
  <c r="G242" i="8"/>
  <c r="F242" i="8"/>
  <c r="B242" i="8"/>
  <c r="M241" i="8"/>
  <c r="L241" i="8"/>
  <c r="K241" i="8"/>
  <c r="J241" i="8"/>
  <c r="G241" i="8"/>
  <c r="F241" i="8"/>
  <c r="B241" i="8"/>
  <c r="M240" i="8"/>
  <c r="L240" i="8"/>
  <c r="K240" i="8"/>
  <c r="J240" i="8"/>
  <c r="G240" i="8"/>
  <c r="F240" i="8"/>
  <c r="B240" i="8"/>
  <c r="M239" i="8"/>
  <c r="L239" i="8"/>
  <c r="K239" i="8"/>
  <c r="J239" i="8"/>
  <c r="G239" i="8"/>
  <c r="F239" i="8"/>
  <c r="B239" i="8"/>
  <c r="M238" i="8"/>
  <c r="L238" i="8"/>
  <c r="K238" i="8"/>
  <c r="J238" i="8"/>
  <c r="G238" i="8"/>
  <c r="F238" i="8"/>
  <c r="B238" i="8"/>
  <c r="M237" i="8"/>
  <c r="L237" i="8"/>
  <c r="K237" i="8"/>
  <c r="J237" i="8"/>
  <c r="G237" i="8"/>
  <c r="F237" i="8"/>
  <c r="B237" i="8"/>
  <c r="M236" i="8"/>
  <c r="L236" i="8"/>
  <c r="K236" i="8"/>
  <c r="J236" i="8"/>
  <c r="G236" i="8"/>
  <c r="F236" i="8"/>
  <c r="B236" i="8"/>
  <c r="M235" i="8"/>
  <c r="L235" i="8"/>
  <c r="K235" i="8"/>
  <c r="J235" i="8"/>
  <c r="G235" i="8"/>
  <c r="F235" i="8"/>
  <c r="B235" i="8"/>
  <c r="M234" i="8"/>
  <c r="L234" i="8"/>
  <c r="K234" i="8"/>
  <c r="J234" i="8"/>
  <c r="G234" i="8"/>
  <c r="F234" i="8"/>
  <c r="B234" i="8"/>
  <c r="M233" i="8"/>
  <c r="L233" i="8"/>
  <c r="K233" i="8"/>
  <c r="J233" i="8"/>
  <c r="G233" i="8"/>
  <c r="F233" i="8"/>
  <c r="B233" i="8"/>
  <c r="M232" i="8"/>
  <c r="L232" i="8"/>
  <c r="K232" i="8"/>
  <c r="J232" i="8"/>
  <c r="G232" i="8"/>
  <c r="F232" i="8"/>
  <c r="B232" i="8"/>
  <c r="M231" i="8"/>
  <c r="L231" i="8"/>
  <c r="K231" i="8"/>
  <c r="J231" i="8"/>
  <c r="G231" i="8"/>
  <c r="F231" i="8"/>
  <c r="B231" i="8"/>
  <c r="M230" i="8"/>
  <c r="L230" i="8"/>
  <c r="K230" i="8"/>
  <c r="J230" i="8"/>
  <c r="G230" i="8"/>
  <c r="F230" i="8"/>
  <c r="B230" i="8"/>
  <c r="M229" i="8"/>
  <c r="L229" i="8"/>
  <c r="K229" i="8"/>
  <c r="J229" i="8"/>
  <c r="G229" i="8"/>
  <c r="F229" i="8"/>
  <c r="B229" i="8"/>
  <c r="M228" i="8"/>
  <c r="L228" i="8"/>
  <c r="K228" i="8"/>
  <c r="J228" i="8"/>
  <c r="G228" i="8"/>
  <c r="F228" i="8"/>
  <c r="B228" i="8"/>
  <c r="M227" i="8"/>
  <c r="L227" i="8"/>
  <c r="K227" i="8"/>
  <c r="J227" i="8"/>
  <c r="G227" i="8"/>
  <c r="F227" i="8"/>
  <c r="B227" i="8"/>
  <c r="M226" i="8"/>
  <c r="L226" i="8"/>
  <c r="K226" i="8"/>
  <c r="J226" i="8"/>
  <c r="G226" i="8"/>
  <c r="F226" i="8"/>
  <c r="B226" i="8"/>
  <c r="M225" i="8"/>
  <c r="L225" i="8"/>
  <c r="K225" i="8"/>
  <c r="J225" i="8"/>
  <c r="G225" i="8"/>
  <c r="F225" i="8"/>
  <c r="B225" i="8"/>
  <c r="M224" i="8"/>
  <c r="L224" i="8"/>
  <c r="K224" i="8"/>
  <c r="J224" i="8"/>
  <c r="I224" i="8"/>
  <c r="G224" i="8"/>
  <c r="F224" i="8"/>
  <c r="B224" i="8"/>
  <c r="M223" i="8"/>
  <c r="L223" i="8"/>
  <c r="K223" i="8"/>
  <c r="J223" i="8"/>
  <c r="I223" i="8"/>
  <c r="G223" i="8"/>
  <c r="F223" i="8"/>
  <c r="B223" i="8"/>
  <c r="M222" i="8"/>
  <c r="L222" i="8"/>
  <c r="K222" i="8"/>
  <c r="J222" i="8"/>
  <c r="I222" i="8"/>
  <c r="G222" i="8"/>
  <c r="F222" i="8"/>
  <c r="B222" i="8"/>
  <c r="M221" i="8"/>
  <c r="L221" i="8"/>
  <c r="K221" i="8"/>
  <c r="J221" i="8"/>
  <c r="I221" i="8"/>
  <c r="G221" i="8"/>
  <c r="F221" i="8"/>
  <c r="B221" i="8"/>
  <c r="M220" i="8"/>
  <c r="L220" i="8"/>
  <c r="K220" i="8"/>
  <c r="J220" i="8"/>
  <c r="I220" i="8"/>
  <c r="G220" i="8"/>
  <c r="F220" i="8"/>
  <c r="B220" i="8"/>
  <c r="M219" i="8"/>
  <c r="L219" i="8"/>
  <c r="K219" i="8"/>
  <c r="J219" i="8"/>
  <c r="I219" i="8"/>
  <c r="G219" i="8"/>
  <c r="F219" i="8"/>
  <c r="B219" i="8"/>
  <c r="M218" i="8"/>
  <c r="L218" i="8"/>
  <c r="K218" i="8"/>
  <c r="J218" i="8"/>
  <c r="I218" i="8"/>
  <c r="G218" i="8"/>
  <c r="F218" i="8"/>
  <c r="B218" i="8"/>
  <c r="M217" i="8"/>
  <c r="L217" i="8"/>
  <c r="K217" i="8"/>
  <c r="J217" i="8"/>
  <c r="I217" i="8"/>
  <c r="G217" i="8"/>
  <c r="F217" i="8"/>
  <c r="B217" i="8"/>
  <c r="M216" i="8"/>
  <c r="L216" i="8"/>
  <c r="K216" i="8"/>
  <c r="J216" i="8"/>
  <c r="I216" i="8"/>
  <c r="G216" i="8"/>
  <c r="F216" i="8"/>
  <c r="B216" i="8"/>
  <c r="M215" i="8"/>
  <c r="L215" i="8"/>
  <c r="K215" i="8"/>
  <c r="J215" i="8"/>
  <c r="I215" i="8"/>
  <c r="G215" i="8"/>
  <c r="F215" i="8"/>
  <c r="B215" i="8"/>
  <c r="M214" i="8"/>
  <c r="L214" i="8"/>
  <c r="K214" i="8"/>
  <c r="J214" i="8"/>
  <c r="I214" i="8"/>
  <c r="G214" i="8"/>
  <c r="F214" i="8"/>
  <c r="B214" i="8"/>
  <c r="M213" i="8"/>
  <c r="L213" i="8"/>
  <c r="K213" i="8"/>
  <c r="J213" i="8"/>
  <c r="I213" i="8"/>
  <c r="G213" i="8"/>
  <c r="F213" i="8"/>
  <c r="B213" i="8"/>
  <c r="M212" i="8"/>
  <c r="L212" i="8"/>
  <c r="K212" i="8"/>
  <c r="J212" i="8"/>
  <c r="I212" i="8"/>
  <c r="G212" i="8"/>
  <c r="F212" i="8"/>
  <c r="B212" i="8"/>
  <c r="M211" i="8"/>
  <c r="L211" i="8"/>
  <c r="K211" i="8"/>
  <c r="J211" i="8"/>
  <c r="I211" i="8"/>
  <c r="G211" i="8"/>
  <c r="F211" i="8"/>
  <c r="B211" i="8"/>
  <c r="M210" i="8"/>
  <c r="L210" i="8"/>
  <c r="K210" i="8"/>
  <c r="J210" i="8"/>
  <c r="I210" i="8"/>
  <c r="G210" i="8"/>
  <c r="F210" i="8"/>
  <c r="B210" i="8"/>
  <c r="M209" i="8"/>
  <c r="L209" i="8"/>
  <c r="K209" i="8"/>
  <c r="J209" i="8"/>
  <c r="I209" i="8"/>
  <c r="G209" i="8"/>
  <c r="F209" i="8"/>
  <c r="B209" i="8"/>
  <c r="M208" i="8"/>
  <c r="L208" i="8"/>
  <c r="K208" i="8"/>
  <c r="J208" i="8"/>
  <c r="I208" i="8"/>
  <c r="G208" i="8"/>
  <c r="F208" i="8"/>
  <c r="B208" i="8"/>
  <c r="M207" i="8"/>
  <c r="L207" i="8"/>
  <c r="K207" i="8"/>
  <c r="J207" i="8"/>
  <c r="I207" i="8"/>
  <c r="G207" i="8"/>
  <c r="F207" i="8"/>
  <c r="B207" i="8"/>
  <c r="M206" i="8"/>
  <c r="L206" i="8"/>
  <c r="K206" i="8"/>
  <c r="J206" i="8"/>
  <c r="I206" i="8"/>
  <c r="G206" i="8"/>
  <c r="F206" i="8"/>
  <c r="B206" i="8"/>
  <c r="M205" i="8"/>
  <c r="L205" i="8"/>
  <c r="K205" i="8"/>
  <c r="J205" i="8"/>
  <c r="I205" i="8"/>
  <c r="G205" i="8"/>
  <c r="F205" i="8"/>
  <c r="B205" i="8"/>
  <c r="M204" i="8"/>
  <c r="L204" i="8"/>
  <c r="K204" i="8"/>
  <c r="J204" i="8"/>
  <c r="I204" i="8"/>
  <c r="G204" i="8"/>
  <c r="F204" i="8"/>
  <c r="B204" i="8"/>
  <c r="M203" i="8"/>
  <c r="L203" i="8"/>
  <c r="K203" i="8"/>
  <c r="J203" i="8"/>
  <c r="I203" i="8"/>
  <c r="G203" i="8"/>
  <c r="F203" i="8"/>
  <c r="B203" i="8"/>
  <c r="M202" i="8"/>
  <c r="L202" i="8"/>
  <c r="K202" i="8"/>
  <c r="J202" i="8"/>
  <c r="I202" i="8"/>
  <c r="G202" i="8"/>
  <c r="F202" i="8"/>
  <c r="B202" i="8"/>
  <c r="M201" i="8"/>
  <c r="L201" i="8"/>
  <c r="K201" i="8"/>
  <c r="J201" i="8"/>
  <c r="I201" i="8"/>
  <c r="G201" i="8"/>
  <c r="F201" i="8"/>
  <c r="B201" i="8"/>
  <c r="M200" i="8"/>
  <c r="L200" i="8"/>
  <c r="K200" i="8"/>
  <c r="J200" i="8"/>
  <c r="I200" i="8"/>
  <c r="G200" i="8"/>
  <c r="F200" i="8"/>
  <c r="B200" i="8"/>
  <c r="M199" i="8"/>
  <c r="L199" i="8"/>
  <c r="K199" i="8"/>
  <c r="J199" i="8"/>
  <c r="I199" i="8"/>
  <c r="G199" i="8"/>
  <c r="F199" i="8"/>
  <c r="B199" i="8"/>
  <c r="M198" i="8"/>
  <c r="L198" i="8"/>
  <c r="K198" i="8"/>
  <c r="J198" i="8"/>
  <c r="I198" i="8"/>
  <c r="G198" i="8"/>
  <c r="F198" i="8"/>
  <c r="B198" i="8"/>
  <c r="M197" i="8"/>
  <c r="L197" i="8"/>
  <c r="K197" i="8"/>
  <c r="J197" i="8"/>
  <c r="I197" i="8"/>
  <c r="G197" i="8"/>
  <c r="F197" i="8"/>
  <c r="B197" i="8"/>
  <c r="M196" i="8"/>
  <c r="L196" i="8"/>
  <c r="K196" i="8"/>
  <c r="J196" i="8"/>
  <c r="I196" i="8"/>
  <c r="G196" i="8"/>
  <c r="F196" i="8"/>
  <c r="B196" i="8"/>
  <c r="M195" i="8"/>
  <c r="L195" i="8"/>
  <c r="K195" i="8"/>
  <c r="J195" i="8"/>
  <c r="I195" i="8"/>
  <c r="G195" i="8"/>
  <c r="F195" i="8"/>
  <c r="B195" i="8"/>
  <c r="M194" i="8"/>
  <c r="L194" i="8"/>
  <c r="K194" i="8"/>
  <c r="J194" i="8"/>
  <c r="I194" i="8"/>
  <c r="G194" i="8"/>
  <c r="F194" i="8"/>
  <c r="B194" i="8"/>
  <c r="M193" i="8"/>
  <c r="L193" i="8"/>
  <c r="K193" i="8"/>
  <c r="J193" i="8"/>
  <c r="I193" i="8"/>
  <c r="G193" i="8"/>
  <c r="F193" i="8"/>
  <c r="B193" i="8"/>
  <c r="M192" i="8"/>
  <c r="L192" i="8"/>
  <c r="K192" i="8"/>
  <c r="J192" i="8"/>
  <c r="I192" i="8"/>
  <c r="G192" i="8"/>
  <c r="F192" i="8"/>
  <c r="B192" i="8"/>
  <c r="M191" i="8"/>
  <c r="L191" i="8"/>
  <c r="K191" i="8"/>
  <c r="J191" i="8"/>
  <c r="I191" i="8"/>
  <c r="G191" i="8"/>
  <c r="F191" i="8"/>
  <c r="B191" i="8"/>
  <c r="M190" i="8"/>
  <c r="L190" i="8"/>
  <c r="K190" i="8"/>
  <c r="J190" i="8"/>
  <c r="I190" i="8"/>
  <c r="G190" i="8"/>
  <c r="F190" i="8"/>
  <c r="B190" i="8"/>
  <c r="M189" i="8"/>
  <c r="L189" i="8"/>
  <c r="K189" i="8"/>
  <c r="J189" i="8"/>
  <c r="I189" i="8"/>
  <c r="G189" i="8"/>
  <c r="F189" i="8"/>
  <c r="B189" i="8"/>
  <c r="M188" i="8"/>
  <c r="L188" i="8"/>
  <c r="K188" i="8"/>
  <c r="J188" i="8"/>
  <c r="I188" i="8"/>
  <c r="G188" i="8"/>
  <c r="F188" i="8"/>
  <c r="B188" i="8"/>
  <c r="M187" i="8"/>
  <c r="L187" i="8"/>
  <c r="K187" i="8"/>
  <c r="J187" i="8"/>
  <c r="I187" i="8"/>
  <c r="G187" i="8"/>
  <c r="F187" i="8"/>
  <c r="B187" i="8"/>
  <c r="M186" i="8"/>
  <c r="L186" i="8"/>
  <c r="K186" i="8"/>
  <c r="J186" i="8"/>
  <c r="I186" i="8"/>
  <c r="G186" i="8"/>
  <c r="F186" i="8"/>
  <c r="B186" i="8"/>
  <c r="M185" i="8"/>
  <c r="L185" i="8"/>
  <c r="K185" i="8"/>
  <c r="J185" i="8"/>
  <c r="I185" i="8"/>
  <c r="G185" i="8"/>
  <c r="F185" i="8"/>
  <c r="B185" i="8"/>
  <c r="M184" i="8"/>
  <c r="L184" i="8"/>
  <c r="K184" i="8"/>
  <c r="J184" i="8"/>
  <c r="I184" i="8"/>
  <c r="G184" i="8"/>
  <c r="F184" i="8"/>
  <c r="B184" i="8"/>
  <c r="M183" i="8"/>
  <c r="L183" i="8"/>
  <c r="K183" i="8"/>
  <c r="J183" i="8"/>
  <c r="I183" i="8"/>
  <c r="G183" i="8"/>
  <c r="F183" i="8"/>
  <c r="B183" i="8"/>
  <c r="M182" i="8"/>
  <c r="L182" i="8"/>
  <c r="K182" i="8"/>
  <c r="J182" i="8"/>
  <c r="I182" i="8"/>
  <c r="G182" i="8"/>
  <c r="F182" i="8"/>
  <c r="B182" i="8"/>
  <c r="M181" i="8"/>
  <c r="L181" i="8"/>
  <c r="K181" i="8"/>
  <c r="J181" i="8"/>
  <c r="I181" i="8"/>
  <c r="G181" i="8"/>
  <c r="F181" i="8"/>
  <c r="B181" i="8"/>
  <c r="M180" i="8"/>
  <c r="L180" i="8"/>
  <c r="K180" i="8"/>
  <c r="J180" i="8"/>
  <c r="I180" i="8"/>
  <c r="G180" i="8"/>
  <c r="F180" i="8"/>
  <c r="B180" i="8"/>
  <c r="M179" i="8"/>
  <c r="L179" i="8"/>
  <c r="K179" i="8"/>
  <c r="J179" i="8"/>
  <c r="I179" i="8"/>
  <c r="G179" i="8"/>
  <c r="F179" i="8"/>
  <c r="B179" i="8"/>
  <c r="M178" i="8"/>
  <c r="L178" i="8"/>
  <c r="K178" i="8"/>
  <c r="J178" i="8"/>
  <c r="I178" i="8"/>
  <c r="G178" i="8"/>
  <c r="F178" i="8"/>
  <c r="B178" i="8"/>
  <c r="M177" i="8"/>
  <c r="L177" i="8"/>
  <c r="K177" i="8"/>
  <c r="J177" i="8"/>
  <c r="I177" i="8"/>
  <c r="G177" i="8"/>
  <c r="F177" i="8"/>
  <c r="B177" i="8"/>
  <c r="M176" i="8"/>
  <c r="L176" i="8"/>
  <c r="K176" i="8"/>
  <c r="J176" i="8"/>
  <c r="I176" i="8"/>
  <c r="G176" i="8"/>
  <c r="F176" i="8"/>
  <c r="B176" i="8"/>
  <c r="M175" i="8"/>
  <c r="L175" i="8"/>
  <c r="K175" i="8"/>
  <c r="J175" i="8"/>
  <c r="I175" i="8"/>
  <c r="G175" i="8"/>
  <c r="F175" i="8"/>
  <c r="B175" i="8"/>
  <c r="M174" i="8"/>
  <c r="L174" i="8"/>
  <c r="K174" i="8"/>
  <c r="J174" i="8"/>
  <c r="I174" i="8"/>
  <c r="G174" i="8"/>
  <c r="F174" i="8"/>
  <c r="B174" i="8"/>
  <c r="M173" i="8"/>
  <c r="L173" i="8"/>
  <c r="K173" i="8"/>
  <c r="J173" i="8"/>
  <c r="I173" i="8"/>
  <c r="G173" i="8"/>
  <c r="F173" i="8"/>
  <c r="B173" i="8"/>
  <c r="M172" i="8"/>
  <c r="L172" i="8"/>
  <c r="K172" i="8"/>
  <c r="J172" i="8"/>
  <c r="I172" i="8"/>
  <c r="G172" i="8"/>
  <c r="F172" i="8"/>
  <c r="B172" i="8"/>
  <c r="M171" i="8"/>
  <c r="L171" i="8"/>
  <c r="K171" i="8"/>
  <c r="J171" i="8"/>
  <c r="I171" i="8"/>
  <c r="G171" i="8"/>
  <c r="F171" i="8"/>
  <c r="B171" i="8"/>
  <c r="M170" i="8"/>
  <c r="L170" i="8"/>
  <c r="K170" i="8"/>
  <c r="J170" i="8"/>
  <c r="I170" i="8"/>
  <c r="G170" i="8"/>
  <c r="F170" i="8"/>
  <c r="B170" i="8"/>
  <c r="M169" i="8"/>
  <c r="L169" i="8"/>
  <c r="K169" i="8"/>
  <c r="J169" i="8"/>
  <c r="I169" i="8"/>
  <c r="G169" i="8"/>
  <c r="F169" i="8"/>
  <c r="B169" i="8"/>
  <c r="M168" i="8"/>
  <c r="L168" i="8"/>
  <c r="K168" i="8"/>
  <c r="J168" i="8"/>
  <c r="I168" i="8"/>
  <c r="G168" i="8"/>
  <c r="F168" i="8"/>
  <c r="B168" i="8"/>
  <c r="M167" i="8"/>
  <c r="L167" i="8"/>
  <c r="K167" i="8"/>
  <c r="J167" i="8"/>
  <c r="I167" i="8"/>
  <c r="G167" i="8"/>
  <c r="F167" i="8"/>
  <c r="B167" i="8"/>
  <c r="M166" i="8"/>
  <c r="L166" i="8"/>
  <c r="K166" i="8"/>
  <c r="J166" i="8"/>
  <c r="I166" i="8"/>
  <c r="G166" i="8"/>
  <c r="F166" i="8"/>
  <c r="B166" i="8"/>
  <c r="M165" i="8"/>
  <c r="L165" i="8"/>
  <c r="K165" i="8"/>
  <c r="J165" i="8"/>
  <c r="I165" i="8"/>
  <c r="G165" i="8"/>
  <c r="F165" i="8"/>
  <c r="B165" i="8"/>
  <c r="M164" i="8"/>
  <c r="L164" i="8"/>
  <c r="K164" i="8"/>
  <c r="J164" i="8"/>
  <c r="I164" i="8"/>
  <c r="G164" i="8"/>
  <c r="F164" i="8"/>
  <c r="B164" i="8"/>
  <c r="M163" i="8"/>
  <c r="L163" i="8"/>
  <c r="K163" i="8"/>
  <c r="J163" i="8"/>
  <c r="I163" i="8"/>
  <c r="G163" i="8"/>
  <c r="F163" i="8"/>
  <c r="B163" i="8"/>
  <c r="M162" i="8"/>
  <c r="L162" i="8"/>
  <c r="K162" i="8"/>
  <c r="J162" i="8"/>
  <c r="I162" i="8"/>
  <c r="G162" i="8"/>
  <c r="F162" i="8"/>
  <c r="B162" i="8"/>
  <c r="M161" i="8"/>
  <c r="L161" i="8"/>
  <c r="K161" i="8"/>
  <c r="J161" i="8"/>
  <c r="I161" i="8"/>
  <c r="G161" i="8"/>
  <c r="F161" i="8"/>
  <c r="B161" i="8"/>
  <c r="M160" i="8"/>
  <c r="L160" i="8"/>
  <c r="K160" i="8"/>
  <c r="J160" i="8"/>
  <c r="I160" i="8"/>
  <c r="G160" i="8"/>
  <c r="F160" i="8"/>
  <c r="B160" i="8"/>
  <c r="M159" i="8"/>
  <c r="L159" i="8"/>
  <c r="K159" i="8"/>
  <c r="J159" i="8"/>
  <c r="I159" i="8"/>
  <c r="G159" i="8"/>
  <c r="F159" i="8"/>
  <c r="B159" i="8"/>
  <c r="M158" i="8"/>
  <c r="L158" i="8"/>
  <c r="K158" i="8"/>
  <c r="J158" i="8"/>
  <c r="I158" i="8"/>
  <c r="G158" i="8"/>
  <c r="F158" i="8"/>
  <c r="B158" i="8"/>
  <c r="M157" i="8"/>
  <c r="L157" i="8"/>
  <c r="K157" i="8"/>
  <c r="J157" i="8"/>
  <c r="I157" i="8"/>
  <c r="G157" i="8"/>
  <c r="F157" i="8"/>
  <c r="B157" i="8"/>
  <c r="M156" i="8"/>
  <c r="L156" i="8"/>
  <c r="K156" i="8"/>
  <c r="J156" i="8"/>
  <c r="I156" i="8"/>
  <c r="G156" i="8"/>
  <c r="F156" i="8"/>
  <c r="B156" i="8"/>
  <c r="M155" i="8"/>
  <c r="L155" i="8"/>
  <c r="K155" i="8"/>
  <c r="J155" i="8"/>
  <c r="I155" i="8"/>
  <c r="G155" i="8"/>
  <c r="F155" i="8"/>
  <c r="B155" i="8"/>
  <c r="M154" i="8"/>
  <c r="L154" i="8"/>
  <c r="K154" i="8"/>
  <c r="J154" i="8"/>
  <c r="I154" i="8"/>
  <c r="G154" i="8"/>
  <c r="F154" i="8"/>
  <c r="B154" i="8"/>
  <c r="M153" i="8"/>
  <c r="L153" i="8"/>
  <c r="K153" i="8"/>
  <c r="J153" i="8"/>
  <c r="I153" i="8"/>
  <c r="G153" i="8"/>
  <c r="F153" i="8"/>
  <c r="B153" i="8"/>
  <c r="M152" i="8"/>
  <c r="L152" i="8"/>
  <c r="K152" i="8"/>
  <c r="J152" i="8"/>
  <c r="I152" i="8"/>
  <c r="G152" i="8"/>
  <c r="F152" i="8"/>
  <c r="B152" i="8"/>
  <c r="M151" i="8"/>
  <c r="L151" i="8"/>
  <c r="K151" i="8"/>
  <c r="J151" i="8"/>
  <c r="I151" i="8"/>
  <c r="G151" i="8"/>
  <c r="F151" i="8"/>
  <c r="B151" i="8"/>
  <c r="M150" i="8"/>
  <c r="L150" i="8"/>
  <c r="K150" i="8"/>
  <c r="J150" i="8"/>
  <c r="I150" i="8"/>
  <c r="G150" i="8"/>
  <c r="F150" i="8"/>
  <c r="B150" i="8"/>
  <c r="M149" i="8"/>
  <c r="L149" i="8"/>
  <c r="K149" i="8"/>
  <c r="J149" i="8"/>
  <c r="I149" i="8"/>
  <c r="G149" i="8"/>
  <c r="F149" i="8"/>
  <c r="B149" i="8"/>
  <c r="M148" i="8"/>
  <c r="L148" i="8"/>
  <c r="K148" i="8"/>
  <c r="J148" i="8"/>
  <c r="I148" i="8"/>
  <c r="G148" i="8"/>
  <c r="F148" i="8"/>
  <c r="B148" i="8"/>
  <c r="M147" i="8"/>
  <c r="L147" i="8"/>
  <c r="K147" i="8"/>
  <c r="J147" i="8"/>
  <c r="I147" i="8"/>
  <c r="G147" i="8"/>
  <c r="F147" i="8"/>
  <c r="B147" i="8"/>
  <c r="M146" i="8"/>
  <c r="L146" i="8"/>
  <c r="K146" i="8"/>
  <c r="J146" i="8"/>
  <c r="I146" i="8"/>
  <c r="G146" i="8"/>
  <c r="F146" i="8"/>
  <c r="B146" i="8"/>
  <c r="M145" i="8"/>
  <c r="L145" i="8"/>
  <c r="K145" i="8"/>
  <c r="J145" i="8"/>
  <c r="I145" i="8"/>
  <c r="G145" i="8"/>
  <c r="F145" i="8"/>
  <c r="B145" i="8"/>
  <c r="M144" i="8"/>
  <c r="L144" i="8"/>
  <c r="K144" i="8"/>
  <c r="J144" i="8"/>
  <c r="I144" i="8"/>
  <c r="G144" i="8"/>
  <c r="F144" i="8"/>
  <c r="B144" i="8"/>
  <c r="M143" i="8"/>
  <c r="L143" i="8"/>
  <c r="K143" i="8"/>
  <c r="J143" i="8"/>
  <c r="I143" i="8"/>
  <c r="G143" i="8"/>
  <c r="F143" i="8"/>
  <c r="B143" i="8"/>
  <c r="M142" i="8"/>
  <c r="L142" i="8"/>
  <c r="K142" i="8"/>
  <c r="J142" i="8"/>
  <c r="I142" i="8"/>
  <c r="G142" i="8"/>
  <c r="F142" i="8"/>
  <c r="B142" i="8"/>
  <c r="M141" i="8"/>
  <c r="L141" i="8"/>
  <c r="K141" i="8"/>
  <c r="J141" i="8"/>
  <c r="I141" i="8"/>
  <c r="G141" i="8"/>
  <c r="F141" i="8"/>
  <c r="B141" i="8"/>
  <c r="M140" i="8"/>
  <c r="L140" i="8"/>
  <c r="K140" i="8"/>
  <c r="J140" i="8"/>
  <c r="I140" i="8"/>
  <c r="G140" i="8"/>
  <c r="F140" i="8"/>
  <c r="B140" i="8"/>
  <c r="M139" i="8"/>
  <c r="L139" i="8"/>
  <c r="K139" i="8"/>
  <c r="J139" i="8"/>
  <c r="I139" i="8"/>
  <c r="G139" i="8"/>
  <c r="F139" i="8"/>
  <c r="B139" i="8"/>
  <c r="M138" i="8"/>
  <c r="L138" i="8"/>
  <c r="K138" i="8"/>
  <c r="J138" i="8"/>
  <c r="I138" i="8"/>
  <c r="G138" i="8"/>
  <c r="F138" i="8"/>
  <c r="B138" i="8"/>
  <c r="M137" i="8"/>
  <c r="L137" i="8"/>
  <c r="K137" i="8"/>
  <c r="J137" i="8"/>
  <c r="I137" i="8"/>
  <c r="G137" i="8"/>
  <c r="F137" i="8"/>
  <c r="B137" i="8"/>
  <c r="M136" i="8"/>
  <c r="L136" i="8"/>
  <c r="K136" i="8"/>
  <c r="J136" i="8"/>
  <c r="I136" i="8"/>
  <c r="G136" i="8"/>
  <c r="F136" i="8"/>
  <c r="B136" i="8"/>
  <c r="M135" i="8"/>
  <c r="L135" i="8"/>
  <c r="K135" i="8"/>
  <c r="J135" i="8"/>
  <c r="I135" i="8"/>
  <c r="G135" i="8"/>
  <c r="F135" i="8"/>
  <c r="B135" i="8"/>
  <c r="M134" i="8"/>
  <c r="L134" i="8"/>
  <c r="K134" i="8"/>
  <c r="J134" i="8"/>
  <c r="I134" i="8"/>
  <c r="G134" i="8"/>
  <c r="F134" i="8"/>
  <c r="B134" i="8"/>
  <c r="M133" i="8"/>
  <c r="L133" i="8"/>
  <c r="K133" i="8"/>
  <c r="J133" i="8"/>
  <c r="I133" i="8"/>
  <c r="G133" i="8"/>
  <c r="F133" i="8"/>
  <c r="B133" i="8"/>
  <c r="M132" i="8"/>
  <c r="L132" i="8"/>
  <c r="K132" i="8"/>
  <c r="J132" i="8"/>
  <c r="I132" i="8"/>
  <c r="G132" i="8"/>
  <c r="F132" i="8"/>
  <c r="B132" i="8"/>
  <c r="M131" i="8"/>
  <c r="L131" i="8"/>
  <c r="K131" i="8"/>
  <c r="J131" i="8"/>
  <c r="I131" i="8"/>
  <c r="G131" i="8"/>
  <c r="F131" i="8"/>
  <c r="B131" i="8"/>
  <c r="M130" i="8"/>
  <c r="L130" i="8"/>
  <c r="K130" i="8"/>
  <c r="J130" i="8"/>
  <c r="G130" i="8"/>
  <c r="F130" i="8"/>
  <c r="B130" i="8"/>
  <c r="M129" i="8"/>
  <c r="L129" i="8"/>
  <c r="K129" i="8"/>
  <c r="J129" i="8"/>
  <c r="G129" i="8"/>
  <c r="F129" i="8"/>
  <c r="B129" i="8"/>
  <c r="M128" i="8"/>
  <c r="L128" i="8"/>
  <c r="K128" i="8"/>
  <c r="J128" i="8"/>
  <c r="G128" i="8"/>
  <c r="F128" i="8"/>
  <c r="B128" i="8"/>
  <c r="M127" i="8"/>
  <c r="L127" i="8"/>
  <c r="K127" i="8"/>
  <c r="J127" i="8"/>
  <c r="G127" i="8"/>
  <c r="F127" i="8"/>
  <c r="B127" i="8"/>
  <c r="M126" i="8"/>
  <c r="L126" i="8"/>
  <c r="K126" i="8"/>
  <c r="J126" i="8"/>
  <c r="G126" i="8"/>
  <c r="F126" i="8"/>
  <c r="B126" i="8"/>
  <c r="M125" i="8"/>
  <c r="L125" i="8"/>
  <c r="K125" i="8"/>
  <c r="J125" i="8"/>
  <c r="G125" i="8"/>
  <c r="F125" i="8"/>
  <c r="B125" i="8"/>
  <c r="M124" i="8"/>
  <c r="L124" i="8"/>
  <c r="K124" i="8"/>
  <c r="J124" i="8"/>
  <c r="G124" i="8"/>
  <c r="F124" i="8"/>
  <c r="B124" i="8"/>
  <c r="M123" i="8"/>
  <c r="L123" i="8"/>
  <c r="K123" i="8"/>
  <c r="J123" i="8"/>
  <c r="G123" i="8"/>
  <c r="F123" i="8"/>
  <c r="B123" i="8"/>
  <c r="M122" i="8"/>
  <c r="L122" i="8"/>
  <c r="K122" i="8"/>
  <c r="J122" i="8"/>
  <c r="G122" i="8"/>
  <c r="F122" i="8"/>
  <c r="B122" i="8"/>
  <c r="M121" i="8"/>
  <c r="L121" i="8"/>
  <c r="K121" i="8"/>
  <c r="J121" i="8"/>
  <c r="G121" i="8"/>
  <c r="F121" i="8"/>
  <c r="B121" i="8"/>
  <c r="M120" i="8"/>
  <c r="L120" i="8"/>
  <c r="K120" i="8"/>
  <c r="J120" i="8"/>
  <c r="G120" i="8"/>
  <c r="F120" i="8"/>
  <c r="B120" i="8"/>
  <c r="M119" i="8"/>
  <c r="L119" i="8"/>
  <c r="K119" i="8"/>
  <c r="J119" i="8"/>
  <c r="G119" i="8"/>
  <c r="F119" i="8"/>
  <c r="B119" i="8"/>
  <c r="M118" i="8"/>
  <c r="L118" i="8"/>
  <c r="K118" i="8"/>
  <c r="J118" i="8"/>
  <c r="G118" i="8"/>
  <c r="F118" i="8"/>
  <c r="B118" i="8"/>
  <c r="M117" i="8"/>
  <c r="L117" i="8"/>
  <c r="K117" i="8"/>
  <c r="J117" i="8"/>
  <c r="G117" i="8"/>
  <c r="F117" i="8"/>
  <c r="B117" i="8"/>
  <c r="M116" i="8"/>
  <c r="L116" i="8"/>
  <c r="K116" i="8"/>
  <c r="J116" i="8"/>
  <c r="G116" i="8"/>
  <c r="F116" i="8"/>
  <c r="B116" i="8"/>
  <c r="M115" i="8"/>
  <c r="L115" i="8"/>
  <c r="K115" i="8"/>
  <c r="J115" i="8"/>
  <c r="G115" i="8"/>
  <c r="F115" i="8"/>
  <c r="B115" i="8"/>
  <c r="M114" i="8"/>
  <c r="L114" i="8"/>
  <c r="K114" i="8"/>
  <c r="J114" i="8"/>
  <c r="G114" i="8"/>
  <c r="F114" i="8"/>
  <c r="B114" i="8"/>
  <c r="M113" i="8"/>
  <c r="L113" i="8"/>
  <c r="K113" i="8"/>
  <c r="J113" i="8"/>
  <c r="G113" i="8"/>
  <c r="F113" i="8"/>
  <c r="B113" i="8"/>
  <c r="M112" i="8"/>
  <c r="L112" i="8"/>
  <c r="K112" i="8"/>
  <c r="J112" i="8"/>
  <c r="G112" i="8"/>
  <c r="F112" i="8"/>
  <c r="B112" i="8"/>
  <c r="M111" i="8"/>
  <c r="L111" i="8"/>
  <c r="K111" i="8"/>
  <c r="J111" i="8"/>
  <c r="G111" i="8"/>
  <c r="F111" i="8"/>
  <c r="B111" i="8"/>
  <c r="M110" i="8"/>
  <c r="L110" i="8"/>
  <c r="K110" i="8"/>
  <c r="J110" i="8"/>
  <c r="G110" i="8"/>
  <c r="F110" i="8"/>
  <c r="B110" i="8"/>
  <c r="M109" i="8"/>
  <c r="L109" i="8"/>
  <c r="K109" i="8"/>
  <c r="J109" i="8"/>
  <c r="G109" i="8"/>
  <c r="F109" i="8"/>
  <c r="B109" i="8"/>
  <c r="M108" i="8"/>
  <c r="L108" i="8"/>
  <c r="K108" i="8"/>
  <c r="J108" i="8"/>
  <c r="G108" i="8"/>
  <c r="F108" i="8"/>
  <c r="B108" i="8"/>
  <c r="M107" i="8"/>
  <c r="L107" i="8"/>
  <c r="K107" i="8"/>
  <c r="J107" i="8"/>
  <c r="G107" i="8"/>
  <c r="F107" i="8"/>
  <c r="B107" i="8"/>
  <c r="M106" i="8"/>
  <c r="L106" i="8"/>
  <c r="K106" i="8"/>
  <c r="J106" i="8"/>
  <c r="G106" i="8"/>
  <c r="F106" i="8"/>
  <c r="B106" i="8"/>
  <c r="M105" i="8"/>
  <c r="L105" i="8"/>
  <c r="K105" i="8"/>
  <c r="J105" i="8"/>
  <c r="G105" i="8"/>
  <c r="F105" i="8"/>
  <c r="B105" i="8"/>
  <c r="M104" i="8"/>
  <c r="L104" i="8"/>
  <c r="K104" i="8"/>
  <c r="J104" i="8"/>
  <c r="G104" i="8"/>
  <c r="F104" i="8"/>
  <c r="B104" i="8"/>
  <c r="M103" i="8"/>
  <c r="L103" i="8"/>
  <c r="K103" i="8"/>
  <c r="J103" i="8"/>
  <c r="G103" i="8"/>
  <c r="F103" i="8"/>
  <c r="B103" i="8"/>
  <c r="M102" i="8"/>
  <c r="L102" i="8"/>
  <c r="K102" i="8"/>
  <c r="J102" i="8"/>
  <c r="G102" i="8"/>
  <c r="F102" i="8"/>
  <c r="B102" i="8"/>
  <c r="M101" i="8"/>
  <c r="L101" i="8"/>
  <c r="K101" i="8"/>
  <c r="J101" i="8"/>
  <c r="G101" i="8"/>
  <c r="F101" i="8"/>
  <c r="B101" i="8"/>
  <c r="M100" i="8"/>
  <c r="L100" i="8"/>
  <c r="K100" i="8"/>
  <c r="J100" i="8"/>
  <c r="G100" i="8"/>
  <c r="F100" i="8"/>
  <c r="B100" i="8"/>
  <c r="M99" i="8"/>
  <c r="L99" i="8"/>
  <c r="K99" i="8"/>
  <c r="J99" i="8"/>
  <c r="G99" i="8"/>
  <c r="F99" i="8"/>
  <c r="B99" i="8"/>
  <c r="M98" i="8"/>
  <c r="L98" i="8"/>
  <c r="K98" i="8"/>
  <c r="J98" i="8"/>
  <c r="G98" i="8"/>
  <c r="F98" i="8"/>
  <c r="B98" i="8"/>
  <c r="M97" i="8"/>
  <c r="L97" i="8"/>
  <c r="K97" i="8"/>
  <c r="J97" i="8"/>
  <c r="G97" i="8"/>
  <c r="F97" i="8"/>
  <c r="B97" i="8"/>
  <c r="M96" i="8"/>
  <c r="L96" i="8"/>
  <c r="K96" i="8"/>
  <c r="J96" i="8"/>
  <c r="G96" i="8"/>
  <c r="F96" i="8"/>
  <c r="B96" i="8"/>
  <c r="M95" i="8"/>
  <c r="L95" i="8"/>
  <c r="K95" i="8"/>
  <c r="J95" i="8"/>
  <c r="G95" i="8"/>
  <c r="F95" i="8"/>
  <c r="B95" i="8"/>
  <c r="M94" i="8"/>
  <c r="L94" i="8"/>
  <c r="K94" i="8"/>
  <c r="J94" i="8"/>
  <c r="G94" i="8"/>
  <c r="F94" i="8"/>
  <c r="B94" i="8"/>
  <c r="M93" i="8"/>
  <c r="L93" i="8"/>
  <c r="K93" i="8"/>
  <c r="J93" i="8"/>
  <c r="G93" i="8"/>
  <c r="F93" i="8"/>
  <c r="B93" i="8"/>
  <c r="M92" i="8"/>
  <c r="L92" i="8"/>
  <c r="K92" i="8"/>
  <c r="J92" i="8"/>
  <c r="G92" i="8"/>
  <c r="F92" i="8"/>
  <c r="B92" i="8"/>
  <c r="M91" i="8"/>
  <c r="L91" i="8"/>
  <c r="K91" i="8"/>
  <c r="J91" i="8"/>
  <c r="G91" i="8"/>
  <c r="F91" i="8"/>
  <c r="B91" i="8"/>
  <c r="M90" i="8"/>
  <c r="L90" i="8"/>
  <c r="K90" i="8"/>
  <c r="J90" i="8"/>
  <c r="G90" i="8"/>
  <c r="F90" i="8"/>
  <c r="B90" i="8"/>
  <c r="M89" i="8"/>
  <c r="L89" i="8"/>
  <c r="K89" i="8"/>
  <c r="J89" i="8"/>
  <c r="G89" i="8"/>
  <c r="F89" i="8"/>
  <c r="B89" i="8"/>
  <c r="M88" i="8"/>
  <c r="L88" i="8"/>
  <c r="K88" i="8"/>
  <c r="J88" i="8"/>
  <c r="G88" i="8"/>
  <c r="F88" i="8"/>
  <c r="B88" i="8"/>
  <c r="M87" i="8"/>
  <c r="L87" i="8"/>
  <c r="K87" i="8"/>
  <c r="J87" i="8"/>
  <c r="G87" i="8"/>
  <c r="F87" i="8"/>
  <c r="B87" i="8"/>
  <c r="M86" i="8"/>
  <c r="L86" i="8"/>
  <c r="K86" i="8"/>
  <c r="J86" i="8"/>
  <c r="G86" i="8"/>
  <c r="F86" i="8"/>
  <c r="B86" i="8"/>
  <c r="M85" i="8"/>
  <c r="L85" i="8"/>
  <c r="K85" i="8"/>
  <c r="J85" i="8"/>
  <c r="G85" i="8"/>
  <c r="F85" i="8"/>
  <c r="B85" i="8"/>
  <c r="M84" i="8"/>
  <c r="L84" i="8"/>
  <c r="K84" i="8"/>
  <c r="J84" i="8"/>
  <c r="G84" i="8"/>
  <c r="F84" i="8"/>
  <c r="B84" i="8"/>
  <c r="M83" i="8"/>
  <c r="L83" i="8"/>
  <c r="K83" i="8"/>
  <c r="J83" i="8"/>
  <c r="G83" i="8"/>
  <c r="F83" i="8"/>
  <c r="B83" i="8"/>
  <c r="M82" i="8"/>
  <c r="L82" i="8"/>
  <c r="K82" i="8"/>
  <c r="J82" i="8"/>
  <c r="G82" i="8"/>
  <c r="F82" i="8"/>
  <c r="B82" i="8"/>
  <c r="M81" i="8"/>
  <c r="L81" i="8"/>
  <c r="K81" i="8"/>
  <c r="J81" i="8"/>
  <c r="G81" i="8"/>
  <c r="F81" i="8"/>
  <c r="B81" i="8"/>
  <c r="M80" i="8"/>
  <c r="L80" i="8"/>
  <c r="K80" i="8"/>
  <c r="J80" i="8"/>
  <c r="G80" i="8"/>
  <c r="F80" i="8"/>
  <c r="B80" i="8"/>
  <c r="M79" i="8"/>
  <c r="L79" i="8"/>
  <c r="K79" i="8"/>
  <c r="J79" i="8"/>
  <c r="G79" i="8"/>
  <c r="F79" i="8"/>
  <c r="B79" i="8"/>
  <c r="M78" i="8"/>
  <c r="L78" i="8"/>
  <c r="K78" i="8"/>
  <c r="J78" i="8"/>
  <c r="G78" i="8"/>
  <c r="F78" i="8"/>
  <c r="B78" i="8"/>
  <c r="M77" i="8"/>
  <c r="L77" i="8"/>
  <c r="K77" i="8"/>
  <c r="J77" i="8"/>
  <c r="G77" i="8"/>
  <c r="F77" i="8"/>
  <c r="B77" i="8"/>
  <c r="M76" i="8"/>
  <c r="L76" i="8"/>
  <c r="K76" i="8"/>
  <c r="J76" i="8"/>
  <c r="G76" i="8"/>
  <c r="F76" i="8"/>
  <c r="B76" i="8"/>
  <c r="M75" i="8"/>
  <c r="L75" i="8"/>
  <c r="K75" i="8"/>
  <c r="J75" i="8"/>
  <c r="G75" i="8"/>
  <c r="F75" i="8"/>
  <c r="B75" i="8"/>
  <c r="M74" i="8"/>
  <c r="L74" i="8"/>
  <c r="K74" i="8"/>
  <c r="J74" i="8"/>
  <c r="G74" i="8"/>
  <c r="F74" i="8"/>
  <c r="B74" i="8"/>
  <c r="M73" i="8"/>
  <c r="L73" i="8"/>
  <c r="K73" i="8"/>
  <c r="J73" i="8"/>
  <c r="G73" i="8"/>
  <c r="F73" i="8"/>
  <c r="B73" i="8"/>
  <c r="M72" i="8"/>
  <c r="L72" i="8"/>
  <c r="K72" i="8"/>
  <c r="J72" i="8"/>
  <c r="G72" i="8"/>
  <c r="F72" i="8"/>
  <c r="B72" i="8"/>
  <c r="M71" i="8"/>
  <c r="L71" i="8"/>
  <c r="K71" i="8"/>
  <c r="J71" i="8"/>
  <c r="G71" i="8"/>
  <c r="F71" i="8"/>
  <c r="B71" i="8"/>
  <c r="M70" i="8"/>
  <c r="L70" i="8"/>
  <c r="K70" i="8"/>
  <c r="J70" i="8"/>
  <c r="G70" i="8"/>
  <c r="F70" i="8"/>
  <c r="B70" i="8"/>
  <c r="M69" i="8"/>
  <c r="L69" i="8"/>
  <c r="K69" i="8"/>
  <c r="J69" i="8"/>
  <c r="G69" i="8"/>
  <c r="F69" i="8"/>
  <c r="B69" i="8"/>
  <c r="M68" i="8"/>
  <c r="L68" i="8"/>
  <c r="K68" i="8"/>
  <c r="J68" i="8"/>
  <c r="G68" i="8"/>
  <c r="F68" i="8"/>
  <c r="B68" i="8"/>
  <c r="M67" i="8"/>
  <c r="L67" i="8"/>
  <c r="K67" i="8"/>
  <c r="J67" i="8"/>
  <c r="G67" i="8"/>
  <c r="F67" i="8"/>
  <c r="B67" i="8"/>
  <c r="M66" i="8"/>
  <c r="L66" i="8"/>
  <c r="K66" i="8"/>
  <c r="J66" i="8"/>
  <c r="G66" i="8"/>
  <c r="F66" i="8"/>
  <c r="B66" i="8"/>
  <c r="M65" i="8"/>
  <c r="L65" i="8"/>
  <c r="K65" i="8"/>
  <c r="J65" i="8"/>
  <c r="G65" i="8"/>
  <c r="F65" i="8"/>
  <c r="B65" i="8"/>
  <c r="M64" i="8"/>
  <c r="L64" i="8"/>
  <c r="K64" i="8"/>
  <c r="J64" i="8"/>
  <c r="G64" i="8"/>
  <c r="F64" i="8"/>
  <c r="B64" i="8"/>
  <c r="M63" i="8"/>
  <c r="L63" i="8"/>
  <c r="K63" i="8"/>
  <c r="J63" i="8"/>
  <c r="G63" i="8"/>
  <c r="F63" i="8"/>
  <c r="B63" i="8"/>
  <c r="M62" i="8"/>
  <c r="L62" i="8"/>
  <c r="K62" i="8"/>
  <c r="J62" i="8"/>
  <c r="G62" i="8"/>
  <c r="F62" i="8"/>
  <c r="B62" i="8"/>
  <c r="M61" i="8"/>
  <c r="L61" i="8"/>
  <c r="K61" i="8"/>
  <c r="J61" i="8"/>
  <c r="G61" i="8"/>
  <c r="F61" i="8"/>
  <c r="B61" i="8"/>
  <c r="M60" i="8"/>
  <c r="L60" i="8"/>
  <c r="K60" i="8"/>
  <c r="J60" i="8"/>
  <c r="G60" i="8"/>
  <c r="F60" i="8"/>
  <c r="B60" i="8"/>
  <c r="M59" i="8"/>
  <c r="L59" i="8"/>
  <c r="K59" i="8"/>
  <c r="J59" i="8"/>
  <c r="G59" i="8"/>
  <c r="F59" i="8"/>
  <c r="B59" i="8"/>
  <c r="M58" i="8"/>
  <c r="L58" i="8"/>
  <c r="K58" i="8"/>
  <c r="J58" i="8"/>
  <c r="G58" i="8"/>
  <c r="F58" i="8"/>
  <c r="B58" i="8"/>
  <c r="M57" i="8"/>
  <c r="L57" i="8"/>
  <c r="K57" i="8"/>
  <c r="J57" i="8"/>
  <c r="G57" i="8"/>
  <c r="F57" i="8"/>
  <c r="B57" i="8"/>
  <c r="M56" i="8"/>
  <c r="L56" i="8"/>
  <c r="K56" i="8"/>
  <c r="J56" i="8"/>
  <c r="G56" i="8"/>
  <c r="F56" i="8"/>
  <c r="B56" i="8"/>
  <c r="M55" i="8"/>
  <c r="L55" i="8"/>
  <c r="K55" i="8"/>
  <c r="J55" i="8"/>
  <c r="G55" i="8"/>
  <c r="F55" i="8"/>
  <c r="B55" i="8"/>
  <c r="M54" i="8"/>
  <c r="L54" i="8"/>
  <c r="K54" i="8"/>
  <c r="J54" i="8"/>
  <c r="G54" i="8"/>
  <c r="F54" i="8"/>
  <c r="B54" i="8"/>
  <c r="M53" i="8"/>
  <c r="L53" i="8"/>
  <c r="K53" i="8"/>
  <c r="J53" i="8"/>
  <c r="G53" i="8"/>
  <c r="F53" i="8"/>
  <c r="B53" i="8"/>
  <c r="M52" i="8"/>
  <c r="L52" i="8"/>
  <c r="K52" i="8"/>
  <c r="J52" i="8"/>
  <c r="G52" i="8"/>
  <c r="F52" i="8"/>
  <c r="B52" i="8"/>
  <c r="M51" i="8"/>
  <c r="L51" i="8"/>
  <c r="K51" i="8"/>
  <c r="J51" i="8"/>
  <c r="G51" i="8"/>
  <c r="F51" i="8"/>
  <c r="B51" i="8"/>
  <c r="M50" i="8"/>
  <c r="L50" i="8"/>
  <c r="K50" i="8"/>
  <c r="J50" i="8"/>
  <c r="G50" i="8"/>
  <c r="F50" i="8"/>
  <c r="B50" i="8"/>
  <c r="M49" i="8"/>
  <c r="L49" i="8"/>
  <c r="K49" i="8"/>
  <c r="J49" i="8"/>
  <c r="G49" i="8"/>
  <c r="F49" i="8"/>
  <c r="B49" i="8"/>
  <c r="M48" i="8"/>
  <c r="L48" i="8"/>
  <c r="K48" i="8"/>
  <c r="J48" i="8"/>
  <c r="G48" i="8"/>
  <c r="F48" i="8"/>
  <c r="B48" i="8"/>
  <c r="M47" i="8"/>
  <c r="L47" i="8"/>
  <c r="K47" i="8"/>
  <c r="J47" i="8"/>
  <c r="G47" i="8"/>
  <c r="F47" i="8"/>
  <c r="B47" i="8"/>
  <c r="M46" i="8"/>
  <c r="L46" i="8"/>
  <c r="K46" i="8"/>
  <c r="J46" i="8"/>
  <c r="G46" i="8"/>
  <c r="F46" i="8"/>
  <c r="B46" i="8"/>
  <c r="M45" i="8"/>
  <c r="L45" i="8"/>
  <c r="K45" i="8"/>
  <c r="J45" i="8"/>
  <c r="G45" i="8"/>
  <c r="F45" i="8"/>
  <c r="B45" i="8"/>
  <c r="M44" i="8"/>
  <c r="L44" i="8"/>
  <c r="K44" i="8"/>
  <c r="J44" i="8"/>
  <c r="G44" i="8"/>
  <c r="F44" i="8"/>
  <c r="B44" i="8"/>
  <c r="M43" i="8"/>
  <c r="L43" i="8"/>
  <c r="K43" i="8"/>
  <c r="J43" i="8"/>
  <c r="G43" i="8"/>
  <c r="F43" i="8"/>
  <c r="B43" i="8"/>
  <c r="M42" i="8"/>
  <c r="L42" i="8"/>
  <c r="K42" i="8"/>
  <c r="J42" i="8"/>
  <c r="G42" i="8"/>
  <c r="F42" i="8"/>
  <c r="B42" i="8"/>
  <c r="M41" i="8"/>
  <c r="L41" i="8"/>
  <c r="K41" i="8"/>
  <c r="J41" i="8"/>
  <c r="G41" i="8"/>
  <c r="F41" i="8"/>
  <c r="B41" i="8"/>
  <c r="M40" i="8"/>
  <c r="L40" i="8"/>
  <c r="K40" i="8"/>
  <c r="J40" i="8"/>
  <c r="G40" i="8"/>
  <c r="F40" i="8"/>
  <c r="B40" i="8"/>
  <c r="M39" i="8"/>
  <c r="L39" i="8"/>
  <c r="K39" i="8"/>
  <c r="J39" i="8"/>
  <c r="G39" i="8"/>
  <c r="F39" i="8"/>
  <c r="B39" i="8"/>
  <c r="M38" i="8"/>
  <c r="L38" i="8"/>
  <c r="K38" i="8"/>
  <c r="J38" i="8"/>
  <c r="G38" i="8"/>
  <c r="F38" i="8"/>
  <c r="B38" i="8"/>
  <c r="M37" i="8"/>
  <c r="L37" i="8"/>
  <c r="K37" i="8"/>
  <c r="J37" i="8"/>
  <c r="G37" i="8"/>
  <c r="F37" i="8"/>
  <c r="B37" i="8"/>
  <c r="M36" i="8"/>
  <c r="L36" i="8"/>
  <c r="K36" i="8"/>
  <c r="J36" i="8"/>
  <c r="G36" i="8"/>
  <c r="F36" i="8"/>
  <c r="B36" i="8"/>
  <c r="M35" i="8"/>
  <c r="L35" i="8"/>
  <c r="K35" i="8"/>
  <c r="J35" i="8"/>
  <c r="G35" i="8"/>
  <c r="F35" i="8"/>
  <c r="B35" i="8"/>
  <c r="M34" i="8"/>
  <c r="L34" i="8"/>
  <c r="K34" i="8"/>
  <c r="J34" i="8"/>
  <c r="G34" i="8"/>
  <c r="F34" i="8"/>
  <c r="B34" i="8"/>
  <c r="M33" i="8"/>
  <c r="L33" i="8"/>
  <c r="K33" i="8"/>
  <c r="J33" i="8"/>
  <c r="G33" i="8"/>
  <c r="F33" i="8"/>
  <c r="B33" i="8"/>
  <c r="M32" i="8"/>
  <c r="L32" i="8"/>
  <c r="K32" i="8"/>
  <c r="J32" i="8"/>
  <c r="G32" i="8"/>
  <c r="F32" i="8"/>
  <c r="B32" i="8"/>
  <c r="M31" i="8"/>
  <c r="L31" i="8"/>
  <c r="K31" i="8"/>
  <c r="J31" i="8"/>
  <c r="G31" i="8"/>
  <c r="F31" i="8"/>
  <c r="B31" i="8"/>
  <c r="M30" i="8"/>
  <c r="L30" i="8"/>
  <c r="K30" i="8"/>
  <c r="J30" i="8"/>
  <c r="G30" i="8"/>
  <c r="F30" i="8"/>
  <c r="B30" i="8"/>
  <c r="M29" i="8"/>
  <c r="L29" i="8"/>
  <c r="K29" i="8"/>
  <c r="J29" i="8"/>
  <c r="G29" i="8"/>
  <c r="F29" i="8"/>
  <c r="B29" i="8"/>
  <c r="M28" i="8"/>
  <c r="L28" i="8"/>
  <c r="K28" i="8"/>
  <c r="J28" i="8"/>
  <c r="G28" i="8"/>
  <c r="F28" i="8"/>
  <c r="B28" i="8"/>
  <c r="M27" i="8"/>
  <c r="L27" i="8"/>
  <c r="K27" i="8"/>
  <c r="J27" i="8"/>
  <c r="G27" i="8"/>
  <c r="F27" i="8"/>
  <c r="B27" i="8"/>
  <c r="M26" i="8"/>
  <c r="L26" i="8"/>
  <c r="K26" i="8"/>
  <c r="J26" i="8"/>
  <c r="G26" i="8"/>
  <c r="F26" i="8"/>
  <c r="B26" i="8"/>
  <c r="M25" i="8"/>
  <c r="L25" i="8"/>
  <c r="K25" i="8"/>
  <c r="J25" i="8"/>
  <c r="G25" i="8"/>
  <c r="F25" i="8"/>
  <c r="B25" i="8"/>
  <c r="M24" i="8"/>
  <c r="L24" i="8"/>
  <c r="K24" i="8"/>
  <c r="J24" i="8"/>
  <c r="G24" i="8"/>
  <c r="F24" i="8"/>
  <c r="B24" i="8"/>
  <c r="M23" i="8"/>
  <c r="L23" i="8"/>
  <c r="K23" i="8"/>
  <c r="J23" i="8"/>
  <c r="G23" i="8"/>
  <c r="F23" i="8"/>
  <c r="B23" i="8"/>
  <c r="M22" i="8"/>
  <c r="L22" i="8"/>
  <c r="K22" i="8"/>
  <c r="J22" i="8"/>
  <c r="G22" i="8"/>
  <c r="F22" i="8"/>
  <c r="B22" i="8"/>
  <c r="M21" i="8"/>
  <c r="L21" i="8"/>
  <c r="K21" i="8"/>
  <c r="J21" i="8"/>
  <c r="G21" i="8"/>
  <c r="F21" i="8"/>
  <c r="B21" i="8"/>
  <c r="M20" i="8"/>
  <c r="L20" i="8"/>
  <c r="K20" i="8"/>
  <c r="J20" i="8"/>
  <c r="G20" i="8"/>
  <c r="F20" i="8"/>
  <c r="B20" i="8"/>
  <c r="M19" i="8"/>
  <c r="L19" i="8"/>
  <c r="K19" i="8"/>
  <c r="J19" i="8"/>
  <c r="G19" i="8"/>
  <c r="F19" i="8"/>
  <c r="B19" i="8"/>
  <c r="M18" i="8"/>
  <c r="L18" i="8"/>
  <c r="K18" i="8"/>
  <c r="J18" i="8"/>
  <c r="G18" i="8"/>
  <c r="F18" i="8"/>
  <c r="B18" i="8"/>
  <c r="M17" i="8"/>
  <c r="L17" i="8"/>
  <c r="K17" i="8"/>
  <c r="J17" i="8"/>
  <c r="G17" i="8"/>
  <c r="F17" i="8"/>
  <c r="B17" i="8"/>
  <c r="M16" i="8"/>
  <c r="L16" i="8"/>
  <c r="K16" i="8"/>
  <c r="J16" i="8"/>
  <c r="G16" i="8"/>
  <c r="F16" i="8"/>
  <c r="B16" i="8"/>
  <c r="M15" i="8"/>
  <c r="L15" i="8"/>
  <c r="K15" i="8"/>
  <c r="J15" i="8"/>
  <c r="G15" i="8"/>
  <c r="F15" i="8"/>
  <c r="B15" i="8"/>
  <c r="M14" i="8"/>
  <c r="L14" i="8"/>
  <c r="K14" i="8"/>
  <c r="J14" i="8"/>
  <c r="G14" i="8"/>
  <c r="F14" i="8"/>
  <c r="B14" i="8"/>
  <c r="M13" i="8"/>
  <c r="L13" i="8"/>
  <c r="K13" i="8"/>
  <c r="J13" i="8"/>
  <c r="G13" i="8"/>
  <c r="F13" i="8"/>
  <c r="B13" i="8"/>
  <c r="M12" i="8"/>
  <c r="L12" i="8"/>
  <c r="K12" i="8"/>
  <c r="J12" i="8"/>
  <c r="G12" i="8"/>
  <c r="F12" i="8"/>
  <c r="B12" i="8"/>
  <c r="M11" i="8"/>
  <c r="L11" i="8"/>
  <c r="K11" i="8"/>
  <c r="J11" i="8"/>
  <c r="G11" i="8"/>
  <c r="F11" i="8"/>
  <c r="B11" i="8"/>
  <c r="M10" i="8"/>
  <c r="L10" i="8"/>
  <c r="K10" i="8"/>
  <c r="J10" i="8"/>
  <c r="G10" i="8"/>
  <c r="F10" i="8"/>
  <c r="B10" i="8"/>
  <c r="M9" i="8"/>
  <c r="L9" i="8"/>
  <c r="K9" i="8"/>
  <c r="J9" i="8"/>
  <c r="G9" i="8"/>
  <c r="F9" i="8"/>
  <c r="B9" i="8"/>
  <c r="M8" i="8"/>
  <c r="L8" i="8"/>
  <c r="K8" i="8"/>
  <c r="J8" i="8"/>
  <c r="G8" i="8"/>
  <c r="F8" i="8"/>
  <c r="B8" i="8"/>
  <c r="M7" i="8"/>
  <c r="L7" i="8"/>
  <c r="K7" i="8"/>
  <c r="J7" i="8"/>
  <c r="G7" i="8"/>
  <c r="F7" i="8"/>
  <c r="B7" i="8"/>
  <c r="M6" i="8"/>
  <c r="L6" i="8"/>
  <c r="K6" i="8"/>
  <c r="J6" i="8"/>
  <c r="G6" i="8"/>
  <c r="F6" i="8"/>
  <c r="B6" i="8"/>
  <c r="M5" i="8"/>
  <c r="L5" i="8"/>
  <c r="K5" i="8"/>
  <c r="J5" i="8"/>
  <c r="G5" i="8"/>
  <c r="F5" i="8"/>
  <c r="B5" i="8"/>
  <c r="M4" i="8"/>
  <c r="L4" i="8"/>
  <c r="K4" i="8"/>
  <c r="J4" i="8"/>
  <c r="G4" i="8"/>
  <c r="F4" i="8"/>
  <c r="B4" i="8"/>
  <c r="M3" i="8"/>
  <c r="L3" i="8"/>
  <c r="K3" i="8"/>
  <c r="J3" i="8"/>
  <c r="G3" i="8"/>
  <c r="F3" i="8"/>
  <c r="F2" i="8" s="1"/>
  <c r="B3" i="8"/>
  <c r="M2" i="8"/>
  <c r="L2" i="8"/>
  <c r="K2" i="8"/>
  <c r="J2" i="8"/>
  <c r="G2" i="8"/>
  <c r="E404" i="6" l="1"/>
  <c r="J403" i="1"/>
  <c r="E225" i="6"/>
  <c r="J224" i="1"/>
  <c r="G14" i="7"/>
  <c r="G13" i="7"/>
  <c r="G12" i="7"/>
  <c r="G11" i="7"/>
  <c r="G10" i="7"/>
  <c r="G9" i="7"/>
  <c r="G8" i="7"/>
  <c r="G7" i="7"/>
  <c r="G6" i="7"/>
  <c r="G5" i="7"/>
  <c r="G4" i="7"/>
  <c r="G3" i="7"/>
  <c r="E14" i="7"/>
  <c r="E13" i="7"/>
  <c r="E12" i="7"/>
  <c r="E11" i="7"/>
  <c r="E10" i="7"/>
  <c r="E9" i="7"/>
  <c r="E8" i="7"/>
  <c r="E7" i="7"/>
  <c r="E6" i="7"/>
  <c r="E5" i="7"/>
  <c r="E4" i="7"/>
  <c r="E3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2" i="7"/>
  <c r="D2" i="7"/>
  <c r="F2" i="7"/>
  <c r="H2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E226" i="6" l="1"/>
  <c r="J225" i="1"/>
  <c r="I225" i="8"/>
  <c r="E405" i="6"/>
  <c r="J404" i="1"/>
  <c r="E3" i="6"/>
  <c r="E4" i="6"/>
  <c r="E5" i="6"/>
  <c r="E6" i="6"/>
  <c r="I6" i="8" s="1"/>
  <c r="E7" i="6"/>
  <c r="I7" i="8" s="1"/>
  <c r="E8" i="6"/>
  <c r="I8" i="8" s="1"/>
  <c r="E9" i="6"/>
  <c r="I9" i="8" s="1"/>
  <c r="E10" i="6"/>
  <c r="I10" i="8" s="1"/>
  <c r="E11" i="6"/>
  <c r="I11" i="8" s="1"/>
  <c r="E2" i="6"/>
  <c r="I2" i="8" s="1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E406" i="6" l="1"/>
  <c r="J405" i="1"/>
  <c r="J226" i="1"/>
  <c r="E227" i="6"/>
  <c r="I226" i="8"/>
  <c r="I4" i="8"/>
  <c r="I3" i="8"/>
  <c r="J2" i="1"/>
  <c r="I5" i="8"/>
  <c r="I114" i="8"/>
  <c r="I94" i="8"/>
  <c r="I74" i="8"/>
  <c r="I62" i="8"/>
  <c r="I34" i="8"/>
  <c r="I12" i="8"/>
  <c r="I121" i="8"/>
  <c r="I93" i="8"/>
  <c r="I81" i="8"/>
  <c r="I77" i="8"/>
  <c r="I73" i="8"/>
  <c r="I69" i="8"/>
  <c r="I65" i="8"/>
  <c r="I61" i="8"/>
  <c r="I57" i="8"/>
  <c r="I53" i="8"/>
  <c r="I49" i="8"/>
  <c r="I45" i="8"/>
  <c r="I41" i="8"/>
  <c r="I37" i="8"/>
  <c r="I33" i="8"/>
  <c r="I29" i="8"/>
  <c r="I25" i="8"/>
  <c r="I21" i="8"/>
  <c r="I17" i="8"/>
  <c r="I126" i="8"/>
  <c r="I122" i="8"/>
  <c r="I110" i="8"/>
  <c r="I102" i="8"/>
  <c r="I90" i="8"/>
  <c r="I82" i="8"/>
  <c r="I70" i="8"/>
  <c r="I54" i="8"/>
  <c r="I46" i="8"/>
  <c r="I42" i="8"/>
  <c r="I30" i="8"/>
  <c r="I22" i="8"/>
  <c r="I129" i="8"/>
  <c r="I113" i="8"/>
  <c r="I109" i="8"/>
  <c r="I101" i="8"/>
  <c r="I89" i="8"/>
  <c r="I13" i="8"/>
  <c r="I128" i="8"/>
  <c r="I124" i="8"/>
  <c r="I120" i="8"/>
  <c r="I116" i="8"/>
  <c r="I112" i="8"/>
  <c r="I108" i="8"/>
  <c r="I104" i="8"/>
  <c r="I100" i="8"/>
  <c r="I96" i="8"/>
  <c r="I92" i="8"/>
  <c r="I88" i="8"/>
  <c r="I84" i="8"/>
  <c r="I80" i="8"/>
  <c r="I76" i="8"/>
  <c r="I72" i="8"/>
  <c r="I68" i="8"/>
  <c r="I64" i="8"/>
  <c r="I60" i="8"/>
  <c r="I56" i="8"/>
  <c r="I52" i="8"/>
  <c r="I48" i="8"/>
  <c r="I44" i="8"/>
  <c r="I40" i="8"/>
  <c r="I36" i="8"/>
  <c r="I32" i="8"/>
  <c r="I28" i="8"/>
  <c r="I24" i="8"/>
  <c r="I20" i="8"/>
  <c r="I16" i="8"/>
  <c r="I130" i="8"/>
  <c r="I118" i="8"/>
  <c r="I106" i="8"/>
  <c r="I98" i="8"/>
  <c r="I86" i="8"/>
  <c r="I78" i="8"/>
  <c r="I66" i="8"/>
  <c r="I58" i="8"/>
  <c r="I50" i="8"/>
  <c r="I38" i="8"/>
  <c r="I26" i="8"/>
  <c r="I18" i="8"/>
  <c r="I125" i="8"/>
  <c r="I117" i="8"/>
  <c r="I105" i="8"/>
  <c r="I97" i="8"/>
  <c r="I85" i="8"/>
  <c r="I14" i="8"/>
  <c r="I127" i="8"/>
  <c r="I123" i="8"/>
  <c r="I119" i="8"/>
  <c r="I115" i="8"/>
  <c r="I111" i="8"/>
  <c r="I107" i="8"/>
  <c r="I103" i="8"/>
  <c r="I99" i="8"/>
  <c r="I95" i="8"/>
  <c r="I91" i="8"/>
  <c r="I87" i="8"/>
  <c r="I83" i="8"/>
  <c r="I79" i="8"/>
  <c r="I75" i="8"/>
  <c r="I71" i="8"/>
  <c r="I67" i="8"/>
  <c r="I63" i="8"/>
  <c r="I59" i="8"/>
  <c r="I55" i="8"/>
  <c r="I51" i="8"/>
  <c r="I47" i="8"/>
  <c r="I43" i="8"/>
  <c r="I39" i="8"/>
  <c r="I35" i="8"/>
  <c r="I31" i="8"/>
  <c r="I27" i="8"/>
  <c r="I23" i="8"/>
  <c r="I19" i="8"/>
  <c r="I15" i="8"/>
  <c r="H472" i="1"/>
  <c r="T472" i="5" s="1"/>
  <c r="H473" i="1"/>
  <c r="T473" i="5" s="1"/>
  <c r="H476" i="1"/>
  <c r="T476" i="5" s="1"/>
  <c r="H477" i="1"/>
  <c r="T477" i="5" s="1"/>
  <c r="H480" i="1"/>
  <c r="T480" i="5" s="1"/>
  <c r="H471" i="1"/>
  <c r="T471" i="5" s="1"/>
  <c r="H466" i="1"/>
  <c r="T466" i="5" s="1"/>
  <c r="H467" i="1"/>
  <c r="T467" i="5" s="1"/>
  <c r="H218" i="1"/>
  <c r="T218" i="5" s="1"/>
  <c r="H249" i="1"/>
  <c r="T249" i="5" s="1"/>
  <c r="H250" i="1"/>
  <c r="T250" i="5" s="1"/>
  <c r="H254" i="1"/>
  <c r="T254" i="5" s="1"/>
  <c r="H281" i="1"/>
  <c r="T281" i="5" s="1"/>
  <c r="H282" i="1"/>
  <c r="T282" i="5" s="1"/>
  <c r="H285" i="1"/>
  <c r="T285" i="5" s="1"/>
  <c r="H286" i="1"/>
  <c r="T286" i="5" s="1"/>
  <c r="H289" i="1"/>
  <c r="T289" i="5" s="1"/>
  <c r="H290" i="1"/>
  <c r="T290" i="5" s="1"/>
  <c r="H293" i="1"/>
  <c r="T293" i="5" s="1"/>
  <c r="H294" i="1"/>
  <c r="T294" i="5" s="1"/>
  <c r="H298" i="1"/>
  <c r="T298" i="5" s="1"/>
  <c r="H302" i="1"/>
  <c r="T302" i="5" s="1"/>
  <c r="H306" i="1"/>
  <c r="T306" i="5" s="1"/>
  <c r="H310" i="1"/>
  <c r="T310" i="5" s="1"/>
  <c r="H314" i="1"/>
  <c r="T314" i="5" s="1"/>
  <c r="H318" i="1"/>
  <c r="T318" i="5" s="1"/>
  <c r="H322" i="1"/>
  <c r="T322" i="5" s="1"/>
  <c r="H326" i="1"/>
  <c r="T326" i="5" s="1"/>
  <c r="H330" i="1"/>
  <c r="T330" i="5" s="1"/>
  <c r="H334" i="1"/>
  <c r="T334" i="5" s="1"/>
  <c r="H338" i="1"/>
  <c r="T338" i="5" s="1"/>
  <c r="H342" i="1"/>
  <c r="T342" i="5" s="1"/>
  <c r="H346" i="1"/>
  <c r="T346" i="5" s="1"/>
  <c r="H430" i="1"/>
  <c r="T430" i="5" s="1"/>
  <c r="H433" i="1"/>
  <c r="T433" i="5" s="1"/>
  <c r="H434" i="1"/>
  <c r="T434" i="5" s="1"/>
  <c r="H437" i="1"/>
  <c r="T437" i="5" s="1"/>
  <c r="H438" i="1"/>
  <c r="T438" i="5" s="1"/>
  <c r="H441" i="1"/>
  <c r="T441" i="5" s="1"/>
  <c r="H442" i="1"/>
  <c r="T442" i="5" s="1"/>
  <c r="H445" i="1"/>
  <c r="T445" i="5" s="1"/>
  <c r="H446" i="1"/>
  <c r="T446" i="5" s="1"/>
  <c r="H449" i="1"/>
  <c r="T449" i="5" s="1"/>
  <c r="H450" i="1"/>
  <c r="T450" i="5" s="1"/>
  <c r="H453" i="1"/>
  <c r="T453" i="5" s="1"/>
  <c r="H454" i="1"/>
  <c r="T454" i="5" s="1"/>
  <c r="H457" i="1"/>
  <c r="T457" i="5" s="1"/>
  <c r="H458" i="1"/>
  <c r="T458" i="5" s="1"/>
  <c r="H461" i="1"/>
  <c r="T461" i="5" s="1"/>
  <c r="H462" i="1"/>
  <c r="T462" i="5" s="1"/>
  <c r="H95" i="1"/>
  <c r="T95" i="5" s="1"/>
  <c r="H98" i="1"/>
  <c r="T98" i="5" s="1"/>
  <c r="H99" i="1"/>
  <c r="T99" i="5" s="1"/>
  <c r="H102" i="1"/>
  <c r="T102" i="5" s="1"/>
  <c r="H103" i="1"/>
  <c r="T103" i="5" s="1"/>
  <c r="H106" i="1"/>
  <c r="T106" i="5" s="1"/>
  <c r="H107" i="1"/>
  <c r="T107" i="5" s="1"/>
  <c r="H111" i="1"/>
  <c r="T111" i="5" s="1"/>
  <c r="H115" i="1"/>
  <c r="T115" i="5" s="1"/>
  <c r="H134" i="1"/>
  <c r="T134" i="5" s="1"/>
  <c r="H135" i="1"/>
  <c r="T135" i="5" s="1"/>
  <c r="H139" i="1"/>
  <c r="T139" i="5" s="1"/>
  <c r="H182" i="1"/>
  <c r="T182" i="5" s="1"/>
  <c r="H183" i="1"/>
  <c r="T183" i="5" s="1"/>
  <c r="H186" i="1"/>
  <c r="T186" i="5" s="1"/>
  <c r="H187" i="1"/>
  <c r="T187" i="5" s="1"/>
  <c r="H190" i="1"/>
  <c r="T190" i="5" s="1"/>
  <c r="H191" i="1"/>
  <c r="T191" i="5" s="1"/>
  <c r="H194" i="1"/>
  <c r="T194" i="5" s="1"/>
  <c r="H195" i="1"/>
  <c r="T195" i="5" s="1"/>
  <c r="H198" i="1"/>
  <c r="T198" i="5" s="1"/>
  <c r="H199" i="1"/>
  <c r="T199" i="5" s="1"/>
  <c r="H203" i="1"/>
  <c r="T203" i="5" s="1"/>
  <c r="H207" i="1"/>
  <c r="T207" i="5" s="1"/>
  <c r="H211" i="1"/>
  <c r="T211" i="5" s="1"/>
  <c r="H215" i="1"/>
  <c r="T215" i="5" s="1"/>
  <c r="H56" i="1"/>
  <c r="T56" i="5" s="1"/>
  <c r="H57" i="1"/>
  <c r="T57" i="5" s="1"/>
  <c r="H60" i="1"/>
  <c r="T60" i="5" s="1"/>
  <c r="H61" i="1"/>
  <c r="T61" i="5" s="1"/>
  <c r="H64" i="1"/>
  <c r="T64" i="5" s="1"/>
  <c r="H65" i="1"/>
  <c r="T65" i="5" s="1"/>
  <c r="H69" i="1"/>
  <c r="T69" i="5" s="1"/>
  <c r="H73" i="1"/>
  <c r="T73" i="5" s="1"/>
  <c r="F3" i="1"/>
  <c r="S3" i="5" s="1"/>
  <c r="I3" i="4"/>
  <c r="H53" i="1"/>
  <c r="T53" i="5" s="1"/>
  <c r="C4" i="4"/>
  <c r="C5" i="4"/>
  <c r="C6" i="4"/>
  <c r="C7" i="4"/>
  <c r="H91" i="1" s="1"/>
  <c r="T91" i="5" s="1"/>
  <c r="C8" i="4"/>
  <c r="H97" i="1" s="1"/>
  <c r="T97" i="5" s="1"/>
  <c r="C9" i="4"/>
  <c r="C10" i="4"/>
  <c r="C11" i="4"/>
  <c r="H127" i="1" s="1"/>
  <c r="T127" i="5" s="1"/>
  <c r="C12" i="4"/>
  <c r="H133" i="1" s="1"/>
  <c r="T133" i="5" s="1"/>
  <c r="C13" i="4"/>
  <c r="C14" i="4"/>
  <c r="C15" i="4"/>
  <c r="H155" i="1" s="1"/>
  <c r="T155" i="5" s="1"/>
  <c r="C16" i="4"/>
  <c r="H181" i="1" s="1"/>
  <c r="T181" i="5" s="1"/>
  <c r="C17" i="4"/>
  <c r="C18" i="4"/>
  <c r="C19" i="4"/>
  <c r="H238" i="1" s="1"/>
  <c r="T238" i="5" s="1"/>
  <c r="C20" i="4"/>
  <c r="H248" i="1" s="1"/>
  <c r="T248" i="5" s="1"/>
  <c r="C21" i="4"/>
  <c r="C22" i="4"/>
  <c r="C23" i="4"/>
  <c r="H266" i="1" s="1"/>
  <c r="T266" i="5" s="1"/>
  <c r="C24" i="4"/>
  <c r="H284" i="1" s="1"/>
  <c r="T284" i="5" s="1"/>
  <c r="C25" i="4"/>
  <c r="C26" i="4"/>
  <c r="C27" i="4"/>
  <c r="H362" i="1" s="1"/>
  <c r="T362" i="5" s="1"/>
  <c r="C28" i="4"/>
  <c r="H465" i="1" s="1"/>
  <c r="T465" i="5" s="1"/>
  <c r="C29" i="4"/>
  <c r="I2" i="4"/>
  <c r="E2" i="1"/>
  <c r="R2" i="5" s="1"/>
  <c r="E478" i="1"/>
  <c r="R478" i="5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E8" i="1"/>
  <c r="R8" i="5" s="1"/>
  <c r="E9" i="1"/>
  <c r="R9" i="5" s="1"/>
  <c r="E10" i="1"/>
  <c r="R10" i="5" s="1"/>
  <c r="E11" i="1"/>
  <c r="R11" i="5" s="1"/>
  <c r="E12" i="1"/>
  <c r="R12" i="5" s="1"/>
  <c r="E13" i="1"/>
  <c r="R13" i="5" s="1"/>
  <c r="E14" i="1"/>
  <c r="R14" i="5" s="1"/>
  <c r="E15" i="1"/>
  <c r="R15" i="5" s="1"/>
  <c r="E16" i="1"/>
  <c r="R16" i="5" s="1"/>
  <c r="E17" i="1"/>
  <c r="R17" i="5" s="1"/>
  <c r="E18" i="1"/>
  <c r="R18" i="5" s="1"/>
  <c r="E19" i="1"/>
  <c r="R19" i="5" s="1"/>
  <c r="E20" i="1"/>
  <c r="R20" i="5" s="1"/>
  <c r="E21" i="1"/>
  <c r="R21" i="5" s="1"/>
  <c r="E22" i="1"/>
  <c r="R22" i="5" s="1"/>
  <c r="E23" i="1"/>
  <c r="R23" i="5" s="1"/>
  <c r="E24" i="1"/>
  <c r="R24" i="5" s="1"/>
  <c r="E25" i="1"/>
  <c r="R25" i="5" s="1"/>
  <c r="E26" i="1"/>
  <c r="R26" i="5" s="1"/>
  <c r="E27" i="1"/>
  <c r="R27" i="5" s="1"/>
  <c r="E28" i="1"/>
  <c r="R28" i="5" s="1"/>
  <c r="E29" i="1"/>
  <c r="R29" i="5" s="1"/>
  <c r="E30" i="1"/>
  <c r="R30" i="5" s="1"/>
  <c r="E31" i="1"/>
  <c r="R31" i="5" s="1"/>
  <c r="E32" i="1"/>
  <c r="R32" i="5" s="1"/>
  <c r="E33" i="1"/>
  <c r="R33" i="5" s="1"/>
  <c r="E34" i="1"/>
  <c r="R34" i="5" s="1"/>
  <c r="E35" i="1"/>
  <c r="R35" i="5" s="1"/>
  <c r="E36" i="1"/>
  <c r="R36" i="5" s="1"/>
  <c r="E37" i="1"/>
  <c r="R37" i="5" s="1"/>
  <c r="E38" i="1"/>
  <c r="R38" i="5" s="1"/>
  <c r="E39" i="1"/>
  <c r="R39" i="5" s="1"/>
  <c r="E40" i="1"/>
  <c r="R40" i="5" s="1"/>
  <c r="E41" i="1"/>
  <c r="R41" i="5" s="1"/>
  <c r="E42" i="1"/>
  <c r="R42" i="5" s="1"/>
  <c r="E43" i="1"/>
  <c r="R43" i="5" s="1"/>
  <c r="E44" i="1"/>
  <c r="R44" i="5" s="1"/>
  <c r="E45" i="1"/>
  <c r="R45" i="5" s="1"/>
  <c r="E46" i="1"/>
  <c r="R46" i="5" s="1"/>
  <c r="E47" i="1"/>
  <c r="R47" i="5" s="1"/>
  <c r="E48" i="1"/>
  <c r="R48" i="5" s="1"/>
  <c r="E49" i="1"/>
  <c r="R49" i="5" s="1"/>
  <c r="E50" i="1"/>
  <c r="R50" i="5" s="1"/>
  <c r="E51" i="1"/>
  <c r="R51" i="5" s="1"/>
  <c r="E52" i="1"/>
  <c r="R52" i="5" s="1"/>
  <c r="E53" i="1"/>
  <c r="R53" i="5" s="1"/>
  <c r="E54" i="1"/>
  <c r="R54" i="5" s="1"/>
  <c r="E55" i="1"/>
  <c r="R55" i="5" s="1"/>
  <c r="E56" i="1"/>
  <c r="R56" i="5" s="1"/>
  <c r="E57" i="1"/>
  <c r="R57" i="5" s="1"/>
  <c r="E58" i="1"/>
  <c r="R58" i="5" s="1"/>
  <c r="E59" i="1"/>
  <c r="R59" i="5" s="1"/>
  <c r="E60" i="1"/>
  <c r="R60" i="5" s="1"/>
  <c r="E61" i="1"/>
  <c r="R61" i="5" s="1"/>
  <c r="E62" i="1"/>
  <c r="R62" i="5" s="1"/>
  <c r="E63" i="1"/>
  <c r="R63" i="5" s="1"/>
  <c r="E64" i="1"/>
  <c r="R64" i="5" s="1"/>
  <c r="E65" i="1"/>
  <c r="R65" i="5" s="1"/>
  <c r="E66" i="1"/>
  <c r="R66" i="5" s="1"/>
  <c r="E67" i="1"/>
  <c r="R67" i="5" s="1"/>
  <c r="E68" i="1"/>
  <c r="R68" i="5" s="1"/>
  <c r="E69" i="1"/>
  <c r="R69" i="5" s="1"/>
  <c r="E70" i="1"/>
  <c r="R70" i="5" s="1"/>
  <c r="E71" i="1"/>
  <c r="R71" i="5" s="1"/>
  <c r="E72" i="1"/>
  <c r="R72" i="5" s="1"/>
  <c r="E73" i="1"/>
  <c r="R73" i="5" s="1"/>
  <c r="E74" i="1"/>
  <c r="R74" i="5" s="1"/>
  <c r="E75" i="1"/>
  <c r="R75" i="5" s="1"/>
  <c r="E76" i="1"/>
  <c r="R76" i="5" s="1"/>
  <c r="E77" i="1"/>
  <c r="R77" i="5" s="1"/>
  <c r="E78" i="1"/>
  <c r="R78" i="5" s="1"/>
  <c r="E79" i="1"/>
  <c r="R79" i="5" s="1"/>
  <c r="E80" i="1"/>
  <c r="R80" i="5" s="1"/>
  <c r="E81" i="1"/>
  <c r="R81" i="5" s="1"/>
  <c r="E82" i="1"/>
  <c r="R82" i="5" s="1"/>
  <c r="E83" i="1"/>
  <c r="R83" i="5" s="1"/>
  <c r="E84" i="1"/>
  <c r="R84" i="5" s="1"/>
  <c r="E85" i="1"/>
  <c r="R85" i="5" s="1"/>
  <c r="E86" i="1"/>
  <c r="R86" i="5" s="1"/>
  <c r="E87" i="1"/>
  <c r="R87" i="5" s="1"/>
  <c r="E88" i="1"/>
  <c r="R88" i="5" s="1"/>
  <c r="E89" i="1"/>
  <c r="R89" i="5" s="1"/>
  <c r="E90" i="1"/>
  <c r="R90" i="5" s="1"/>
  <c r="E91" i="1"/>
  <c r="R91" i="5" s="1"/>
  <c r="E92" i="1"/>
  <c r="R92" i="5" s="1"/>
  <c r="E93" i="1"/>
  <c r="R93" i="5" s="1"/>
  <c r="E94" i="1"/>
  <c r="R94" i="5" s="1"/>
  <c r="E95" i="1"/>
  <c r="R95" i="5" s="1"/>
  <c r="E96" i="1"/>
  <c r="R96" i="5" s="1"/>
  <c r="E97" i="1"/>
  <c r="R97" i="5" s="1"/>
  <c r="E98" i="1"/>
  <c r="R98" i="5" s="1"/>
  <c r="E99" i="1"/>
  <c r="R99" i="5" s="1"/>
  <c r="E100" i="1"/>
  <c r="R100" i="5" s="1"/>
  <c r="E101" i="1"/>
  <c r="R101" i="5" s="1"/>
  <c r="E102" i="1"/>
  <c r="R102" i="5" s="1"/>
  <c r="E103" i="1"/>
  <c r="R103" i="5" s="1"/>
  <c r="E104" i="1"/>
  <c r="R104" i="5" s="1"/>
  <c r="E105" i="1"/>
  <c r="R105" i="5" s="1"/>
  <c r="E106" i="1"/>
  <c r="R106" i="5" s="1"/>
  <c r="E107" i="1"/>
  <c r="R107" i="5" s="1"/>
  <c r="E108" i="1"/>
  <c r="R108" i="5" s="1"/>
  <c r="E109" i="1"/>
  <c r="R109" i="5" s="1"/>
  <c r="E110" i="1"/>
  <c r="R110" i="5" s="1"/>
  <c r="E111" i="1"/>
  <c r="R111" i="5" s="1"/>
  <c r="E112" i="1"/>
  <c r="R112" i="5" s="1"/>
  <c r="E113" i="1"/>
  <c r="R113" i="5" s="1"/>
  <c r="E114" i="1"/>
  <c r="R114" i="5" s="1"/>
  <c r="E115" i="1"/>
  <c r="R115" i="5" s="1"/>
  <c r="E116" i="1"/>
  <c r="R116" i="5" s="1"/>
  <c r="E117" i="1"/>
  <c r="R117" i="5" s="1"/>
  <c r="E118" i="1"/>
  <c r="R118" i="5" s="1"/>
  <c r="E119" i="1"/>
  <c r="R119" i="5" s="1"/>
  <c r="E120" i="1"/>
  <c r="R120" i="5" s="1"/>
  <c r="E121" i="1"/>
  <c r="R121" i="5" s="1"/>
  <c r="E122" i="1"/>
  <c r="R122" i="5" s="1"/>
  <c r="E123" i="1"/>
  <c r="R123" i="5" s="1"/>
  <c r="E124" i="1"/>
  <c r="R124" i="5" s="1"/>
  <c r="E125" i="1"/>
  <c r="R125" i="5" s="1"/>
  <c r="E126" i="1"/>
  <c r="R126" i="5" s="1"/>
  <c r="E127" i="1"/>
  <c r="R127" i="5" s="1"/>
  <c r="E128" i="1"/>
  <c r="R128" i="5" s="1"/>
  <c r="E129" i="1"/>
  <c r="R129" i="5" s="1"/>
  <c r="E130" i="1"/>
  <c r="R130" i="5" s="1"/>
  <c r="E131" i="1"/>
  <c r="R131" i="5" s="1"/>
  <c r="E132" i="1"/>
  <c r="R132" i="5" s="1"/>
  <c r="E133" i="1"/>
  <c r="R133" i="5" s="1"/>
  <c r="E134" i="1"/>
  <c r="R134" i="5" s="1"/>
  <c r="E135" i="1"/>
  <c r="R135" i="5" s="1"/>
  <c r="E136" i="1"/>
  <c r="R136" i="5" s="1"/>
  <c r="E137" i="1"/>
  <c r="R137" i="5" s="1"/>
  <c r="E138" i="1"/>
  <c r="R138" i="5" s="1"/>
  <c r="E139" i="1"/>
  <c r="R139" i="5" s="1"/>
  <c r="E140" i="1"/>
  <c r="R140" i="5" s="1"/>
  <c r="E141" i="1"/>
  <c r="R141" i="5" s="1"/>
  <c r="E142" i="1"/>
  <c r="R142" i="5" s="1"/>
  <c r="E143" i="1"/>
  <c r="R143" i="5" s="1"/>
  <c r="E144" i="1"/>
  <c r="R144" i="5" s="1"/>
  <c r="E145" i="1"/>
  <c r="R145" i="5" s="1"/>
  <c r="E146" i="1"/>
  <c r="R146" i="5" s="1"/>
  <c r="E147" i="1"/>
  <c r="R147" i="5" s="1"/>
  <c r="E148" i="1"/>
  <c r="R148" i="5" s="1"/>
  <c r="E149" i="1"/>
  <c r="R149" i="5" s="1"/>
  <c r="E150" i="1"/>
  <c r="R150" i="5" s="1"/>
  <c r="E151" i="1"/>
  <c r="R151" i="5" s="1"/>
  <c r="E152" i="1"/>
  <c r="R152" i="5" s="1"/>
  <c r="E153" i="1"/>
  <c r="R153" i="5" s="1"/>
  <c r="E154" i="1"/>
  <c r="R154" i="5" s="1"/>
  <c r="E155" i="1"/>
  <c r="R155" i="5" s="1"/>
  <c r="E156" i="1"/>
  <c r="R156" i="5" s="1"/>
  <c r="E157" i="1"/>
  <c r="R157" i="5" s="1"/>
  <c r="E158" i="1"/>
  <c r="R158" i="5" s="1"/>
  <c r="E159" i="1"/>
  <c r="R159" i="5" s="1"/>
  <c r="E160" i="1"/>
  <c r="R160" i="5" s="1"/>
  <c r="E161" i="1"/>
  <c r="R161" i="5" s="1"/>
  <c r="E162" i="1"/>
  <c r="R162" i="5" s="1"/>
  <c r="E163" i="1"/>
  <c r="R163" i="5" s="1"/>
  <c r="E164" i="1"/>
  <c r="R164" i="5" s="1"/>
  <c r="E165" i="1"/>
  <c r="R165" i="5" s="1"/>
  <c r="E166" i="1"/>
  <c r="R166" i="5" s="1"/>
  <c r="E167" i="1"/>
  <c r="R167" i="5" s="1"/>
  <c r="E168" i="1"/>
  <c r="R168" i="5" s="1"/>
  <c r="E169" i="1"/>
  <c r="R169" i="5" s="1"/>
  <c r="E170" i="1"/>
  <c r="R170" i="5" s="1"/>
  <c r="E171" i="1"/>
  <c r="R171" i="5" s="1"/>
  <c r="E172" i="1"/>
  <c r="R172" i="5" s="1"/>
  <c r="E173" i="1"/>
  <c r="R173" i="5" s="1"/>
  <c r="E174" i="1"/>
  <c r="R174" i="5" s="1"/>
  <c r="E175" i="1"/>
  <c r="R175" i="5" s="1"/>
  <c r="E176" i="1"/>
  <c r="R176" i="5" s="1"/>
  <c r="E177" i="1"/>
  <c r="R177" i="5" s="1"/>
  <c r="E178" i="1"/>
  <c r="R178" i="5" s="1"/>
  <c r="E179" i="1"/>
  <c r="R179" i="5" s="1"/>
  <c r="E180" i="1"/>
  <c r="R180" i="5" s="1"/>
  <c r="E181" i="1"/>
  <c r="R181" i="5" s="1"/>
  <c r="E182" i="1"/>
  <c r="R182" i="5" s="1"/>
  <c r="E183" i="1"/>
  <c r="R183" i="5" s="1"/>
  <c r="E184" i="1"/>
  <c r="R184" i="5" s="1"/>
  <c r="E185" i="1"/>
  <c r="R185" i="5" s="1"/>
  <c r="E186" i="1"/>
  <c r="R186" i="5" s="1"/>
  <c r="E187" i="1"/>
  <c r="R187" i="5" s="1"/>
  <c r="E188" i="1"/>
  <c r="R188" i="5" s="1"/>
  <c r="E189" i="1"/>
  <c r="R189" i="5" s="1"/>
  <c r="E190" i="1"/>
  <c r="R190" i="5" s="1"/>
  <c r="E191" i="1"/>
  <c r="R191" i="5" s="1"/>
  <c r="E192" i="1"/>
  <c r="R192" i="5" s="1"/>
  <c r="E193" i="1"/>
  <c r="R193" i="5" s="1"/>
  <c r="E194" i="1"/>
  <c r="R194" i="5" s="1"/>
  <c r="E195" i="1"/>
  <c r="R195" i="5" s="1"/>
  <c r="E196" i="1"/>
  <c r="R196" i="5" s="1"/>
  <c r="E197" i="1"/>
  <c r="R197" i="5" s="1"/>
  <c r="E198" i="1"/>
  <c r="R198" i="5" s="1"/>
  <c r="E199" i="1"/>
  <c r="R199" i="5" s="1"/>
  <c r="E200" i="1"/>
  <c r="R200" i="5" s="1"/>
  <c r="E201" i="1"/>
  <c r="R201" i="5" s="1"/>
  <c r="E202" i="1"/>
  <c r="R202" i="5" s="1"/>
  <c r="E203" i="1"/>
  <c r="R203" i="5" s="1"/>
  <c r="E204" i="1"/>
  <c r="R204" i="5" s="1"/>
  <c r="E205" i="1"/>
  <c r="R205" i="5" s="1"/>
  <c r="E206" i="1"/>
  <c r="R206" i="5" s="1"/>
  <c r="E207" i="1"/>
  <c r="R207" i="5" s="1"/>
  <c r="E208" i="1"/>
  <c r="R208" i="5" s="1"/>
  <c r="E209" i="1"/>
  <c r="R209" i="5" s="1"/>
  <c r="E210" i="1"/>
  <c r="R210" i="5" s="1"/>
  <c r="E211" i="1"/>
  <c r="R211" i="5" s="1"/>
  <c r="E212" i="1"/>
  <c r="R212" i="5" s="1"/>
  <c r="E213" i="1"/>
  <c r="R213" i="5" s="1"/>
  <c r="E214" i="1"/>
  <c r="R214" i="5" s="1"/>
  <c r="E215" i="1"/>
  <c r="R215" i="5" s="1"/>
  <c r="E216" i="1"/>
  <c r="R216" i="5" s="1"/>
  <c r="E217" i="1"/>
  <c r="R217" i="5" s="1"/>
  <c r="E218" i="1"/>
  <c r="R218" i="5" s="1"/>
  <c r="E219" i="1"/>
  <c r="R219" i="5" s="1"/>
  <c r="E220" i="1"/>
  <c r="R220" i="5" s="1"/>
  <c r="E221" i="1"/>
  <c r="R221" i="5" s="1"/>
  <c r="E222" i="1"/>
  <c r="R222" i="5" s="1"/>
  <c r="E223" i="1"/>
  <c r="R223" i="5" s="1"/>
  <c r="E224" i="1"/>
  <c r="R224" i="5" s="1"/>
  <c r="E225" i="1"/>
  <c r="R225" i="5" s="1"/>
  <c r="E226" i="1"/>
  <c r="R226" i="5" s="1"/>
  <c r="E227" i="1"/>
  <c r="R227" i="5" s="1"/>
  <c r="E228" i="1"/>
  <c r="R228" i="5" s="1"/>
  <c r="E229" i="1"/>
  <c r="R229" i="5" s="1"/>
  <c r="E230" i="1"/>
  <c r="R230" i="5" s="1"/>
  <c r="E231" i="1"/>
  <c r="R231" i="5" s="1"/>
  <c r="E232" i="1"/>
  <c r="R232" i="5" s="1"/>
  <c r="E233" i="1"/>
  <c r="R233" i="5" s="1"/>
  <c r="E234" i="1"/>
  <c r="R234" i="5" s="1"/>
  <c r="E235" i="1"/>
  <c r="R235" i="5" s="1"/>
  <c r="E236" i="1"/>
  <c r="R236" i="5" s="1"/>
  <c r="E237" i="1"/>
  <c r="R237" i="5" s="1"/>
  <c r="E238" i="1"/>
  <c r="R238" i="5" s="1"/>
  <c r="E239" i="1"/>
  <c r="R239" i="5" s="1"/>
  <c r="E240" i="1"/>
  <c r="R240" i="5" s="1"/>
  <c r="E241" i="1"/>
  <c r="R241" i="5" s="1"/>
  <c r="E242" i="1"/>
  <c r="R242" i="5" s="1"/>
  <c r="E243" i="1"/>
  <c r="R243" i="5" s="1"/>
  <c r="E244" i="1"/>
  <c r="R244" i="5" s="1"/>
  <c r="E245" i="1"/>
  <c r="R245" i="5" s="1"/>
  <c r="E246" i="1"/>
  <c r="R246" i="5" s="1"/>
  <c r="E247" i="1"/>
  <c r="R247" i="5" s="1"/>
  <c r="E248" i="1"/>
  <c r="R248" i="5" s="1"/>
  <c r="E249" i="1"/>
  <c r="R249" i="5" s="1"/>
  <c r="E250" i="1"/>
  <c r="R250" i="5" s="1"/>
  <c r="E251" i="1"/>
  <c r="R251" i="5" s="1"/>
  <c r="E252" i="1"/>
  <c r="R252" i="5" s="1"/>
  <c r="E253" i="1"/>
  <c r="R253" i="5" s="1"/>
  <c r="E254" i="1"/>
  <c r="R254" i="5" s="1"/>
  <c r="E255" i="1"/>
  <c r="R255" i="5" s="1"/>
  <c r="E256" i="1"/>
  <c r="R256" i="5" s="1"/>
  <c r="E257" i="1"/>
  <c r="R257" i="5" s="1"/>
  <c r="E258" i="1"/>
  <c r="R258" i="5" s="1"/>
  <c r="E259" i="1"/>
  <c r="R259" i="5" s="1"/>
  <c r="E260" i="1"/>
  <c r="R260" i="5" s="1"/>
  <c r="E261" i="1"/>
  <c r="R261" i="5" s="1"/>
  <c r="E262" i="1"/>
  <c r="R262" i="5" s="1"/>
  <c r="E263" i="1"/>
  <c r="R263" i="5" s="1"/>
  <c r="E264" i="1"/>
  <c r="R264" i="5" s="1"/>
  <c r="E265" i="1"/>
  <c r="R265" i="5" s="1"/>
  <c r="E266" i="1"/>
  <c r="R266" i="5" s="1"/>
  <c r="E267" i="1"/>
  <c r="R267" i="5" s="1"/>
  <c r="E268" i="1"/>
  <c r="R268" i="5" s="1"/>
  <c r="E269" i="1"/>
  <c r="R269" i="5" s="1"/>
  <c r="E270" i="1"/>
  <c r="R270" i="5" s="1"/>
  <c r="E271" i="1"/>
  <c r="R271" i="5" s="1"/>
  <c r="E272" i="1"/>
  <c r="R272" i="5" s="1"/>
  <c r="E273" i="1"/>
  <c r="R273" i="5" s="1"/>
  <c r="E274" i="1"/>
  <c r="R274" i="5" s="1"/>
  <c r="E275" i="1"/>
  <c r="R275" i="5" s="1"/>
  <c r="E276" i="1"/>
  <c r="R276" i="5" s="1"/>
  <c r="E277" i="1"/>
  <c r="R277" i="5" s="1"/>
  <c r="E278" i="1"/>
  <c r="R278" i="5" s="1"/>
  <c r="E279" i="1"/>
  <c r="R279" i="5" s="1"/>
  <c r="E280" i="1"/>
  <c r="R280" i="5" s="1"/>
  <c r="E281" i="1"/>
  <c r="R281" i="5" s="1"/>
  <c r="E282" i="1"/>
  <c r="R282" i="5" s="1"/>
  <c r="E283" i="1"/>
  <c r="R283" i="5" s="1"/>
  <c r="E284" i="1"/>
  <c r="R284" i="5" s="1"/>
  <c r="E285" i="1"/>
  <c r="R285" i="5" s="1"/>
  <c r="E286" i="1"/>
  <c r="R286" i="5" s="1"/>
  <c r="E287" i="1"/>
  <c r="R287" i="5" s="1"/>
  <c r="E288" i="1"/>
  <c r="R288" i="5" s="1"/>
  <c r="E289" i="1"/>
  <c r="R289" i="5" s="1"/>
  <c r="E290" i="1"/>
  <c r="R290" i="5" s="1"/>
  <c r="E291" i="1"/>
  <c r="R291" i="5" s="1"/>
  <c r="E292" i="1"/>
  <c r="R292" i="5" s="1"/>
  <c r="E293" i="1"/>
  <c r="R293" i="5" s="1"/>
  <c r="E294" i="1"/>
  <c r="R294" i="5" s="1"/>
  <c r="E295" i="1"/>
  <c r="R295" i="5" s="1"/>
  <c r="E296" i="1"/>
  <c r="R296" i="5" s="1"/>
  <c r="E297" i="1"/>
  <c r="R297" i="5" s="1"/>
  <c r="E298" i="1"/>
  <c r="R298" i="5" s="1"/>
  <c r="E299" i="1"/>
  <c r="R299" i="5" s="1"/>
  <c r="E300" i="1"/>
  <c r="R300" i="5" s="1"/>
  <c r="E301" i="1"/>
  <c r="R301" i="5" s="1"/>
  <c r="E302" i="1"/>
  <c r="R302" i="5" s="1"/>
  <c r="E303" i="1"/>
  <c r="R303" i="5" s="1"/>
  <c r="E304" i="1"/>
  <c r="R304" i="5" s="1"/>
  <c r="E305" i="1"/>
  <c r="R305" i="5" s="1"/>
  <c r="E306" i="1"/>
  <c r="R306" i="5" s="1"/>
  <c r="E307" i="1"/>
  <c r="R307" i="5" s="1"/>
  <c r="E308" i="1"/>
  <c r="R308" i="5" s="1"/>
  <c r="E309" i="1"/>
  <c r="R309" i="5" s="1"/>
  <c r="E310" i="1"/>
  <c r="R310" i="5" s="1"/>
  <c r="E311" i="1"/>
  <c r="R311" i="5" s="1"/>
  <c r="E312" i="1"/>
  <c r="R312" i="5" s="1"/>
  <c r="E313" i="1"/>
  <c r="R313" i="5" s="1"/>
  <c r="E314" i="1"/>
  <c r="R314" i="5" s="1"/>
  <c r="E315" i="1"/>
  <c r="R315" i="5" s="1"/>
  <c r="E316" i="1"/>
  <c r="R316" i="5" s="1"/>
  <c r="E317" i="1"/>
  <c r="R317" i="5" s="1"/>
  <c r="E318" i="1"/>
  <c r="R318" i="5" s="1"/>
  <c r="E319" i="1"/>
  <c r="R319" i="5" s="1"/>
  <c r="E320" i="1"/>
  <c r="R320" i="5" s="1"/>
  <c r="E321" i="1"/>
  <c r="R321" i="5" s="1"/>
  <c r="E322" i="1"/>
  <c r="R322" i="5" s="1"/>
  <c r="E323" i="1"/>
  <c r="R323" i="5" s="1"/>
  <c r="E324" i="1"/>
  <c r="R324" i="5" s="1"/>
  <c r="E325" i="1"/>
  <c r="R325" i="5" s="1"/>
  <c r="E326" i="1"/>
  <c r="R326" i="5" s="1"/>
  <c r="E327" i="1"/>
  <c r="R327" i="5" s="1"/>
  <c r="E328" i="1"/>
  <c r="R328" i="5" s="1"/>
  <c r="E329" i="1"/>
  <c r="R329" i="5" s="1"/>
  <c r="E330" i="1"/>
  <c r="R330" i="5" s="1"/>
  <c r="E331" i="1"/>
  <c r="R331" i="5" s="1"/>
  <c r="E332" i="1"/>
  <c r="R332" i="5" s="1"/>
  <c r="E333" i="1"/>
  <c r="R333" i="5" s="1"/>
  <c r="E334" i="1"/>
  <c r="R334" i="5" s="1"/>
  <c r="E335" i="1"/>
  <c r="R335" i="5" s="1"/>
  <c r="E336" i="1"/>
  <c r="R336" i="5" s="1"/>
  <c r="E337" i="1"/>
  <c r="R337" i="5" s="1"/>
  <c r="E338" i="1"/>
  <c r="R338" i="5" s="1"/>
  <c r="E339" i="1"/>
  <c r="R339" i="5" s="1"/>
  <c r="E340" i="1"/>
  <c r="R340" i="5" s="1"/>
  <c r="E341" i="1"/>
  <c r="R341" i="5" s="1"/>
  <c r="E342" i="1"/>
  <c r="R342" i="5" s="1"/>
  <c r="E343" i="1"/>
  <c r="R343" i="5" s="1"/>
  <c r="E344" i="1"/>
  <c r="R344" i="5" s="1"/>
  <c r="E345" i="1"/>
  <c r="R345" i="5" s="1"/>
  <c r="E346" i="1"/>
  <c r="R346" i="5" s="1"/>
  <c r="E347" i="1"/>
  <c r="R347" i="5" s="1"/>
  <c r="E348" i="1"/>
  <c r="R348" i="5" s="1"/>
  <c r="E349" i="1"/>
  <c r="R349" i="5" s="1"/>
  <c r="E350" i="1"/>
  <c r="R350" i="5" s="1"/>
  <c r="E351" i="1"/>
  <c r="R351" i="5" s="1"/>
  <c r="E352" i="1"/>
  <c r="R352" i="5" s="1"/>
  <c r="E353" i="1"/>
  <c r="R353" i="5" s="1"/>
  <c r="E354" i="1"/>
  <c r="R354" i="5" s="1"/>
  <c r="E355" i="1"/>
  <c r="R355" i="5" s="1"/>
  <c r="E356" i="1"/>
  <c r="R356" i="5" s="1"/>
  <c r="E357" i="1"/>
  <c r="R357" i="5" s="1"/>
  <c r="E358" i="1"/>
  <c r="R358" i="5" s="1"/>
  <c r="E359" i="1"/>
  <c r="R359" i="5" s="1"/>
  <c r="E360" i="1"/>
  <c r="R360" i="5" s="1"/>
  <c r="E361" i="1"/>
  <c r="R361" i="5" s="1"/>
  <c r="E362" i="1"/>
  <c r="R362" i="5" s="1"/>
  <c r="E363" i="1"/>
  <c r="R363" i="5" s="1"/>
  <c r="E364" i="1"/>
  <c r="R364" i="5" s="1"/>
  <c r="E365" i="1"/>
  <c r="R365" i="5" s="1"/>
  <c r="E366" i="1"/>
  <c r="R366" i="5" s="1"/>
  <c r="E367" i="1"/>
  <c r="R367" i="5" s="1"/>
  <c r="E368" i="1"/>
  <c r="R368" i="5" s="1"/>
  <c r="E369" i="1"/>
  <c r="R369" i="5" s="1"/>
  <c r="E370" i="1"/>
  <c r="R370" i="5" s="1"/>
  <c r="E371" i="1"/>
  <c r="R371" i="5" s="1"/>
  <c r="E372" i="1"/>
  <c r="R372" i="5" s="1"/>
  <c r="E373" i="1"/>
  <c r="R373" i="5" s="1"/>
  <c r="E374" i="1"/>
  <c r="R374" i="5" s="1"/>
  <c r="E375" i="1"/>
  <c r="R375" i="5" s="1"/>
  <c r="E376" i="1"/>
  <c r="R376" i="5" s="1"/>
  <c r="E377" i="1"/>
  <c r="R377" i="5" s="1"/>
  <c r="E378" i="1"/>
  <c r="R378" i="5" s="1"/>
  <c r="E379" i="1"/>
  <c r="R379" i="5" s="1"/>
  <c r="E380" i="1"/>
  <c r="R380" i="5" s="1"/>
  <c r="E381" i="1"/>
  <c r="R381" i="5" s="1"/>
  <c r="E382" i="1"/>
  <c r="R382" i="5" s="1"/>
  <c r="E383" i="1"/>
  <c r="R383" i="5" s="1"/>
  <c r="E384" i="1"/>
  <c r="R384" i="5" s="1"/>
  <c r="E385" i="1"/>
  <c r="R385" i="5" s="1"/>
  <c r="E386" i="1"/>
  <c r="R386" i="5" s="1"/>
  <c r="E387" i="1"/>
  <c r="R387" i="5" s="1"/>
  <c r="E388" i="1"/>
  <c r="R388" i="5" s="1"/>
  <c r="E389" i="1"/>
  <c r="R389" i="5" s="1"/>
  <c r="E390" i="1"/>
  <c r="R390" i="5" s="1"/>
  <c r="E391" i="1"/>
  <c r="R391" i="5" s="1"/>
  <c r="E392" i="1"/>
  <c r="R392" i="5" s="1"/>
  <c r="E393" i="1"/>
  <c r="R393" i="5" s="1"/>
  <c r="E394" i="1"/>
  <c r="R394" i="5" s="1"/>
  <c r="E395" i="1"/>
  <c r="R395" i="5" s="1"/>
  <c r="E396" i="1"/>
  <c r="R396" i="5" s="1"/>
  <c r="E397" i="1"/>
  <c r="R397" i="5" s="1"/>
  <c r="E398" i="1"/>
  <c r="R398" i="5" s="1"/>
  <c r="E399" i="1"/>
  <c r="R399" i="5" s="1"/>
  <c r="E400" i="1"/>
  <c r="R400" i="5" s="1"/>
  <c r="E401" i="1"/>
  <c r="R401" i="5" s="1"/>
  <c r="E402" i="1"/>
  <c r="R402" i="5" s="1"/>
  <c r="E403" i="1"/>
  <c r="R403" i="5" s="1"/>
  <c r="E404" i="1"/>
  <c r="R404" i="5" s="1"/>
  <c r="E405" i="1"/>
  <c r="R405" i="5" s="1"/>
  <c r="E406" i="1"/>
  <c r="R406" i="5" s="1"/>
  <c r="E407" i="1"/>
  <c r="R407" i="5" s="1"/>
  <c r="E408" i="1"/>
  <c r="R408" i="5" s="1"/>
  <c r="E409" i="1"/>
  <c r="R409" i="5" s="1"/>
  <c r="E410" i="1"/>
  <c r="R410" i="5" s="1"/>
  <c r="E411" i="1"/>
  <c r="R411" i="5" s="1"/>
  <c r="E412" i="1"/>
  <c r="R412" i="5" s="1"/>
  <c r="E413" i="1"/>
  <c r="R413" i="5" s="1"/>
  <c r="E414" i="1"/>
  <c r="R414" i="5" s="1"/>
  <c r="E415" i="1"/>
  <c r="R415" i="5" s="1"/>
  <c r="E416" i="1"/>
  <c r="R416" i="5" s="1"/>
  <c r="E417" i="1"/>
  <c r="R417" i="5" s="1"/>
  <c r="E418" i="1"/>
  <c r="R418" i="5" s="1"/>
  <c r="E419" i="1"/>
  <c r="R419" i="5" s="1"/>
  <c r="E420" i="1"/>
  <c r="R420" i="5" s="1"/>
  <c r="E421" i="1"/>
  <c r="R421" i="5" s="1"/>
  <c r="E422" i="1"/>
  <c r="R422" i="5" s="1"/>
  <c r="E423" i="1"/>
  <c r="R423" i="5" s="1"/>
  <c r="E424" i="1"/>
  <c r="R424" i="5" s="1"/>
  <c r="E425" i="1"/>
  <c r="R425" i="5" s="1"/>
  <c r="E426" i="1"/>
  <c r="R426" i="5" s="1"/>
  <c r="E427" i="1"/>
  <c r="R427" i="5" s="1"/>
  <c r="E428" i="1"/>
  <c r="R428" i="5" s="1"/>
  <c r="E429" i="1"/>
  <c r="R429" i="5" s="1"/>
  <c r="E430" i="1"/>
  <c r="R430" i="5" s="1"/>
  <c r="E431" i="1"/>
  <c r="R431" i="5" s="1"/>
  <c r="E432" i="1"/>
  <c r="R432" i="5" s="1"/>
  <c r="E433" i="1"/>
  <c r="R433" i="5" s="1"/>
  <c r="E434" i="1"/>
  <c r="R434" i="5" s="1"/>
  <c r="E435" i="1"/>
  <c r="R435" i="5" s="1"/>
  <c r="E436" i="1"/>
  <c r="R436" i="5" s="1"/>
  <c r="E437" i="1"/>
  <c r="R437" i="5" s="1"/>
  <c r="E438" i="1"/>
  <c r="R438" i="5" s="1"/>
  <c r="E439" i="1"/>
  <c r="R439" i="5" s="1"/>
  <c r="E440" i="1"/>
  <c r="R440" i="5" s="1"/>
  <c r="E441" i="1"/>
  <c r="R441" i="5" s="1"/>
  <c r="E442" i="1"/>
  <c r="R442" i="5" s="1"/>
  <c r="E443" i="1"/>
  <c r="R443" i="5" s="1"/>
  <c r="E444" i="1"/>
  <c r="R444" i="5" s="1"/>
  <c r="E445" i="1"/>
  <c r="R445" i="5" s="1"/>
  <c r="E446" i="1"/>
  <c r="R446" i="5" s="1"/>
  <c r="E447" i="1"/>
  <c r="R447" i="5" s="1"/>
  <c r="E448" i="1"/>
  <c r="R448" i="5" s="1"/>
  <c r="E449" i="1"/>
  <c r="R449" i="5" s="1"/>
  <c r="E450" i="1"/>
  <c r="R450" i="5" s="1"/>
  <c r="E451" i="1"/>
  <c r="R451" i="5" s="1"/>
  <c r="E452" i="1"/>
  <c r="R452" i="5" s="1"/>
  <c r="E453" i="1"/>
  <c r="R453" i="5" s="1"/>
  <c r="E454" i="1"/>
  <c r="R454" i="5" s="1"/>
  <c r="E455" i="1"/>
  <c r="R455" i="5" s="1"/>
  <c r="E456" i="1"/>
  <c r="R456" i="5" s="1"/>
  <c r="E457" i="1"/>
  <c r="R457" i="5" s="1"/>
  <c r="E458" i="1"/>
  <c r="R458" i="5" s="1"/>
  <c r="E459" i="1"/>
  <c r="R459" i="5" s="1"/>
  <c r="E460" i="1"/>
  <c r="R460" i="5" s="1"/>
  <c r="E461" i="1"/>
  <c r="R461" i="5" s="1"/>
  <c r="E462" i="1"/>
  <c r="R462" i="5" s="1"/>
  <c r="E463" i="1"/>
  <c r="R463" i="5" s="1"/>
  <c r="E464" i="1"/>
  <c r="R464" i="5" s="1"/>
  <c r="E465" i="1"/>
  <c r="R465" i="5" s="1"/>
  <c r="E466" i="1"/>
  <c r="R466" i="5" s="1"/>
  <c r="E467" i="1"/>
  <c r="R467" i="5" s="1"/>
  <c r="E468" i="1"/>
  <c r="R468" i="5" s="1"/>
  <c r="E469" i="1"/>
  <c r="R469" i="5" s="1"/>
  <c r="E470" i="1"/>
  <c r="R470" i="5" s="1"/>
  <c r="E471" i="1"/>
  <c r="R471" i="5" s="1"/>
  <c r="E472" i="1"/>
  <c r="R472" i="5" s="1"/>
  <c r="E473" i="1"/>
  <c r="R473" i="5" s="1"/>
  <c r="E474" i="1"/>
  <c r="R474" i="5" s="1"/>
  <c r="E475" i="1"/>
  <c r="R475" i="5" s="1"/>
  <c r="E476" i="1"/>
  <c r="R476" i="5" s="1"/>
  <c r="E477" i="1"/>
  <c r="R477" i="5" s="1"/>
  <c r="E479" i="1"/>
  <c r="R479" i="5" s="1"/>
  <c r="E480" i="1"/>
  <c r="R480" i="5" s="1"/>
  <c r="B3" i="1"/>
  <c r="E4" i="1"/>
  <c r="R4" i="5" s="1"/>
  <c r="E5" i="1"/>
  <c r="R5" i="5" s="1"/>
  <c r="E6" i="1"/>
  <c r="R6" i="5" s="1"/>
  <c r="E7" i="1"/>
  <c r="R7" i="5" s="1"/>
  <c r="F4" i="1"/>
  <c r="S4" i="5" s="1"/>
  <c r="F5" i="1"/>
  <c r="S5" i="5" s="1"/>
  <c r="F6" i="1"/>
  <c r="S6" i="5" s="1"/>
  <c r="F7" i="1"/>
  <c r="S7" i="5" s="1"/>
  <c r="F8" i="1"/>
  <c r="S8" i="5" s="1"/>
  <c r="F9" i="1"/>
  <c r="S9" i="5" s="1"/>
  <c r="F10" i="1"/>
  <c r="S10" i="5" s="1"/>
  <c r="F11" i="1"/>
  <c r="S11" i="5" s="1"/>
  <c r="F12" i="1"/>
  <c r="S12" i="5" s="1"/>
  <c r="F13" i="1"/>
  <c r="S13" i="5" s="1"/>
  <c r="F14" i="1"/>
  <c r="S14" i="5" s="1"/>
  <c r="F15" i="1"/>
  <c r="S15" i="5" s="1"/>
  <c r="F16" i="1"/>
  <c r="S16" i="5" s="1"/>
  <c r="F17" i="1"/>
  <c r="S17" i="5" s="1"/>
  <c r="F18" i="1"/>
  <c r="S18" i="5" s="1"/>
  <c r="F19" i="1"/>
  <c r="S19" i="5" s="1"/>
  <c r="F20" i="1"/>
  <c r="S20" i="5" s="1"/>
  <c r="F21" i="1"/>
  <c r="S21" i="5" s="1"/>
  <c r="F22" i="1"/>
  <c r="S22" i="5" s="1"/>
  <c r="F23" i="1"/>
  <c r="S23" i="5" s="1"/>
  <c r="F24" i="1"/>
  <c r="S24" i="5" s="1"/>
  <c r="F25" i="1"/>
  <c r="S25" i="5" s="1"/>
  <c r="F26" i="1"/>
  <c r="S26" i="5" s="1"/>
  <c r="F27" i="1"/>
  <c r="S27" i="5" s="1"/>
  <c r="F28" i="1"/>
  <c r="S28" i="5" s="1"/>
  <c r="F29" i="1"/>
  <c r="S29" i="5" s="1"/>
  <c r="F30" i="1"/>
  <c r="S30" i="5" s="1"/>
  <c r="F31" i="1"/>
  <c r="S31" i="5" s="1"/>
  <c r="F32" i="1"/>
  <c r="S32" i="5" s="1"/>
  <c r="F33" i="1"/>
  <c r="S33" i="5" s="1"/>
  <c r="F34" i="1"/>
  <c r="S34" i="5" s="1"/>
  <c r="F35" i="1"/>
  <c r="S35" i="5" s="1"/>
  <c r="F36" i="1"/>
  <c r="S36" i="5" s="1"/>
  <c r="F37" i="1"/>
  <c r="S37" i="5" s="1"/>
  <c r="F38" i="1"/>
  <c r="S38" i="5" s="1"/>
  <c r="F39" i="1"/>
  <c r="S39" i="5" s="1"/>
  <c r="F40" i="1"/>
  <c r="S40" i="5" s="1"/>
  <c r="F41" i="1"/>
  <c r="S41" i="5" s="1"/>
  <c r="F42" i="1"/>
  <c r="S42" i="5" s="1"/>
  <c r="F43" i="1"/>
  <c r="S43" i="5" s="1"/>
  <c r="F44" i="1"/>
  <c r="S44" i="5" s="1"/>
  <c r="F45" i="1"/>
  <c r="S45" i="5" s="1"/>
  <c r="F46" i="1"/>
  <c r="S46" i="5" s="1"/>
  <c r="F47" i="1"/>
  <c r="S47" i="5" s="1"/>
  <c r="F48" i="1"/>
  <c r="S48" i="5" s="1"/>
  <c r="F49" i="1"/>
  <c r="S49" i="5" s="1"/>
  <c r="F50" i="1"/>
  <c r="S50" i="5" s="1"/>
  <c r="F51" i="1"/>
  <c r="S51" i="5" s="1"/>
  <c r="F52" i="1"/>
  <c r="S52" i="5" s="1"/>
  <c r="F53" i="1"/>
  <c r="S53" i="5" s="1"/>
  <c r="F54" i="1"/>
  <c r="S54" i="5" s="1"/>
  <c r="F55" i="1"/>
  <c r="S55" i="5" s="1"/>
  <c r="F56" i="1"/>
  <c r="S56" i="5" s="1"/>
  <c r="F57" i="1"/>
  <c r="S57" i="5" s="1"/>
  <c r="F58" i="1"/>
  <c r="S58" i="5" s="1"/>
  <c r="F59" i="1"/>
  <c r="S59" i="5" s="1"/>
  <c r="F60" i="1"/>
  <c r="S60" i="5" s="1"/>
  <c r="F61" i="1"/>
  <c r="S61" i="5" s="1"/>
  <c r="F62" i="1"/>
  <c r="S62" i="5" s="1"/>
  <c r="F63" i="1"/>
  <c r="S63" i="5" s="1"/>
  <c r="F64" i="1"/>
  <c r="S64" i="5" s="1"/>
  <c r="F65" i="1"/>
  <c r="S65" i="5" s="1"/>
  <c r="F66" i="1"/>
  <c r="S66" i="5" s="1"/>
  <c r="F67" i="1"/>
  <c r="S67" i="5" s="1"/>
  <c r="F68" i="1"/>
  <c r="S68" i="5" s="1"/>
  <c r="F69" i="1"/>
  <c r="S69" i="5" s="1"/>
  <c r="F70" i="1"/>
  <c r="S70" i="5" s="1"/>
  <c r="F71" i="1"/>
  <c r="S71" i="5" s="1"/>
  <c r="F72" i="1"/>
  <c r="S72" i="5" s="1"/>
  <c r="F73" i="1"/>
  <c r="S73" i="5" s="1"/>
  <c r="F74" i="1"/>
  <c r="S74" i="5" s="1"/>
  <c r="F75" i="1"/>
  <c r="S75" i="5" s="1"/>
  <c r="F76" i="1"/>
  <c r="S76" i="5" s="1"/>
  <c r="F77" i="1"/>
  <c r="S77" i="5" s="1"/>
  <c r="F78" i="1"/>
  <c r="S78" i="5" s="1"/>
  <c r="F79" i="1"/>
  <c r="S79" i="5" s="1"/>
  <c r="F80" i="1"/>
  <c r="S80" i="5" s="1"/>
  <c r="F81" i="1"/>
  <c r="S81" i="5" s="1"/>
  <c r="F82" i="1"/>
  <c r="S82" i="5" s="1"/>
  <c r="F83" i="1"/>
  <c r="S83" i="5" s="1"/>
  <c r="F84" i="1"/>
  <c r="S84" i="5" s="1"/>
  <c r="F85" i="1"/>
  <c r="S85" i="5" s="1"/>
  <c r="F86" i="1"/>
  <c r="S86" i="5" s="1"/>
  <c r="F87" i="1"/>
  <c r="S87" i="5" s="1"/>
  <c r="F88" i="1"/>
  <c r="S88" i="5" s="1"/>
  <c r="F89" i="1"/>
  <c r="S89" i="5" s="1"/>
  <c r="F90" i="1"/>
  <c r="S90" i="5" s="1"/>
  <c r="F91" i="1"/>
  <c r="S91" i="5" s="1"/>
  <c r="F92" i="1"/>
  <c r="S92" i="5" s="1"/>
  <c r="F93" i="1"/>
  <c r="S93" i="5" s="1"/>
  <c r="F94" i="1"/>
  <c r="S94" i="5" s="1"/>
  <c r="F95" i="1"/>
  <c r="S95" i="5" s="1"/>
  <c r="F96" i="1"/>
  <c r="S96" i="5" s="1"/>
  <c r="F97" i="1"/>
  <c r="S97" i="5" s="1"/>
  <c r="F98" i="1"/>
  <c r="S98" i="5" s="1"/>
  <c r="F99" i="1"/>
  <c r="S99" i="5" s="1"/>
  <c r="F100" i="1"/>
  <c r="S100" i="5" s="1"/>
  <c r="F101" i="1"/>
  <c r="S101" i="5" s="1"/>
  <c r="F102" i="1"/>
  <c r="S102" i="5" s="1"/>
  <c r="F103" i="1"/>
  <c r="S103" i="5" s="1"/>
  <c r="F104" i="1"/>
  <c r="S104" i="5" s="1"/>
  <c r="F105" i="1"/>
  <c r="S105" i="5" s="1"/>
  <c r="F106" i="1"/>
  <c r="S106" i="5" s="1"/>
  <c r="F107" i="1"/>
  <c r="S107" i="5" s="1"/>
  <c r="F108" i="1"/>
  <c r="S108" i="5" s="1"/>
  <c r="F109" i="1"/>
  <c r="S109" i="5" s="1"/>
  <c r="F110" i="1"/>
  <c r="S110" i="5" s="1"/>
  <c r="F111" i="1"/>
  <c r="S111" i="5" s="1"/>
  <c r="F112" i="1"/>
  <c r="S112" i="5" s="1"/>
  <c r="F113" i="1"/>
  <c r="S113" i="5" s="1"/>
  <c r="F114" i="1"/>
  <c r="S114" i="5" s="1"/>
  <c r="F115" i="1"/>
  <c r="S115" i="5" s="1"/>
  <c r="F116" i="1"/>
  <c r="S116" i="5" s="1"/>
  <c r="F117" i="1"/>
  <c r="S117" i="5" s="1"/>
  <c r="F118" i="1"/>
  <c r="S118" i="5" s="1"/>
  <c r="F119" i="1"/>
  <c r="S119" i="5" s="1"/>
  <c r="F120" i="1"/>
  <c r="S120" i="5" s="1"/>
  <c r="F121" i="1"/>
  <c r="S121" i="5" s="1"/>
  <c r="F122" i="1"/>
  <c r="S122" i="5" s="1"/>
  <c r="F123" i="1"/>
  <c r="S123" i="5" s="1"/>
  <c r="F124" i="1"/>
  <c r="S124" i="5" s="1"/>
  <c r="F125" i="1"/>
  <c r="S125" i="5" s="1"/>
  <c r="F126" i="1"/>
  <c r="S126" i="5" s="1"/>
  <c r="F127" i="1"/>
  <c r="S127" i="5" s="1"/>
  <c r="F128" i="1"/>
  <c r="S128" i="5" s="1"/>
  <c r="F129" i="1"/>
  <c r="S129" i="5" s="1"/>
  <c r="F130" i="1"/>
  <c r="S130" i="5" s="1"/>
  <c r="F131" i="1"/>
  <c r="S131" i="5" s="1"/>
  <c r="F132" i="1"/>
  <c r="S132" i="5" s="1"/>
  <c r="F133" i="1"/>
  <c r="S133" i="5" s="1"/>
  <c r="F134" i="1"/>
  <c r="S134" i="5" s="1"/>
  <c r="F135" i="1"/>
  <c r="S135" i="5" s="1"/>
  <c r="F136" i="1"/>
  <c r="S136" i="5" s="1"/>
  <c r="F137" i="1"/>
  <c r="S137" i="5" s="1"/>
  <c r="F138" i="1"/>
  <c r="S138" i="5" s="1"/>
  <c r="F139" i="1"/>
  <c r="S139" i="5" s="1"/>
  <c r="F140" i="1"/>
  <c r="S140" i="5" s="1"/>
  <c r="F141" i="1"/>
  <c r="S141" i="5" s="1"/>
  <c r="F142" i="1"/>
  <c r="S142" i="5" s="1"/>
  <c r="F143" i="1"/>
  <c r="S143" i="5" s="1"/>
  <c r="F144" i="1"/>
  <c r="S144" i="5" s="1"/>
  <c r="F145" i="1"/>
  <c r="S145" i="5" s="1"/>
  <c r="F146" i="1"/>
  <c r="S146" i="5" s="1"/>
  <c r="F147" i="1"/>
  <c r="S147" i="5" s="1"/>
  <c r="F148" i="1"/>
  <c r="S148" i="5" s="1"/>
  <c r="F149" i="1"/>
  <c r="S149" i="5" s="1"/>
  <c r="F150" i="1"/>
  <c r="S150" i="5" s="1"/>
  <c r="F151" i="1"/>
  <c r="S151" i="5" s="1"/>
  <c r="F152" i="1"/>
  <c r="S152" i="5" s="1"/>
  <c r="F153" i="1"/>
  <c r="S153" i="5" s="1"/>
  <c r="F154" i="1"/>
  <c r="S154" i="5" s="1"/>
  <c r="F155" i="1"/>
  <c r="S155" i="5" s="1"/>
  <c r="F156" i="1"/>
  <c r="S156" i="5" s="1"/>
  <c r="F157" i="1"/>
  <c r="S157" i="5" s="1"/>
  <c r="F158" i="1"/>
  <c r="S158" i="5" s="1"/>
  <c r="F159" i="1"/>
  <c r="S159" i="5" s="1"/>
  <c r="F160" i="1"/>
  <c r="S160" i="5" s="1"/>
  <c r="F161" i="1"/>
  <c r="S161" i="5" s="1"/>
  <c r="F162" i="1"/>
  <c r="S162" i="5" s="1"/>
  <c r="F163" i="1"/>
  <c r="S163" i="5" s="1"/>
  <c r="F164" i="1"/>
  <c r="S164" i="5" s="1"/>
  <c r="F165" i="1"/>
  <c r="S165" i="5" s="1"/>
  <c r="F166" i="1"/>
  <c r="S166" i="5" s="1"/>
  <c r="F167" i="1"/>
  <c r="S167" i="5" s="1"/>
  <c r="F168" i="1"/>
  <c r="S168" i="5" s="1"/>
  <c r="F169" i="1"/>
  <c r="S169" i="5" s="1"/>
  <c r="F170" i="1"/>
  <c r="S170" i="5" s="1"/>
  <c r="F171" i="1"/>
  <c r="S171" i="5" s="1"/>
  <c r="F172" i="1"/>
  <c r="S172" i="5" s="1"/>
  <c r="F173" i="1"/>
  <c r="S173" i="5" s="1"/>
  <c r="F174" i="1"/>
  <c r="S174" i="5" s="1"/>
  <c r="F175" i="1"/>
  <c r="S175" i="5" s="1"/>
  <c r="F176" i="1"/>
  <c r="S176" i="5" s="1"/>
  <c r="F177" i="1"/>
  <c r="S177" i="5" s="1"/>
  <c r="F178" i="1"/>
  <c r="S178" i="5" s="1"/>
  <c r="F179" i="1"/>
  <c r="S179" i="5" s="1"/>
  <c r="F180" i="1"/>
  <c r="S180" i="5" s="1"/>
  <c r="F181" i="1"/>
  <c r="S181" i="5" s="1"/>
  <c r="F182" i="1"/>
  <c r="S182" i="5" s="1"/>
  <c r="F183" i="1"/>
  <c r="S183" i="5" s="1"/>
  <c r="F184" i="1"/>
  <c r="S184" i="5" s="1"/>
  <c r="F185" i="1"/>
  <c r="S185" i="5" s="1"/>
  <c r="F186" i="1"/>
  <c r="S186" i="5" s="1"/>
  <c r="F187" i="1"/>
  <c r="S187" i="5" s="1"/>
  <c r="F188" i="1"/>
  <c r="S188" i="5" s="1"/>
  <c r="F189" i="1"/>
  <c r="S189" i="5" s="1"/>
  <c r="F190" i="1"/>
  <c r="S190" i="5" s="1"/>
  <c r="F191" i="1"/>
  <c r="S191" i="5" s="1"/>
  <c r="F192" i="1"/>
  <c r="S192" i="5" s="1"/>
  <c r="F193" i="1"/>
  <c r="S193" i="5" s="1"/>
  <c r="F194" i="1"/>
  <c r="S194" i="5" s="1"/>
  <c r="F195" i="1"/>
  <c r="S195" i="5" s="1"/>
  <c r="F196" i="1"/>
  <c r="S196" i="5" s="1"/>
  <c r="F197" i="1"/>
  <c r="S197" i="5" s="1"/>
  <c r="F198" i="1"/>
  <c r="S198" i="5" s="1"/>
  <c r="F199" i="1"/>
  <c r="S199" i="5" s="1"/>
  <c r="F200" i="1"/>
  <c r="S200" i="5" s="1"/>
  <c r="F201" i="1"/>
  <c r="S201" i="5" s="1"/>
  <c r="F202" i="1"/>
  <c r="S202" i="5" s="1"/>
  <c r="F203" i="1"/>
  <c r="S203" i="5" s="1"/>
  <c r="F204" i="1"/>
  <c r="S204" i="5" s="1"/>
  <c r="F205" i="1"/>
  <c r="S205" i="5" s="1"/>
  <c r="F206" i="1"/>
  <c r="S206" i="5" s="1"/>
  <c r="F207" i="1"/>
  <c r="S207" i="5" s="1"/>
  <c r="F208" i="1"/>
  <c r="S208" i="5" s="1"/>
  <c r="F209" i="1"/>
  <c r="S209" i="5" s="1"/>
  <c r="F210" i="1"/>
  <c r="S210" i="5" s="1"/>
  <c r="F211" i="1"/>
  <c r="S211" i="5" s="1"/>
  <c r="F212" i="1"/>
  <c r="S212" i="5" s="1"/>
  <c r="F213" i="1"/>
  <c r="S213" i="5" s="1"/>
  <c r="F214" i="1"/>
  <c r="S214" i="5" s="1"/>
  <c r="F215" i="1"/>
  <c r="S215" i="5" s="1"/>
  <c r="F216" i="1"/>
  <c r="S216" i="5" s="1"/>
  <c r="F217" i="1"/>
  <c r="S217" i="5" s="1"/>
  <c r="F218" i="1"/>
  <c r="S218" i="5" s="1"/>
  <c r="F219" i="1"/>
  <c r="S219" i="5" s="1"/>
  <c r="F220" i="1"/>
  <c r="S220" i="5" s="1"/>
  <c r="F221" i="1"/>
  <c r="S221" i="5" s="1"/>
  <c r="F222" i="1"/>
  <c r="S222" i="5" s="1"/>
  <c r="F223" i="1"/>
  <c r="S223" i="5" s="1"/>
  <c r="F224" i="1"/>
  <c r="S224" i="5" s="1"/>
  <c r="F225" i="1"/>
  <c r="S225" i="5" s="1"/>
  <c r="F226" i="1"/>
  <c r="S226" i="5" s="1"/>
  <c r="F227" i="1"/>
  <c r="S227" i="5" s="1"/>
  <c r="F228" i="1"/>
  <c r="S228" i="5" s="1"/>
  <c r="F229" i="1"/>
  <c r="S229" i="5" s="1"/>
  <c r="F230" i="1"/>
  <c r="S230" i="5" s="1"/>
  <c r="F231" i="1"/>
  <c r="S231" i="5" s="1"/>
  <c r="F232" i="1"/>
  <c r="S232" i="5" s="1"/>
  <c r="F233" i="1"/>
  <c r="S233" i="5" s="1"/>
  <c r="F234" i="1"/>
  <c r="S234" i="5" s="1"/>
  <c r="F235" i="1"/>
  <c r="S235" i="5" s="1"/>
  <c r="F236" i="1"/>
  <c r="S236" i="5" s="1"/>
  <c r="F237" i="1"/>
  <c r="S237" i="5" s="1"/>
  <c r="F238" i="1"/>
  <c r="S238" i="5" s="1"/>
  <c r="F239" i="1"/>
  <c r="S239" i="5" s="1"/>
  <c r="F240" i="1"/>
  <c r="S240" i="5" s="1"/>
  <c r="F241" i="1"/>
  <c r="S241" i="5" s="1"/>
  <c r="F242" i="1"/>
  <c r="S242" i="5" s="1"/>
  <c r="F243" i="1"/>
  <c r="S243" i="5" s="1"/>
  <c r="F244" i="1"/>
  <c r="S244" i="5" s="1"/>
  <c r="F245" i="1"/>
  <c r="S245" i="5" s="1"/>
  <c r="F246" i="1"/>
  <c r="S246" i="5" s="1"/>
  <c r="F247" i="1"/>
  <c r="S247" i="5" s="1"/>
  <c r="F248" i="1"/>
  <c r="S248" i="5" s="1"/>
  <c r="F249" i="1"/>
  <c r="S249" i="5" s="1"/>
  <c r="F250" i="1"/>
  <c r="S250" i="5" s="1"/>
  <c r="F251" i="1"/>
  <c r="S251" i="5" s="1"/>
  <c r="F252" i="1"/>
  <c r="S252" i="5" s="1"/>
  <c r="F253" i="1"/>
  <c r="S253" i="5" s="1"/>
  <c r="F254" i="1"/>
  <c r="S254" i="5" s="1"/>
  <c r="F255" i="1"/>
  <c r="S255" i="5" s="1"/>
  <c r="F256" i="1"/>
  <c r="S256" i="5" s="1"/>
  <c r="F257" i="1"/>
  <c r="S257" i="5" s="1"/>
  <c r="F258" i="1"/>
  <c r="S258" i="5" s="1"/>
  <c r="F259" i="1"/>
  <c r="S259" i="5" s="1"/>
  <c r="F260" i="1"/>
  <c r="S260" i="5" s="1"/>
  <c r="F261" i="1"/>
  <c r="S261" i="5" s="1"/>
  <c r="F262" i="1"/>
  <c r="S262" i="5" s="1"/>
  <c r="F263" i="1"/>
  <c r="S263" i="5" s="1"/>
  <c r="F264" i="1"/>
  <c r="S264" i="5" s="1"/>
  <c r="F265" i="1"/>
  <c r="S265" i="5" s="1"/>
  <c r="F266" i="1"/>
  <c r="S266" i="5" s="1"/>
  <c r="F267" i="1"/>
  <c r="S267" i="5" s="1"/>
  <c r="F268" i="1"/>
  <c r="S268" i="5" s="1"/>
  <c r="F269" i="1"/>
  <c r="S269" i="5" s="1"/>
  <c r="F270" i="1"/>
  <c r="S270" i="5" s="1"/>
  <c r="F271" i="1"/>
  <c r="S271" i="5" s="1"/>
  <c r="F272" i="1"/>
  <c r="S272" i="5" s="1"/>
  <c r="F273" i="1"/>
  <c r="S273" i="5" s="1"/>
  <c r="F274" i="1"/>
  <c r="S274" i="5" s="1"/>
  <c r="F275" i="1"/>
  <c r="S275" i="5" s="1"/>
  <c r="F276" i="1"/>
  <c r="S276" i="5" s="1"/>
  <c r="F277" i="1"/>
  <c r="S277" i="5" s="1"/>
  <c r="F278" i="1"/>
  <c r="S278" i="5" s="1"/>
  <c r="F279" i="1"/>
  <c r="S279" i="5" s="1"/>
  <c r="F280" i="1"/>
  <c r="S280" i="5" s="1"/>
  <c r="F281" i="1"/>
  <c r="S281" i="5" s="1"/>
  <c r="F282" i="1"/>
  <c r="S282" i="5" s="1"/>
  <c r="F283" i="1"/>
  <c r="S283" i="5" s="1"/>
  <c r="F284" i="1"/>
  <c r="S284" i="5" s="1"/>
  <c r="F285" i="1"/>
  <c r="S285" i="5" s="1"/>
  <c r="F286" i="1"/>
  <c r="S286" i="5" s="1"/>
  <c r="F287" i="1"/>
  <c r="S287" i="5" s="1"/>
  <c r="F288" i="1"/>
  <c r="S288" i="5" s="1"/>
  <c r="F289" i="1"/>
  <c r="S289" i="5" s="1"/>
  <c r="F290" i="1"/>
  <c r="S290" i="5" s="1"/>
  <c r="F291" i="1"/>
  <c r="S291" i="5" s="1"/>
  <c r="F292" i="1"/>
  <c r="S292" i="5" s="1"/>
  <c r="F293" i="1"/>
  <c r="S293" i="5" s="1"/>
  <c r="F294" i="1"/>
  <c r="S294" i="5" s="1"/>
  <c r="F295" i="1"/>
  <c r="S295" i="5" s="1"/>
  <c r="F296" i="1"/>
  <c r="S296" i="5" s="1"/>
  <c r="F297" i="1"/>
  <c r="S297" i="5" s="1"/>
  <c r="F298" i="1"/>
  <c r="S298" i="5" s="1"/>
  <c r="F299" i="1"/>
  <c r="S299" i="5" s="1"/>
  <c r="F300" i="1"/>
  <c r="S300" i="5" s="1"/>
  <c r="F301" i="1"/>
  <c r="S301" i="5" s="1"/>
  <c r="F302" i="1"/>
  <c r="S302" i="5" s="1"/>
  <c r="F303" i="1"/>
  <c r="S303" i="5" s="1"/>
  <c r="F304" i="1"/>
  <c r="S304" i="5" s="1"/>
  <c r="F305" i="1"/>
  <c r="S305" i="5" s="1"/>
  <c r="F306" i="1"/>
  <c r="S306" i="5" s="1"/>
  <c r="F307" i="1"/>
  <c r="S307" i="5" s="1"/>
  <c r="F308" i="1"/>
  <c r="S308" i="5" s="1"/>
  <c r="F309" i="1"/>
  <c r="S309" i="5" s="1"/>
  <c r="F310" i="1"/>
  <c r="S310" i="5" s="1"/>
  <c r="F311" i="1"/>
  <c r="S311" i="5" s="1"/>
  <c r="F312" i="1"/>
  <c r="S312" i="5" s="1"/>
  <c r="F313" i="1"/>
  <c r="S313" i="5" s="1"/>
  <c r="F314" i="1"/>
  <c r="S314" i="5" s="1"/>
  <c r="F315" i="1"/>
  <c r="S315" i="5" s="1"/>
  <c r="F316" i="1"/>
  <c r="S316" i="5" s="1"/>
  <c r="F317" i="1"/>
  <c r="S317" i="5" s="1"/>
  <c r="F318" i="1"/>
  <c r="S318" i="5" s="1"/>
  <c r="F319" i="1"/>
  <c r="S319" i="5" s="1"/>
  <c r="F320" i="1"/>
  <c r="S320" i="5" s="1"/>
  <c r="F321" i="1"/>
  <c r="S321" i="5" s="1"/>
  <c r="F322" i="1"/>
  <c r="S322" i="5" s="1"/>
  <c r="F323" i="1"/>
  <c r="S323" i="5" s="1"/>
  <c r="F324" i="1"/>
  <c r="S324" i="5" s="1"/>
  <c r="F325" i="1"/>
  <c r="S325" i="5" s="1"/>
  <c r="F326" i="1"/>
  <c r="S326" i="5" s="1"/>
  <c r="F327" i="1"/>
  <c r="S327" i="5" s="1"/>
  <c r="F328" i="1"/>
  <c r="S328" i="5" s="1"/>
  <c r="F329" i="1"/>
  <c r="S329" i="5" s="1"/>
  <c r="F330" i="1"/>
  <c r="S330" i="5" s="1"/>
  <c r="F331" i="1"/>
  <c r="S331" i="5" s="1"/>
  <c r="F332" i="1"/>
  <c r="S332" i="5" s="1"/>
  <c r="F333" i="1"/>
  <c r="S333" i="5" s="1"/>
  <c r="F334" i="1"/>
  <c r="S334" i="5" s="1"/>
  <c r="F335" i="1"/>
  <c r="S335" i="5" s="1"/>
  <c r="F336" i="1"/>
  <c r="S336" i="5" s="1"/>
  <c r="F337" i="1"/>
  <c r="S337" i="5" s="1"/>
  <c r="F338" i="1"/>
  <c r="S338" i="5" s="1"/>
  <c r="F339" i="1"/>
  <c r="S339" i="5" s="1"/>
  <c r="F340" i="1"/>
  <c r="S340" i="5" s="1"/>
  <c r="F341" i="1"/>
  <c r="S341" i="5" s="1"/>
  <c r="F342" i="1"/>
  <c r="S342" i="5" s="1"/>
  <c r="F343" i="1"/>
  <c r="S343" i="5" s="1"/>
  <c r="F344" i="1"/>
  <c r="S344" i="5" s="1"/>
  <c r="F345" i="1"/>
  <c r="S345" i="5" s="1"/>
  <c r="F346" i="1"/>
  <c r="S346" i="5" s="1"/>
  <c r="F347" i="1"/>
  <c r="S347" i="5" s="1"/>
  <c r="F348" i="1"/>
  <c r="S348" i="5" s="1"/>
  <c r="F349" i="1"/>
  <c r="S349" i="5" s="1"/>
  <c r="F350" i="1"/>
  <c r="S350" i="5" s="1"/>
  <c r="F351" i="1"/>
  <c r="S351" i="5" s="1"/>
  <c r="F352" i="1"/>
  <c r="S352" i="5" s="1"/>
  <c r="F353" i="1"/>
  <c r="S353" i="5" s="1"/>
  <c r="F354" i="1"/>
  <c r="S354" i="5" s="1"/>
  <c r="F355" i="1"/>
  <c r="S355" i="5" s="1"/>
  <c r="F356" i="1"/>
  <c r="S356" i="5" s="1"/>
  <c r="F357" i="1"/>
  <c r="S357" i="5" s="1"/>
  <c r="F358" i="1"/>
  <c r="S358" i="5" s="1"/>
  <c r="F359" i="1"/>
  <c r="S359" i="5" s="1"/>
  <c r="F360" i="1"/>
  <c r="S360" i="5" s="1"/>
  <c r="F361" i="1"/>
  <c r="S361" i="5" s="1"/>
  <c r="F362" i="1"/>
  <c r="S362" i="5" s="1"/>
  <c r="F363" i="1"/>
  <c r="S363" i="5" s="1"/>
  <c r="F364" i="1"/>
  <c r="S364" i="5" s="1"/>
  <c r="F365" i="1"/>
  <c r="S365" i="5" s="1"/>
  <c r="F366" i="1"/>
  <c r="S366" i="5" s="1"/>
  <c r="F367" i="1"/>
  <c r="S367" i="5" s="1"/>
  <c r="F368" i="1"/>
  <c r="S368" i="5" s="1"/>
  <c r="F369" i="1"/>
  <c r="S369" i="5" s="1"/>
  <c r="F370" i="1"/>
  <c r="S370" i="5" s="1"/>
  <c r="F371" i="1"/>
  <c r="S371" i="5" s="1"/>
  <c r="F372" i="1"/>
  <c r="S372" i="5" s="1"/>
  <c r="F373" i="1"/>
  <c r="S373" i="5" s="1"/>
  <c r="F374" i="1"/>
  <c r="S374" i="5" s="1"/>
  <c r="F375" i="1"/>
  <c r="S375" i="5" s="1"/>
  <c r="F376" i="1"/>
  <c r="S376" i="5" s="1"/>
  <c r="F377" i="1"/>
  <c r="S377" i="5" s="1"/>
  <c r="F378" i="1"/>
  <c r="S378" i="5" s="1"/>
  <c r="F379" i="1"/>
  <c r="S379" i="5" s="1"/>
  <c r="F380" i="1"/>
  <c r="S380" i="5" s="1"/>
  <c r="F381" i="1"/>
  <c r="S381" i="5" s="1"/>
  <c r="F382" i="1"/>
  <c r="S382" i="5" s="1"/>
  <c r="F383" i="1"/>
  <c r="S383" i="5" s="1"/>
  <c r="F384" i="1"/>
  <c r="S384" i="5" s="1"/>
  <c r="F385" i="1"/>
  <c r="S385" i="5" s="1"/>
  <c r="F386" i="1"/>
  <c r="S386" i="5" s="1"/>
  <c r="F387" i="1"/>
  <c r="S387" i="5" s="1"/>
  <c r="F388" i="1"/>
  <c r="S388" i="5" s="1"/>
  <c r="F389" i="1"/>
  <c r="S389" i="5" s="1"/>
  <c r="F390" i="1"/>
  <c r="S390" i="5" s="1"/>
  <c r="F391" i="1"/>
  <c r="S391" i="5" s="1"/>
  <c r="F392" i="1"/>
  <c r="S392" i="5" s="1"/>
  <c r="F393" i="1"/>
  <c r="S393" i="5" s="1"/>
  <c r="F394" i="1"/>
  <c r="S394" i="5" s="1"/>
  <c r="F395" i="1"/>
  <c r="S395" i="5" s="1"/>
  <c r="F396" i="1"/>
  <c r="S396" i="5" s="1"/>
  <c r="F397" i="1"/>
  <c r="S397" i="5" s="1"/>
  <c r="F398" i="1"/>
  <c r="S398" i="5" s="1"/>
  <c r="F399" i="1"/>
  <c r="S399" i="5" s="1"/>
  <c r="F400" i="1"/>
  <c r="S400" i="5" s="1"/>
  <c r="F401" i="1"/>
  <c r="S401" i="5" s="1"/>
  <c r="F402" i="1"/>
  <c r="S402" i="5" s="1"/>
  <c r="F403" i="1"/>
  <c r="S403" i="5" s="1"/>
  <c r="F404" i="1"/>
  <c r="S404" i="5" s="1"/>
  <c r="F405" i="1"/>
  <c r="S405" i="5" s="1"/>
  <c r="F406" i="1"/>
  <c r="S406" i="5" s="1"/>
  <c r="F407" i="1"/>
  <c r="S407" i="5" s="1"/>
  <c r="F408" i="1"/>
  <c r="S408" i="5" s="1"/>
  <c r="F409" i="1"/>
  <c r="S409" i="5" s="1"/>
  <c r="F410" i="1"/>
  <c r="S410" i="5" s="1"/>
  <c r="F411" i="1"/>
  <c r="S411" i="5" s="1"/>
  <c r="F412" i="1"/>
  <c r="S412" i="5" s="1"/>
  <c r="F413" i="1"/>
  <c r="S413" i="5" s="1"/>
  <c r="F414" i="1"/>
  <c r="S414" i="5" s="1"/>
  <c r="F415" i="1"/>
  <c r="S415" i="5" s="1"/>
  <c r="F416" i="1"/>
  <c r="S416" i="5" s="1"/>
  <c r="F417" i="1"/>
  <c r="S417" i="5" s="1"/>
  <c r="F418" i="1"/>
  <c r="S418" i="5" s="1"/>
  <c r="F419" i="1"/>
  <c r="S419" i="5" s="1"/>
  <c r="F420" i="1"/>
  <c r="S420" i="5" s="1"/>
  <c r="F421" i="1"/>
  <c r="S421" i="5" s="1"/>
  <c r="F422" i="1"/>
  <c r="S422" i="5" s="1"/>
  <c r="F423" i="1"/>
  <c r="S423" i="5" s="1"/>
  <c r="F424" i="1"/>
  <c r="S424" i="5" s="1"/>
  <c r="F425" i="1"/>
  <c r="S425" i="5" s="1"/>
  <c r="F426" i="1"/>
  <c r="S426" i="5" s="1"/>
  <c r="F427" i="1"/>
  <c r="S427" i="5" s="1"/>
  <c r="F428" i="1"/>
  <c r="S428" i="5" s="1"/>
  <c r="F429" i="1"/>
  <c r="S429" i="5" s="1"/>
  <c r="F430" i="1"/>
  <c r="S430" i="5" s="1"/>
  <c r="F431" i="1"/>
  <c r="S431" i="5" s="1"/>
  <c r="F432" i="1"/>
  <c r="S432" i="5" s="1"/>
  <c r="F433" i="1"/>
  <c r="S433" i="5" s="1"/>
  <c r="F434" i="1"/>
  <c r="S434" i="5" s="1"/>
  <c r="F435" i="1"/>
  <c r="S435" i="5" s="1"/>
  <c r="F436" i="1"/>
  <c r="S436" i="5" s="1"/>
  <c r="F437" i="1"/>
  <c r="S437" i="5" s="1"/>
  <c r="F438" i="1"/>
  <c r="S438" i="5" s="1"/>
  <c r="F439" i="1"/>
  <c r="S439" i="5" s="1"/>
  <c r="F440" i="1"/>
  <c r="S440" i="5" s="1"/>
  <c r="F441" i="1"/>
  <c r="S441" i="5" s="1"/>
  <c r="F442" i="1"/>
  <c r="S442" i="5" s="1"/>
  <c r="F443" i="1"/>
  <c r="S443" i="5" s="1"/>
  <c r="F444" i="1"/>
  <c r="S444" i="5" s="1"/>
  <c r="F445" i="1"/>
  <c r="S445" i="5" s="1"/>
  <c r="F446" i="1"/>
  <c r="S446" i="5" s="1"/>
  <c r="F447" i="1"/>
  <c r="S447" i="5" s="1"/>
  <c r="F448" i="1"/>
  <c r="S448" i="5" s="1"/>
  <c r="F449" i="1"/>
  <c r="S449" i="5" s="1"/>
  <c r="F450" i="1"/>
  <c r="S450" i="5" s="1"/>
  <c r="F451" i="1"/>
  <c r="S451" i="5" s="1"/>
  <c r="F452" i="1"/>
  <c r="S452" i="5" s="1"/>
  <c r="F453" i="1"/>
  <c r="S453" i="5" s="1"/>
  <c r="F454" i="1"/>
  <c r="S454" i="5" s="1"/>
  <c r="F455" i="1"/>
  <c r="S455" i="5" s="1"/>
  <c r="F456" i="1"/>
  <c r="S456" i="5" s="1"/>
  <c r="F457" i="1"/>
  <c r="S457" i="5" s="1"/>
  <c r="F458" i="1"/>
  <c r="S458" i="5" s="1"/>
  <c r="F459" i="1"/>
  <c r="S459" i="5" s="1"/>
  <c r="F460" i="1"/>
  <c r="S460" i="5" s="1"/>
  <c r="F461" i="1"/>
  <c r="S461" i="5" s="1"/>
  <c r="F462" i="1"/>
  <c r="S462" i="5" s="1"/>
  <c r="F463" i="1"/>
  <c r="S463" i="5" s="1"/>
  <c r="F464" i="1"/>
  <c r="S464" i="5" s="1"/>
  <c r="F465" i="1"/>
  <c r="S465" i="5" s="1"/>
  <c r="F466" i="1"/>
  <c r="S466" i="5" s="1"/>
  <c r="F467" i="1"/>
  <c r="S467" i="5" s="1"/>
  <c r="F468" i="1"/>
  <c r="S468" i="5" s="1"/>
  <c r="F469" i="1"/>
  <c r="S469" i="5" s="1"/>
  <c r="F470" i="1"/>
  <c r="S470" i="5" s="1"/>
  <c r="F471" i="1"/>
  <c r="S471" i="5" s="1"/>
  <c r="F472" i="1"/>
  <c r="S472" i="5" s="1"/>
  <c r="F473" i="1"/>
  <c r="S473" i="5" s="1"/>
  <c r="F474" i="1"/>
  <c r="S474" i="5" s="1"/>
  <c r="F475" i="1"/>
  <c r="S475" i="5" s="1"/>
  <c r="F476" i="1"/>
  <c r="S476" i="5" s="1"/>
  <c r="F477" i="1"/>
  <c r="S477" i="5" s="1"/>
  <c r="F478" i="1"/>
  <c r="S478" i="5" s="1"/>
  <c r="F479" i="1"/>
  <c r="S479" i="5" s="1"/>
  <c r="F480" i="1"/>
  <c r="S480" i="5" s="1"/>
  <c r="F2" i="1"/>
  <c r="S2" i="5" s="1"/>
  <c r="A4" i="3"/>
  <c r="A5" i="3"/>
  <c r="A6" i="3"/>
  <c r="A7" i="3"/>
  <c r="H7" i="3"/>
  <c r="A8" i="3"/>
  <c r="A9" i="3"/>
  <c r="A10" i="3"/>
  <c r="A11" i="3"/>
  <c r="H11" i="3"/>
  <c r="A12" i="3"/>
  <c r="A13" i="3"/>
  <c r="A14" i="3"/>
  <c r="A15" i="3"/>
  <c r="H15" i="3"/>
  <c r="A16" i="3"/>
  <c r="A17" i="3"/>
  <c r="A18" i="3"/>
  <c r="A19" i="3"/>
  <c r="H19" i="3"/>
  <c r="A20" i="3"/>
  <c r="A21" i="3"/>
  <c r="A22" i="3"/>
  <c r="A23" i="3"/>
  <c r="H23" i="3"/>
  <c r="A24" i="3"/>
  <c r="A25" i="3"/>
  <c r="A26" i="3"/>
  <c r="A27" i="3"/>
  <c r="H27" i="3"/>
  <c r="A28" i="3"/>
  <c r="A29" i="3"/>
  <c r="A30" i="3"/>
  <c r="A31" i="3"/>
  <c r="H31" i="3"/>
  <c r="A32" i="3"/>
  <c r="A33" i="3"/>
  <c r="A34" i="3"/>
  <c r="A35" i="3"/>
  <c r="H35" i="3"/>
  <c r="A36" i="3"/>
  <c r="A37" i="3"/>
  <c r="A38" i="3"/>
  <c r="A39" i="3"/>
  <c r="H39" i="3"/>
  <c r="A40" i="3"/>
  <c r="A41" i="3"/>
  <c r="A42" i="3"/>
  <c r="A43" i="3"/>
  <c r="H43" i="3"/>
  <c r="A44" i="3"/>
  <c r="A45" i="3"/>
  <c r="A46" i="3"/>
  <c r="A47" i="3"/>
  <c r="H47" i="3"/>
  <c r="A48" i="3"/>
  <c r="A49" i="3"/>
  <c r="A50" i="3"/>
  <c r="A51" i="3"/>
  <c r="H51" i="3"/>
  <c r="A52" i="3"/>
  <c r="A53" i="3"/>
  <c r="A54" i="3"/>
  <c r="A55" i="3"/>
  <c r="H55" i="3"/>
  <c r="A56" i="3"/>
  <c r="A57" i="3"/>
  <c r="A58" i="3"/>
  <c r="A59" i="3"/>
  <c r="H59" i="3"/>
  <c r="A60" i="3"/>
  <c r="A61" i="3"/>
  <c r="A62" i="3"/>
  <c r="A63" i="3"/>
  <c r="H63" i="3"/>
  <c r="A64" i="3"/>
  <c r="A65" i="3"/>
  <c r="A66" i="3"/>
  <c r="A67" i="3"/>
  <c r="H67" i="3"/>
  <c r="A68" i="3"/>
  <c r="A69" i="3"/>
  <c r="A70" i="3"/>
  <c r="A71" i="3"/>
  <c r="H71" i="3"/>
  <c r="A72" i="3"/>
  <c r="A73" i="3"/>
  <c r="A74" i="3"/>
  <c r="A75" i="3"/>
  <c r="H75" i="3"/>
  <c r="A76" i="3"/>
  <c r="A77" i="3"/>
  <c r="A78" i="3"/>
  <c r="A79" i="3"/>
  <c r="H79" i="3"/>
  <c r="A80" i="3"/>
  <c r="A81" i="3"/>
  <c r="A82" i="3"/>
  <c r="A83" i="3"/>
  <c r="H83" i="3"/>
  <c r="A84" i="3"/>
  <c r="A85" i="3"/>
  <c r="A86" i="3"/>
  <c r="A87" i="3"/>
  <c r="H87" i="3"/>
  <c r="A88" i="3"/>
  <c r="A89" i="3"/>
  <c r="A90" i="3"/>
  <c r="A91" i="3"/>
  <c r="H91" i="3"/>
  <c r="A92" i="3"/>
  <c r="A93" i="3"/>
  <c r="A94" i="3"/>
  <c r="A95" i="3"/>
  <c r="H95" i="3"/>
  <c r="A96" i="3"/>
  <c r="A97" i="3"/>
  <c r="A98" i="3"/>
  <c r="A99" i="3"/>
  <c r="H99" i="3"/>
  <c r="A100" i="3"/>
  <c r="A101" i="3"/>
  <c r="A102" i="3"/>
  <c r="A103" i="3"/>
  <c r="H103" i="3"/>
  <c r="A104" i="3"/>
  <c r="A105" i="3"/>
  <c r="A106" i="3"/>
  <c r="A107" i="3"/>
  <c r="H107" i="3"/>
  <c r="A108" i="3"/>
  <c r="A109" i="3"/>
  <c r="A110" i="3"/>
  <c r="A111" i="3"/>
  <c r="H111" i="3"/>
  <c r="A112" i="3"/>
  <c r="A113" i="3"/>
  <c r="A114" i="3"/>
  <c r="A115" i="3"/>
  <c r="H115" i="3"/>
  <c r="A116" i="3"/>
  <c r="A117" i="3"/>
  <c r="A118" i="3"/>
  <c r="A119" i="3"/>
  <c r="H119" i="3"/>
  <c r="A120" i="3"/>
  <c r="A121" i="3"/>
  <c r="A122" i="3"/>
  <c r="A123" i="3"/>
  <c r="H123" i="3"/>
  <c r="A124" i="3"/>
  <c r="A125" i="3"/>
  <c r="A126" i="3"/>
  <c r="A127" i="3"/>
  <c r="H127" i="3"/>
  <c r="A128" i="3"/>
  <c r="A129" i="3"/>
  <c r="A130" i="3"/>
  <c r="A131" i="3"/>
  <c r="H131" i="3"/>
  <c r="A132" i="3"/>
  <c r="A133" i="3"/>
  <c r="A134" i="3"/>
  <c r="A135" i="3"/>
  <c r="H135" i="3"/>
  <c r="A136" i="3"/>
  <c r="A137" i="3"/>
  <c r="A138" i="3"/>
  <c r="A139" i="3"/>
  <c r="H139" i="3"/>
  <c r="A140" i="3"/>
  <c r="A141" i="3"/>
  <c r="A142" i="3"/>
  <c r="A143" i="3"/>
  <c r="H143" i="3"/>
  <c r="A144" i="3"/>
  <c r="A145" i="3"/>
  <c r="A146" i="3"/>
  <c r="A147" i="3"/>
  <c r="H147" i="3"/>
  <c r="A148" i="3"/>
  <c r="A149" i="3"/>
  <c r="A150" i="3"/>
  <c r="A151" i="3"/>
  <c r="H151" i="3"/>
  <c r="A152" i="3"/>
  <c r="A153" i="3"/>
  <c r="A154" i="3"/>
  <c r="A155" i="3"/>
  <c r="H155" i="3"/>
  <c r="A156" i="3"/>
  <c r="A157" i="3"/>
  <c r="A158" i="3"/>
  <c r="A159" i="3"/>
  <c r="H159" i="3"/>
  <c r="A160" i="3"/>
  <c r="A161" i="3"/>
  <c r="A162" i="3"/>
  <c r="A163" i="3"/>
  <c r="H163" i="3"/>
  <c r="A164" i="3"/>
  <c r="A165" i="3"/>
  <c r="A166" i="3"/>
  <c r="A167" i="3"/>
  <c r="H167" i="3"/>
  <c r="A168" i="3"/>
  <c r="A169" i="3"/>
  <c r="A170" i="3"/>
  <c r="A171" i="3"/>
  <c r="H171" i="3"/>
  <c r="A172" i="3"/>
  <c r="A173" i="3"/>
  <c r="A174" i="3"/>
  <c r="A175" i="3"/>
  <c r="H175" i="3"/>
  <c r="A176" i="3"/>
  <c r="A177" i="3"/>
  <c r="A178" i="3"/>
  <c r="A179" i="3"/>
  <c r="H179" i="3"/>
  <c r="A180" i="3"/>
  <c r="A181" i="3"/>
  <c r="A182" i="3"/>
  <c r="A183" i="3"/>
  <c r="H183" i="3"/>
  <c r="A184" i="3"/>
  <c r="A185" i="3"/>
  <c r="A186" i="3"/>
  <c r="A187" i="3"/>
  <c r="H187" i="3"/>
  <c r="A188" i="3"/>
  <c r="A189" i="3"/>
  <c r="A190" i="3"/>
  <c r="A191" i="3"/>
  <c r="H191" i="3"/>
  <c r="A192" i="3"/>
  <c r="A193" i="3"/>
  <c r="A194" i="3"/>
  <c r="A195" i="3"/>
  <c r="H195" i="3"/>
  <c r="A196" i="3"/>
  <c r="A197" i="3"/>
  <c r="A198" i="3"/>
  <c r="A199" i="3"/>
  <c r="H199" i="3"/>
  <c r="A200" i="3"/>
  <c r="A201" i="3"/>
  <c r="A202" i="3"/>
  <c r="A203" i="3"/>
  <c r="H203" i="3"/>
  <c r="A204" i="3"/>
  <c r="A205" i="3"/>
  <c r="A206" i="3"/>
  <c r="A207" i="3"/>
  <c r="H207" i="3"/>
  <c r="A208" i="3"/>
  <c r="A209" i="3"/>
  <c r="A210" i="3"/>
  <c r="A211" i="3"/>
  <c r="H211" i="3"/>
  <c r="A212" i="3"/>
  <c r="A213" i="3"/>
  <c r="A214" i="3"/>
  <c r="A215" i="3"/>
  <c r="H215" i="3"/>
  <c r="A216" i="3"/>
  <c r="A217" i="3"/>
  <c r="A218" i="3"/>
  <c r="A219" i="3"/>
  <c r="H219" i="3"/>
  <c r="A220" i="3"/>
  <c r="A221" i="3"/>
  <c r="A222" i="3"/>
  <c r="A223" i="3"/>
  <c r="H223" i="3"/>
  <c r="A224" i="3"/>
  <c r="A225" i="3"/>
  <c r="A226" i="3"/>
  <c r="A227" i="3"/>
  <c r="H227" i="3"/>
  <c r="A228" i="3"/>
  <c r="A229" i="3"/>
  <c r="A230" i="3"/>
  <c r="A231" i="3"/>
  <c r="H231" i="3"/>
  <c r="A232" i="3"/>
  <c r="A233" i="3"/>
  <c r="A234" i="3"/>
  <c r="A235" i="3"/>
  <c r="H235" i="3"/>
  <c r="A236" i="3"/>
  <c r="A237" i="3"/>
  <c r="A238" i="3"/>
  <c r="A239" i="3"/>
  <c r="H239" i="3"/>
  <c r="A240" i="3"/>
  <c r="A241" i="3"/>
  <c r="A242" i="3"/>
  <c r="A243" i="3"/>
  <c r="H243" i="3"/>
  <c r="A244" i="3"/>
  <c r="A245" i="3"/>
  <c r="A246" i="3"/>
  <c r="A247" i="3"/>
  <c r="H247" i="3"/>
  <c r="A248" i="3"/>
  <c r="A249" i="3"/>
  <c r="A250" i="3"/>
  <c r="A251" i="3"/>
  <c r="H251" i="3"/>
  <c r="A252" i="3"/>
  <c r="A253" i="3"/>
  <c r="A254" i="3"/>
  <c r="A255" i="3"/>
  <c r="H255" i="3"/>
  <c r="A256" i="3"/>
  <c r="A257" i="3"/>
  <c r="A258" i="3"/>
  <c r="A259" i="3"/>
  <c r="H259" i="3"/>
  <c r="A260" i="3"/>
  <c r="A261" i="3"/>
  <c r="A262" i="3"/>
  <c r="A263" i="3"/>
  <c r="H263" i="3"/>
  <c r="A264" i="3"/>
  <c r="A265" i="3"/>
  <c r="A266" i="3"/>
  <c r="A267" i="3"/>
  <c r="H267" i="3"/>
  <c r="A268" i="3"/>
  <c r="A269" i="3"/>
  <c r="A270" i="3"/>
  <c r="A271" i="3"/>
  <c r="H271" i="3"/>
  <c r="A272" i="3"/>
  <c r="A273" i="3"/>
  <c r="A274" i="3"/>
  <c r="A275" i="3"/>
  <c r="H275" i="3"/>
  <c r="A276" i="3"/>
  <c r="A277" i="3"/>
  <c r="A278" i="3"/>
  <c r="A279" i="3"/>
  <c r="H279" i="3"/>
  <c r="A280" i="3"/>
  <c r="A281" i="3"/>
  <c r="A282" i="3"/>
  <c r="A283" i="3"/>
  <c r="H283" i="3"/>
  <c r="A284" i="3"/>
  <c r="A285" i="3"/>
  <c r="A286" i="3"/>
  <c r="A287" i="3"/>
  <c r="H287" i="3"/>
  <c r="A288" i="3"/>
  <c r="A289" i="3"/>
  <c r="A290" i="3"/>
  <c r="A291" i="3"/>
  <c r="H291" i="3"/>
  <c r="A292" i="3"/>
  <c r="A293" i="3"/>
  <c r="A294" i="3"/>
  <c r="A295" i="3"/>
  <c r="H295" i="3"/>
  <c r="A296" i="3"/>
  <c r="A297" i="3"/>
  <c r="A298" i="3"/>
  <c r="A299" i="3"/>
  <c r="H299" i="3"/>
  <c r="A300" i="3"/>
  <c r="A301" i="3"/>
  <c r="A302" i="3"/>
  <c r="A303" i="3"/>
  <c r="H303" i="3"/>
  <c r="A304" i="3"/>
  <c r="A305" i="3"/>
  <c r="A306" i="3"/>
  <c r="A307" i="3"/>
  <c r="H307" i="3"/>
  <c r="A308" i="3"/>
  <c r="A309" i="3"/>
  <c r="A310" i="3"/>
  <c r="A311" i="3"/>
  <c r="H311" i="3"/>
  <c r="A312" i="3"/>
  <c r="A313" i="3"/>
  <c r="A314" i="3"/>
  <c r="A315" i="3"/>
  <c r="H315" i="3"/>
  <c r="A316" i="3"/>
  <c r="A317" i="3"/>
  <c r="A318" i="3"/>
  <c r="A319" i="3"/>
  <c r="H319" i="3"/>
  <c r="A320" i="3"/>
  <c r="A321" i="3"/>
  <c r="A322" i="3"/>
  <c r="A323" i="3"/>
  <c r="H323" i="3"/>
  <c r="A324" i="3"/>
  <c r="A325" i="3"/>
  <c r="A326" i="3"/>
  <c r="A327" i="3"/>
  <c r="H327" i="3"/>
  <c r="A328" i="3"/>
  <c r="A329" i="3"/>
  <c r="A330" i="3"/>
  <c r="A331" i="3"/>
  <c r="H331" i="3"/>
  <c r="A332" i="3"/>
  <c r="A333" i="3"/>
  <c r="A334" i="3"/>
  <c r="A335" i="3"/>
  <c r="H335" i="3"/>
  <c r="A336" i="3"/>
  <c r="A337" i="3"/>
  <c r="A338" i="3"/>
  <c r="A339" i="3"/>
  <c r="H339" i="3"/>
  <c r="A340" i="3"/>
  <c r="A341" i="3"/>
  <c r="A342" i="3"/>
  <c r="A343" i="3"/>
  <c r="H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H371" i="3"/>
  <c r="A372" i="3"/>
  <c r="A373" i="3"/>
  <c r="A374" i="3"/>
  <c r="A375" i="3"/>
  <c r="H375" i="3"/>
  <c r="A376" i="3"/>
  <c r="A377" i="3"/>
  <c r="A378" i="3"/>
  <c r="A379" i="3"/>
  <c r="H379" i="3"/>
  <c r="A380" i="3"/>
  <c r="A381" i="3"/>
  <c r="A382" i="3"/>
  <c r="A383" i="3"/>
  <c r="H383" i="3"/>
  <c r="A384" i="3"/>
  <c r="A385" i="3"/>
  <c r="A386" i="3"/>
  <c r="A387" i="3"/>
  <c r="H387" i="3"/>
  <c r="A388" i="3"/>
  <c r="A389" i="3"/>
  <c r="A390" i="3"/>
  <c r="A391" i="3"/>
  <c r="H391" i="3"/>
  <c r="A392" i="3"/>
  <c r="A393" i="3"/>
  <c r="A394" i="3"/>
  <c r="A395" i="3"/>
  <c r="H395" i="3"/>
  <c r="A396" i="3"/>
  <c r="A397" i="3"/>
  <c r="A398" i="3"/>
  <c r="A399" i="3"/>
  <c r="H399" i="3"/>
  <c r="A400" i="3"/>
  <c r="A401" i="3"/>
  <c r="A402" i="3"/>
  <c r="A403" i="3"/>
  <c r="H403" i="3"/>
  <c r="A404" i="3"/>
  <c r="A405" i="3"/>
  <c r="A406" i="3"/>
  <c r="A407" i="3"/>
  <c r="H407" i="3"/>
  <c r="A408" i="3"/>
  <c r="A409" i="3"/>
  <c r="A410" i="3"/>
  <c r="A411" i="3"/>
  <c r="H411" i="3"/>
  <c r="A412" i="3"/>
  <c r="A413" i="3"/>
  <c r="A414" i="3"/>
  <c r="A415" i="3"/>
  <c r="H415" i="3"/>
  <c r="A416" i="3"/>
  <c r="A417" i="3"/>
  <c r="A418" i="3"/>
  <c r="A419" i="3"/>
  <c r="H419" i="3"/>
  <c r="A420" i="3"/>
  <c r="A421" i="3"/>
  <c r="A422" i="3"/>
  <c r="A423" i="3"/>
  <c r="H423" i="3"/>
  <c r="A424" i="3"/>
  <c r="A425" i="3"/>
  <c r="A426" i="3"/>
  <c r="A427" i="3"/>
  <c r="H427" i="3"/>
  <c r="A428" i="3"/>
  <c r="A429" i="3"/>
  <c r="A430" i="3"/>
  <c r="A431" i="3"/>
  <c r="H431" i="3"/>
  <c r="A432" i="3"/>
  <c r="A433" i="3"/>
  <c r="A434" i="3"/>
  <c r="A435" i="3"/>
  <c r="H435" i="3"/>
  <c r="A436" i="3"/>
  <c r="A437" i="3"/>
  <c r="A438" i="3"/>
  <c r="A439" i="3"/>
  <c r="H439" i="3"/>
  <c r="A440" i="3"/>
  <c r="A441" i="3"/>
  <c r="A442" i="3"/>
  <c r="A443" i="3"/>
  <c r="H443" i="3"/>
  <c r="A444" i="3"/>
  <c r="A445" i="3"/>
  <c r="A446" i="3"/>
  <c r="A447" i="3"/>
  <c r="H447" i="3"/>
  <c r="A448" i="3"/>
  <c r="A449" i="3"/>
  <c r="A450" i="3"/>
  <c r="A451" i="3"/>
  <c r="H451" i="3"/>
  <c r="A452" i="3"/>
  <c r="A453" i="3"/>
  <c r="A454" i="3"/>
  <c r="A455" i="3"/>
  <c r="H455" i="3"/>
  <c r="A456" i="3"/>
  <c r="A457" i="3"/>
  <c r="A458" i="3"/>
  <c r="A459" i="3"/>
  <c r="H459" i="3"/>
  <c r="A460" i="3"/>
  <c r="A461" i="3"/>
  <c r="A462" i="3"/>
  <c r="A463" i="3"/>
  <c r="H463" i="3"/>
  <c r="A464" i="3"/>
  <c r="A465" i="3"/>
  <c r="A466" i="3"/>
  <c r="A467" i="3"/>
  <c r="H467" i="3"/>
  <c r="A468" i="3"/>
  <c r="A469" i="3"/>
  <c r="A470" i="3"/>
  <c r="A471" i="3"/>
  <c r="H471" i="3"/>
  <c r="A472" i="3"/>
  <c r="A473" i="3"/>
  <c r="A474" i="3"/>
  <c r="A475" i="3"/>
  <c r="H475" i="3"/>
  <c r="A476" i="3"/>
  <c r="A477" i="3"/>
  <c r="A478" i="3"/>
  <c r="A479" i="3"/>
  <c r="H479" i="3"/>
  <c r="A480" i="3"/>
  <c r="A481" i="3"/>
  <c r="A482" i="3"/>
  <c r="A483" i="3"/>
  <c r="H483" i="3"/>
  <c r="A484" i="3"/>
  <c r="A485" i="3"/>
  <c r="A486" i="3"/>
  <c r="A487" i="3"/>
  <c r="H487" i="3"/>
  <c r="A488" i="3"/>
  <c r="A489" i="3"/>
  <c r="A490" i="3"/>
  <c r="A491" i="3"/>
  <c r="H491" i="3"/>
  <c r="A492" i="3"/>
  <c r="A493" i="3"/>
  <c r="A494" i="3"/>
  <c r="A495" i="3"/>
  <c r="H495" i="3"/>
  <c r="A496" i="3"/>
  <c r="A497" i="3"/>
  <c r="A498" i="3"/>
  <c r="A499" i="3"/>
  <c r="H499" i="3"/>
  <c r="A500" i="3"/>
  <c r="A501" i="3"/>
  <c r="A502" i="3"/>
  <c r="A503" i="3"/>
  <c r="H503" i="3"/>
  <c r="A504" i="3"/>
  <c r="A505" i="3"/>
  <c r="A506" i="3"/>
  <c r="A507" i="3"/>
  <c r="H507" i="3"/>
  <c r="A508" i="3"/>
  <c r="A509" i="3"/>
  <c r="A510" i="3"/>
  <c r="A511" i="3"/>
  <c r="H511" i="3"/>
  <c r="A512" i="3"/>
  <c r="A513" i="3"/>
  <c r="A514" i="3"/>
  <c r="A515" i="3"/>
  <c r="H515" i="3"/>
  <c r="A516" i="3"/>
  <c r="A517" i="3"/>
  <c r="A518" i="3"/>
  <c r="A519" i="3"/>
  <c r="H519" i="3"/>
  <c r="A520" i="3"/>
  <c r="A521" i="3"/>
  <c r="A522" i="3"/>
  <c r="A523" i="3"/>
  <c r="H523" i="3"/>
  <c r="A524" i="3"/>
  <c r="A525" i="3"/>
  <c r="A526" i="3"/>
  <c r="A527" i="3"/>
  <c r="H527" i="3"/>
  <c r="A528" i="3"/>
  <c r="A529" i="3"/>
  <c r="A530" i="3"/>
  <c r="A531" i="3"/>
  <c r="H531" i="3"/>
  <c r="A532" i="3"/>
  <c r="A533" i="3"/>
  <c r="A534" i="3"/>
  <c r="A535" i="3"/>
  <c r="H535" i="3"/>
  <c r="A536" i="3"/>
  <c r="A537" i="3"/>
  <c r="A538" i="3"/>
  <c r="A539" i="3"/>
  <c r="H539" i="3"/>
  <c r="A540" i="3"/>
  <c r="A541" i="3"/>
  <c r="A542" i="3"/>
  <c r="A543" i="3"/>
  <c r="H543" i="3"/>
  <c r="A544" i="3"/>
  <c r="A545" i="3"/>
  <c r="A546" i="3"/>
  <c r="A547" i="3"/>
  <c r="H547" i="3"/>
  <c r="A548" i="3"/>
  <c r="A549" i="3"/>
  <c r="A550" i="3"/>
  <c r="A551" i="3"/>
  <c r="H551" i="3"/>
  <c r="A552" i="3"/>
  <c r="A553" i="3"/>
  <c r="A554" i="3"/>
  <c r="A555" i="3"/>
  <c r="H555" i="3"/>
  <c r="A556" i="3"/>
  <c r="A557" i="3"/>
  <c r="A558" i="3"/>
  <c r="A559" i="3"/>
  <c r="H559" i="3"/>
  <c r="A560" i="3"/>
  <c r="A561" i="3"/>
  <c r="A562" i="3"/>
  <c r="A563" i="3"/>
  <c r="H563" i="3"/>
  <c r="A564" i="3"/>
  <c r="A565" i="3"/>
  <c r="A566" i="3"/>
  <c r="A567" i="3"/>
  <c r="H567" i="3"/>
  <c r="A568" i="3"/>
  <c r="A569" i="3"/>
  <c r="A570" i="3"/>
  <c r="A571" i="3"/>
  <c r="H571" i="3"/>
  <c r="A572" i="3"/>
  <c r="A573" i="3"/>
  <c r="A574" i="3"/>
  <c r="A575" i="3"/>
  <c r="H575" i="3"/>
  <c r="A576" i="3"/>
  <c r="A577" i="3"/>
  <c r="A578" i="3"/>
  <c r="A579" i="3"/>
  <c r="H579" i="3"/>
  <c r="A580" i="3"/>
  <c r="A581" i="3"/>
  <c r="A582" i="3"/>
  <c r="A583" i="3"/>
  <c r="H583" i="3"/>
  <c r="A584" i="3"/>
  <c r="A585" i="3"/>
  <c r="A586" i="3"/>
  <c r="A587" i="3"/>
  <c r="H587" i="3"/>
  <c r="A588" i="3"/>
  <c r="A589" i="3"/>
  <c r="A590" i="3"/>
  <c r="A591" i="3"/>
  <c r="H591" i="3"/>
  <c r="A592" i="3"/>
  <c r="A593" i="3"/>
  <c r="A594" i="3"/>
  <c r="A595" i="3"/>
  <c r="H595" i="3"/>
  <c r="A596" i="3"/>
  <c r="A597" i="3"/>
  <c r="A598" i="3"/>
  <c r="A599" i="3"/>
  <c r="H599" i="3"/>
  <c r="A600" i="3"/>
  <c r="A601" i="3"/>
  <c r="A602" i="3"/>
  <c r="A603" i="3"/>
  <c r="H603" i="3"/>
  <c r="A604" i="3"/>
  <c r="A605" i="3"/>
  <c r="A606" i="3"/>
  <c r="A607" i="3"/>
  <c r="H607" i="3"/>
  <c r="A608" i="3"/>
  <c r="A609" i="3"/>
  <c r="A610" i="3"/>
  <c r="A611" i="3"/>
  <c r="H611" i="3"/>
  <c r="A612" i="3"/>
  <c r="A613" i="3"/>
  <c r="A614" i="3"/>
  <c r="A615" i="3"/>
  <c r="H615" i="3"/>
  <c r="A616" i="3"/>
  <c r="A617" i="3"/>
  <c r="A618" i="3"/>
  <c r="A619" i="3"/>
  <c r="H619" i="3"/>
  <c r="A620" i="3"/>
  <c r="A621" i="3"/>
  <c r="A622" i="3"/>
  <c r="A623" i="3"/>
  <c r="H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H675" i="3"/>
  <c r="A676" i="3"/>
  <c r="A677" i="3"/>
  <c r="A678" i="3"/>
  <c r="A679" i="3"/>
  <c r="H679" i="3"/>
  <c r="A680" i="3"/>
  <c r="A681" i="3"/>
  <c r="A682" i="3"/>
  <c r="A683" i="3"/>
  <c r="H683" i="3"/>
  <c r="A684" i="3"/>
  <c r="A685" i="3"/>
  <c r="A686" i="3"/>
  <c r="A687" i="3"/>
  <c r="H687" i="3"/>
  <c r="A688" i="3"/>
  <c r="A689" i="3"/>
  <c r="A690" i="3"/>
  <c r="A691" i="3"/>
  <c r="H691" i="3"/>
  <c r="A692" i="3"/>
  <c r="A693" i="3"/>
  <c r="A694" i="3"/>
  <c r="A695" i="3"/>
  <c r="H695" i="3"/>
  <c r="A696" i="3"/>
  <c r="A697" i="3"/>
  <c r="A698" i="3"/>
  <c r="A699" i="3"/>
  <c r="H699" i="3"/>
  <c r="A700" i="3"/>
  <c r="A701" i="3"/>
  <c r="A702" i="3"/>
  <c r="A703" i="3"/>
  <c r="H703" i="3"/>
  <c r="A704" i="3"/>
  <c r="A705" i="3"/>
  <c r="A706" i="3"/>
  <c r="A707" i="3"/>
  <c r="H707" i="3"/>
  <c r="A708" i="3"/>
  <c r="A709" i="3"/>
  <c r="A710" i="3"/>
  <c r="A711" i="3"/>
  <c r="H711" i="3"/>
  <c r="A712" i="3"/>
  <c r="A713" i="3"/>
  <c r="A714" i="3"/>
  <c r="A715" i="3"/>
  <c r="H715" i="3"/>
  <c r="A716" i="3"/>
  <c r="A717" i="3"/>
  <c r="A718" i="3"/>
  <c r="A719" i="3"/>
  <c r="H719" i="3"/>
  <c r="A720" i="3"/>
  <c r="A721" i="3"/>
  <c r="A722" i="3"/>
  <c r="A723" i="3"/>
  <c r="H723" i="3"/>
  <c r="A724" i="3"/>
  <c r="A725" i="3"/>
  <c r="A726" i="3"/>
  <c r="A727" i="3"/>
  <c r="H727" i="3"/>
  <c r="A728" i="3"/>
  <c r="A729" i="3"/>
  <c r="A730" i="3"/>
  <c r="A731" i="3"/>
  <c r="H731" i="3"/>
  <c r="A732" i="3"/>
  <c r="A733" i="3"/>
  <c r="A734" i="3"/>
  <c r="A735" i="3"/>
  <c r="H735" i="3"/>
  <c r="A736" i="3"/>
  <c r="A737" i="3"/>
  <c r="A738" i="3"/>
  <c r="A739" i="3"/>
  <c r="H739" i="3"/>
  <c r="A740" i="3"/>
  <c r="A741" i="3"/>
  <c r="A742" i="3"/>
  <c r="A743" i="3"/>
  <c r="H743" i="3"/>
  <c r="A744" i="3"/>
  <c r="A745" i="3"/>
  <c r="A746" i="3"/>
  <c r="A747" i="3"/>
  <c r="H747" i="3"/>
  <c r="A748" i="3"/>
  <c r="A749" i="3"/>
  <c r="A750" i="3"/>
  <c r="A751" i="3"/>
  <c r="H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H803" i="3"/>
  <c r="A804" i="3"/>
  <c r="A805" i="3"/>
  <c r="A806" i="3"/>
  <c r="A807" i="3"/>
  <c r="H807" i="3"/>
  <c r="A808" i="3"/>
  <c r="A809" i="3"/>
  <c r="A810" i="3"/>
  <c r="A811" i="3"/>
  <c r="H811" i="3"/>
  <c r="A812" i="3"/>
  <c r="A813" i="3"/>
  <c r="A814" i="3"/>
  <c r="A815" i="3"/>
  <c r="H815" i="3"/>
  <c r="A816" i="3"/>
  <c r="A817" i="3"/>
  <c r="A818" i="3"/>
  <c r="A819" i="3"/>
  <c r="H819" i="3"/>
  <c r="A820" i="3"/>
  <c r="A821" i="3"/>
  <c r="A822" i="3"/>
  <c r="A823" i="3"/>
  <c r="H823" i="3"/>
  <c r="A824" i="3"/>
  <c r="A825" i="3"/>
  <c r="A826" i="3"/>
  <c r="A827" i="3"/>
  <c r="H827" i="3"/>
  <c r="A828" i="3"/>
  <c r="A829" i="3"/>
  <c r="A830" i="3"/>
  <c r="A831" i="3"/>
  <c r="H831" i="3"/>
  <c r="A832" i="3"/>
  <c r="A833" i="3"/>
  <c r="A834" i="3"/>
  <c r="A835" i="3"/>
  <c r="H835" i="3"/>
  <c r="A836" i="3"/>
  <c r="A837" i="3"/>
  <c r="A838" i="3"/>
  <c r="A839" i="3"/>
  <c r="H839" i="3"/>
  <c r="A840" i="3"/>
  <c r="A841" i="3"/>
  <c r="A842" i="3"/>
  <c r="A843" i="3"/>
  <c r="H843" i="3"/>
  <c r="A844" i="3"/>
  <c r="A845" i="3"/>
  <c r="A846" i="3"/>
  <c r="A847" i="3"/>
  <c r="H847" i="3"/>
  <c r="A848" i="3"/>
  <c r="A849" i="3"/>
  <c r="A850" i="3"/>
  <c r="A851" i="3"/>
  <c r="H851" i="3"/>
  <c r="A852" i="3"/>
  <c r="A853" i="3"/>
  <c r="A854" i="3"/>
  <c r="A855" i="3"/>
  <c r="H855" i="3"/>
  <c r="A856" i="3"/>
  <c r="A857" i="3"/>
  <c r="A858" i="3"/>
  <c r="A859" i="3"/>
  <c r="H859" i="3"/>
  <c r="A860" i="3"/>
  <c r="A861" i="3"/>
  <c r="A862" i="3"/>
  <c r="A863" i="3"/>
  <c r="H863" i="3"/>
  <c r="A864" i="3"/>
  <c r="A865" i="3"/>
  <c r="A866" i="3"/>
  <c r="A867" i="3"/>
  <c r="H867" i="3"/>
  <c r="A868" i="3"/>
  <c r="A869" i="3"/>
  <c r="A870" i="3"/>
  <c r="A871" i="3"/>
  <c r="H871" i="3"/>
  <c r="A872" i="3"/>
  <c r="A873" i="3"/>
  <c r="A874" i="3"/>
  <c r="A875" i="3"/>
  <c r="H875" i="3"/>
  <c r="A876" i="3"/>
  <c r="A877" i="3"/>
  <c r="A878" i="3"/>
  <c r="A879" i="3"/>
  <c r="H879" i="3"/>
  <c r="A880" i="3"/>
  <c r="A881" i="3"/>
  <c r="A882" i="3"/>
  <c r="A883" i="3"/>
  <c r="H883" i="3"/>
  <c r="A884" i="3"/>
  <c r="A885" i="3"/>
  <c r="A886" i="3"/>
  <c r="A887" i="3"/>
  <c r="H887" i="3"/>
  <c r="A888" i="3"/>
  <c r="A889" i="3"/>
  <c r="A890" i="3"/>
  <c r="A891" i="3"/>
  <c r="H891" i="3"/>
  <c r="A892" i="3"/>
  <c r="A893" i="3"/>
  <c r="A894" i="3"/>
  <c r="A895" i="3"/>
  <c r="H895" i="3"/>
  <c r="A896" i="3"/>
  <c r="A897" i="3"/>
  <c r="A898" i="3"/>
  <c r="A899" i="3"/>
  <c r="H899" i="3"/>
  <c r="A900" i="3"/>
  <c r="A901" i="3"/>
  <c r="A902" i="3"/>
  <c r="A903" i="3"/>
  <c r="H903" i="3"/>
  <c r="A904" i="3"/>
  <c r="A905" i="3"/>
  <c r="A906" i="3"/>
  <c r="A907" i="3"/>
  <c r="H907" i="3"/>
  <c r="A908" i="3"/>
  <c r="A909" i="3"/>
  <c r="A910" i="3"/>
  <c r="A911" i="3"/>
  <c r="H911" i="3"/>
  <c r="A912" i="3"/>
  <c r="A913" i="3"/>
  <c r="A914" i="3"/>
  <c r="A915" i="3"/>
  <c r="H915" i="3"/>
  <c r="A916" i="3"/>
  <c r="A917" i="3"/>
  <c r="A918" i="3"/>
  <c r="A919" i="3"/>
  <c r="H919" i="3"/>
  <c r="A920" i="3"/>
  <c r="A921" i="3"/>
  <c r="A922" i="3"/>
  <c r="A923" i="3"/>
  <c r="H923" i="3"/>
  <c r="A924" i="3"/>
  <c r="A925" i="3"/>
  <c r="A926" i="3"/>
  <c r="A927" i="3"/>
  <c r="H927" i="3"/>
  <c r="A928" i="3"/>
  <c r="A929" i="3"/>
  <c r="A930" i="3"/>
  <c r="A931" i="3"/>
  <c r="H931" i="3"/>
  <c r="A932" i="3"/>
  <c r="A933" i="3"/>
  <c r="A934" i="3"/>
  <c r="A935" i="3"/>
  <c r="H935" i="3"/>
  <c r="A936" i="3"/>
  <c r="A937" i="3"/>
  <c r="A938" i="3"/>
  <c r="A939" i="3"/>
  <c r="H939" i="3"/>
  <c r="A940" i="3"/>
  <c r="A941" i="3"/>
  <c r="A942" i="3"/>
  <c r="A943" i="3"/>
  <c r="H943" i="3"/>
  <c r="A944" i="3"/>
  <c r="A945" i="3"/>
  <c r="A946" i="3"/>
  <c r="A947" i="3"/>
  <c r="H947" i="3"/>
  <c r="A948" i="3"/>
  <c r="A949" i="3"/>
  <c r="A950" i="3"/>
  <c r="A951" i="3"/>
  <c r="H951" i="3"/>
  <c r="A952" i="3"/>
  <c r="A953" i="3"/>
  <c r="A954" i="3"/>
  <c r="A955" i="3"/>
  <c r="H955" i="3"/>
  <c r="A956" i="3"/>
  <c r="A957" i="3"/>
  <c r="A958" i="3"/>
  <c r="A959" i="3"/>
  <c r="H959" i="3"/>
  <c r="A960" i="3"/>
  <c r="A961" i="3"/>
  <c r="A962" i="3"/>
  <c r="A963" i="3"/>
  <c r="H963" i="3"/>
  <c r="A3" i="3"/>
  <c r="H369" i="3"/>
  <c r="H433" i="3"/>
  <c r="H609" i="3"/>
  <c r="H625" i="3"/>
  <c r="H673" i="3"/>
  <c r="H689" i="3"/>
  <c r="H737" i="3"/>
  <c r="H753" i="3"/>
  <c r="H801" i="3"/>
  <c r="H817" i="3"/>
  <c r="H865" i="3"/>
  <c r="H877" i="3"/>
  <c r="H881" i="3"/>
  <c r="H893" i="3"/>
  <c r="H897" i="3"/>
  <c r="H909" i="3"/>
  <c r="H913" i="3"/>
  <c r="H925" i="3"/>
  <c r="H929" i="3"/>
  <c r="H941" i="3"/>
  <c r="H945" i="3"/>
  <c r="H957" i="3"/>
  <c r="H961" i="3"/>
  <c r="H4" i="3"/>
  <c r="H5" i="3"/>
  <c r="H6" i="3"/>
  <c r="H8" i="3"/>
  <c r="H9" i="3"/>
  <c r="H10" i="3"/>
  <c r="H12" i="3"/>
  <c r="H13" i="3"/>
  <c r="H14" i="3"/>
  <c r="H16" i="3"/>
  <c r="H17" i="3"/>
  <c r="H18" i="3"/>
  <c r="H20" i="3"/>
  <c r="H21" i="3"/>
  <c r="H22" i="3"/>
  <c r="H24" i="3"/>
  <c r="H25" i="3"/>
  <c r="H26" i="3"/>
  <c r="H28" i="3"/>
  <c r="H29" i="3"/>
  <c r="H30" i="3"/>
  <c r="H32" i="3"/>
  <c r="H33" i="3"/>
  <c r="H34" i="3"/>
  <c r="H36" i="3"/>
  <c r="H37" i="3"/>
  <c r="H38" i="3"/>
  <c r="H40" i="3"/>
  <c r="H41" i="3"/>
  <c r="H42" i="3"/>
  <c r="H44" i="3"/>
  <c r="H45" i="3"/>
  <c r="H46" i="3"/>
  <c r="H48" i="3"/>
  <c r="H49" i="3"/>
  <c r="H50" i="3"/>
  <c r="H52" i="3"/>
  <c r="H53" i="3"/>
  <c r="H54" i="3"/>
  <c r="H56" i="3"/>
  <c r="H57" i="3"/>
  <c r="H58" i="3"/>
  <c r="H60" i="3"/>
  <c r="H61" i="3"/>
  <c r="H62" i="3"/>
  <c r="H64" i="3"/>
  <c r="H65" i="3"/>
  <c r="H66" i="3"/>
  <c r="H68" i="3"/>
  <c r="H69" i="3"/>
  <c r="H70" i="3"/>
  <c r="H72" i="3"/>
  <c r="H73" i="3"/>
  <c r="H74" i="3"/>
  <c r="H76" i="3"/>
  <c r="H77" i="3"/>
  <c r="H78" i="3"/>
  <c r="H80" i="3"/>
  <c r="H81" i="3"/>
  <c r="H82" i="3"/>
  <c r="H84" i="3"/>
  <c r="H85" i="3"/>
  <c r="H86" i="3"/>
  <c r="H88" i="3"/>
  <c r="H89" i="3"/>
  <c r="H90" i="3"/>
  <c r="H92" i="3"/>
  <c r="H93" i="3"/>
  <c r="H94" i="3"/>
  <c r="H96" i="3"/>
  <c r="H97" i="3"/>
  <c r="H98" i="3"/>
  <c r="H100" i="3"/>
  <c r="H101" i="3"/>
  <c r="H102" i="3"/>
  <c r="H104" i="3"/>
  <c r="H105" i="3"/>
  <c r="H106" i="3"/>
  <c r="H108" i="3"/>
  <c r="H109" i="3"/>
  <c r="H110" i="3"/>
  <c r="H112" i="3"/>
  <c r="H113" i="3"/>
  <c r="H114" i="3"/>
  <c r="H116" i="3"/>
  <c r="H117" i="3"/>
  <c r="H118" i="3"/>
  <c r="H120" i="3"/>
  <c r="H121" i="3"/>
  <c r="H122" i="3"/>
  <c r="H124" i="3"/>
  <c r="H125" i="3"/>
  <c r="H126" i="3"/>
  <c r="H128" i="3"/>
  <c r="H129" i="3"/>
  <c r="H130" i="3"/>
  <c r="H132" i="3"/>
  <c r="H133" i="3"/>
  <c r="H134" i="3"/>
  <c r="H136" i="3"/>
  <c r="H137" i="3"/>
  <c r="H138" i="3"/>
  <c r="H140" i="3"/>
  <c r="H141" i="3"/>
  <c r="H142" i="3"/>
  <c r="H144" i="3"/>
  <c r="H145" i="3"/>
  <c r="H146" i="3"/>
  <c r="H148" i="3"/>
  <c r="H149" i="3"/>
  <c r="H150" i="3"/>
  <c r="H152" i="3"/>
  <c r="H153" i="3"/>
  <c r="H154" i="3"/>
  <c r="H156" i="3"/>
  <c r="H157" i="3"/>
  <c r="H158" i="3"/>
  <c r="H160" i="3"/>
  <c r="H161" i="3"/>
  <c r="H162" i="3"/>
  <c r="H164" i="3"/>
  <c r="H165" i="3"/>
  <c r="H166" i="3"/>
  <c r="H168" i="3"/>
  <c r="H169" i="3"/>
  <c r="H170" i="3"/>
  <c r="H172" i="3"/>
  <c r="H173" i="3"/>
  <c r="H174" i="3"/>
  <c r="H176" i="3"/>
  <c r="H177" i="3"/>
  <c r="H178" i="3"/>
  <c r="H180" i="3"/>
  <c r="H181" i="3"/>
  <c r="H182" i="3"/>
  <c r="H184" i="3"/>
  <c r="H185" i="3"/>
  <c r="H186" i="3"/>
  <c r="H188" i="3"/>
  <c r="H189" i="3"/>
  <c r="H190" i="3"/>
  <c r="H192" i="3"/>
  <c r="H193" i="3"/>
  <c r="H194" i="3"/>
  <c r="H196" i="3"/>
  <c r="H197" i="3"/>
  <c r="H198" i="3"/>
  <c r="H200" i="3"/>
  <c r="H201" i="3"/>
  <c r="H202" i="3"/>
  <c r="H204" i="3"/>
  <c r="H205" i="3"/>
  <c r="H206" i="3"/>
  <c r="H208" i="3"/>
  <c r="H209" i="3"/>
  <c r="H210" i="3"/>
  <c r="H212" i="3"/>
  <c r="H213" i="3"/>
  <c r="H214" i="3"/>
  <c r="H216" i="3"/>
  <c r="H217" i="3"/>
  <c r="H218" i="3"/>
  <c r="H220" i="3"/>
  <c r="H221" i="3"/>
  <c r="H222" i="3"/>
  <c r="H224" i="3"/>
  <c r="H225" i="3"/>
  <c r="H226" i="3"/>
  <c r="H228" i="3"/>
  <c r="H229" i="3"/>
  <c r="H230" i="3"/>
  <c r="H232" i="3"/>
  <c r="H233" i="3"/>
  <c r="H234" i="3"/>
  <c r="H236" i="3"/>
  <c r="H237" i="3"/>
  <c r="H238" i="3"/>
  <c r="H240" i="3"/>
  <c r="H241" i="3"/>
  <c r="H242" i="3"/>
  <c r="H244" i="3"/>
  <c r="H245" i="3"/>
  <c r="H246" i="3"/>
  <c r="H248" i="3"/>
  <c r="H249" i="3"/>
  <c r="H250" i="3"/>
  <c r="H252" i="3"/>
  <c r="H253" i="3"/>
  <c r="H254" i="3"/>
  <c r="H256" i="3"/>
  <c r="H257" i="3"/>
  <c r="H258" i="3"/>
  <c r="H260" i="3"/>
  <c r="H261" i="3"/>
  <c r="H262" i="3"/>
  <c r="H264" i="3"/>
  <c r="H265" i="3"/>
  <c r="H266" i="3"/>
  <c r="H268" i="3"/>
  <c r="H269" i="3"/>
  <c r="H270" i="3"/>
  <c r="H272" i="3"/>
  <c r="H273" i="3"/>
  <c r="H274" i="3"/>
  <c r="H276" i="3"/>
  <c r="H277" i="3"/>
  <c r="H278" i="3"/>
  <c r="H280" i="3"/>
  <c r="H281" i="3"/>
  <c r="H282" i="3"/>
  <c r="H284" i="3"/>
  <c r="H285" i="3"/>
  <c r="H286" i="3"/>
  <c r="H288" i="3"/>
  <c r="H289" i="3"/>
  <c r="H290" i="3"/>
  <c r="H292" i="3"/>
  <c r="H293" i="3"/>
  <c r="H294" i="3"/>
  <c r="H296" i="3"/>
  <c r="H297" i="3"/>
  <c r="H298" i="3"/>
  <c r="H300" i="3"/>
  <c r="H301" i="3"/>
  <c r="H302" i="3"/>
  <c r="H304" i="3"/>
  <c r="H305" i="3"/>
  <c r="H306" i="3"/>
  <c r="H308" i="3"/>
  <c r="H309" i="3"/>
  <c r="H310" i="3"/>
  <c r="H312" i="3"/>
  <c r="H313" i="3"/>
  <c r="H314" i="3"/>
  <c r="H316" i="3"/>
  <c r="H317" i="3"/>
  <c r="H318" i="3"/>
  <c r="H320" i="3"/>
  <c r="H321" i="3"/>
  <c r="H322" i="3"/>
  <c r="H324" i="3"/>
  <c r="H325" i="3"/>
  <c r="H326" i="3"/>
  <c r="H328" i="3"/>
  <c r="H329" i="3"/>
  <c r="H330" i="3"/>
  <c r="H332" i="3"/>
  <c r="H333" i="3"/>
  <c r="H334" i="3"/>
  <c r="H336" i="3"/>
  <c r="H337" i="3"/>
  <c r="H338" i="3"/>
  <c r="H340" i="3"/>
  <c r="H341" i="3"/>
  <c r="H342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70" i="3"/>
  <c r="H372" i="3"/>
  <c r="H373" i="3"/>
  <c r="H374" i="3"/>
  <c r="H376" i="3"/>
  <c r="H377" i="3"/>
  <c r="H378" i="3"/>
  <c r="H380" i="3"/>
  <c r="H381" i="3"/>
  <c r="H382" i="3"/>
  <c r="H384" i="3"/>
  <c r="H385" i="3"/>
  <c r="H386" i="3"/>
  <c r="H388" i="3"/>
  <c r="H389" i="3"/>
  <c r="H390" i="3"/>
  <c r="H392" i="3"/>
  <c r="H393" i="3"/>
  <c r="H394" i="3"/>
  <c r="H396" i="3"/>
  <c r="H397" i="3"/>
  <c r="H398" i="3"/>
  <c r="H400" i="3"/>
  <c r="H401" i="3"/>
  <c r="H402" i="3"/>
  <c r="H404" i="3"/>
  <c r="H405" i="3"/>
  <c r="H406" i="3"/>
  <c r="H408" i="3"/>
  <c r="H409" i="3"/>
  <c r="H410" i="3"/>
  <c r="H412" i="3"/>
  <c r="H413" i="3"/>
  <c r="H414" i="3"/>
  <c r="H416" i="3"/>
  <c r="H417" i="3"/>
  <c r="H418" i="3"/>
  <c r="H420" i="3"/>
  <c r="H421" i="3"/>
  <c r="H422" i="3"/>
  <c r="H424" i="3"/>
  <c r="H425" i="3"/>
  <c r="H426" i="3"/>
  <c r="H428" i="3"/>
  <c r="H429" i="3"/>
  <c r="H430" i="3"/>
  <c r="H432" i="3"/>
  <c r="H434" i="3"/>
  <c r="H436" i="3"/>
  <c r="H437" i="3"/>
  <c r="H438" i="3"/>
  <c r="H440" i="3"/>
  <c r="H441" i="3"/>
  <c r="H442" i="3"/>
  <c r="H444" i="3"/>
  <c r="H445" i="3"/>
  <c r="H446" i="3"/>
  <c r="H448" i="3"/>
  <c r="H449" i="3"/>
  <c r="H450" i="3"/>
  <c r="H452" i="3"/>
  <c r="H453" i="3"/>
  <c r="H454" i="3"/>
  <c r="H456" i="3"/>
  <c r="H457" i="3"/>
  <c r="H458" i="3"/>
  <c r="H460" i="3"/>
  <c r="H461" i="3"/>
  <c r="H462" i="3"/>
  <c r="H464" i="3"/>
  <c r="H465" i="3"/>
  <c r="H466" i="3"/>
  <c r="H468" i="3"/>
  <c r="H469" i="3"/>
  <c r="H470" i="3"/>
  <c r="H472" i="3"/>
  <c r="H473" i="3"/>
  <c r="H474" i="3"/>
  <c r="H476" i="3"/>
  <c r="H477" i="3"/>
  <c r="H478" i="3"/>
  <c r="H480" i="3"/>
  <c r="H481" i="3"/>
  <c r="H482" i="3"/>
  <c r="H484" i="3"/>
  <c r="H485" i="3"/>
  <c r="H486" i="3"/>
  <c r="H488" i="3"/>
  <c r="H489" i="3"/>
  <c r="H490" i="3"/>
  <c r="H492" i="3"/>
  <c r="H493" i="3"/>
  <c r="H494" i="3"/>
  <c r="H496" i="3"/>
  <c r="H497" i="3"/>
  <c r="H498" i="3"/>
  <c r="H500" i="3"/>
  <c r="H501" i="3"/>
  <c r="H502" i="3"/>
  <c r="H504" i="3"/>
  <c r="H505" i="3"/>
  <c r="H506" i="3"/>
  <c r="H508" i="3"/>
  <c r="H509" i="3"/>
  <c r="H510" i="3"/>
  <c r="H512" i="3"/>
  <c r="H513" i="3"/>
  <c r="H514" i="3"/>
  <c r="H516" i="3"/>
  <c r="H517" i="3"/>
  <c r="H518" i="3"/>
  <c r="H520" i="3"/>
  <c r="H521" i="3"/>
  <c r="H522" i="3"/>
  <c r="H524" i="3"/>
  <c r="H525" i="3"/>
  <c r="H526" i="3"/>
  <c r="H528" i="3"/>
  <c r="H529" i="3"/>
  <c r="H530" i="3"/>
  <c r="H532" i="3"/>
  <c r="H533" i="3"/>
  <c r="H534" i="3"/>
  <c r="H536" i="3"/>
  <c r="H537" i="3"/>
  <c r="H538" i="3"/>
  <c r="H540" i="3"/>
  <c r="H541" i="3"/>
  <c r="H542" i="3"/>
  <c r="H544" i="3"/>
  <c r="H545" i="3"/>
  <c r="H546" i="3"/>
  <c r="H548" i="3"/>
  <c r="H549" i="3"/>
  <c r="H550" i="3"/>
  <c r="H552" i="3"/>
  <c r="H553" i="3"/>
  <c r="H554" i="3"/>
  <c r="H556" i="3"/>
  <c r="H557" i="3"/>
  <c r="H558" i="3"/>
  <c r="H560" i="3"/>
  <c r="H561" i="3"/>
  <c r="H562" i="3"/>
  <c r="H564" i="3"/>
  <c r="H565" i="3"/>
  <c r="H566" i="3"/>
  <c r="H568" i="3"/>
  <c r="H569" i="3"/>
  <c r="H570" i="3"/>
  <c r="H572" i="3"/>
  <c r="H573" i="3"/>
  <c r="H574" i="3"/>
  <c r="H576" i="3"/>
  <c r="H577" i="3"/>
  <c r="H578" i="3"/>
  <c r="H580" i="3"/>
  <c r="H581" i="3"/>
  <c r="H582" i="3"/>
  <c r="H584" i="3"/>
  <c r="H585" i="3"/>
  <c r="H586" i="3"/>
  <c r="H588" i="3"/>
  <c r="H589" i="3"/>
  <c r="H590" i="3"/>
  <c r="H592" i="3"/>
  <c r="H593" i="3"/>
  <c r="H594" i="3"/>
  <c r="H596" i="3"/>
  <c r="H597" i="3"/>
  <c r="H598" i="3"/>
  <c r="H600" i="3"/>
  <c r="H601" i="3"/>
  <c r="H602" i="3"/>
  <c r="H604" i="3"/>
  <c r="H605" i="3"/>
  <c r="H606" i="3"/>
  <c r="H608" i="3"/>
  <c r="H610" i="3"/>
  <c r="H612" i="3"/>
  <c r="H613" i="3"/>
  <c r="H614" i="3"/>
  <c r="H616" i="3"/>
  <c r="H617" i="3"/>
  <c r="H618" i="3"/>
  <c r="H620" i="3"/>
  <c r="H621" i="3"/>
  <c r="H622" i="3"/>
  <c r="H624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4" i="3"/>
  <c r="H676" i="3"/>
  <c r="H677" i="3"/>
  <c r="H678" i="3"/>
  <c r="H680" i="3"/>
  <c r="H681" i="3"/>
  <c r="H682" i="3"/>
  <c r="H684" i="3"/>
  <c r="H685" i="3"/>
  <c r="H686" i="3"/>
  <c r="H688" i="3"/>
  <c r="H690" i="3"/>
  <c r="H692" i="3"/>
  <c r="H693" i="3"/>
  <c r="H694" i="3"/>
  <c r="H696" i="3"/>
  <c r="H697" i="3"/>
  <c r="H698" i="3"/>
  <c r="H700" i="3"/>
  <c r="H701" i="3"/>
  <c r="H702" i="3"/>
  <c r="H704" i="3"/>
  <c r="H705" i="3"/>
  <c r="H706" i="3"/>
  <c r="H708" i="3"/>
  <c r="H709" i="3"/>
  <c r="H710" i="3"/>
  <c r="H712" i="3"/>
  <c r="H713" i="3"/>
  <c r="H714" i="3"/>
  <c r="H716" i="3"/>
  <c r="H717" i="3"/>
  <c r="H718" i="3"/>
  <c r="H720" i="3"/>
  <c r="H721" i="3"/>
  <c r="H722" i="3"/>
  <c r="H724" i="3"/>
  <c r="H725" i="3"/>
  <c r="H726" i="3"/>
  <c r="H728" i="3"/>
  <c r="H729" i="3"/>
  <c r="H730" i="3"/>
  <c r="H732" i="3"/>
  <c r="H733" i="3"/>
  <c r="H734" i="3"/>
  <c r="H736" i="3"/>
  <c r="H738" i="3"/>
  <c r="H740" i="3"/>
  <c r="H741" i="3"/>
  <c r="H742" i="3"/>
  <c r="H744" i="3"/>
  <c r="H745" i="3"/>
  <c r="H746" i="3"/>
  <c r="H748" i="3"/>
  <c r="H749" i="3"/>
  <c r="H750" i="3"/>
  <c r="H752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2" i="3"/>
  <c r="H804" i="3"/>
  <c r="H805" i="3"/>
  <c r="H806" i="3"/>
  <c r="H808" i="3"/>
  <c r="H809" i="3"/>
  <c r="H810" i="3"/>
  <c r="H812" i="3"/>
  <c r="H813" i="3"/>
  <c r="H814" i="3"/>
  <c r="H816" i="3"/>
  <c r="H818" i="3"/>
  <c r="H820" i="3"/>
  <c r="H821" i="3"/>
  <c r="H822" i="3"/>
  <c r="H824" i="3"/>
  <c r="H825" i="3"/>
  <c r="H826" i="3"/>
  <c r="H828" i="3"/>
  <c r="H829" i="3"/>
  <c r="H830" i="3"/>
  <c r="H832" i="3"/>
  <c r="H833" i="3"/>
  <c r="H834" i="3"/>
  <c r="H836" i="3"/>
  <c r="H837" i="3"/>
  <c r="H838" i="3"/>
  <c r="H840" i="3"/>
  <c r="H841" i="3"/>
  <c r="H842" i="3"/>
  <c r="H844" i="3"/>
  <c r="H845" i="3"/>
  <c r="H846" i="3"/>
  <c r="H848" i="3"/>
  <c r="H849" i="3"/>
  <c r="H850" i="3"/>
  <c r="H852" i="3"/>
  <c r="H853" i="3"/>
  <c r="H854" i="3"/>
  <c r="H856" i="3"/>
  <c r="H857" i="3"/>
  <c r="H858" i="3"/>
  <c r="H860" i="3"/>
  <c r="H861" i="3"/>
  <c r="H862" i="3"/>
  <c r="H864" i="3"/>
  <c r="H866" i="3"/>
  <c r="H868" i="3"/>
  <c r="H869" i="3"/>
  <c r="H870" i="3"/>
  <c r="H872" i="3"/>
  <c r="H873" i="3"/>
  <c r="H874" i="3"/>
  <c r="H876" i="3"/>
  <c r="H878" i="3"/>
  <c r="H880" i="3"/>
  <c r="H882" i="3"/>
  <c r="H884" i="3"/>
  <c r="H885" i="3"/>
  <c r="H886" i="3"/>
  <c r="H888" i="3"/>
  <c r="H889" i="3"/>
  <c r="H890" i="3"/>
  <c r="H892" i="3"/>
  <c r="H894" i="3"/>
  <c r="H896" i="3"/>
  <c r="H898" i="3"/>
  <c r="H900" i="3"/>
  <c r="H901" i="3"/>
  <c r="H902" i="3"/>
  <c r="H904" i="3"/>
  <c r="H905" i="3"/>
  <c r="H906" i="3"/>
  <c r="H908" i="3"/>
  <c r="H910" i="3"/>
  <c r="H912" i="3"/>
  <c r="H914" i="3"/>
  <c r="H916" i="3"/>
  <c r="H917" i="3"/>
  <c r="H918" i="3"/>
  <c r="H920" i="3"/>
  <c r="H921" i="3"/>
  <c r="H922" i="3"/>
  <c r="H924" i="3"/>
  <c r="H926" i="3"/>
  <c r="H928" i="3"/>
  <c r="H930" i="3"/>
  <c r="H932" i="3"/>
  <c r="H933" i="3"/>
  <c r="H934" i="3"/>
  <c r="H936" i="3"/>
  <c r="H937" i="3"/>
  <c r="H938" i="3"/>
  <c r="H940" i="3"/>
  <c r="H942" i="3"/>
  <c r="H944" i="3"/>
  <c r="H946" i="3"/>
  <c r="H948" i="3"/>
  <c r="H949" i="3"/>
  <c r="H950" i="3"/>
  <c r="H952" i="3"/>
  <c r="H953" i="3"/>
  <c r="H954" i="3"/>
  <c r="H956" i="3"/>
  <c r="H958" i="3"/>
  <c r="H960" i="3"/>
  <c r="H962" i="3"/>
  <c r="H3" i="3"/>
  <c r="I80" i="3"/>
  <c r="I144" i="3"/>
  <c r="I208" i="3"/>
  <c r="I252" i="3"/>
  <c r="I284" i="3"/>
  <c r="I316" i="3"/>
  <c r="I348" i="3"/>
  <c r="I368" i="3"/>
  <c r="I384" i="3"/>
  <c r="I400" i="3"/>
  <c r="I416" i="3"/>
  <c r="I432" i="3"/>
  <c r="I448" i="3"/>
  <c r="I464" i="3"/>
  <c r="I480" i="3"/>
  <c r="I496" i="3"/>
  <c r="I512" i="3"/>
  <c r="I528" i="3"/>
  <c r="I544" i="3"/>
  <c r="I560" i="3"/>
  <c r="I576" i="3"/>
  <c r="I608" i="3"/>
  <c r="I613" i="3"/>
  <c r="I617" i="3"/>
  <c r="I621" i="3"/>
  <c r="I625" i="3"/>
  <c r="I629" i="3"/>
  <c r="I633" i="3"/>
  <c r="I637" i="3"/>
  <c r="I641" i="3"/>
  <c r="I645" i="3"/>
  <c r="I649" i="3"/>
  <c r="I653" i="3"/>
  <c r="I657" i="3"/>
  <c r="I661" i="3"/>
  <c r="I665" i="3"/>
  <c r="I669" i="3"/>
  <c r="I673" i="3"/>
  <c r="I677" i="3"/>
  <c r="I681" i="3"/>
  <c r="I685" i="3"/>
  <c r="I689" i="3"/>
  <c r="I693" i="3"/>
  <c r="I697" i="3"/>
  <c r="I701" i="3"/>
  <c r="I705" i="3"/>
  <c r="I709" i="3"/>
  <c r="I713" i="3"/>
  <c r="I717" i="3"/>
  <c r="I721" i="3"/>
  <c r="I725" i="3"/>
  <c r="I729" i="3"/>
  <c r="I733" i="3"/>
  <c r="I737" i="3"/>
  <c r="I741" i="3"/>
  <c r="I745" i="3"/>
  <c r="I749" i="3"/>
  <c r="I753" i="3"/>
  <c r="I757" i="3"/>
  <c r="I761" i="3"/>
  <c r="I765" i="3"/>
  <c r="I769" i="3"/>
  <c r="I773" i="3"/>
  <c r="I777" i="3"/>
  <c r="I781" i="3"/>
  <c r="I785" i="3"/>
  <c r="I789" i="3"/>
  <c r="I793" i="3"/>
  <c r="I797" i="3"/>
  <c r="I801" i="3"/>
  <c r="I805" i="3"/>
  <c r="I809" i="3"/>
  <c r="I813" i="3"/>
  <c r="I817" i="3"/>
  <c r="I821" i="3"/>
  <c r="I825" i="3"/>
  <c r="I829" i="3"/>
  <c r="I833" i="3"/>
  <c r="I837" i="3"/>
  <c r="I841" i="3"/>
  <c r="I845" i="3"/>
  <c r="I849" i="3"/>
  <c r="I853" i="3"/>
  <c r="I857" i="3"/>
  <c r="I861" i="3"/>
  <c r="I865" i="3"/>
  <c r="I869" i="3"/>
  <c r="I873" i="3"/>
  <c r="I877" i="3"/>
  <c r="I881" i="3"/>
  <c r="I885" i="3"/>
  <c r="I889" i="3"/>
  <c r="I893" i="3"/>
  <c r="I897" i="3"/>
  <c r="I901" i="3"/>
  <c r="I905" i="3"/>
  <c r="I909" i="3"/>
  <c r="I913" i="3"/>
  <c r="I917" i="3"/>
  <c r="I921" i="3"/>
  <c r="I925" i="3"/>
  <c r="I929" i="3"/>
  <c r="I933" i="3"/>
  <c r="I937" i="3"/>
  <c r="I941" i="3"/>
  <c r="I945" i="3"/>
  <c r="I949" i="3"/>
  <c r="I953" i="3"/>
  <c r="I957" i="3"/>
  <c r="I961" i="3"/>
  <c r="I11" i="3"/>
  <c r="I15" i="3"/>
  <c r="I4" i="3"/>
  <c r="I7" i="3"/>
  <c r="I8" i="3"/>
  <c r="I5" i="3"/>
  <c r="I6" i="3"/>
  <c r="I9" i="3"/>
  <c r="I10" i="3"/>
  <c r="I12" i="3"/>
  <c r="I13" i="3"/>
  <c r="I14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9" i="3"/>
  <c r="I610" i="3"/>
  <c r="I611" i="3"/>
  <c r="I612" i="3"/>
  <c r="I614" i="3"/>
  <c r="I615" i="3"/>
  <c r="I616" i="3"/>
  <c r="I618" i="3"/>
  <c r="I619" i="3"/>
  <c r="I620" i="3"/>
  <c r="I622" i="3"/>
  <c r="I623" i="3"/>
  <c r="I624" i="3"/>
  <c r="I626" i="3"/>
  <c r="I627" i="3"/>
  <c r="I628" i="3"/>
  <c r="I630" i="3"/>
  <c r="I631" i="3"/>
  <c r="I632" i="3"/>
  <c r="I634" i="3"/>
  <c r="I635" i="3"/>
  <c r="I636" i="3"/>
  <c r="I638" i="3"/>
  <c r="I639" i="3"/>
  <c r="I640" i="3"/>
  <c r="I642" i="3"/>
  <c r="I643" i="3"/>
  <c r="I644" i="3"/>
  <c r="I646" i="3"/>
  <c r="I647" i="3"/>
  <c r="I648" i="3"/>
  <c r="I650" i="3"/>
  <c r="I651" i="3"/>
  <c r="I652" i="3"/>
  <c r="I654" i="3"/>
  <c r="I655" i="3"/>
  <c r="I656" i="3"/>
  <c r="I658" i="3"/>
  <c r="I659" i="3"/>
  <c r="I660" i="3"/>
  <c r="I662" i="3"/>
  <c r="I663" i="3"/>
  <c r="I664" i="3"/>
  <c r="I666" i="3"/>
  <c r="I667" i="3"/>
  <c r="I668" i="3"/>
  <c r="I670" i="3"/>
  <c r="I671" i="3"/>
  <c r="I672" i="3"/>
  <c r="I674" i="3"/>
  <c r="I675" i="3"/>
  <c r="I676" i="3"/>
  <c r="I678" i="3"/>
  <c r="I679" i="3"/>
  <c r="I680" i="3"/>
  <c r="I682" i="3"/>
  <c r="I683" i="3"/>
  <c r="I684" i="3"/>
  <c r="I686" i="3"/>
  <c r="I687" i="3"/>
  <c r="I688" i="3"/>
  <c r="I690" i="3"/>
  <c r="I691" i="3"/>
  <c r="I692" i="3"/>
  <c r="I694" i="3"/>
  <c r="I695" i="3"/>
  <c r="I696" i="3"/>
  <c r="I698" i="3"/>
  <c r="I699" i="3"/>
  <c r="I700" i="3"/>
  <c r="I702" i="3"/>
  <c r="I703" i="3"/>
  <c r="I704" i="3"/>
  <c r="I706" i="3"/>
  <c r="I707" i="3"/>
  <c r="I708" i="3"/>
  <c r="I710" i="3"/>
  <c r="I711" i="3"/>
  <c r="I712" i="3"/>
  <c r="I714" i="3"/>
  <c r="I715" i="3"/>
  <c r="I716" i="3"/>
  <c r="I718" i="3"/>
  <c r="I719" i="3"/>
  <c r="I720" i="3"/>
  <c r="I722" i="3"/>
  <c r="I723" i="3"/>
  <c r="I724" i="3"/>
  <c r="I726" i="3"/>
  <c r="I727" i="3"/>
  <c r="I728" i="3"/>
  <c r="I730" i="3"/>
  <c r="I731" i="3"/>
  <c r="I732" i="3"/>
  <c r="I734" i="3"/>
  <c r="I735" i="3"/>
  <c r="I736" i="3"/>
  <c r="I738" i="3"/>
  <c r="I739" i="3"/>
  <c r="I740" i="3"/>
  <c r="I742" i="3"/>
  <c r="I743" i="3"/>
  <c r="I744" i="3"/>
  <c r="I746" i="3"/>
  <c r="I747" i="3"/>
  <c r="I748" i="3"/>
  <c r="I750" i="3"/>
  <c r="I751" i="3"/>
  <c r="I752" i="3"/>
  <c r="I754" i="3"/>
  <c r="I755" i="3"/>
  <c r="I756" i="3"/>
  <c r="I758" i="3"/>
  <c r="I759" i="3"/>
  <c r="I760" i="3"/>
  <c r="I762" i="3"/>
  <c r="I763" i="3"/>
  <c r="I764" i="3"/>
  <c r="I766" i="3"/>
  <c r="I767" i="3"/>
  <c r="I768" i="3"/>
  <c r="I770" i="3"/>
  <c r="I771" i="3"/>
  <c r="I772" i="3"/>
  <c r="I774" i="3"/>
  <c r="I775" i="3"/>
  <c r="I776" i="3"/>
  <c r="I778" i="3"/>
  <c r="I779" i="3"/>
  <c r="I780" i="3"/>
  <c r="I782" i="3"/>
  <c r="I783" i="3"/>
  <c r="I784" i="3"/>
  <c r="I786" i="3"/>
  <c r="I787" i="3"/>
  <c r="I788" i="3"/>
  <c r="I790" i="3"/>
  <c r="I791" i="3"/>
  <c r="I792" i="3"/>
  <c r="I794" i="3"/>
  <c r="I795" i="3"/>
  <c r="I796" i="3"/>
  <c r="I798" i="3"/>
  <c r="I799" i="3"/>
  <c r="I800" i="3"/>
  <c r="I802" i="3"/>
  <c r="I803" i="3"/>
  <c r="I804" i="3"/>
  <c r="I806" i="3"/>
  <c r="I807" i="3"/>
  <c r="I808" i="3"/>
  <c r="I810" i="3"/>
  <c r="I811" i="3"/>
  <c r="I812" i="3"/>
  <c r="I814" i="3"/>
  <c r="I815" i="3"/>
  <c r="I816" i="3"/>
  <c r="I818" i="3"/>
  <c r="I819" i="3"/>
  <c r="I820" i="3"/>
  <c r="I822" i="3"/>
  <c r="I823" i="3"/>
  <c r="I824" i="3"/>
  <c r="I826" i="3"/>
  <c r="I827" i="3"/>
  <c r="I828" i="3"/>
  <c r="I830" i="3"/>
  <c r="I831" i="3"/>
  <c r="I832" i="3"/>
  <c r="I834" i="3"/>
  <c r="I835" i="3"/>
  <c r="I836" i="3"/>
  <c r="I838" i="3"/>
  <c r="I839" i="3"/>
  <c r="I840" i="3"/>
  <c r="I842" i="3"/>
  <c r="I843" i="3"/>
  <c r="I844" i="3"/>
  <c r="I846" i="3"/>
  <c r="I847" i="3"/>
  <c r="I848" i="3"/>
  <c r="I850" i="3"/>
  <c r="I851" i="3"/>
  <c r="I852" i="3"/>
  <c r="I854" i="3"/>
  <c r="I855" i="3"/>
  <c r="I856" i="3"/>
  <c r="I858" i="3"/>
  <c r="I859" i="3"/>
  <c r="I860" i="3"/>
  <c r="I862" i="3"/>
  <c r="I863" i="3"/>
  <c r="I864" i="3"/>
  <c r="I866" i="3"/>
  <c r="I867" i="3"/>
  <c r="I868" i="3"/>
  <c r="I870" i="3"/>
  <c r="I871" i="3"/>
  <c r="I872" i="3"/>
  <c r="I874" i="3"/>
  <c r="I875" i="3"/>
  <c r="I876" i="3"/>
  <c r="I878" i="3"/>
  <c r="I879" i="3"/>
  <c r="I880" i="3"/>
  <c r="I882" i="3"/>
  <c r="I883" i="3"/>
  <c r="I884" i="3"/>
  <c r="I886" i="3"/>
  <c r="I887" i="3"/>
  <c r="I888" i="3"/>
  <c r="I890" i="3"/>
  <c r="I891" i="3"/>
  <c r="I892" i="3"/>
  <c r="I894" i="3"/>
  <c r="I895" i="3"/>
  <c r="I896" i="3"/>
  <c r="I898" i="3"/>
  <c r="I899" i="3"/>
  <c r="I900" i="3"/>
  <c r="I902" i="3"/>
  <c r="I903" i="3"/>
  <c r="I904" i="3"/>
  <c r="I906" i="3"/>
  <c r="I907" i="3"/>
  <c r="I908" i="3"/>
  <c r="I910" i="3"/>
  <c r="I911" i="3"/>
  <c r="I912" i="3"/>
  <c r="I914" i="3"/>
  <c r="I915" i="3"/>
  <c r="I916" i="3"/>
  <c r="I918" i="3"/>
  <c r="I919" i="3"/>
  <c r="I920" i="3"/>
  <c r="I922" i="3"/>
  <c r="I923" i="3"/>
  <c r="I924" i="3"/>
  <c r="I926" i="3"/>
  <c r="I927" i="3"/>
  <c r="I928" i="3"/>
  <c r="I930" i="3"/>
  <c r="I931" i="3"/>
  <c r="I932" i="3"/>
  <c r="I934" i="3"/>
  <c r="I935" i="3"/>
  <c r="I936" i="3"/>
  <c r="I938" i="3"/>
  <c r="I939" i="3"/>
  <c r="I940" i="3"/>
  <c r="I942" i="3"/>
  <c r="I943" i="3"/>
  <c r="I944" i="3"/>
  <c r="I946" i="3"/>
  <c r="I947" i="3"/>
  <c r="I948" i="3"/>
  <c r="I950" i="3"/>
  <c r="I951" i="3"/>
  <c r="I952" i="3"/>
  <c r="I954" i="3"/>
  <c r="I955" i="3"/>
  <c r="I956" i="3"/>
  <c r="I958" i="3"/>
  <c r="I959" i="3"/>
  <c r="I960" i="3"/>
  <c r="I962" i="3"/>
  <c r="I9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I3" i="3"/>
  <c r="G3" i="3"/>
  <c r="F3" i="3"/>
  <c r="E3" i="3"/>
  <c r="E228" i="6" l="1"/>
  <c r="J227" i="1"/>
  <c r="I227" i="8"/>
  <c r="E407" i="6"/>
  <c r="J406" i="1"/>
  <c r="H141" i="1"/>
  <c r="T141" i="5" s="1"/>
  <c r="H77" i="1"/>
  <c r="T77" i="5" s="1"/>
  <c r="H41" i="1"/>
  <c r="T41" i="5" s="1"/>
  <c r="H175" i="1"/>
  <c r="T175" i="5" s="1"/>
  <c r="H143" i="1"/>
  <c r="T143" i="5" s="1"/>
  <c r="H414" i="1"/>
  <c r="T414" i="5" s="1"/>
  <c r="H382" i="1"/>
  <c r="T382" i="5" s="1"/>
  <c r="H350" i="1"/>
  <c r="T350" i="5" s="1"/>
  <c r="H270" i="1"/>
  <c r="T270" i="5" s="1"/>
  <c r="H242" i="1"/>
  <c r="T242" i="5" s="1"/>
  <c r="H22" i="1"/>
  <c r="T22" i="5" s="1"/>
  <c r="H6" i="1"/>
  <c r="T6" i="5" s="1"/>
  <c r="H171" i="1"/>
  <c r="T171" i="5" s="1"/>
  <c r="H426" i="1"/>
  <c r="T426" i="5" s="1"/>
  <c r="H410" i="1"/>
  <c r="T410" i="5" s="1"/>
  <c r="H394" i="1"/>
  <c r="T394" i="5" s="1"/>
  <c r="H378" i="1"/>
  <c r="T378" i="5" s="1"/>
  <c r="H429" i="8"/>
  <c r="H425" i="8"/>
  <c r="H421" i="8"/>
  <c r="H417" i="8"/>
  <c r="H413" i="8"/>
  <c r="H407" i="8"/>
  <c r="H403" i="8"/>
  <c r="H399" i="8"/>
  <c r="H395" i="8"/>
  <c r="H391" i="8"/>
  <c r="H387" i="8"/>
  <c r="H426" i="8"/>
  <c r="H420" i="8"/>
  <c r="H415" i="8"/>
  <c r="H410" i="8"/>
  <c r="H400" i="8"/>
  <c r="H397" i="8"/>
  <c r="H394" i="8"/>
  <c r="H424" i="8"/>
  <c r="H419" i="8"/>
  <c r="H414" i="8"/>
  <c r="H404" i="8"/>
  <c r="H401" i="8"/>
  <c r="H398" i="8"/>
  <c r="H388" i="8"/>
  <c r="H385" i="8"/>
  <c r="H428" i="8"/>
  <c r="H418" i="8"/>
  <c r="H402" i="8"/>
  <c r="H393" i="8"/>
  <c r="H390" i="8"/>
  <c r="H427" i="8"/>
  <c r="H416" i="8"/>
  <c r="H408" i="8"/>
  <c r="H405" i="8"/>
  <c r="H396" i="8"/>
  <c r="H423" i="8"/>
  <c r="H412" i="8"/>
  <c r="H409" i="8"/>
  <c r="H406" i="8"/>
  <c r="H386" i="8"/>
  <c r="H411" i="8"/>
  <c r="H389" i="8"/>
  <c r="H422" i="8"/>
  <c r="H392" i="8"/>
  <c r="H387" i="1"/>
  <c r="T387" i="5" s="1"/>
  <c r="H391" i="1"/>
  <c r="T391" i="5" s="1"/>
  <c r="H395" i="1"/>
  <c r="T395" i="5" s="1"/>
  <c r="H399" i="1"/>
  <c r="T399" i="5" s="1"/>
  <c r="H403" i="1"/>
  <c r="T403" i="5" s="1"/>
  <c r="H407" i="1"/>
  <c r="T407" i="5" s="1"/>
  <c r="H411" i="1"/>
  <c r="T411" i="5" s="1"/>
  <c r="H415" i="1"/>
  <c r="T415" i="5" s="1"/>
  <c r="H419" i="1"/>
  <c r="T419" i="5" s="1"/>
  <c r="H423" i="1"/>
  <c r="T423" i="5" s="1"/>
  <c r="H427" i="1"/>
  <c r="T427" i="5" s="1"/>
  <c r="H385" i="1"/>
  <c r="T385" i="5" s="1"/>
  <c r="H393" i="1"/>
  <c r="T393" i="5" s="1"/>
  <c r="H401" i="1"/>
  <c r="T401" i="5" s="1"/>
  <c r="H409" i="1"/>
  <c r="T409" i="5" s="1"/>
  <c r="H417" i="1"/>
  <c r="T417" i="5" s="1"/>
  <c r="H425" i="1"/>
  <c r="T425" i="5" s="1"/>
  <c r="H388" i="1"/>
  <c r="T388" i="5" s="1"/>
  <c r="H392" i="1"/>
  <c r="T392" i="5" s="1"/>
  <c r="H396" i="1"/>
  <c r="T396" i="5" s="1"/>
  <c r="H400" i="1"/>
  <c r="T400" i="5" s="1"/>
  <c r="H404" i="1"/>
  <c r="T404" i="5" s="1"/>
  <c r="H408" i="1"/>
  <c r="T408" i="5" s="1"/>
  <c r="H412" i="1"/>
  <c r="T412" i="5" s="1"/>
  <c r="H416" i="1"/>
  <c r="T416" i="5" s="1"/>
  <c r="H420" i="1"/>
  <c r="T420" i="5" s="1"/>
  <c r="H424" i="1"/>
  <c r="T424" i="5" s="1"/>
  <c r="H428" i="1"/>
  <c r="T428" i="5" s="1"/>
  <c r="H389" i="1"/>
  <c r="T389" i="5" s="1"/>
  <c r="H397" i="1"/>
  <c r="T397" i="5" s="1"/>
  <c r="H405" i="1"/>
  <c r="T405" i="5" s="1"/>
  <c r="H413" i="1"/>
  <c r="T413" i="5" s="1"/>
  <c r="H421" i="1"/>
  <c r="T421" i="5" s="1"/>
  <c r="H429" i="1"/>
  <c r="T429" i="5" s="1"/>
  <c r="H280" i="8"/>
  <c r="H279" i="8"/>
  <c r="H278" i="8"/>
  <c r="H277" i="8"/>
  <c r="H276" i="8"/>
  <c r="H275" i="8"/>
  <c r="H275" i="1"/>
  <c r="T275" i="5" s="1"/>
  <c r="H279" i="1"/>
  <c r="T279" i="5" s="1"/>
  <c r="H276" i="1"/>
  <c r="T276" i="5" s="1"/>
  <c r="H280" i="1"/>
  <c r="T280" i="5" s="1"/>
  <c r="H277" i="1"/>
  <c r="T277" i="5" s="1"/>
  <c r="H247" i="8"/>
  <c r="H243" i="8"/>
  <c r="H242" i="8"/>
  <c r="H246" i="8"/>
  <c r="H241" i="8"/>
  <c r="H245" i="8"/>
  <c r="H240" i="8"/>
  <c r="H244" i="8"/>
  <c r="H243" i="1"/>
  <c r="T243" i="5" s="1"/>
  <c r="H247" i="1"/>
  <c r="T247" i="5" s="1"/>
  <c r="H245" i="1"/>
  <c r="T245" i="5" s="1"/>
  <c r="H222" i="1"/>
  <c r="T222" i="5" s="1"/>
  <c r="H240" i="1"/>
  <c r="T240" i="5" s="1"/>
  <c r="H244" i="1"/>
  <c r="T244" i="5" s="1"/>
  <c r="H241" i="1"/>
  <c r="T241" i="5" s="1"/>
  <c r="H226" i="1"/>
  <c r="T226" i="5" s="1"/>
  <c r="H179" i="8"/>
  <c r="H175" i="8"/>
  <c r="H171" i="8"/>
  <c r="H167" i="8"/>
  <c r="H163" i="8"/>
  <c r="H178" i="8"/>
  <c r="H173" i="8"/>
  <c r="H168" i="8"/>
  <c r="H162" i="8"/>
  <c r="H177" i="8"/>
  <c r="H172" i="8"/>
  <c r="H166" i="8"/>
  <c r="H176" i="8"/>
  <c r="H170" i="8"/>
  <c r="H165" i="8"/>
  <c r="H169" i="8"/>
  <c r="H174" i="8"/>
  <c r="H164" i="8"/>
  <c r="H164" i="1"/>
  <c r="T164" i="5" s="1"/>
  <c r="H168" i="1"/>
  <c r="T168" i="5" s="1"/>
  <c r="H172" i="1"/>
  <c r="T172" i="5" s="1"/>
  <c r="H176" i="1"/>
  <c r="T176" i="5" s="1"/>
  <c r="H162" i="1"/>
  <c r="T162" i="5" s="1"/>
  <c r="H170" i="1"/>
  <c r="T170" i="5" s="1"/>
  <c r="H165" i="1"/>
  <c r="T165" i="5" s="1"/>
  <c r="H169" i="1"/>
  <c r="T169" i="5" s="1"/>
  <c r="H173" i="1"/>
  <c r="T173" i="5" s="1"/>
  <c r="H177" i="1"/>
  <c r="T177" i="5" s="1"/>
  <c r="H166" i="1"/>
  <c r="T166" i="5" s="1"/>
  <c r="H174" i="1"/>
  <c r="T174" i="5" s="1"/>
  <c r="H178" i="1"/>
  <c r="T178" i="5" s="1"/>
  <c r="H131" i="8"/>
  <c r="H130" i="8"/>
  <c r="H129" i="8"/>
  <c r="H128" i="8"/>
  <c r="H127" i="8"/>
  <c r="H126" i="8"/>
  <c r="H128" i="1"/>
  <c r="T128" i="5" s="1"/>
  <c r="H130" i="1"/>
  <c r="T130" i="5" s="1"/>
  <c r="H129" i="1"/>
  <c r="T129" i="5" s="1"/>
  <c r="H126" i="1"/>
  <c r="T126" i="5" s="1"/>
  <c r="H94" i="8"/>
  <c r="H93" i="8"/>
  <c r="H92" i="8"/>
  <c r="H91" i="8"/>
  <c r="H90" i="8"/>
  <c r="H89" i="8"/>
  <c r="H88" i="8"/>
  <c r="H87" i="8"/>
  <c r="H86" i="8"/>
  <c r="H85" i="8"/>
  <c r="H84" i="8"/>
  <c r="H83" i="8"/>
  <c r="H84" i="1"/>
  <c r="T84" i="5" s="1"/>
  <c r="H88" i="1"/>
  <c r="T88" i="5" s="1"/>
  <c r="H92" i="1"/>
  <c r="T92" i="5" s="1"/>
  <c r="H90" i="1"/>
  <c r="T90" i="5" s="1"/>
  <c r="H85" i="1"/>
  <c r="T85" i="5" s="1"/>
  <c r="H89" i="1"/>
  <c r="T89" i="5" s="1"/>
  <c r="H93" i="1"/>
  <c r="T93" i="5" s="1"/>
  <c r="H86" i="1"/>
  <c r="T86" i="5" s="1"/>
  <c r="H94" i="1"/>
  <c r="T94" i="5" s="1"/>
  <c r="H9" i="8"/>
  <c r="H5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0" i="8"/>
  <c r="H4" i="8"/>
  <c r="H18" i="8"/>
  <c r="H17" i="8"/>
  <c r="H15" i="8"/>
  <c r="H14" i="8"/>
  <c r="H7" i="8"/>
  <c r="H2" i="8"/>
  <c r="H8" i="8"/>
  <c r="H3" i="8"/>
  <c r="H19" i="8"/>
  <c r="H16" i="8"/>
  <c r="H13" i="8"/>
  <c r="H12" i="8"/>
  <c r="H11" i="8"/>
  <c r="H6" i="8"/>
  <c r="H42" i="1"/>
  <c r="T42" i="5" s="1"/>
  <c r="H46" i="1"/>
  <c r="T46" i="5" s="1"/>
  <c r="H50" i="1"/>
  <c r="T50" i="5" s="1"/>
  <c r="H37" i="1"/>
  <c r="T37" i="5" s="1"/>
  <c r="H3" i="1"/>
  <c r="T3" i="5" s="1"/>
  <c r="H7" i="1"/>
  <c r="T7" i="5" s="1"/>
  <c r="H11" i="1"/>
  <c r="T11" i="5" s="1"/>
  <c r="H15" i="1"/>
  <c r="T15" i="5" s="1"/>
  <c r="H19" i="1"/>
  <c r="T19" i="5" s="1"/>
  <c r="H23" i="1"/>
  <c r="T23" i="5" s="1"/>
  <c r="H27" i="1"/>
  <c r="T27" i="5" s="1"/>
  <c r="H31" i="1"/>
  <c r="T31" i="5" s="1"/>
  <c r="H2" i="1"/>
  <c r="T2" i="5" s="1"/>
  <c r="H44" i="1"/>
  <c r="T44" i="5" s="1"/>
  <c r="H52" i="1"/>
  <c r="T52" i="5" s="1"/>
  <c r="H13" i="1"/>
  <c r="T13" i="5" s="1"/>
  <c r="H21" i="1"/>
  <c r="T21" i="5" s="1"/>
  <c r="H29" i="1"/>
  <c r="T29" i="5" s="1"/>
  <c r="H39" i="1"/>
  <c r="T39" i="5" s="1"/>
  <c r="H43" i="1"/>
  <c r="T43" i="5" s="1"/>
  <c r="H47" i="1"/>
  <c r="T47" i="5" s="1"/>
  <c r="H51" i="1"/>
  <c r="T51" i="5" s="1"/>
  <c r="H38" i="1"/>
  <c r="T38" i="5" s="1"/>
  <c r="H4" i="1"/>
  <c r="T4" i="5" s="1"/>
  <c r="H8" i="1"/>
  <c r="T8" i="5" s="1"/>
  <c r="H12" i="1"/>
  <c r="T12" i="5" s="1"/>
  <c r="H16" i="1"/>
  <c r="T16" i="5" s="1"/>
  <c r="H20" i="1"/>
  <c r="T20" i="5" s="1"/>
  <c r="H24" i="1"/>
  <c r="T24" i="5" s="1"/>
  <c r="H28" i="1"/>
  <c r="T28" i="5" s="1"/>
  <c r="H32" i="1"/>
  <c r="T32" i="5" s="1"/>
  <c r="H40" i="1"/>
  <c r="T40" i="5" s="1"/>
  <c r="H48" i="1"/>
  <c r="T48" i="5" s="1"/>
  <c r="H35" i="1"/>
  <c r="T35" i="5" s="1"/>
  <c r="H5" i="1"/>
  <c r="T5" i="5" s="1"/>
  <c r="H9" i="1"/>
  <c r="T9" i="5" s="1"/>
  <c r="H17" i="1"/>
  <c r="T17" i="5" s="1"/>
  <c r="H25" i="1"/>
  <c r="T25" i="5" s="1"/>
  <c r="H33" i="1"/>
  <c r="T33" i="5" s="1"/>
  <c r="H30" i="1"/>
  <c r="T30" i="5" s="1"/>
  <c r="H14" i="1"/>
  <c r="T14" i="5" s="1"/>
  <c r="H81" i="1"/>
  <c r="T81" i="5" s="1"/>
  <c r="H45" i="1"/>
  <c r="T45" i="5" s="1"/>
  <c r="H179" i="1"/>
  <c r="T179" i="5" s="1"/>
  <c r="H163" i="1"/>
  <c r="T163" i="5" s="1"/>
  <c r="H147" i="1"/>
  <c r="T147" i="5" s="1"/>
  <c r="H119" i="1"/>
  <c r="T119" i="5" s="1"/>
  <c r="H83" i="1"/>
  <c r="T83" i="5" s="1"/>
  <c r="H418" i="1"/>
  <c r="T418" i="5" s="1"/>
  <c r="H402" i="1"/>
  <c r="T402" i="5" s="1"/>
  <c r="H386" i="1"/>
  <c r="T386" i="5" s="1"/>
  <c r="H370" i="1"/>
  <c r="T370" i="5" s="1"/>
  <c r="H354" i="1"/>
  <c r="T354" i="5" s="1"/>
  <c r="H274" i="1"/>
  <c r="T274" i="5" s="1"/>
  <c r="H258" i="1"/>
  <c r="T258" i="5" s="1"/>
  <c r="H246" i="1"/>
  <c r="T246" i="5" s="1"/>
  <c r="H230" i="1"/>
  <c r="T230" i="5" s="1"/>
  <c r="H348" i="1"/>
  <c r="T348" i="5" s="1"/>
  <c r="H75" i="1"/>
  <c r="T75" i="5" s="1"/>
  <c r="H26" i="1"/>
  <c r="T26" i="5" s="1"/>
  <c r="H10" i="1"/>
  <c r="T10" i="5" s="1"/>
  <c r="H159" i="1"/>
  <c r="T159" i="5" s="1"/>
  <c r="H131" i="1"/>
  <c r="T131" i="5" s="1"/>
  <c r="H398" i="1"/>
  <c r="T398" i="5" s="1"/>
  <c r="H366" i="1"/>
  <c r="T366" i="5" s="1"/>
  <c r="H34" i="1"/>
  <c r="T34" i="5" s="1"/>
  <c r="H18" i="1"/>
  <c r="T18" i="5" s="1"/>
  <c r="H36" i="1"/>
  <c r="T36" i="5" s="1"/>
  <c r="H49" i="1"/>
  <c r="T49" i="5" s="1"/>
  <c r="H167" i="1"/>
  <c r="T167" i="5" s="1"/>
  <c r="H151" i="1"/>
  <c r="T151" i="5" s="1"/>
  <c r="H123" i="1"/>
  <c r="T123" i="5" s="1"/>
  <c r="H87" i="1"/>
  <c r="T87" i="5" s="1"/>
  <c r="H422" i="1"/>
  <c r="T422" i="5" s="1"/>
  <c r="H406" i="1"/>
  <c r="T406" i="5" s="1"/>
  <c r="H390" i="1"/>
  <c r="T390" i="5" s="1"/>
  <c r="H374" i="1"/>
  <c r="T374" i="5" s="1"/>
  <c r="H358" i="1"/>
  <c r="T358" i="5" s="1"/>
  <c r="H278" i="1"/>
  <c r="T278" i="5" s="1"/>
  <c r="H262" i="1"/>
  <c r="T262" i="5" s="1"/>
  <c r="H234" i="1"/>
  <c r="T234" i="5" s="1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39" i="8"/>
  <c r="H235" i="8"/>
  <c r="H231" i="8"/>
  <c r="H227" i="8"/>
  <c r="H223" i="8"/>
  <c r="H237" i="8"/>
  <c r="H232" i="8"/>
  <c r="H226" i="8"/>
  <c r="H221" i="8"/>
  <c r="H236" i="8"/>
  <c r="H230" i="8"/>
  <c r="H225" i="8"/>
  <c r="H220" i="8"/>
  <c r="H234" i="8"/>
  <c r="H229" i="8"/>
  <c r="H224" i="8"/>
  <c r="H222" i="8"/>
  <c r="H228" i="8"/>
  <c r="H238" i="8"/>
  <c r="H233" i="8"/>
  <c r="H125" i="8"/>
  <c r="H124" i="8"/>
  <c r="H123" i="8"/>
  <c r="H122" i="8"/>
  <c r="H121" i="8"/>
  <c r="H120" i="8"/>
  <c r="H119" i="8"/>
  <c r="H118" i="8"/>
  <c r="H117" i="8"/>
  <c r="H72" i="1"/>
  <c r="T72" i="5" s="1"/>
  <c r="H210" i="1"/>
  <c r="T210" i="5" s="1"/>
  <c r="H202" i="1"/>
  <c r="T202" i="5" s="1"/>
  <c r="H158" i="1"/>
  <c r="T158" i="5" s="1"/>
  <c r="H150" i="1"/>
  <c r="T150" i="5" s="1"/>
  <c r="H142" i="1"/>
  <c r="T142" i="5" s="1"/>
  <c r="H118" i="1"/>
  <c r="T118" i="5" s="1"/>
  <c r="H110" i="1"/>
  <c r="T110" i="5" s="1"/>
  <c r="H381" i="1"/>
  <c r="T381" i="5" s="1"/>
  <c r="H373" i="1"/>
  <c r="T373" i="5" s="1"/>
  <c r="H365" i="1"/>
  <c r="T365" i="5" s="1"/>
  <c r="H357" i="1"/>
  <c r="T357" i="5" s="1"/>
  <c r="H349" i="1"/>
  <c r="T349" i="5" s="1"/>
  <c r="H345" i="1"/>
  <c r="T345" i="5" s="1"/>
  <c r="H337" i="1"/>
  <c r="T337" i="5" s="1"/>
  <c r="H325" i="1"/>
  <c r="T325" i="5" s="1"/>
  <c r="H317" i="1"/>
  <c r="T317" i="5" s="1"/>
  <c r="H309" i="1"/>
  <c r="T309" i="5" s="1"/>
  <c r="H301" i="1"/>
  <c r="T301" i="5" s="1"/>
  <c r="H269" i="1"/>
  <c r="T269" i="5" s="1"/>
  <c r="H257" i="1"/>
  <c r="T257" i="5" s="1"/>
  <c r="H233" i="1"/>
  <c r="T233" i="5" s="1"/>
  <c r="H225" i="1"/>
  <c r="T225" i="5" s="1"/>
  <c r="H480" i="8"/>
  <c r="H479" i="8"/>
  <c r="H478" i="8"/>
  <c r="H477" i="8"/>
  <c r="H476" i="8"/>
  <c r="H475" i="8"/>
  <c r="H474" i="8"/>
  <c r="H473" i="8"/>
  <c r="H472" i="8"/>
  <c r="H471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57" i="8"/>
  <c r="H256" i="8"/>
  <c r="H255" i="8"/>
  <c r="H254" i="8"/>
  <c r="H253" i="8"/>
  <c r="H219" i="8"/>
  <c r="H215" i="8"/>
  <c r="H211" i="8"/>
  <c r="H207" i="8"/>
  <c r="H203" i="8"/>
  <c r="H216" i="8"/>
  <c r="H210" i="8"/>
  <c r="H205" i="8"/>
  <c r="H200" i="8"/>
  <c r="H214" i="8"/>
  <c r="H209" i="8"/>
  <c r="H204" i="8"/>
  <c r="H218" i="8"/>
  <c r="H213" i="8"/>
  <c r="H208" i="8"/>
  <c r="H202" i="8"/>
  <c r="H201" i="8"/>
  <c r="H212" i="8"/>
  <c r="H217" i="8"/>
  <c r="H206" i="8"/>
  <c r="H139" i="8"/>
  <c r="H136" i="8"/>
  <c r="H140" i="8"/>
  <c r="H138" i="8"/>
  <c r="H137" i="8"/>
  <c r="H116" i="8"/>
  <c r="H115" i="8"/>
  <c r="H114" i="8"/>
  <c r="H113" i="8"/>
  <c r="H112" i="8"/>
  <c r="H111" i="8"/>
  <c r="H110" i="8"/>
  <c r="H73" i="8"/>
  <c r="H72" i="8"/>
  <c r="H71" i="8"/>
  <c r="H70" i="8"/>
  <c r="H69" i="8"/>
  <c r="H68" i="8"/>
  <c r="H79" i="1"/>
  <c r="T79" i="5" s="1"/>
  <c r="H71" i="1"/>
  <c r="T71" i="5" s="1"/>
  <c r="H67" i="1"/>
  <c r="T67" i="5" s="1"/>
  <c r="H63" i="1"/>
  <c r="T63" i="5" s="1"/>
  <c r="H59" i="1"/>
  <c r="T59" i="5" s="1"/>
  <c r="H55" i="1"/>
  <c r="T55" i="5" s="1"/>
  <c r="H213" i="1"/>
  <c r="T213" i="5" s="1"/>
  <c r="H209" i="1"/>
  <c r="T209" i="5" s="1"/>
  <c r="H205" i="1"/>
  <c r="T205" i="5" s="1"/>
  <c r="H201" i="1"/>
  <c r="T201" i="5" s="1"/>
  <c r="H197" i="1"/>
  <c r="T197" i="5" s="1"/>
  <c r="H193" i="1"/>
  <c r="T193" i="5" s="1"/>
  <c r="H189" i="1"/>
  <c r="T189" i="5" s="1"/>
  <c r="H185" i="1"/>
  <c r="T185" i="5" s="1"/>
  <c r="H161" i="1"/>
  <c r="T161" i="5" s="1"/>
  <c r="H157" i="1"/>
  <c r="T157" i="5" s="1"/>
  <c r="H153" i="1"/>
  <c r="T153" i="5" s="1"/>
  <c r="H149" i="1"/>
  <c r="T149" i="5" s="1"/>
  <c r="H145" i="1"/>
  <c r="T145" i="5" s="1"/>
  <c r="H137" i="1"/>
  <c r="T137" i="5" s="1"/>
  <c r="H125" i="1"/>
  <c r="T125" i="5" s="1"/>
  <c r="H121" i="1"/>
  <c r="T121" i="5" s="1"/>
  <c r="H117" i="1"/>
  <c r="T117" i="5" s="1"/>
  <c r="H113" i="1"/>
  <c r="T113" i="5" s="1"/>
  <c r="H109" i="1"/>
  <c r="T109" i="5" s="1"/>
  <c r="H105" i="1"/>
  <c r="T105" i="5" s="1"/>
  <c r="H101" i="1"/>
  <c r="T101" i="5" s="1"/>
  <c r="H464" i="1"/>
  <c r="T464" i="5" s="1"/>
  <c r="H460" i="1"/>
  <c r="T460" i="5" s="1"/>
  <c r="H456" i="1"/>
  <c r="T456" i="5" s="1"/>
  <c r="H452" i="1"/>
  <c r="T452" i="5" s="1"/>
  <c r="H448" i="1"/>
  <c r="T448" i="5" s="1"/>
  <c r="H444" i="1"/>
  <c r="T444" i="5" s="1"/>
  <c r="H440" i="1"/>
  <c r="T440" i="5" s="1"/>
  <c r="H436" i="1"/>
  <c r="T436" i="5" s="1"/>
  <c r="H432" i="1"/>
  <c r="T432" i="5" s="1"/>
  <c r="H384" i="1"/>
  <c r="T384" i="5" s="1"/>
  <c r="H380" i="1"/>
  <c r="T380" i="5" s="1"/>
  <c r="H376" i="1"/>
  <c r="T376" i="5" s="1"/>
  <c r="H372" i="1"/>
  <c r="T372" i="5" s="1"/>
  <c r="H368" i="1"/>
  <c r="T368" i="5" s="1"/>
  <c r="H364" i="1"/>
  <c r="T364" i="5" s="1"/>
  <c r="H360" i="1"/>
  <c r="T360" i="5" s="1"/>
  <c r="H356" i="1"/>
  <c r="T356" i="5" s="1"/>
  <c r="H352" i="1"/>
  <c r="T352" i="5" s="1"/>
  <c r="H344" i="1"/>
  <c r="T344" i="5" s="1"/>
  <c r="H340" i="1"/>
  <c r="T340" i="5" s="1"/>
  <c r="H336" i="1"/>
  <c r="T336" i="5" s="1"/>
  <c r="H332" i="1"/>
  <c r="T332" i="5" s="1"/>
  <c r="H328" i="1"/>
  <c r="T328" i="5" s="1"/>
  <c r="H324" i="1"/>
  <c r="T324" i="5" s="1"/>
  <c r="H320" i="1"/>
  <c r="T320" i="5" s="1"/>
  <c r="H316" i="1"/>
  <c r="T316" i="5" s="1"/>
  <c r="H312" i="1"/>
  <c r="T312" i="5" s="1"/>
  <c r="H308" i="1"/>
  <c r="T308" i="5" s="1"/>
  <c r="H304" i="1"/>
  <c r="T304" i="5" s="1"/>
  <c r="H300" i="1"/>
  <c r="T300" i="5" s="1"/>
  <c r="H296" i="1"/>
  <c r="T296" i="5" s="1"/>
  <c r="H292" i="1"/>
  <c r="T292" i="5" s="1"/>
  <c r="H288" i="1"/>
  <c r="T288" i="5" s="1"/>
  <c r="H272" i="1"/>
  <c r="T272" i="5" s="1"/>
  <c r="H268" i="1"/>
  <c r="T268" i="5" s="1"/>
  <c r="H264" i="1"/>
  <c r="T264" i="5" s="1"/>
  <c r="H260" i="1"/>
  <c r="T260" i="5" s="1"/>
  <c r="H256" i="1"/>
  <c r="T256" i="5" s="1"/>
  <c r="H252" i="1"/>
  <c r="T252" i="5" s="1"/>
  <c r="H236" i="1"/>
  <c r="T236" i="5" s="1"/>
  <c r="H232" i="1"/>
  <c r="T232" i="5" s="1"/>
  <c r="H228" i="1"/>
  <c r="T228" i="5" s="1"/>
  <c r="H224" i="1"/>
  <c r="T224" i="5" s="1"/>
  <c r="H220" i="1"/>
  <c r="T220" i="5" s="1"/>
  <c r="H469" i="1"/>
  <c r="T469" i="5" s="1"/>
  <c r="H479" i="1"/>
  <c r="T479" i="5" s="1"/>
  <c r="H475" i="1"/>
  <c r="T475" i="5" s="1"/>
  <c r="H383" i="8"/>
  <c r="H379" i="8"/>
  <c r="H375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84" i="8"/>
  <c r="H381" i="8"/>
  <c r="H378" i="8"/>
  <c r="H382" i="8"/>
  <c r="H372" i="8"/>
  <c r="H376" i="8"/>
  <c r="H373" i="8"/>
  <c r="H377" i="8"/>
  <c r="H374" i="8"/>
  <c r="H380" i="8"/>
  <c r="H159" i="8"/>
  <c r="H155" i="8"/>
  <c r="H151" i="8"/>
  <c r="H147" i="8"/>
  <c r="H143" i="8"/>
  <c r="H157" i="8"/>
  <c r="H152" i="8"/>
  <c r="H146" i="8"/>
  <c r="H141" i="8"/>
  <c r="H161" i="8"/>
  <c r="H156" i="8"/>
  <c r="H150" i="8"/>
  <c r="H145" i="8"/>
  <c r="H160" i="8"/>
  <c r="H154" i="8"/>
  <c r="H149" i="8"/>
  <c r="H144" i="8"/>
  <c r="H158" i="8"/>
  <c r="H153" i="8"/>
  <c r="H148" i="8"/>
  <c r="H142" i="8"/>
  <c r="H82" i="8"/>
  <c r="H81" i="8"/>
  <c r="H80" i="8"/>
  <c r="H79" i="8"/>
  <c r="H78" i="8"/>
  <c r="H77" i="8"/>
  <c r="H76" i="8"/>
  <c r="H75" i="8"/>
  <c r="H74" i="8"/>
  <c r="H80" i="1"/>
  <c r="T80" i="5" s="1"/>
  <c r="H76" i="1"/>
  <c r="T76" i="5" s="1"/>
  <c r="H68" i="1"/>
  <c r="T68" i="5" s="1"/>
  <c r="H214" i="1"/>
  <c r="T214" i="5" s="1"/>
  <c r="H206" i="1"/>
  <c r="T206" i="5" s="1"/>
  <c r="H154" i="1"/>
  <c r="T154" i="5" s="1"/>
  <c r="H146" i="1"/>
  <c r="T146" i="5" s="1"/>
  <c r="H138" i="1"/>
  <c r="T138" i="5" s="1"/>
  <c r="H122" i="1"/>
  <c r="T122" i="5" s="1"/>
  <c r="H114" i="1"/>
  <c r="T114" i="5" s="1"/>
  <c r="H82" i="1"/>
  <c r="T82" i="5" s="1"/>
  <c r="H377" i="1"/>
  <c r="T377" i="5" s="1"/>
  <c r="H369" i="1"/>
  <c r="T369" i="5" s="1"/>
  <c r="H361" i="1"/>
  <c r="T361" i="5" s="1"/>
  <c r="H353" i="1"/>
  <c r="T353" i="5" s="1"/>
  <c r="H341" i="1"/>
  <c r="T341" i="5" s="1"/>
  <c r="H333" i="1"/>
  <c r="T333" i="5" s="1"/>
  <c r="H329" i="1"/>
  <c r="T329" i="5" s="1"/>
  <c r="H321" i="1"/>
  <c r="T321" i="5" s="1"/>
  <c r="H313" i="1"/>
  <c r="T313" i="5" s="1"/>
  <c r="H305" i="1"/>
  <c r="T305" i="5" s="1"/>
  <c r="H297" i="1"/>
  <c r="T297" i="5" s="1"/>
  <c r="H273" i="1"/>
  <c r="T273" i="5" s="1"/>
  <c r="H265" i="1"/>
  <c r="T265" i="5" s="1"/>
  <c r="H261" i="1"/>
  <c r="T261" i="5" s="1"/>
  <c r="H253" i="1"/>
  <c r="T253" i="5" s="1"/>
  <c r="H237" i="1"/>
  <c r="T237" i="5" s="1"/>
  <c r="H229" i="1"/>
  <c r="T229" i="5" s="1"/>
  <c r="H221" i="1"/>
  <c r="T221" i="5" s="1"/>
  <c r="H217" i="1"/>
  <c r="T217" i="5" s="1"/>
  <c r="H441" i="8"/>
  <c r="H437" i="8"/>
  <c r="H433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2" i="8"/>
  <c r="H436" i="8"/>
  <c r="H431" i="8"/>
  <c r="H440" i="8"/>
  <c r="H435" i="8"/>
  <c r="H430" i="8"/>
  <c r="H439" i="8"/>
  <c r="H438" i="8"/>
  <c r="H449" i="8"/>
  <c r="H448" i="8"/>
  <c r="H447" i="8"/>
  <c r="H446" i="8"/>
  <c r="H445" i="8"/>
  <c r="H444" i="8"/>
  <c r="H434" i="8"/>
  <c r="H443" i="8"/>
  <c r="H432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51" i="8"/>
  <c r="H248" i="8"/>
  <c r="H252" i="8"/>
  <c r="H250" i="8"/>
  <c r="H249" i="8"/>
  <c r="H199" i="8"/>
  <c r="H195" i="8"/>
  <c r="H191" i="8"/>
  <c r="H187" i="8"/>
  <c r="H183" i="8"/>
  <c r="H194" i="8"/>
  <c r="H189" i="8"/>
  <c r="H184" i="8"/>
  <c r="H198" i="8"/>
  <c r="H193" i="8"/>
  <c r="H188" i="8"/>
  <c r="H182" i="8"/>
  <c r="H197" i="8"/>
  <c r="H192" i="8"/>
  <c r="H186" i="8"/>
  <c r="H181" i="8"/>
  <c r="H180" i="8"/>
  <c r="H196" i="8"/>
  <c r="H190" i="8"/>
  <c r="H185" i="8"/>
  <c r="H135" i="8"/>
  <c r="H134" i="8"/>
  <c r="H133" i="8"/>
  <c r="H132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78" i="1"/>
  <c r="T78" i="5" s="1"/>
  <c r="H74" i="1"/>
  <c r="T74" i="5" s="1"/>
  <c r="H70" i="1"/>
  <c r="T70" i="5" s="1"/>
  <c r="H66" i="1"/>
  <c r="T66" i="5" s="1"/>
  <c r="H62" i="1"/>
  <c r="T62" i="5" s="1"/>
  <c r="H58" i="1"/>
  <c r="T58" i="5" s="1"/>
  <c r="H54" i="1"/>
  <c r="T54" i="5" s="1"/>
  <c r="H216" i="1"/>
  <c r="T216" i="5" s="1"/>
  <c r="H212" i="1"/>
  <c r="T212" i="5" s="1"/>
  <c r="H208" i="1"/>
  <c r="T208" i="5" s="1"/>
  <c r="H204" i="1"/>
  <c r="T204" i="5" s="1"/>
  <c r="H200" i="1"/>
  <c r="T200" i="5" s="1"/>
  <c r="H196" i="1"/>
  <c r="T196" i="5" s="1"/>
  <c r="H192" i="1"/>
  <c r="T192" i="5" s="1"/>
  <c r="H188" i="1"/>
  <c r="T188" i="5" s="1"/>
  <c r="H184" i="1"/>
  <c r="T184" i="5" s="1"/>
  <c r="H180" i="1"/>
  <c r="T180" i="5" s="1"/>
  <c r="H160" i="1"/>
  <c r="T160" i="5" s="1"/>
  <c r="H156" i="1"/>
  <c r="T156" i="5" s="1"/>
  <c r="H152" i="1"/>
  <c r="T152" i="5" s="1"/>
  <c r="H148" i="1"/>
  <c r="T148" i="5" s="1"/>
  <c r="H144" i="1"/>
  <c r="T144" i="5" s="1"/>
  <c r="H140" i="1"/>
  <c r="T140" i="5" s="1"/>
  <c r="H136" i="1"/>
  <c r="T136" i="5" s="1"/>
  <c r="H132" i="1"/>
  <c r="T132" i="5" s="1"/>
  <c r="H124" i="1"/>
  <c r="T124" i="5" s="1"/>
  <c r="H120" i="1"/>
  <c r="T120" i="5" s="1"/>
  <c r="H116" i="1"/>
  <c r="T116" i="5" s="1"/>
  <c r="H112" i="1"/>
  <c r="T112" i="5" s="1"/>
  <c r="H108" i="1"/>
  <c r="T108" i="5" s="1"/>
  <c r="H104" i="1"/>
  <c r="T104" i="5" s="1"/>
  <c r="H100" i="1"/>
  <c r="T100" i="5" s="1"/>
  <c r="H96" i="1"/>
  <c r="T96" i="5" s="1"/>
  <c r="H463" i="1"/>
  <c r="T463" i="5" s="1"/>
  <c r="H459" i="1"/>
  <c r="T459" i="5" s="1"/>
  <c r="H455" i="1"/>
  <c r="T455" i="5" s="1"/>
  <c r="H451" i="1"/>
  <c r="T451" i="5" s="1"/>
  <c r="H447" i="1"/>
  <c r="T447" i="5" s="1"/>
  <c r="H443" i="1"/>
  <c r="T443" i="5" s="1"/>
  <c r="H439" i="1"/>
  <c r="T439" i="5" s="1"/>
  <c r="H435" i="1"/>
  <c r="T435" i="5" s="1"/>
  <c r="H431" i="1"/>
  <c r="T431" i="5" s="1"/>
  <c r="H383" i="1"/>
  <c r="T383" i="5" s="1"/>
  <c r="H379" i="1"/>
  <c r="T379" i="5" s="1"/>
  <c r="H375" i="1"/>
  <c r="T375" i="5" s="1"/>
  <c r="H371" i="1"/>
  <c r="T371" i="5" s="1"/>
  <c r="H367" i="1"/>
  <c r="T367" i="5" s="1"/>
  <c r="H363" i="1"/>
  <c r="T363" i="5" s="1"/>
  <c r="H359" i="1"/>
  <c r="T359" i="5" s="1"/>
  <c r="H355" i="1"/>
  <c r="T355" i="5" s="1"/>
  <c r="H351" i="1"/>
  <c r="T351" i="5" s="1"/>
  <c r="H347" i="1"/>
  <c r="T347" i="5" s="1"/>
  <c r="H343" i="1"/>
  <c r="T343" i="5" s="1"/>
  <c r="H339" i="1"/>
  <c r="T339" i="5" s="1"/>
  <c r="H335" i="1"/>
  <c r="T335" i="5" s="1"/>
  <c r="H331" i="1"/>
  <c r="T331" i="5" s="1"/>
  <c r="H327" i="1"/>
  <c r="T327" i="5" s="1"/>
  <c r="H323" i="1"/>
  <c r="T323" i="5" s="1"/>
  <c r="H319" i="1"/>
  <c r="T319" i="5" s="1"/>
  <c r="H315" i="1"/>
  <c r="T315" i="5" s="1"/>
  <c r="H311" i="1"/>
  <c r="T311" i="5" s="1"/>
  <c r="H307" i="1"/>
  <c r="T307" i="5" s="1"/>
  <c r="H303" i="1"/>
  <c r="T303" i="5" s="1"/>
  <c r="H299" i="1"/>
  <c r="T299" i="5" s="1"/>
  <c r="H295" i="1"/>
  <c r="T295" i="5" s="1"/>
  <c r="H291" i="1"/>
  <c r="T291" i="5" s="1"/>
  <c r="H287" i="1"/>
  <c r="T287" i="5" s="1"/>
  <c r="H283" i="1"/>
  <c r="T283" i="5" s="1"/>
  <c r="H271" i="1"/>
  <c r="T271" i="5" s="1"/>
  <c r="H267" i="1"/>
  <c r="T267" i="5" s="1"/>
  <c r="H263" i="1"/>
  <c r="T263" i="5" s="1"/>
  <c r="H259" i="1"/>
  <c r="T259" i="5" s="1"/>
  <c r="H255" i="1"/>
  <c r="T255" i="5" s="1"/>
  <c r="H251" i="1"/>
  <c r="T251" i="5" s="1"/>
  <c r="H239" i="1"/>
  <c r="T239" i="5" s="1"/>
  <c r="H235" i="1"/>
  <c r="T235" i="5" s="1"/>
  <c r="H231" i="1"/>
  <c r="T231" i="5" s="1"/>
  <c r="H227" i="1"/>
  <c r="T227" i="5" s="1"/>
  <c r="H223" i="1"/>
  <c r="T223" i="5" s="1"/>
  <c r="H219" i="1"/>
  <c r="T219" i="5" s="1"/>
  <c r="H468" i="1"/>
  <c r="T468" i="5" s="1"/>
  <c r="H470" i="1"/>
  <c r="T470" i="5" s="1"/>
  <c r="H478" i="1"/>
  <c r="T478" i="5" s="1"/>
  <c r="H474" i="1"/>
  <c r="T474" i="5" s="1"/>
  <c r="W8" i="5"/>
  <c r="F15" i="5" s="1"/>
  <c r="W5" i="5"/>
  <c r="E408" i="6" l="1"/>
  <c r="J407" i="1"/>
  <c r="E229" i="6"/>
  <c r="J228" i="1"/>
  <c r="I228" i="8"/>
  <c r="H350" i="11"/>
  <c r="H120" i="11"/>
  <c r="H87" i="11"/>
  <c r="H281" i="11"/>
  <c r="H29" i="11"/>
  <c r="H33" i="11"/>
  <c r="H178" i="11"/>
  <c r="H119" i="11"/>
  <c r="H217" i="11"/>
  <c r="H452" i="11"/>
  <c r="F380" i="5"/>
  <c r="H182" i="11"/>
  <c r="H158" i="11"/>
  <c r="H151" i="11"/>
  <c r="H420" i="11"/>
  <c r="H455" i="11"/>
  <c r="F94" i="5"/>
  <c r="F201" i="5"/>
  <c r="F263" i="5"/>
  <c r="F10" i="5"/>
  <c r="F405" i="5"/>
  <c r="F74" i="5"/>
  <c r="F245" i="5"/>
  <c r="F452" i="5"/>
  <c r="F100" i="5"/>
  <c r="F368" i="5"/>
  <c r="F243" i="5"/>
  <c r="H12" i="11"/>
  <c r="H16" i="11"/>
  <c r="H340" i="11"/>
  <c r="H55" i="11"/>
  <c r="H264" i="11"/>
  <c r="H345" i="11"/>
  <c r="H473" i="11"/>
  <c r="H215" i="11"/>
  <c r="F353" i="5"/>
  <c r="F250" i="5"/>
  <c r="F281" i="5"/>
  <c r="F121" i="5"/>
  <c r="F84" i="5"/>
  <c r="F71" i="5"/>
  <c r="F415" i="5"/>
  <c r="F445" i="5"/>
  <c r="F385" i="5"/>
  <c r="F431" i="5"/>
  <c r="F457" i="5"/>
  <c r="F461" i="5"/>
  <c r="F376" i="5"/>
  <c r="F328" i="5"/>
  <c r="F451" i="5"/>
  <c r="F273" i="5"/>
  <c r="F443" i="5"/>
  <c r="F126" i="5"/>
  <c r="F267" i="5"/>
  <c r="F140" i="5"/>
  <c r="H238" i="11"/>
  <c r="H138" i="11"/>
  <c r="H68" i="11"/>
  <c r="H88" i="11"/>
  <c r="H70" i="11"/>
  <c r="H274" i="11"/>
  <c r="H79" i="11"/>
  <c r="H143" i="11"/>
  <c r="H360" i="11"/>
  <c r="H265" i="11"/>
  <c r="H393" i="11"/>
  <c r="H412" i="11"/>
  <c r="H476" i="11"/>
  <c r="H327" i="11"/>
  <c r="F66" i="5"/>
  <c r="F466" i="5"/>
  <c r="F364" i="5"/>
  <c r="F265" i="5"/>
  <c r="F73" i="5"/>
  <c r="F52" i="5"/>
  <c r="F39" i="5"/>
  <c r="F318" i="5"/>
  <c r="F423" i="5"/>
  <c r="F342" i="5"/>
  <c r="F346" i="5"/>
  <c r="F435" i="5"/>
  <c r="F439" i="5"/>
  <c r="F246" i="5"/>
  <c r="F200" i="5"/>
  <c r="F290" i="5"/>
  <c r="F177" i="5"/>
  <c r="F421" i="5"/>
  <c r="F98" i="5"/>
  <c r="F256" i="5"/>
  <c r="F127" i="5"/>
  <c r="H172" i="11"/>
  <c r="H306" i="11"/>
  <c r="H392" i="11"/>
  <c r="H409" i="11"/>
  <c r="H484" i="11"/>
  <c r="F357" i="5"/>
  <c r="F198" i="5"/>
  <c r="F244" i="5"/>
  <c r="F336" i="5"/>
  <c r="F398" i="5"/>
  <c r="F411" i="5"/>
  <c r="F350" i="5"/>
  <c r="F187" i="5"/>
  <c r="F206" i="5"/>
  <c r="H7" i="11"/>
  <c r="H374" i="11"/>
  <c r="H23" i="11"/>
  <c r="H276" i="11"/>
  <c r="H332" i="11"/>
  <c r="H47" i="11"/>
  <c r="H111" i="11"/>
  <c r="H232" i="11"/>
  <c r="H203" i="11"/>
  <c r="H329" i="11"/>
  <c r="H457" i="11"/>
  <c r="H444" i="11"/>
  <c r="H197" i="11"/>
  <c r="F458" i="5"/>
  <c r="F476" i="5"/>
  <c r="F70" i="5"/>
  <c r="F185" i="5"/>
  <c r="F212" i="5"/>
  <c r="F199" i="5"/>
  <c r="F485" i="5"/>
  <c r="F355" i="5"/>
  <c r="F412" i="5"/>
  <c r="F369" i="5"/>
  <c r="F362" i="5"/>
  <c r="F226" i="5"/>
  <c r="F2" i="5"/>
  <c r="F213" i="5"/>
  <c r="F27" i="5"/>
  <c r="F388" i="5"/>
  <c r="F68" i="5"/>
  <c r="F363" i="5"/>
  <c r="F109" i="5"/>
  <c r="F97" i="5"/>
  <c r="H343" i="11"/>
  <c r="H471" i="11"/>
  <c r="H263" i="11"/>
  <c r="H391" i="11"/>
  <c r="H279" i="11"/>
  <c r="H407" i="11"/>
  <c r="F383" i="5"/>
  <c r="F407" i="5"/>
  <c r="F22" i="5"/>
  <c r="F45" i="5"/>
  <c r="F75" i="5"/>
  <c r="F144" i="5"/>
  <c r="F227" i="5"/>
  <c r="F17" i="5"/>
  <c r="F12" i="5"/>
  <c r="H102" i="11"/>
  <c r="H236" i="11"/>
  <c r="H66" i="11"/>
  <c r="H310" i="11"/>
  <c r="H110" i="11"/>
  <c r="H9" i="11"/>
  <c r="H56" i="11"/>
  <c r="H212" i="11"/>
  <c r="H26" i="11"/>
  <c r="H92" i="11"/>
  <c r="H242" i="11"/>
  <c r="H370" i="11"/>
  <c r="H71" i="11"/>
  <c r="H103" i="11"/>
  <c r="H135" i="11"/>
  <c r="H200" i="11"/>
  <c r="H328" i="11"/>
  <c r="H187" i="11"/>
  <c r="H249" i="11"/>
  <c r="H313" i="11"/>
  <c r="H377" i="11"/>
  <c r="H441" i="11"/>
  <c r="H404" i="11"/>
  <c r="H436" i="11"/>
  <c r="H468" i="11"/>
  <c r="H181" i="11"/>
  <c r="H247" i="11"/>
  <c r="H311" i="11"/>
  <c r="H375" i="11"/>
  <c r="H439" i="11"/>
  <c r="F442" i="5"/>
  <c r="F377" i="5"/>
  <c r="F359" i="5"/>
  <c r="F396" i="5"/>
  <c r="F262" i="5"/>
  <c r="F313" i="5"/>
  <c r="F217" i="5"/>
  <c r="F137" i="5"/>
  <c r="F308" i="5"/>
  <c r="F116" i="5"/>
  <c r="F295" i="5"/>
  <c r="F135" i="5"/>
  <c r="F465" i="5"/>
  <c r="F82" i="5"/>
  <c r="F462" i="5"/>
  <c r="F487" i="5"/>
  <c r="F178" i="5"/>
  <c r="F470" i="5"/>
  <c r="F454" i="5"/>
  <c r="F474" i="5"/>
  <c r="F42" i="5"/>
  <c r="F478" i="5"/>
  <c r="F371" i="5"/>
  <c r="F58" i="5"/>
  <c r="F329" i="5"/>
  <c r="F392" i="5"/>
  <c r="F325" i="5"/>
  <c r="F29" i="5"/>
  <c r="F315" i="5"/>
  <c r="F322" i="5"/>
  <c r="F468" i="5"/>
  <c r="F102" i="5"/>
  <c r="F25" i="5"/>
  <c r="F23" i="5"/>
  <c r="F473" i="5"/>
  <c r="F347" i="5"/>
  <c r="F186" i="5"/>
  <c r="F448" i="5"/>
  <c r="F205" i="5"/>
  <c r="F299" i="5"/>
  <c r="F5" i="5"/>
  <c r="F32" i="5"/>
  <c r="F35" i="5"/>
  <c r="F220" i="5"/>
  <c r="F239" i="5"/>
  <c r="W11" i="5"/>
  <c r="H36" i="11"/>
  <c r="H108" i="11"/>
  <c r="H43" i="11"/>
  <c r="H246" i="11"/>
  <c r="H40" i="11"/>
  <c r="H316" i="11"/>
  <c r="H98" i="11"/>
  <c r="H152" i="11"/>
  <c r="H4" i="11"/>
  <c r="H286" i="11"/>
  <c r="H210" i="11"/>
  <c r="H338" i="11"/>
  <c r="H63" i="11"/>
  <c r="H95" i="11"/>
  <c r="H127" i="11"/>
  <c r="H168" i="11"/>
  <c r="H296" i="11"/>
  <c r="H171" i="11"/>
  <c r="H233" i="11"/>
  <c r="H297" i="11"/>
  <c r="H361" i="11"/>
  <c r="H425" i="11"/>
  <c r="H396" i="11"/>
  <c r="H428" i="11"/>
  <c r="H460" i="11"/>
  <c r="H165" i="11"/>
  <c r="H231" i="11"/>
  <c r="H295" i="11"/>
  <c r="H359" i="11"/>
  <c r="H423" i="11"/>
  <c r="H485" i="11"/>
  <c r="F422" i="5"/>
  <c r="F441" i="5"/>
  <c r="F402" i="5"/>
  <c r="F444" i="5"/>
  <c r="F326" i="5"/>
  <c r="F6" i="5"/>
  <c r="F249" i="5"/>
  <c r="F153" i="5"/>
  <c r="F9" i="5"/>
  <c r="F180" i="5"/>
  <c r="F327" i="5"/>
  <c r="F167" i="5"/>
  <c r="F7" i="5"/>
  <c r="F254" i="5"/>
  <c r="F483" i="5"/>
  <c r="F330" i="5"/>
  <c r="F337" i="5"/>
  <c r="F41" i="5"/>
  <c r="F194" i="5"/>
  <c r="F130" i="5"/>
  <c r="F210" i="5"/>
  <c r="F274" i="5"/>
  <c r="F393" i="5"/>
  <c r="F142" i="5"/>
  <c r="F375" i="5"/>
  <c r="F424" i="5"/>
  <c r="F182" i="5"/>
  <c r="F149" i="5"/>
  <c r="F8" i="5"/>
  <c r="F238" i="5"/>
  <c r="F370" i="5"/>
  <c r="F230" i="5"/>
  <c r="F145" i="5"/>
  <c r="F215" i="5"/>
  <c r="F62" i="5"/>
  <c r="F282" i="5"/>
  <c r="F446" i="5"/>
  <c r="F480" i="5"/>
  <c r="F301" i="5"/>
  <c r="F216" i="5"/>
  <c r="F53" i="5"/>
  <c r="F128" i="5"/>
  <c r="F147" i="5"/>
  <c r="F236" i="5"/>
  <c r="F319" i="5"/>
  <c r="H452" i="5"/>
  <c r="H311" i="5"/>
  <c r="H254" i="11"/>
  <c r="H35" i="11"/>
  <c r="H262" i="11"/>
  <c r="H46" i="11"/>
  <c r="H13" i="11"/>
  <c r="H96" i="11"/>
  <c r="H356" i="11"/>
  <c r="H318" i="11"/>
  <c r="H250" i="11"/>
  <c r="H49" i="11"/>
  <c r="H89" i="11"/>
  <c r="H129" i="11"/>
  <c r="H208" i="11"/>
  <c r="H368" i="11"/>
  <c r="H253" i="11"/>
  <c r="H429" i="11"/>
  <c r="H443" i="11"/>
  <c r="H18" i="11"/>
  <c r="H126" i="11"/>
  <c r="H132" i="11"/>
  <c r="H11" i="11"/>
  <c r="H45" i="11"/>
  <c r="H146" i="11"/>
  <c r="H198" i="11"/>
  <c r="H22" i="11"/>
  <c r="H100" i="11"/>
  <c r="H348" i="11"/>
  <c r="H37" i="11"/>
  <c r="H64" i="11"/>
  <c r="H164" i="11"/>
  <c r="H292" i="11"/>
  <c r="H32" i="11"/>
  <c r="H206" i="11"/>
  <c r="H364" i="11"/>
  <c r="H218" i="11"/>
  <c r="H282" i="11"/>
  <c r="H346" i="11"/>
  <c r="H57" i="11"/>
  <c r="H73" i="11"/>
  <c r="H97" i="11"/>
  <c r="H113" i="11"/>
  <c r="H137" i="11"/>
  <c r="H153" i="11"/>
  <c r="H240" i="11"/>
  <c r="H336" i="11"/>
  <c r="H175" i="11"/>
  <c r="H191" i="11"/>
  <c r="H221" i="11"/>
  <c r="H285" i="11"/>
  <c r="H317" i="11"/>
  <c r="H349" i="11"/>
  <c r="H381" i="11"/>
  <c r="H413" i="11"/>
  <c r="H445" i="11"/>
  <c r="H477" i="11"/>
  <c r="H406" i="11"/>
  <c r="H422" i="11"/>
  <c r="H438" i="11"/>
  <c r="H462" i="11"/>
  <c r="H470" i="11"/>
  <c r="H169" i="11"/>
  <c r="H201" i="11"/>
  <c r="H235" i="11"/>
  <c r="H267" i="11"/>
  <c r="H283" i="11"/>
  <c r="H315" i="11"/>
  <c r="H347" i="11"/>
  <c r="H379" i="11"/>
  <c r="H395" i="11"/>
  <c r="H427" i="11"/>
  <c r="H475" i="11"/>
  <c r="H24" i="11"/>
  <c r="H54" i="11"/>
  <c r="H150" i="11"/>
  <c r="H302" i="11"/>
  <c r="H60" i="11"/>
  <c r="H148" i="11"/>
  <c r="H300" i="11"/>
  <c r="H15" i="11"/>
  <c r="H39" i="11"/>
  <c r="H50" i="11"/>
  <c r="H114" i="11"/>
  <c r="H154" i="11"/>
  <c r="H214" i="11"/>
  <c r="H278" i="11"/>
  <c r="H342" i="11"/>
  <c r="H2" i="11"/>
  <c r="H28" i="11"/>
  <c r="H62" i="11"/>
  <c r="H174" i="11"/>
  <c r="H116" i="11"/>
  <c r="H252" i="11"/>
  <c r="H380" i="11"/>
  <c r="H17" i="11"/>
  <c r="H27" i="11"/>
  <c r="H82" i="11"/>
  <c r="H122" i="11"/>
  <c r="H72" i="11"/>
  <c r="H104" i="11"/>
  <c r="H136" i="11"/>
  <c r="H180" i="11"/>
  <c r="H244" i="11"/>
  <c r="H308" i="11"/>
  <c r="H372" i="11"/>
  <c r="H14" i="11"/>
  <c r="H38" i="11"/>
  <c r="H118" i="11"/>
  <c r="H222" i="11"/>
  <c r="H366" i="11"/>
  <c r="H156" i="11"/>
  <c r="H162" i="11"/>
  <c r="H194" i="11"/>
  <c r="H226" i="11"/>
  <c r="H258" i="11"/>
  <c r="H290" i="11"/>
  <c r="H322" i="11"/>
  <c r="H354" i="11"/>
  <c r="H386" i="11"/>
  <c r="H51" i="11"/>
  <c r="H59" i="11"/>
  <c r="H67" i="11"/>
  <c r="H75" i="11"/>
  <c r="H83" i="11"/>
  <c r="H91" i="11"/>
  <c r="H99" i="11"/>
  <c r="H107" i="11"/>
  <c r="H115" i="11"/>
  <c r="H123" i="11"/>
  <c r="H131" i="11"/>
  <c r="H139" i="11"/>
  <c r="H147" i="11"/>
  <c r="H155" i="11"/>
  <c r="H184" i="11"/>
  <c r="H216" i="11"/>
  <c r="H248" i="11"/>
  <c r="H280" i="11"/>
  <c r="H312" i="11"/>
  <c r="H344" i="11"/>
  <c r="H376" i="11"/>
  <c r="H163" i="11"/>
  <c r="H179" i="11"/>
  <c r="H195" i="11"/>
  <c r="H211" i="11"/>
  <c r="H225" i="11"/>
  <c r="H241" i="11"/>
  <c r="H257" i="11"/>
  <c r="H273" i="11"/>
  <c r="H289" i="11"/>
  <c r="H305" i="11"/>
  <c r="H321" i="11"/>
  <c r="H337" i="11"/>
  <c r="H353" i="11"/>
  <c r="H369" i="11"/>
  <c r="H385" i="11"/>
  <c r="H401" i="11"/>
  <c r="H417" i="11"/>
  <c r="H433" i="11"/>
  <c r="H449" i="11"/>
  <c r="H465" i="11"/>
  <c r="H483" i="11"/>
  <c r="H400" i="11"/>
  <c r="H408" i="11"/>
  <c r="H416" i="11"/>
  <c r="H424" i="11"/>
  <c r="H432" i="11"/>
  <c r="H440" i="11"/>
  <c r="H448" i="11"/>
  <c r="H456" i="11"/>
  <c r="H464" i="11"/>
  <c r="H472" i="11"/>
  <c r="H480" i="11"/>
  <c r="H157" i="11"/>
  <c r="H173" i="11"/>
  <c r="H189" i="11"/>
  <c r="H205" i="11"/>
  <c r="H223" i="11"/>
  <c r="H239" i="11"/>
  <c r="H255" i="11"/>
  <c r="H271" i="11"/>
  <c r="H287" i="11"/>
  <c r="H303" i="11"/>
  <c r="H319" i="11"/>
  <c r="H335" i="11"/>
  <c r="H351" i="11"/>
  <c r="H367" i="11"/>
  <c r="H383" i="11"/>
  <c r="H399" i="11"/>
  <c r="H415" i="11"/>
  <c r="H431" i="11"/>
  <c r="H447" i="11"/>
  <c r="H463" i="11"/>
  <c r="H479" i="11"/>
  <c r="H42" i="11"/>
  <c r="H382" i="11"/>
  <c r="H268" i="11"/>
  <c r="H74" i="11"/>
  <c r="H326" i="11"/>
  <c r="H390" i="11"/>
  <c r="H142" i="11"/>
  <c r="H220" i="11"/>
  <c r="H25" i="11"/>
  <c r="H106" i="11"/>
  <c r="H128" i="11"/>
  <c r="H228" i="11"/>
  <c r="H10" i="11"/>
  <c r="H86" i="11"/>
  <c r="H124" i="11"/>
  <c r="H186" i="11"/>
  <c r="H314" i="11"/>
  <c r="H378" i="11"/>
  <c r="H65" i="11"/>
  <c r="H81" i="11"/>
  <c r="H105" i="11"/>
  <c r="H121" i="11"/>
  <c r="H145" i="11"/>
  <c r="H176" i="11"/>
  <c r="H272" i="11"/>
  <c r="H304" i="11"/>
  <c r="H159" i="11"/>
  <c r="H207" i="11"/>
  <c r="H237" i="11"/>
  <c r="H269" i="11"/>
  <c r="H301" i="11"/>
  <c r="H333" i="11"/>
  <c r="H365" i="11"/>
  <c r="H397" i="11"/>
  <c r="H461" i="11"/>
  <c r="H398" i="11"/>
  <c r="H414" i="11"/>
  <c r="H430" i="11"/>
  <c r="H446" i="11"/>
  <c r="H454" i="11"/>
  <c r="H478" i="11"/>
  <c r="H486" i="11"/>
  <c r="H185" i="11"/>
  <c r="H219" i="11"/>
  <c r="H251" i="11"/>
  <c r="H299" i="11"/>
  <c r="H331" i="11"/>
  <c r="H363" i="11"/>
  <c r="H411" i="11"/>
  <c r="H459" i="11"/>
  <c r="H6" i="11"/>
  <c r="H30" i="11"/>
  <c r="H78" i="11"/>
  <c r="H190" i="11"/>
  <c r="H334" i="11"/>
  <c r="H84" i="11"/>
  <c r="H188" i="11"/>
  <c r="H3" i="11"/>
  <c r="H19" i="11"/>
  <c r="H41" i="11"/>
  <c r="H58" i="11"/>
  <c r="H130" i="11"/>
  <c r="H166" i="11"/>
  <c r="H230" i="11"/>
  <c r="H294" i="11"/>
  <c r="H358" i="11"/>
  <c r="H8" i="11"/>
  <c r="H34" i="11"/>
  <c r="H94" i="11"/>
  <c r="H52" i="11"/>
  <c r="H140" i="11"/>
  <c r="H284" i="11"/>
  <c r="H5" i="11"/>
  <c r="H21" i="11"/>
  <c r="H31" i="11"/>
  <c r="H90" i="11"/>
  <c r="H48" i="11"/>
  <c r="H80" i="11"/>
  <c r="H112" i="11"/>
  <c r="H144" i="11"/>
  <c r="H196" i="11"/>
  <c r="H260" i="11"/>
  <c r="H324" i="11"/>
  <c r="H388" i="11"/>
  <c r="H20" i="11"/>
  <c r="H44" i="11"/>
  <c r="H134" i="11"/>
  <c r="H270" i="11"/>
  <c r="H76" i="11"/>
  <c r="H204" i="11"/>
  <c r="H170" i="11"/>
  <c r="H202" i="11"/>
  <c r="H234" i="11"/>
  <c r="H266" i="11"/>
  <c r="H298" i="11"/>
  <c r="H330" i="11"/>
  <c r="H362" i="11"/>
  <c r="H394" i="11"/>
  <c r="H53" i="11"/>
  <c r="H61" i="11"/>
  <c r="H69" i="11"/>
  <c r="H77" i="11"/>
  <c r="H85" i="11"/>
  <c r="H93" i="11"/>
  <c r="H101" i="11"/>
  <c r="H109" i="11"/>
  <c r="H117" i="11"/>
  <c r="H125" i="11"/>
  <c r="H133" i="11"/>
  <c r="H141" i="11"/>
  <c r="H149" i="11"/>
  <c r="H160" i="11"/>
  <c r="H192" i="11"/>
  <c r="H224" i="11"/>
  <c r="H256" i="11"/>
  <c r="H288" i="11"/>
  <c r="H320" i="11"/>
  <c r="H352" i="11"/>
  <c r="H384" i="11"/>
  <c r="H167" i="11"/>
  <c r="H183" i="11"/>
  <c r="H199" i="11"/>
  <c r="H213" i="11"/>
  <c r="H229" i="11"/>
  <c r="H245" i="11"/>
  <c r="H261" i="11"/>
  <c r="H277" i="11"/>
  <c r="H293" i="11"/>
  <c r="H309" i="11"/>
  <c r="H325" i="11"/>
  <c r="H341" i="11"/>
  <c r="H357" i="11"/>
  <c r="H373" i="11"/>
  <c r="H389" i="11"/>
  <c r="H405" i="11"/>
  <c r="H421" i="11"/>
  <c r="H437" i="11"/>
  <c r="H453" i="11"/>
  <c r="H469" i="11"/>
  <c r="H487" i="11"/>
  <c r="H402" i="11"/>
  <c r="H410" i="11"/>
  <c r="H418" i="11"/>
  <c r="H426" i="11"/>
  <c r="H434" i="11"/>
  <c r="H442" i="11"/>
  <c r="H450" i="11"/>
  <c r="H458" i="11"/>
  <c r="H466" i="11"/>
  <c r="H474" i="11"/>
  <c r="H482" i="11"/>
  <c r="H161" i="11"/>
  <c r="H177" i="11"/>
  <c r="H193" i="11"/>
  <c r="H209" i="11"/>
  <c r="H227" i="11"/>
  <c r="H243" i="11"/>
  <c r="H259" i="11"/>
  <c r="H275" i="11"/>
  <c r="H291" i="11"/>
  <c r="H307" i="11"/>
  <c r="H323" i="11"/>
  <c r="H339" i="11"/>
  <c r="H355" i="11"/>
  <c r="H371" i="11"/>
  <c r="H387" i="11"/>
  <c r="H403" i="11"/>
  <c r="H419" i="11"/>
  <c r="H435" i="11"/>
  <c r="H451" i="11"/>
  <c r="H467" i="11"/>
  <c r="H481" i="11"/>
  <c r="H247" i="5"/>
  <c r="F481" i="5"/>
  <c r="F174" i="5"/>
  <c r="F146" i="5"/>
  <c r="F78" i="5"/>
  <c r="F266" i="5"/>
  <c r="F428" i="5"/>
  <c r="F348" i="5"/>
  <c r="F134" i="5"/>
  <c r="F297" i="5"/>
  <c r="F233" i="5"/>
  <c r="F169" i="5"/>
  <c r="F105" i="5"/>
  <c r="F276" i="5"/>
  <c r="F148" i="5"/>
  <c r="F20" i="5"/>
  <c r="F231" i="5"/>
  <c r="F103" i="5"/>
  <c r="F395" i="5"/>
  <c r="F399" i="5"/>
  <c r="F373" i="5"/>
  <c r="F419" i="5"/>
  <c r="F162" i="5"/>
  <c r="F381" i="5"/>
  <c r="F460" i="5"/>
  <c r="F427" i="5"/>
  <c r="F26" i="5"/>
  <c r="F302" i="5"/>
  <c r="F389" i="5"/>
  <c r="F447" i="5"/>
  <c r="F106" i="5"/>
  <c r="F414" i="5"/>
  <c r="F314" i="5"/>
  <c r="F482" i="5"/>
  <c r="F354" i="5"/>
  <c r="F456" i="5"/>
  <c r="F310" i="5"/>
  <c r="F309" i="5"/>
  <c r="F133" i="5"/>
  <c r="F136" i="5"/>
  <c r="F155" i="5"/>
  <c r="F486" i="5"/>
  <c r="F306" i="5"/>
  <c r="F372" i="5"/>
  <c r="F257" i="5"/>
  <c r="F260" i="5"/>
  <c r="F183" i="5"/>
  <c r="F170" i="5"/>
  <c r="F34" i="5"/>
  <c r="F46" i="5"/>
  <c r="F425" i="5"/>
  <c r="F343" i="5"/>
  <c r="F352" i="5"/>
  <c r="F189" i="5"/>
  <c r="F120" i="5"/>
  <c r="F43" i="5"/>
  <c r="F224" i="5"/>
  <c r="F339" i="5"/>
  <c r="F115" i="5"/>
  <c r="F332" i="5"/>
  <c r="F92" i="5"/>
  <c r="F223" i="5"/>
  <c r="F277" i="5"/>
  <c r="F197" i="5"/>
  <c r="F117" i="5"/>
  <c r="F264" i="5"/>
  <c r="F104" i="5"/>
  <c r="F283" i="5"/>
  <c r="F91" i="5"/>
  <c r="F379" i="5"/>
  <c r="F258" i="5"/>
  <c r="F413" i="5"/>
  <c r="F222" i="5"/>
  <c r="F436" i="5"/>
  <c r="F340" i="5"/>
  <c r="F38" i="5"/>
  <c r="F241" i="5"/>
  <c r="F113" i="5"/>
  <c r="F228" i="5"/>
  <c r="F4" i="5"/>
  <c r="F87" i="5"/>
  <c r="F401" i="5"/>
  <c r="F479" i="5"/>
  <c r="F387" i="5"/>
  <c r="F434" i="5"/>
  <c r="F110" i="5"/>
  <c r="F410" i="5"/>
  <c r="F341" i="5"/>
  <c r="F382" i="5"/>
  <c r="F450" i="5"/>
  <c r="F286" i="5"/>
  <c r="F432" i="5"/>
  <c r="F214" i="5"/>
  <c r="F269" i="5"/>
  <c r="F173" i="5"/>
  <c r="F312" i="5"/>
  <c r="F88" i="5"/>
  <c r="F203" i="5"/>
  <c r="F85" i="5"/>
  <c r="F320" i="5"/>
  <c r="F208" i="5"/>
  <c r="F80" i="5"/>
  <c r="F307" i="5"/>
  <c r="F211" i="5"/>
  <c r="F83" i="5"/>
  <c r="F81" i="5"/>
  <c r="F300" i="5"/>
  <c r="F172" i="5"/>
  <c r="F76" i="5"/>
  <c r="F303" i="5"/>
  <c r="F175" i="5"/>
  <c r="F63" i="5"/>
  <c r="F418" i="5"/>
  <c r="F158" i="5"/>
  <c r="F440" i="5"/>
  <c r="F360" i="5"/>
  <c r="F54" i="5"/>
  <c r="F261" i="5"/>
  <c r="F181" i="5"/>
  <c r="F61" i="5"/>
  <c r="F232" i="5"/>
  <c r="F72" i="5"/>
  <c r="F219" i="5"/>
  <c r="F59" i="5"/>
  <c r="F459" i="5"/>
  <c r="F437" i="5"/>
  <c r="F391" i="5"/>
  <c r="F138" i="5"/>
  <c r="F404" i="5"/>
  <c r="F294" i="5"/>
  <c r="F321" i="5"/>
  <c r="F193" i="5"/>
  <c r="F57" i="5"/>
  <c r="F196" i="5"/>
  <c r="F279" i="5"/>
  <c r="F55" i="5"/>
  <c r="F90" i="5"/>
  <c r="F234" i="5"/>
  <c r="F366" i="5"/>
  <c r="F484" i="5"/>
  <c r="F390" i="5"/>
  <c r="F298" i="5"/>
  <c r="F190" i="5"/>
  <c r="F338" i="5"/>
  <c r="F429" i="5"/>
  <c r="F114" i="5"/>
  <c r="F384" i="5"/>
  <c r="F150" i="5"/>
  <c r="F253" i="5"/>
  <c r="F125" i="5"/>
  <c r="F248" i="5"/>
  <c r="F56" i="5"/>
  <c r="F139" i="5"/>
  <c r="F69" i="5"/>
  <c r="F288" i="5"/>
  <c r="F160" i="5"/>
  <c r="F64" i="5"/>
  <c r="F291" i="5"/>
  <c r="F163" i="5"/>
  <c r="F51" i="5"/>
  <c r="F65" i="5"/>
  <c r="F268" i="5"/>
  <c r="F156" i="5"/>
  <c r="F44" i="5"/>
  <c r="F255" i="5"/>
  <c r="F159" i="5"/>
  <c r="F47" i="5"/>
  <c r="F95" i="5"/>
  <c r="H11" i="5"/>
  <c r="H123" i="5"/>
  <c r="H55" i="5"/>
  <c r="H219" i="5"/>
  <c r="H315" i="5"/>
  <c r="H88" i="5"/>
  <c r="H216" i="5"/>
  <c r="H328" i="5"/>
  <c r="H165" i="5"/>
  <c r="H381" i="5"/>
  <c r="H17" i="5"/>
  <c r="H314" i="5"/>
  <c r="H18" i="5"/>
  <c r="H274" i="5"/>
  <c r="H63" i="5"/>
  <c r="H223" i="5"/>
  <c r="H335" i="5"/>
  <c r="H92" i="5"/>
  <c r="H220" i="5"/>
  <c r="H332" i="5"/>
  <c r="H205" i="5"/>
  <c r="H401" i="5"/>
  <c r="H26" i="5"/>
  <c r="H326" i="5"/>
  <c r="H30" i="5"/>
  <c r="H329" i="5"/>
  <c r="H459" i="5"/>
  <c r="H330" i="5"/>
  <c r="H418" i="5"/>
  <c r="H138" i="5"/>
  <c r="H378" i="5"/>
  <c r="H446" i="5"/>
  <c r="H469" i="5"/>
  <c r="H85" i="5"/>
  <c r="H160" i="5"/>
  <c r="H307" i="5"/>
  <c r="H3" i="5"/>
  <c r="H412" i="5"/>
  <c r="H368" i="5"/>
  <c r="H78" i="5"/>
  <c r="H185" i="5"/>
  <c r="H86" i="5"/>
  <c r="H399" i="5"/>
  <c r="H50" i="5"/>
  <c r="H262" i="5"/>
  <c r="H393" i="5"/>
  <c r="H125" i="5"/>
  <c r="H244" i="5"/>
  <c r="H52" i="5"/>
  <c r="H231" i="5"/>
  <c r="H31" i="5"/>
  <c r="H476" i="5"/>
  <c r="H400" i="5"/>
  <c r="H402" i="5"/>
  <c r="H281" i="5"/>
  <c r="H118" i="5"/>
  <c r="H436" i="5"/>
  <c r="H126" i="5"/>
  <c r="H337" i="5"/>
  <c r="H453" i="5"/>
  <c r="H245" i="5"/>
  <c r="H336" i="5"/>
  <c r="H208" i="5"/>
  <c r="H80" i="5"/>
  <c r="H291" i="5"/>
  <c r="H151" i="5"/>
  <c r="F397" i="5"/>
  <c r="F242" i="5"/>
  <c r="F472" i="5"/>
  <c r="F408" i="5"/>
  <c r="F344" i="5"/>
  <c r="F118" i="5"/>
  <c r="F293" i="5"/>
  <c r="F229" i="5"/>
  <c r="F165" i="5"/>
  <c r="F93" i="5"/>
  <c r="F296" i="5"/>
  <c r="F168" i="5"/>
  <c r="F40" i="5"/>
  <c r="F251" i="5"/>
  <c r="F123" i="5"/>
  <c r="F438" i="5"/>
  <c r="F417" i="5"/>
  <c r="F378" i="5"/>
  <c r="F455" i="5"/>
  <c r="F349" i="5"/>
  <c r="F50" i="5"/>
  <c r="F420" i="5"/>
  <c r="F356" i="5"/>
  <c r="F166" i="5"/>
  <c r="F305" i="5"/>
  <c r="F209" i="5"/>
  <c r="F129" i="5"/>
  <c r="F324" i="5"/>
  <c r="F132" i="5"/>
  <c r="F311" i="5"/>
  <c r="F151" i="5"/>
  <c r="F154" i="5"/>
  <c r="F463" i="5"/>
  <c r="F394" i="5"/>
  <c r="F409" i="5"/>
  <c r="F122" i="5"/>
  <c r="F449" i="5"/>
  <c r="F433" i="5"/>
  <c r="F453" i="5"/>
  <c r="F469" i="5"/>
  <c r="F467" i="5"/>
  <c r="F361" i="5"/>
  <c r="F14" i="5"/>
  <c r="F365" i="5"/>
  <c r="F30" i="5"/>
  <c r="F416" i="5"/>
  <c r="F278" i="5"/>
  <c r="F317" i="5"/>
  <c r="F237" i="5"/>
  <c r="F141" i="5"/>
  <c r="F13" i="5"/>
  <c r="F184" i="5"/>
  <c r="F331" i="5"/>
  <c r="F171" i="5"/>
  <c r="F11" i="5"/>
  <c r="F21" i="5"/>
  <c r="F272" i="5"/>
  <c r="F192" i="5"/>
  <c r="F96" i="5"/>
  <c r="F16" i="5"/>
  <c r="F275" i="5"/>
  <c r="F179" i="5"/>
  <c r="F99" i="5"/>
  <c r="F19" i="5"/>
  <c r="F33" i="5"/>
  <c r="F284" i="5"/>
  <c r="F204" i="5"/>
  <c r="F108" i="5"/>
  <c r="F28" i="5"/>
  <c r="F287" i="5"/>
  <c r="F191" i="5"/>
  <c r="F111" i="5"/>
  <c r="F31" i="5"/>
  <c r="F289" i="5"/>
  <c r="F225" i="5"/>
  <c r="F161" i="5"/>
  <c r="F89" i="5"/>
  <c r="F292" i="5"/>
  <c r="F164" i="5"/>
  <c r="F36" i="5"/>
  <c r="F247" i="5"/>
  <c r="F119" i="5"/>
  <c r="F374" i="5"/>
  <c r="F358" i="5"/>
  <c r="F333" i="5"/>
  <c r="F351" i="5"/>
  <c r="F430" i="5"/>
  <c r="F345" i="5"/>
  <c r="F477" i="5"/>
  <c r="F406" i="5"/>
  <c r="F475" i="5"/>
  <c r="F218" i="5"/>
  <c r="F367" i="5"/>
  <c r="F426" i="5"/>
  <c r="F18" i="5"/>
  <c r="F403" i="5"/>
  <c r="F270" i="5"/>
  <c r="F471" i="5"/>
  <c r="F386" i="5"/>
  <c r="F202" i="5"/>
  <c r="F464" i="5"/>
  <c r="F400" i="5"/>
  <c r="F334" i="5"/>
  <c r="F86" i="5"/>
  <c r="F285" i="5"/>
  <c r="F221" i="5"/>
  <c r="F157" i="5"/>
  <c r="F77" i="5"/>
  <c r="F280" i="5"/>
  <c r="F152" i="5"/>
  <c r="F24" i="5"/>
  <c r="F235" i="5"/>
  <c r="F107" i="5"/>
  <c r="F101" i="5"/>
  <c r="F37" i="5"/>
  <c r="F304" i="5"/>
  <c r="F240" i="5"/>
  <c r="F176" i="5"/>
  <c r="F112" i="5"/>
  <c r="F48" i="5"/>
  <c r="F323" i="5"/>
  <c r="F259" i="5"/>
  <c r="F195" i="5"/>
  <c r="F131" i="5"/>
  <c r="F67" i="5"/>
  <c r="F3" i="5"/>
  <c r="F49" i="5"/>
  <c r="F316" i="5"/>
  <c r="F252" i="5"/>
  <c r="F188" i="5"/>
  <c r="F124" i="5"/>
  <c r="F60" i="5"/>
  <c r="F335" i="5"/>
  <c r="F271" i="5"/>
  <c r="F207" i="5"/>
  <c r="F143" i="5"/>
  <c r="F79" i="5"/>
  <c r="E15" i="5"/>
  <c r="E79" i="5"/>
  <c r="E143" i="5"/>
  <c r="E207" i="5"/>
  <c r="E271" i="5"/>
  <c r="E335" i="5"/>
  <c r="E60" i="5"/>
  <c r="E124" i="5"/>
  <c r="E188" i="5"/>
  <c r="E252" i="5"/>
  <c r="E316" i="5"/>
  <c r="E41" i="5"/>
  <c r="E105" i="5"/>
  <c r="E169" i="5"/>
  <c r="E233" i="5"/>
  <c r="E297" i="5"/>
  <c r="E70" i="5"/>
  <c r="E326" i="5"/>
  <c r="E402" i="5"/>
  <c r="E466" i="5"/>
  <c r="E222" i="5"/>
  <c r="E397" i="5"/>
  <c r="E483" i="5"/>
  <c r="E314" i="5"/>
  <c r="E420" i="5"/>
  <c r="E82" i="5"/>
  <c r="E368" i="5"/>
  <c r="E352" i="5"/>
  <c r="E31" i="5"/>
  <c r="E95" i="5"/>
  <c r="E159" i="5"/>
  <c r="E223" i="5"/>
  <c r="E287" i="5"/>
  <c r="E12" i="5"/>
  <c r="E76" i="5"/>
  <c r="E140" i="5"/>
  <c r="E204" i="5"/>
  <c r="E268" i="5"/>
  <c r="E332" i="5"/>
  <c r="E57" i="5"/>
  <c r="E121" i="5"/>
  <c r="E185" i="5"/>
  <c r="E249" i="5"/>
  <c r="E313" i="5"/>
  <c r="E134" i="5"/>
  <c r="E354" i="5"/>
  <c r="E418" i="5"/>
  <c r="E482" i="5"/>
  <c r="E306" i="5"/>
  <c r="E419" i="5"/>
  <c r="E58" i="5"/>
  <c r="E356" i="5"/>
  <c r="E441" i="5"/>
  <c r="E170" i="5"/>
  <c r="E411" i="5"/>
  <c r="E405" i="5"/>
  <c r="E380" i="5"/>
  <c r="E459" i="5"/>
  <c r="E23" i="5"/>
  <c r="E167" i="5"/>
  <c r="E295" i="5"/>
  <c r="E84" i="5"/>
  <c r="E212" i="5"/>
  <c r="E324" i="5"/>
  <c r="E97" i="5"/>
  <c r="E225" i="5"/>
  <c r="E337" i="5"/>
  <c r="E378" i="5"/>
  <c r="E10" i="5"/>
  <c r="E365" i="5"/>
  <c r="E14" i="5"/>
  <c r="E388" i="5"/>
  <c r="E42" i="5"/>
  <c r="E389" i="5"/>
  <c r="E439" i="5"/>
  <c r="E3" i="5"/>
  <c r="E67" i="5"/>
  <c r="E131" i="5"/>
  <c r="E195" i="5"/>
  <c r="E259" i="5"/>
  <c r="E323" i="5"/>
  <c r="E48" i="5"/>
  <c r="E112" i="5"/>
  <c r="E176" i="5"/>
  <c r="E240" i="5"/>
  <c r="E304" i="5"/>
  <c r="E29" i="5"/>
  <c r="E93" i="5"/>
  <c r="E157" i="5"/>
  <c r="E221" i="5"/>
  <c r="E285" i="5"/>
  <c r="E22" i="5"/>
  <c r="E278" i="5"/>
  <c r="E390" i="5"/>
  <c r="E454" i="5"/>
  <c r="E158" i="5"/>
  <c r="E381" i="5"/>
  <c r="E467" i="5"/>
  <c r="E250" i="5"/>
  <c r="E404" i="5"/>
  <c r="E18" i="5"/>
  <c r="E318" i="5"/>
  <c r="E238" i="5"/>
  <c r="E130" i="5"/>
  <c r="E476" i="5"/>
  <c r="E396" i="5"/>
  <c r="E71" i="5"/>
  <c r="E183" i="5"/>
  <c r="E311" i="5"/>
  <c r="E100" i="5"/>
  <c r="E228" i="5"/>
  <c r="E33" i="5"/>
  <c r="E177" i="5"/>
  <c r="E321" i="5"/>
  <c r="E362" i="5"/>
  <c r="E178" i="5"/>
  <c r="E367" i="5"/>
  <c r="E469" i="5"/>
  <c r="E187" i="5"/>
  <c r="E104" i="5"/>
  <c r="E21" i="5"/>
  <c r="E277" i="5"/>
  <c r="E446" i="5"/>
  <c r="E206" i="5"/>
  <c r="E485" i="5"/>
  <c r="E375" i="5"/>
  <c r="E136" i="5"/>
  <c r="E309" i="5"/>
  <c r="E34" i="5"/>
  <c r="E369" i="5"/>
  <c r="E75" i="5"/>
  <c r="E331" i="5"/>
  <c r="E248" i="5"/>
  <c r="E165" i="5"/>
  <c r="E310" i="5"/>
  <c r="E392" i="5"/>
  <c r="E62" i="5"/>
  <c r="E487" i="5"/>
  <c r="E155" i="5"/>
  <c r="E328" i="5"/>
  <c r="E478" i="5"/>
  <c r="E154" i="5"/>
  <c r="E235" i="5"/>
  <c r="E152" i="5"/>
  <c r="E133" i="5"/>
  <c r="E182" i="5"/>
  <c r="E372" i="5"/>
  <c r="E353" i="5"/>
  <c r="E122" i="5"/>
  <c r="E481" i="5"/>
  <c r="E47" i="5"/>
  <c r="E111" i="5"/>
  <c r="E175" i="5"/>
  <c r="E239" i="5"/>
  <c r="E303" i="5"/>
  <c r="E28" i="5"/>
  <c r="E92" i="5"/>
  <c r="E156" i="5"/>
  <c r="E220" i="5"/>
  <c r="E284" i="5"/>
  <c r="E9" i="5"/>
  <c r="E73" i="5"/>
  <c r="E137" i="5"/>
  <c r="E201" i="5"/>
  <c r="E265" i="5"/>
  <c r="E329" i="5"/>
  <c r="E198" i="5"/>
  <c r="E370" i="5"/>
  <c r="E434" i="5"/>
  <c r="E50" i="5"/>
  <c r="E355" i="5"/>
  <c r="E440" i="5"/>
  <c r="E142" i="5"/>
  <c r="E377" i="5"/>
  <c r="E463" i="5"/>
  <c r="E254" i="5"/>
  <c r="E453" i="5"/>
  <c r="E364" i="5"/>
  <c r="E423" i="5"/>
  <c r="E302" i="5"/>
  <c r="E55" i="5"/>
  <c r="E199" i="5"/>
  <c r="E327" i="5"/>
  <c r="E116" i="5"/>
  <c r="E244" i="5"/>
  <c r="E17" i="5"/>
  <c r="E129" i="5"/>
  <c r="E257" i="5"/>
  <c r="E38" i="5"/>
  <c r="E410" i="5"/>
  <c r="E94" i="5"/>
  <c r="E408" i="5"/>
  <c r="E186" i="5"/>
  <c r="E409" i="5"/>
  <c r="E126" i="5"/>
  <c r="E432" i="5"/>
  <c r="E218" i="5"/>
  <c r="E19" i="5"/>
  <c r="E83" i="5"/>
  <c r="E147" i="5"/>
  <c r="E211" i="5"/>
  <c r="E275" i="5"/>
  <c r="E339" i="5"/>
  <c r="E64" i="5"/>
  <c r="E128" i="5"/>
  <c r="E192" i="5"/>
  <c r="E256" i="5"/>
  <c r="E320" i="5"/>
  <c r="E45" i="5"/>
  <c r="E109" i="5"/>
  <c r="E173" i="5"/>
  <c r="E237" i="5"/>
  <c r="E301" i="5"/>
  <c r="E86" i="5"/>
  <c r="E342" i="5"/>
  <c r="E406" i="5"/>
  <c r="E470" i="5"/>
  <c r="E242" i="5"/>
  <c r="E403" i="5"/>
  <c r="E2" i="5"/>
  <c r="E334" i="5"/>
  <c r="E425" i="5"/>
  <c r="E106" i="5"/>
  <c r="E379" i="5"/>
  <c r="E363" i="5"/>
  <c r="E348" i="5"/>
  <c r="E416" i="5"/>
  <c r="E460" i="5"/>
  <c r="E87" i="5"/>
  <c r="E215" i="5"/>
  <c r="E4" i="5"/>
  <c r="E132" i="5"/>
  <c r="E276" i="5"/>
  <c r="E81" i="5"/>
  <c r="E209" i="5"/>
  <c r="E102" i="5"/>
  <c r="E394" i="5"/>
  <c r="E387" i="5"/>
  <c r="E473" i="5"/>
  <c r="E359" i="5"/>
  <c r="E251" i="5"/>
  <c r="E168" i="5"/>
  <c r="E85" i="5"/>
  <c r="E341" i="5"/>
  <c r="E114" i="5"/>
  <c r="E393" i="5"/>
  <c r="E471" i="5"/>
  <c r="E91" i="5"/>
  <c r="E264" i="5"/>
  <c r="E118" i="5"/>
  <c r="E351" i="5"/>
  <c r="E258" i="5"/>
  <c r="E139" i="5"/>
  <c r="E56" i="5"/>
  <c r="E312" i="5"/>
  <c r="E229" i="5"/>
  <c r="E398" i="5"/>
  <c r="E477" i="5"/>
  <c r="E357" i="5"/>
  <c r="E90" i="5"/>
  <c r="E283" i="5"/>
  <c r="E117" i="5"/>
  <c r="E413" i="5"/>
  <c r="E43" i="5"/>
  <c r="E299" i="5"/>
  <c r="E216" i="5"/>
  <c r="E197" i="5"/>
  <c r="E366" i="5"/>
  <c r="E234" i="5"/>
  <c r="E5" i="5"/>
  <c r="E457" i="5"/>
  <c r="E63" i="5"/>
  <c r="E319" i="5"/>
  <c r="E236" i="5"/>
  <c r="E153" i="5"/>
  <c r="E262" i="5"/>
  <c r="E376" i="5"/>
  <c r="E484" i="5"/>
  <c r="E322" i="5"/>
  <c r="E449" i="5"/>
  <c r="E263" i="5"/>
  <c r="E180" i="5"/>
  <c r="E65" i="5"/>
  <c r="E305" i="5"/>
  <c r="E458" i="5"/>
  <c r="E472" i="5"/>
  <c r="E452" i="5"/>
  <c r="E373" i="5"/>
  <c r="E51" i="5"/>
  <c r="E179" i="5"/>
  <c r="E307" i="5"/>
  <c r="E96" i="5"/>
  <c r="E224" i="5"/>
  <c r="E13" i="5"/>
  <c r="E141" i="5"/>
  <c r="E269" i="5"/>
  <c r="E214" i="5"/>
  <c r="E438" i="5"/>
  <c r="E360" i="5"/>
  <c r="E162" i="5"/>
  <c r="E468" i="5"/>
  <c r="E464" i="5"/>
  <c r="E433" i="5"/>
  <c r="E39" i="5"/>
  <c r="E279" i="5"/>
  <c r="E196" i="5"/>
  <c r="E145" i="5"/>
  <c r="E294" i="5"/>
  <c r="E98" i="5"/>
  <c r="E123" i="5"/>
  <c r="E296" i="5"/>
  <c r="E382" i="5"/>
  <c r="E194" i="5"/>
  <c r="E8" i="5"/>
  <c r="E286" i="5"/>
  <c r="E11" i="5"/>
  <c r="E184" i="5"/>
  <c r="E54" i="5"/>
  <c r="E415" i="5"/>
  <c r="E27" i="5"/>
  <c r="E350" i="5"/>
  <c r="E171" i="5"/>
  <c r="E69" i="5"/>
  <c r="E435" i="5"/>
  <c r="E349" i="5"/>
  <c r="E127" i="5"/>
  <c r="E44" i="5"/>
  <c r="E300" i="5"/>
  <c r="E217" i="5"/>
  <c r="E386" i="5"/>
  <c r="E461" i="5"/>
  <c r="E274" i="5"/>
  <c r="E465" i="5"/>
  <c r="E103" i="5"/>
  <c r="E20" i="5"/>
  <c r="E260" i="5"/>
  <c r="E161" i="5"/>
  <c r="E166" i="5"/>
  <c r="E266" i="5"/>
  <c r="E270" i="5"/>
  <c r="E210" i="5"/>
  <c r="E401" i="5"/>
  <c r="E99" i="5"/>
  <c r="E227" i="5"/>
  <c r="E16" i="5"/>
  <c r="E144" i="5"/>
  <c r="E272" i="5"/>
  <c r="E61" i="5"/>
  <c r="E189" i="5"/>
  <c r="E317" i="5"/>
  <c r="E358" i="5"/>
  <c r="E486" i="5"/>
  <c r="E424" i="5"/>
  <c r="E361" i="5"/>
  <c r="E190" i="5"/>
  <c r="E437" i="5"/>
  <c r="E480" i="5"/>
  <c r="E119" i="5"/>
  <c r="E36" i="5"/>
  <c r="E308" i="5"/>
  <c r="E241" i="5"/>
  <c r="E426" i="5"/>
  <c r="E110" i="5"/>
  <c r="E315" i="5"/>
  <c r="E149" i="5"/>
  <c r="E371" i="5"/>
  <c r="E455" i="5"/>
  <c r="E53" i="5"/>
  <c r="E146" i="5"/>
  <c r="E203" i="5"/>
  <c r="E37" i="5"/>
  <c r="E462" i="5"/>
  <c r="E338" i="5"/>
  <c r="E72" i="5"/>
  <c r="E436" i="5"/>
  <c r="E24" i="5"/>
  <c r="E261" i="5"/>
  <c r="E443" i="5"/>
  <c r="E174" i="5"/>
  <c r="E191" i="5"/>
  <c r="E108" i="5"/>
  <c r="E25" i="5"/>
  <c r="E281" i="5"/>
  <c r="E450" i="5"/>
  <c r="E226" i="5"/>
  <c r="E66" i="5"/>
  <c r="E395" i="5"/>
  <c r="E135" i="5"/>
  <c r="E52" i="5"/>
  <c r="E292" i="5"/>
  <c r="E193" i="5"/>
  <c r="E346" i="5"/>
  <c r="E344" i="5"/>
  <c r="E345" i="5"/>
  <c r="E347" i="5"/>
  <c r="E444" i="5"/>
  <c r="E115" i="5"/>
  <c r="E243" i="5"/>
  <c r="E32" i="5"/>
  <c r="E160" i="5"/>
  <c r="E288" i="5"/>
  <c r="E77" i="5"/>
  <c r="E205" i="5"/>
  <c r="E333" i="5"/>
  <c r="E374" i="5"/>
  <c r="E74" i="5"/>
  <c r="E445" i="5"/>
  <c r="E383" i="5"/>
  <c r="E26" i="5"/>
  <c r="E407" i="5"/>
  <c r="E343" i="5"/>
  <c r="E151" i="5"/>
  <c r="E68" i="5"/>
  <c r="E340" i="5"/>
  <c r="E289" i="5"/>
  <c r="E474" i="5"/>
  <c r="E475" i="5"/>
  <c r="E40" i="5"/>
  <c r="E213" i="5"/>
  <c r="E456" i="5"/>
  <c r="E448" i="5"/>
  <c r="E181" i="5"/>
  <c r="E384" i="5"/>
  <c r="E267" i="5"/>
  <c r="E101" i="5"/>
  <c r="E202" i="5"/>
  <c r="E282" i="5"/>
  <c r="E200" i="5"/>
  <c r="E400" i="5"/>
  <c r="E88" i="5"/>
  <c r="E325" i="5"/>
  <c r="E412" i="5"/>
  <c r="E427" i="5"/>
  <c r="E255" i="5"/>
  <c r="E172" i="5"/>
  <c r="E89" i="5"/>
  <c r="E6" i="5"/>
  <c r="E138" i="5"/>
  <c r="E399" i="5"/>
  <c r="E46" i="5"/>
  <c r="E385" i="5"/>
  <c r="E231" i="5"/>
  <c r="E148" i="5"/>
  <c r="E49" i="5"/>
  <c r="E273" i="5"/>
  <c r="E442" i="5"/>
  <c r="E429" i="5"/>
  <c r="E431" i="5"/>
  <c r="E298" i="5"/>
  <c r="E35" i="5"/>
  <c r="E163" i="5"/>
  <c r="E291" i="5"/>
  <c r="E80" i="5"/>
  <c r="E208" i="5"/>
  <c r="E336" i="5"/>
  <c r="E125" i="5"/>
  <c r="E253" i="5"/>
  <c r="E150" i="5"/>
  <c r="E422" i="5"/>
  <c r="E330" i="5"/>
  <c r="E78" i="5"/>
  <c r="E447" i="5"/>
  <c r="E421" i="5"/>
  <c r="E391" i="5"/>
  <c r="E7" i="5"/>
  <c r="E247" i="5"/>
  <c r="E164" i="5"/>
  <c r="E113" i="5"/>
  <c r="E230" i="5"/>
  <c r="E451" i="5"/>
  <c r="E59" i="5"/>
  <c r="E232" i="5"/>
  <c r="E246" i="5"/>
  <c r="E479" i="5"/>
  <c r="E219" i="5"/>
  <c r="E414" i="5"/>
  <c r="E428" i="5"/>
  <c r="E120" i="5"/>
  <c r="E293" i="5"/>
  <c r="E290" i="5"/>
  <c r="E417" i="5"/>
  <c r="E245" i="5"/>
  <c r="E107" i="5"/>
  <c r="E280" i="5"/>
  <c r="E30" i="5"/>
  <c r="E430" i="5"/>
  <c r="I229" i="8" l="1"/>
  <c r="E230" i="6"/>
  <c r="J229" i="1"/>
  <c r="E409" i="6"/>
  <c r="J408" i="1"/>
  <c r="H95" i="5"/>
  <c r="H29" i="5"/>
  <c r="H94" i="5"/>
  <c r="H258" i="5"/>
  <c r="H455" i="5"/>
  <c r="H221" i="5"/>
  <c r="H206" i="5"/>
  <c r="H473" i="5"/>
  <c r="H98" i="5"/>
  <c r="H215" i="5"/>
  <c r="H409" i="5"/>
  <c r="H410" i="5"/>
  <c r="H249" i="5"/>
  <c r="H395" i="5"/>
  <c r="H265" i="5"/>
  <c r="H386" i="5"/>
  <c r="H132" i="5"/>
  <c r="H428" i="5"/>
  <c r="H179" i="5"/>
  <c r="H345" i="5"/>
  <c r="H383" i="5"/>
  <c r="H471" i="5"/>
  <c r="H470" i="5"/>
  <c r="H218" i="5"/>
  <c r="H406" i="5"/>
  <c r="H305" i="5"/>
  <c r="H466" i="5"/>
  <c r="H68" i="5"/>
  <c r="H134" i="5"/>
  <c r="H22" i="5"/>
  <c r="H266" i="5"/>
  <c r="H279" i="5"/>
  <c r="H431" i="5"/>
  <c r="H347" i="5"/>
  <c r="H285" i="5"/>
  <c r="H390" i="5"/>
  <c r="H292" i="5"/>
  <c r="H27" i="5"/>
  <c r="H91" i="5"/>
  <c r="H155" i="5"/>
  <c r="H35" i="5"/>
  <c r="H119" i="5"/>
  <c r="H203" i="5"/>
  <c r="H267" i="5"/>
  <c r="H331" i="5"/>
  <c r="H56" i="5"/>
  <c r="H120" i="5"/>
  <c r="H184" i="5"/>
  <c r="H248" i="5"/>
  <c r="H312" i="5"/>
  <c r="H69" i="5"/>
  <c r="H197" i="5"/>
  <c r="H325" i="5"/>
  <c r="H397" i="5"/>
  <c r="H461" i="5"/>
  <c r="H102" i="5"/>
  <c r="H273" i="5"/>
  <c r="H392" i="5"/>
  <c r="H478" i="5"/>
  <c r="H146" i="5"/>
  <c r="H318" i="5"/>
  <c r="H19" i="5"/>
  <c r="H103" i="5"/>
  <c r="H191" i="5"/>
  <c r="H255" i="5"/>
  <c r="H319" i="5"/>
  <c r="H44" i="5"/>
  <c r="H108" i="5"/>
  <c r="H172" i="5"/>
  <c r="H236" i="5"/>
  <c r="H300" i="5"/>
  <c r="H45" i="5"/>
  <c r="H173" i="5"/>
  <c r="H301" i="5"/>
  <c r="H385" i="5"/>
  <c r="H449" i="5"/>
  <c r="H70" i="5"/>
  <c r="H241" i="5"/>
  <c r="H376" i="5"/>
  <c r="H462" i="5"/>
  <c r="H114" i="5"/>
  <c r="H286" i="5"/>
  <c r="H352" i="5"/>
  <c r="H217" i="5"/>
  <c r="H464" i="5"/>
  <c r="H238" i="5"/>
  <c r="H162" i="5"/>
  <c r="H322" i="5"/>
  <c r="H182" i="5"/>
  <c r="H10" i="5"/>
  <c r="H404" i="5"/>
  <c r="H169" i="5"/>
  <c r="H403" i="5"/>
  <c r="H122" i="5"/>
  <c r="H405" i="5"/>
  <c r="H213" i="5"/>
  <c r="H320" i="5"/>
  <c r="H192" i="5"/>
  <c r="H64" i="5"/>
  <c r="H275" i="5"/>
  <c r="H131" i="5"/>
  <c r="H480" i="5"/>
  <c r="H416" i="5"/>
  <c r="H4" i="5"/>
  <c r="H49" i="5"/>
  <c r="H474" i="5"/>
  <c r="H110" i="5"/>
  <c r="H51" i="5"/>
  <c r="H451" i="5"/>
  <c r="H135" i="5"/>
  <c r="H9" i="5"/>
  <c r="H370" i="5"/>
  <c r="H228" i="5"/>
  <c r="H408" i="5"/>
  <c r="H193" i="5"/>
  <c r="H475" i="5"/>
  <c r="H260" i="5"/>
  <c r="H65" i="5"/>
  <c r="H298" i="5"/>
  <c r="H346" i="5"/>
  <c r="H257" i="5"/>
  <c r="H196" i="5"/>
  <c r="H100" i="5"/>
  <c r="H7" i="5"/>
  <c r="H321" i="5"/>
  <c r="H106" i="5"/>
  <c r="H36" i="5"/>
  <c r="H75" i="5"/>
  <c r="H171" i="5"/>
  <c r="H79" i="5"/>
  <c r="H183" i="5"/>
  <c r="H283" i="5"/>
  <c r="H24" i="5"/>
  <c r="H104" i="5"/>
  <c r="H200" i="5"/>
  <c r="H280" i="5"/>
  <c r="H37" i="5"/>
  <c r="H229" i="5"/>
  <c r="H365" i="5"/>
  <c r="H445" i="5"/>
  <c r="H145" i="5"/>
  <c r="H350" i="5"/>
  <c r="H456" i="5"/>
  <c r="H190" i="5"/>
  <c r="H372" i="5"/>
  <c r="H83" i="5"/>
  <c r="H207" i="5"/>
  <c r="H287" i="5"/>
  <c r="H28" i="5"/>
  <c r="H124" i="5"/>
  <c r="H204" i="5"/>
  <c r="H284" i="5"/>
  <c r="H77" i="5"/>
  <c r="H237" i="5"/>
  <c r="H369" i="5"/>
  <c r="H465" i="5"/>
  <c r="H154" i="5"/>
  <c r="H355" i="5"/>
  <c r="H483" i="5"/>
  <c r="H201" i="5"/>
  <c r="H174" i="5"/>
  <c r="H434" i="5"/>
  <c r="H379" i="5"/>
  <c r="H359" i="5"/>
  <c r="H226" i="5"/>
  <c r="H97" i="5"/>
  <c r="H426" i="5"/>
  <c r="H82" i="5"/>
  <c r="H294" i="5"/>
  <c r="H437" i="5"/>
  <c r="H149" i="5"/>
  <c r="H256" i="5"/>
  <c r="H96" i="5"/>
  <c r="H243" i="5"/>
  <c r="H47" i="5"/>
  <c r="H448" i="5"/>
  <c r="H34" i="5"/>
  <c r="H310" i="5"/>
  <c r="H334" i="5"/>
  <c r="H364" i="5"/>
  <c r="H214" i="5"/>
  <c r="H42" i="5"/>
  <c r="H420" i="5"/>
  <c r="H222" i="5"/>
  <c r="H430" i="5"/>
  <c r="H177" i="5"/>
  <c r="H425" i="5"/>
  <c r="H253" i="5"/>
  <c r="H340" i="5"/>
  <c r="H212" i="5"/>
  <c r="H84" i="5"/>
  <c r="H295" i="5"/>
  <c r="H159" i="5"/>
  <c r="H438" i="5"/>
  <c r="H374" i="5"/>
  <c r="H486" i="5"/>
  <c r="H289" i="5"/>
  <c r="H290" i="5"/>
  <c r="H354" i="5"/>
  <c r="H202" i="5"/>
  <c r="H33" i="5"/>
  <c r="H415" i="5"/>
  <c r="H210" i="5"/>
  <c r="H424" i="5"/>
  <c r="H166" i="5"/>
  <c r="H421" i="5"/>
  <c r="H366" i="5"/>
  <c r="H380" i="5"/>
  <c r="H93" i="5"/>
  <c r="H441" i="5"/>
  <c r="H23" i="5"/>
  <c r="H195" i="5"/>
  <c r="H323" i="5"/>
  <c r="H112" i="5"/>
  <c r="H240" i="5"/>
  <c r="H53" i="5"/>
  <c r="H309" i="5"/>
  <c r="H485" i="5"/>
  <c r="H382" i="5"/>
  <c r="H297" i="5"/>
  <c r="H458" i="5"/>
  <c r="H161" i="5"/>
  <c r="H396" i="5"/>
  <c r="H487" i="5"/>
  <c r="H443" i="5"/>
  <c r="H363" i="5"/>
  <c r="H71" i="5"/>
  <c r="H263" i="5"/>
  <c r="H116" i="5"/>
  <c r="H276" i="5"/>
  <c r="H189" i="5"/>
  <c r="H457" i="5"/>
  <c r="H344" i="5"/>
  <c r="H137" i="5"/>
  <c r="H442" i="5"/>
  <c r="H129" i="5"/>
  <c r="H302" i="5"/>
  <c r="H423" i="5"/>
  <c r="H411" i="5"/>
  <c r="H46" i="5"/>
  <c r="H87" i="5"/>
  <c r="H339" i="5"/>
  <c r="H224" i="5"/>
  <c r="H277" i="5"/>
  <c r="H38" i="5"/>
  <c r="H2" i="5"/>
  <c r="H447" i="5"/>
  <c r="H225" i="5"/>
  <c r="H460" i="5"/>
  <c r="H422" i="5"/>
  <c r="H89" i="5"/>
  <c r="H242" i="5"/>
  <c r="H440" i="5"/>
  <c r="H282" i="5"/>
  <c r="H481" i="5"/>
  <c r="H353" i="5"/>
  <c r="H141" i="5"/>
  <c r="H316" i="5"/>
  <c r="H188" i="5"/>
  <c r="H76" i="5"/>
  <c r="H303" i="5"/>
  <c r="H167" i="5"/>
  <c r="H39" i="5"/>
  <c r="H233" i="5"/>
  <c r="H435" i="5"/>
  <c r="H230" i="5"/>
  <c r="H477" i="5"/>
  <c r="H349" i="5"/>
  <c r="H133" i="5"/>
  <c r="H296" i="5"/>
  <c r="H168" i="5"/>
  <c r="H72" i="5"/>
  <c r="H299" i="5"/>
  <c r="H163" i="5"/>
  <c r="H15" i="5"/>
  <c r="H107" i="5"/>
  <c r="H164" i="5"/>
  <c r="H234" i="5"/>
  <c r="H324" i="5"/>
  <c r="H67" i="5"/>
  <c r="H227" i="5"/>
  <c r="H16" i="5"/>
  <c r="H144" i="5"/>
  <c r="H272" i="5"/>
  <c r="H117" i="5"/>
  <c r="H357" i="5"/>
  <c r="H81" i="5"/>
  <c r="H467" i="5"/>
  <c r="H362" i="5"/>
  <c r="H479" i="5"/>
  <c r="H246" i="5"/>
  <c r="H439" i="5"/>
  <c r="H153" i="5"/>
  <c r="H270" i="5"/>
  <c r="H342" i="5"/>
  <c r="H115" i="5"/>
  <c r="H327" i="5"/>
  <c r="H148" i="5"/>
  <c r="H308" i="5"/>
  <c r="H317" i="5"/>
  <c r="H6" i="5"/>
  <c r="H387" i="5"/>
  <c r="H306" i="5"/>
  <c r="H463" i="5"/>
  <c r="H170" i="5"/>
  <c r="H407" i="5"/>
  <c r="H25" i="5"/>
  <c r="H454" i="5"/>
  <c r="H384" i="5"/>
  <c r="H175" i="5"/>
  <c r="H32" i="5"/>
  <c r="H288" i="5"/>
  <c r="H341" i="5"/>
  <c r="H209" i="5"/>
  <c r="H254" i="5"/>
  <c r="H468" i="5"/>
  <c r="H57" i="5"/>
  <c r="H444" i="5"/>
  <c r="H121" i="5"/>
  <c r="H427" i="5"/>
  <c r="H158" i="5"/>
  <c r="H419" i="5"/>
  <c r="H198" i="5"/>
  <c r="H433" i="5"/>
  <c r="H333" i="5"/>
  <c r="H109" i="5"/>
  <c r="H268" i="5"/>
  <c r="H156" i="5"/>
  <c r="H60" i="5"/>
  <c r="H271" i="5"/>
  <c r="H147" i="5"/>
  <c r="H394" i="5"/>
  <c r="H105" i="5"/>
  <c r="H414" i="5"/>
  <c r="H186" i="5"/>
  <c r="H429" i="5"/>
  <c r="H293" i="5"/>
  <c r="H101" i="5"/>
  <c r="H264" i="5"/>
  <c r="H152" i="5"/>
  <c r="H40" i="5"/>
  <c r="H251" i="5"/>
  <c r="H143" i="5"/>
  <c r="H187" i="5"/>
  <c r="H59" i="5"/>
  <c r="H157" i="5"/>
  <c r="H343" i="5"/>
  <c r="H432" i="5"/>
  <c r="H111" i="5"/>
  <c r="H259" i="5"/>
  <c r="H48" i="5"/>
  <c r="H176" i="5"/>
  <c r="H304" i="5"/>
  <c r="H181" i="5"/>
  <c r="H389" i="5"/>
  <c r="H250" i="5"/>
  <c r="H41" i="5"/>
  <c r="H388" i="5"/>
  <c r="H74" i="5"/>
  <c r="H142" i="5"/>
  <c r="H482" i="5"/>
  <c r="H358" i="5"/>
  <c r="H391" i="5"/>
  <c r="H130" i="5"/>
  <c r="H199" i="5"/>
  <c r="H20" i="5"/>
  <c r="H180" i="5"/>
  <c r="H61" i="5"/>
  <c r="H361" i="5"/>
  <c r="H90" i="5"/>
  <c r="H472" i="5"/>
  <c r="H367" i="5"/>
  <c r="H484" i="5"/>
  <c r="H14" i="5"/>
  <c r="H450" i="5"/>
  <c r="H194" i="5"/>
  <c r="H313" i="5"/>
  <c r="H278" i="5"/>
  <c r="H211" i="5"/>
  <c r="H128" i="5"/>
  <c r="H21" i="5"/>
  <c r="H373" i="5"/>
  <c r="H360" i="5"/>
  <c r="H338" i="5"/>
  <c r="H54" i="5"/>
  <c r="H375" i="5"/>
  <c r="H66" i="5"/>
  <c r="H348" i="5"/>
  <c r="H356" i="5"/>
  <c r="H73" i="5"/>
  <c r="H398" i="5"/>
  <c r="H113" i="5"/>
  <c r="H417" i="5"/>
  <c r="H269" i="5"/>
  <c r="H13" i="5"/>
  <c r="H252" i="5"/>
  <c r="H140" i="5"/>
  <c r="H12" i="5"/>
  <c r="H239" i="5"/>
  <c r="H127" i="5"/>
  <c r="H351" i="5"/>
  <c r="H62" i="5"/>
  <c r="H371" i="5"/>
  <c r="H58" i="5"/>
  <c r="H413" i="5"/>
  <c r="H261" i="5"/>
  <c r="H5" i="5"/>
  <c r="H232" i="5"/>
  <c r="H136" i="5"/>
  <c r="H8" i="5"/>
  <c r="H235" i="5"/>
  <c r="H99" i="5"/>
  <c r="H139" i="5"/>
  <c r="H43" i="5"/>
  <c r="H377" i="5"/>
  <c r="H178" i="5"/>
  <c r="H150" i="5"/>
  <c r="W14" i="5"/>
  <c r="E410" i="6" l="1"/>
  <c r="J409" i="1"/>
  <c r="J230" i="1"/>
  <c r="I230" i="8"/>
  <c r="E231" i="6"/>
  <c r="I4" i="5"/>
  <c r="I8" i="5"/>
  <c r="I12" i="5"/>
  <c r="I16" i="5"/>
  <c r="I20" i="5"/>
  <c r="I24" i="5"/>
  <c r="I28" i="5"/>
  <c r="I32" i="5"/>
  <c r="I36" i="5"/>
  <c r="I40" i="5"/>
  <c r="I44" i="5"/>
  <c r="I48" i="5"/>
  <c r="I52" i="5"/>
  <c r="I56" i="5"/>
  <c r="I60" i="5"/>
  <c r="I64" i="5"/>
  <c r="I68" i="5"/>
  <c r="I72" i="5"/>
  <c r="I76" i="5"/>
  <c r="I80" i="5"/>
  <c r="I84" i="5"/>
  <c r="I88" i="5"/>
  <c r="I92" i="5"/>
  <c r="I96" i="5"/>
  <c r="I100" i="5"/>
  <c r="I104" i="5"/>
  <c r="I108" i="5"/>
  <c r="I112" i="5"/>
  <c r="I116" i="5"/>
  <c r="I120" i="5"/>
  <c r="I124" i="5"/>
  <c r="I128" i="5"/>
  <c r="I132" i="5"/>
  <c r="I136" i="5"/>
  <c r="I140" i="5"/>
  <c r="I144" i="5"/>
  <c r="I148" i="5"/>
  <c r="I152" i="5"/>
  <c r="I156" i="5"/>
  <c r="I160" i="5"/>
  <c r="I164" i="5"/>
  <c r="I168" i="5"/>
  <c r="I172" i="5"/>
  <c r="I176" i="5"/>
  <c r="I180" i="5"/>
  <c r="I184" i="5"/>
  <c r="I188" i="5"/>
  <c r="I192" i="5"/>
  <c r="I196" i="5"/>
  <c r="I200" i="5"/>
  <c r="I204" i="5"/>
  <c r="I208" i="5"/>
  <c r="I212" i="5"/>
  <c r="I216" i="5"/>
  <c r="I220" i="5"/>
  <c r="I224" i="5"/>
  <c r="I228" i="5"/>
  <c r="I232" i="5"/>
  <c r="I236" i="5"/>
  <c r="I240" i="5"/>
  <c r="I244" i="5"/>
  <c r="I248" i="5"/>
  <c r="I252" i="5"/>
  <c r="I256" i="5"/>
  <c r="I260" i="5"/>
  <c r="I264" i="5"/>
  <c r="I268" i="5"/>
  <c r="I272" i="5"/>
  <c r="I276" i="5"/>
  <c r="I280" i="5"/>
  <c r="I284" i="5"/>
  <c r="I288" i="5"/>
  <c r="I292" i="5"/>
  <c r="I296" i="5"/>
  <c r="I300" i="5"/>
  <c r="I304" i="5"/>
  <c r="I308" i="5"/>
  <c r="I312" i="5"/>
  <c r="I316" i="5"/>
  <c r="I320" i="5"/>
  <c r="I324" i="5"/>
  <c r="I328" i="5"/>
  <c r="I332" i="5"/>
  <c r="I336" i="5"/>
  <c r="I340" i="5"/>
  <c r="I5" i="5"/>
  <c r="I9" i="5"/>
  <c r="I13" i="5"/>
  <c r="I17" i="5"/>
  <c r="I21" i="5"/>
  <c r="I25" i="5"/>
  <c r="I29" i="5"/>
  <c r="I33" i="5"/>
  <c r="I37" i="5"/>
  <c r="I41" i="5"/>
  <c r="I45" i="5"/>
  <c r="I49" i="5"/>
  <c r="I53" i="5"/>
  <c r="I57" i="5"/>
  <c r="I61" i="5"/>
  <c r="I65" i="5"/>
  <c r="I69" i="5"/>
  <c r="I73" i="5"/>
  <c r="I77" i="5"/>
  <c r="I81" i="5"/>
  <c r="I85" i="5"/>
  <c r="I89" i="5"/>
  <c r="I93" i="5"/>
  <c r="I97" i="5"/>
  <c r="I101" i="5"/>
  <c r="I105" i="5"/>
  <c r="I109" i="5"/>
  <c r="I113" i="5"/>
  <c r="I117" i="5"/>
  <c r="I121" i="5"/>
  <c r="I125" i="5"/>
  <c r="I129" i="5"/>
  <c r="I133" i="5"/>
  <c r="I137" i="5"/>
  <c r="I141" i="5"/>
  <c r="I145" i="5"/>
  <c r="I149" i="5"/>
  <c r="I153" i="5"/>
  <c r="I157" i="5"/>
  <c r="I161" i="5"/>
  <c r="I165" i="5"/>
  <c r="I169" i="5"/>
  <c r="I173" i="5"/>
  <c r="I177" i="5"/>
  <c r="I181" i="5"/>
  <c r="I185" i="5"/>
  <c r="I189" i="5"/>
  <c r="I193" i="5"/>
  <c r="I197" i="5"/>
  <c r="I201" i="5"/>
  <c r="I205" i="5"/>
  <c r="I209" i="5"/>
  <c r="I213" i="5"/>
  <c r="I217" i="5"/>
  <c r="I221" i="5"/>
  <c r="I225" i="5"/>
  <c r="I229" i="5"/>
  <c r="I233" i="5"/>
  <c r="I237" i="5"/>
  <c r="I241" i="5"/>
  <c r="I245" i="5"/>
  <c r="I249" i="5"/>
  <c r="I253" i="5"/>
  <c r="I257" i="5"/>
  <c r="I261" i="5"/>
  <c r="I265" i="5"/>
  <c r="I269" i="5"/>
  <c r="I273" i="5"/>
  <c r="I277" i="5"/>
  <c r="I281" i="5"/>
  <c r="I285" i="5"/>
  <c r="I289" i="5"/>
  <c r="I293" i="5"/>
  <c r="I297" i="5"/>
  <c r="I301" i="5"/>
  <c r="I305" i="5"/>
  <c r="I309" i="5"/>
  <c r="I313" i="5"/>
  <c r="I317" i="5"/>
  <c r="I321" i="5"/>
  <c r="I325" i="5"/>
  <c r="I329" i="5"/>
  <c r="I333" i="5"/>
  <c r="I337" i="5"/>
  <c r="I341" i="5"/>
  <c r="I3" i="5"/>
  <c r="I11" i="5"/>
  <c r="I19" i="5"/>
  <c r="I27" i="5"/>
  <c r="I35" i="5"/>
  <c r="I43" i="5"/>
  <c r="I51" i="5"/>
  <c r="I59" i="5"/>
  <c r="I67" i="5"/>
  <c r="I75" i="5"/>
  <c r="I83" i="5"/>
  <c r="I91" i="5"/>
  <c r="I99" i="5"/>
  <c r="I107" i="5"/>
  <c r="I115" i="5"/>
  <c r="I123" i="5"/>
  <c r="I131" i="5"/>
  <c r="I139" i="5"/>
  <c r="I147" i="5"/>
  <c r="I155" i="5"/>
  <c r="I163" i="5"/>
  <c r="I171" i="5"/>
  <c r="I179" i="5"/>
  <c r="I187" i="5"/>
  <c r="I195" i="5"/>
  <c r="I203" i="5"/>
  <c r="I211" i="5"/>
  <c r="I219" i="5"/>
  <c r="I227" i="5"/>
  <c r="I235" i="5"/>
  <c r="I243" i="5"/>
  <c r="I251" i="5"/>
  <c r="I259" i="5"/>
  <c r="I267" i="5"/>
  <c r="I275" i="5"/>
  <c r="I283" i="5"/>
  <c r="I291" i="5"/>
  <c r="I299" i="5"/>
  <c r="I307" i="5"/>
  <c r="I315" i="5"/>
  <c r="I323" i="5"/>
  <c r="I331" i="5"/>
  <c r="I339" i="5"/>
  <c r="I345" i="5"/>
  <c r="I349" i="5"/>
  <c r="I353" i="5"/>
  <c r="I357" i="5"/>
  <c r="I361" i="5"/>
  <c r="I365" i="5"/>
  <c r="I369" i="5"/>
  <c r="I373" i="5"/>
  <c r="I377" i="5"/>
  <c r="I381" i="5"/>
  <c r="I385" i="5"/>
  <c r="I389" i="5"/>
  <c r="I393" i="5"/>
  <c r="I397" i="5"/>
  <c r="I401" i="5"/>
  <c r="I405" i="5"/>
  <c r="I409" i="5"/>
  <c r="I413" i="5"/>
  <c r="I417" i="5"/>
  <c r="I421" i="5"/>
  <c r="I425" i="5"/>
  <c r="I429" i="5"/>
  <c r="I433" i="5"/>
  <c r="I437" i="5"/>
  <c r="I441" i="5"/>
  <c r="I445" i="5"/>
  <c r="I449" i="5"/>
  <c r="I453" i="5"/>
  <c r="I457" i="5"/>
  <c r="I461" i="5"/>
  <c r="I465" i="5"/>
  <c r="I469" i="5"/>
  <c r="I473" i="5"/>
  <c r="I477" i="5"/>
  <c r="I481" i="5"/>
  <c r="I485" i="5"/>
  <c r="I6" i="5"/>
  <c r="I14" i="5"/>
  <c r="I22" i="5"/>
  <c r="I30" i="5"/>
  <c r="I38" i="5"/>
  <c r="I46" i="5"/>
  <c r="I54" i="5"/>
  <c r="I62" i="5"/>
  <c r="I70" i="5"/>
  <c r="I78" i="5"/>
  <c r="I86" i="5"/>
  <c r="I94" i="5"/>
  <c r="I102" i="5"/>
  <c r="I110" i="5"/>
  <c r="I118" i="5"/>
  <c r="I126" i="5"/>
  <c r="I134" i="5"/>
  <c r="I142" i="5"/>
  <c r="I150" i="5"/>
  <c r="I158" i="5"/>
  <c r="I166" i="5"/>
  <c r="I174" i="5"/>
  <c r="I182" i="5"/>
  <c r="I190" i="5"/>
  <c r="I198" i="5"/>
  <c r="I206" i="5"/>
  <c r="I214" i="5"/>
  <c r="I222" i="5"/>
  <c r="I230" i="5"/>
  <c r="I238" i="5"/>
  <c r="I246" i="5"/>
  <c r="I254" i="5"/>
  <c r="I262" i="5"/>
  <c r="I270" i="5"/>
  <c r="I278" i="5"/>
  <c r="I286" i="5"/>
  <c r="I294" i="5"/>
  <c r="I302" i="5"/>
  <c r="I310" i="5"/>
  <c r="I318" i="5"/>
  <c r="I326" i="5"/>
  <c r="I334" i="5"/>
  <c r="I342" i="5"/>
  <c r="I346" i="5"/>
  <c r="I350" i="5"/>
  <c r="I354" i="5"/>
  <c r="I358" i="5"/>
  <c r="I362" i="5"/>
  <c r="I366" i="5"/>
  <c r="I370" i="5"/>
  <c r="I374" i="5"/>
  <c r="I378" i="5"/>
  <c r="I382" i="5"/>
  <c r="I386" i="5"/>
  <c r="I390" i="5"/>
  <c r="I394" i="5"/>
  <c r="I398" i="5"/>
  <c r="I402" i="5"/>
  <c r="I406" i="5"/>
  <c r="I410" i="5"/>
  <c r="I414" i="5"/>
  <c r="I418" i="5"/>
  <c r="I422" i="5"/>
  <c r="I426" i="5"/>
  <c r="I430" i="5"/>
  <c r="I434" i="5"/>
  <c r="I438" i="5"/>
  <c r="I442" i="5"/>
  <c r="I446" i="5"/>
  <c r="I450" i="5"/>
  <c r="I454" i="5"/>
  <c r="I458" i="5"/>
  <c r="I462" i="5"/>
  <c r="I466" i="5"/>
  <c r="I470" i="5"/>
  <c r="I474" i="5"/>
  <c r="I478" i="5"/>
  <c r="I482" i="5"/>
  <c r="I486" i="5"/>
  <c r="I7" i="5"/>
  <c r="I15" i="5"/>
  <c r="I23" i="5"/>
  <c r="I31" i="5"/>
  <c r="I39" i="5"/>
  <c r="I47" i="5"/>
  <c r="I55" i="5"/>
  <c r="I63" i="5"/>
  <c r="I71" i="5"/>
  <c r="I79" i="5"/>
  <c r="I87" i="5"/>
  <c r="I95" i="5"/>
  <c r="I103" i="5"/>
  <c r="I111" i="5"/>
  <c r="I119" i="5"/>
  <c r="I127" i="5"/>
  <c r="I135" i="5"/>
  <c r="I143" i="5"/>
  <c r="I151" i="5"/>
  <c r="I159" i="5"/>
  <c r="I167" i="5"/>
  <c r="I175" i="5"/>
  <c r="I183" i="5"/>
  <c r="I191" i="5"/>
  <c r="I199" i="5"/>
  <c r="I207" i="5"/>
  <c r="I215" i="5"/>
  <c r="I223" i="5"/>
  <c r="I231" i="5"/>
  <c r="I239" i="5"/>
  <c r="I247" i="5"/>
  <c r="I255" i="5"/>
  <c r="I263" i="5"/>
  <c r="I271" i="5"/>
  <c r="I279" i="5"/>
  <c r="I287" i="5"/>
  <c r="I295" i="5"/>
  <c r="I303" i="5"/>
  <c r="I311" i="5"/>
  <c r="I319" i="5"/>
  <c r="I327" i="5"/>
  <c r="I335" i="5"/>
  <c r="I343" i="5"/>
  <c r="I347" i="5"/>
  <c r="I351" i="5"/>
  <c r="I355" i="5"/>
  <c r="I359" i="5"/>
  <c r="I363" i="5"/>
  <c r="I367" i="5"/>
  <c r="I371" i="5"/>
  <c r="I375" i="5"/>
  <c r="I379" i="5"/>
  <c r="I383" i="5"/>
  <c r="I387" i="5"/>
  <c r="I391" i="5"/>
  <c r="I395" i="5"/>
  <c r="I399" i="5"/>
  <c r="I403" i="5"/>
  <c r="I407" i="5"/>
  <c r="I411" i="5"/>
  <c r="I415" i="5"/>
  <c r="I419" i="5"/>
  <c r="I423" i="5"/>
  <c r="I427" i="5"/>
  <c r="I431" i="5"/>
  <c r="I435" i="5"/>
  <c r="I439" i="5"/>
  <c r="I443" i="5"/>
  <c r="I447" i="5"/>
  <c r="I451" i="5"/>
  <c r="I455" i="5"/>
  <c r="I459" i="5"/>
  <c r="I463" i="5"/>
  <c r="I467" i="5"/>
  <c r="I471" i="5"/>
  <c r="I475" i="5"/>
  <c r="I479" i="5"/>
  <c r="I483" i="5"/>
  <c r="I487" i="5"/>
  <c r="I10" i="5"/>
  <c r="I18" i="5"/>
  <c r="I26" i="5"/>
  <c r="I34" i="5"/>
  <c r="I42" i="5"/>
  <c r="I50" i="5"/>
  <c r="I58" i="5"/>
  <c r="I66" i="5"/>
  <c r="I74" i="5"/>
  <c r="I82" i="5"/>
  <c r="I90" i="5"/>
  <c r="I98" i="5"/>
  <c r="I106" i="5"/>
  <c r="I114" i="5"/>
  <c r="I122" i="5"/>
  <c r="I130" i="5"/>
  <c r="I138" i="5"/>
  <c r="I146" i="5"/>
  <c r="I154" i="5"/>
  <c r="I162" i="5"/>
  <c r="I170" i="5"/>
  <c r="I178" i="5"/>
  <c r="I186" i="5"/>
  <c r="I194" i="5"/>
  <c r="I202" i="5"/>
  <c r="I210" i="5"/>
  <c r="I218" i="5"/>
  <c r="I226" i="5"/>
  <c r="I234" i="5"/>
  <c r="I242" i="5"/>
  <c r="I250" i="5"/>
  <c r="I258" i="5"/>
  <c r="I266" i="5"/>
  <c r="I274" i="5"/>
  <c r="I282" i="5"/>
  <c r="I290" i="5"/>
  <c r="I298" i="5"/>
  <c r="I306" i="5"/>
  <c r="I314" i="5"/>
  <c r="I322" i="5"/>
  <c r="I330" i="5"/>
  <c r="I338" i="5"/>
  <c r="I344" i="5"/>
  <c r="I348" i="5"/>
  <c r="I352" i="5"/>
  <c r="I356" i="5"/>
  <c r="I360" i="5"/>
  <c r="I364" i="5"/>
  <c r="I368" i="5"/>
  <c r="I372" i="5"/>
  <c r="I376" i="5"/>
  <c r="I380" i="5"/>
  <c r="I384" i="5"/>
  <c r="I388" i="5"/>
  <c r="I392" i="5"/>
  <c r="I396" i="5"/>
  <c r="I400" i="5"/>
  <c r="I404" i="5"/>
  <c r="I408" i="5"/>
  <c r="I412" i="5"/>
  <c r="I416" i="5"/>
  <c r="I420" i="5"/>
  <c r="I424" i="5"/>
  <c r="I428" i="5"/>
  <c r="I432" i="5"/>
  <c r="I436" i="5"/>
  <c r="I440" i="5"/>
  <c r="I444" i="5"/>
  <c r="I448" i="5"/>
  <c r="I452" i="5"/>
  <c r="I456" i="5"/>
  <c r="I460" i="5"/>
  <c r="I464" i="5"/>
  <c r="I468" i="5"/>
  <c r="I472" i="5"/>
  <c r="I476" i="5"/>
  <c r="I480" i="5"/>
  <c r="I484" i="5"/>
  <c r="I2" i="5"/>
  <c r="E232" i="6" l="1"/>
  <c r="J231" i="1"/>
  <c r="I231" i="8"/>
  <c r="E411" i="6"/>
  <c r="J410" i="1"/>
  <c r="E412" i="6" l="1"/>
  <c r="J411" i="1"/>
  <c r="E233" i="6"/>
  <c r="J232" i="1"/>
  <c r="I232" i="8"/>
  <c r="J233" i="1" l="1"/>
  <c r="E234" i="6"/>
  <c r="I233" i="8"/>
  <c r="E413" i="6"/>
  <c r="J412" i="1"/>
  <c r="E414" i="6" l="1"/>
  <c r="J413" i="1"/>
  <c r="J234" i="1"/>
  <c r="E235" i="6"/>
  <c r="I234" i="8"/>
  <c r="J235" i="1" l="1"/>
  <c r="E236" i="6"/>
  <c r="I235" i="8"/>
  <c r="E415" i="6"/>
  <c r="J414" i="1"/>
  <c r="E416" i="6" l="1"/>
  <c r="J415" i="1"/>
  <c r="J236" i="1"/>
  <c r="E237" i="6"/>
  <c r="I236" i="8"/>
  <c r="E238" i="6" l="1"/>
  <c r="J237" i="1"/>
  <c r="I237" i="8"/>
  <c r="E417" i="6"/>
  <c r="J416" i="1"/>
  <c r="E418" i="6" l="1"/>
  <c r="J417" i="1"/>
  <c r="J238" i="1"/>
  <c r="I238" i="8"/>
  <c r="E239" i="6"/>
  <c r="E240" i="6" l="1"/>
  <c r="J239" i="1"/>
  <c r="I239" i="8"/>
  <c r="E419" i="6"/>
  <c r="J418" i="1"/>
  <c r="E420" i="6" l="1"/>
  <c r="J419" i="1"/>
  <c r="E241" i="6"/>
  <c r="J240" i="1"/>
  <c r="I240" i="8"/>
  <c r="E242" i="6" l="1"/>
  <c r="J241" i="1"/>
  <c r="I241" i="8"/>
  <c r="E421" i="6"/>
  <c r="J420" i="1"/>
  <c r="E422" i="6" l="1"/>
  <c r="J421" i="1"/>
  <c r="E243" i="6"/>
  <c r="I242" i="8"/>
  <c r="J242" i="1"/>
  <c r="E244" i="6" l="1"/>
  <c r="J243" i="1"/>
  <c r="I243" i="8"/>
  <c r="E423" i="6"/>
  <c r="J422" i="1"/>
  <c r="E424" i="6" l="1"/>
  <c r="J423" i="1"/>
  <c r="E245" i="6"/>
  <c r="J244" i="1"/>
  <c r="I244" i="8"/>
  <c r="E246" i="6" l="1"/>
  <c r="J245" i="1"/>
  <c r="I245" i="8"/>
  <c r="E425" i="6"/>
  <c r="J424" i="1"/>
  <c r="E426" i="6" l="1"/>
  <c r="J425" i="1"/>
  <c r="J246" i="1"/>
  <c r="I246" i="8"/>
  <c r="E247" i="6"/>
  <c r="E248" i="6" l="1"/>
  <c r="I247" i="8"/>
  <c r="J247" i="1"/>
  <c r="E427" i="6"/>
  <c r="J426" i="1"/>
  <c r="E428" i="6" l="1"/>
  <c r="J427" i="1"/>
  <c r="E249" i="6"/>
  <c r="J248" i="1"/>
  <c r="I248" i="8"/>
  <c r="J249" i="1" l="1"/>
  <c r="I249" i="8"/>
  <c r="E250" i="6"/>
  <c r="E429" i="6"/>
  <c r="J428" i="1"/>
  <c r="E430" i="6" l="1"/>
  <c r="J429" i="1"/>
  <c r="J250" i="1"/>
  <c r="E251" i="6"/>
  <c r="I250" i="8"/>
  <c r="E252" i="6" l="1"/>
  <c r="J251" i="1"/>
  <c r="I251" i="8"/>
  <c r="E431" i="6"/>
  <c r="J430" i="1"/>
  <c r="E432" i="6" l="1"/>
  <c r="J431" i="1"/>
  <c r="E253" i="6"/>
  <c r="J252" i="1"/>
  <c r="J253" i="1" l="1"/>
  <c r="E254" i="6"/>
  <c r="E433" i="6"/>
  <c r="J432" i="1"/>
  <c r="E434" i="6" l="1"/>
  <c r="J433" i="1"/>
  <c r="J254" i="1"/>
  <c r="E255" i="6"/>
  <c r="E256" i="6" l="1"/>
  <c r="J256" i="1" s="1"/>
  <c r="J255" i="1"/>
  <c r="E435" i="6"/>
  <c r="J434" i="1"/>
  <c r="E436" i="6" l="1"/>
  <c r="J435" i="1"/>
  <c r="E437" i="6" l="1"/>
  <c r="J436" i="1"/>
  <c r="E438" i="6" l="1"/>
  <c r="J437" i="1"/>
  <c r="E439" i="6" l="1"/>
  <c r="J438" i="1"/>
  <c r="E440" i="6" l="1"/>
  <c r="J439" i="1"/>
  <c r="E441" i="6" l="1"/>
  <c r="J440" i="1"/>
  <c r="E442" i="6" l="1"/>
  <c r="J441" i="1"/>
  <c r="E443" i="6" l="1"/>
  <c r="J442" i="1"/>
  <c r="E444" i="6" l="1"/>
  <c r="J443" i="1"/>
  <c r="E445" i="6" l="1"/>
  <c r="J444" i="1"/>
  <c r="E446" i="6" l="1"/>
  <c r="J445" i="1"/>
  <c r="E447" i="6" l="1"/>
  <c r="J446" i="1"/>
  <c r="E448" i="6" l="1"/>
  <c r="J447" i="1"/>
  <c r="E449" i="6" l="1"/>
  <c r="J448" i="1"/>
  <c r="E450" i="6" l="1"/>
  <c r="J449" i="1"/>
  <c r="E451" i="6" l="1"/>
  <c r="J450" i="1"/>
  <c r="E452" i="6" l="1"/>
  <c r="J451" i="1"/>
  <c r="E453" i="6" l="1"/>
  <c r="J452" i="1"/>
  <c r="E454" i="6" l="1"/>
  <c r="J453" i="1"/>
  <c r="E455" i="6" l="1"/>
  <c r="J454" i="1"/>
  <c r="E456" i="6" l="1"/>
  <c r="J455" i="1"/>
  <c r="E457" i="6" l="1"/>
  <c r="J456" i="1"/>
  <c r="E458" i="6" l="1"/>
  <c r="J457" i="1"/>
  <c r="E459" i="6" l="1"/>
  <c r="J458" i="1"/>
  <c r="E460" i="6" l="1"/>
  <c r="J459" i="1"/>
  <c r="E461" i="6" l="1"/>
  <c r="J460" i="1"/>
  <c r="E462" i="6" l="1"/>
  <c r="J461" i="1"/>
  <c r="E463" i="6" l="1"/>
  <c r="J462" i="1"/>
  <c r="E464" i="6" l="1"/>
  <c r="J463" i="1"/>
  <c r="E465" i="6" l="1"/>
  <c r="J464" i="1"/>
  <c r="E466" i="6" l="1"/>
  <c r="J465" i="1"/>
  <c r="E467" i="6" l="1"/>
  <c r="J466" i="1"/>
  <c r="E468" i="6" l="1"/>
  <c r="J467" i="1"/>
  <c r="E469" i="6" l="1"/>
  <c r="J468" i="1"/>
  <c r="E470" i="6" l="1"/>
  <c r="J469" i="1"/>
  <c r="E471" i="6" l="1"/>
  <c r="J470" i="1"/>
  <c r="E472" i="6" l="1"/>
  <c r="J471" i="1"/>
  <c r="E473" i="6" l="1"/>
  <c r="J472" i="1"/>
  <c r="E474" i="6" l="1"/>
  <c r="J473" i="1"/>
  <c r="E475" i="6" l="1"/>
  <c r="J474" i="1"/>
  <c r="E476" i="6" l="1"/>
  <c r="J475" i="1"/>
  <c r="E477" i="6" l="1"/>
  <c r="J476" i="1"/>
  <c r="E478" i="6" l="1"/>
  <c r="J477" i="1"/>
  <c r="E479" i="6" l="1"/>
  <c r="J478" i="1"/>
  <c r="E480" i="6" l="1"/>
  <c r="J479" i="1"/>
  <c r="E481" i="6" l="1"/>
  <c r="E482" i="6" s="1"/>
  <c r="E483" i="6" s="1"/>
  <c r="E484" i="6" s="1"/>
  <c r="E485" i="6" s="1"/>
  <c r="E486" i="6" s="1"/>
  <c r="J480" i="1"/>
</calcChain>
</file>

<file path=xl/sharedStrings.xml><?xml version="1.0" encoding="utf-8"?>
<sst xmlns="http://schemas.openxmlformats.org/spreadsheetml/2006/main" count="116" uniqueCount="58">
  <si>
    <t>Depth [m]</t>
  </si>
  <si>
    <t>U [m/s]</t>
  </si>
  <si>
    <t>V [m/s]</t>
  </si>
  <si>
    <t>T [°C]</t>
  </si>
  <si>
    <t>S [permil]</t>
  </si>
  <si>
    <t>k [J/kg]</t>
  </si>
  <si>
    <t>eps [W/kg]</t>
  </si>
  <si>
    <t>depth</t>
  </si>
  <si>
    <t>NaN</t>
  </si>
  <si>
    <t>C [mS/cm]</t>
  </si>
  <si>
    <t>January 2012 from Ross</t>
  </si>
  <si>
    <t>C [uS/cm]</t>
  </si>
  <si>
    <t xml:space="preserve">pressure correction </t>
  </si>
  <si>
    <t>salinity</t>
  </si>
  <si>
    <t>A</t>
  </si>
  <si>
    <t>B1</t>
  </si>
  <si>
    <t>B2</t>
  </si>
  <si>
    <t>P correction</t>
  </si>
  <si>
    <t>kappa25/kappa</t>
  </si>
  <si>
    <t>kappa25</t>
  </si>
  <si>
    <t>salinity [g/kg]</t>
  </si>
  <si>
    <t>pressure</t>
  </si>
  <si>
    <t>Tr [TU]</t>
  </si>
  <si>
    <t>18O [permil]</t>
  </si>
  <si>
    <t>18O [prom.]</t>
  </si>
  <si>
    <t>18O [mmol/l]</t>
  </si>
  <si>
    <t>water [mmol/l]</t>
  </si>
  <si>
    <t>He [ccSTP/g]</t>
  </si>
  <si>
    <t>Ne [ccSTP/g]</t>
  </si>
  <si>
    <t>Ar [ccSTP/g]</t>
  </si>
  <si>
    <t>Kr [ccSTP/g]</t>
  </si>
  <si>
    <t>He ccSTP/g</t>
  </si>
  <si>
    <t>Ne ccSTP/g</t>
  </si>
  <si>
    <t>36Ar ccSTP/g</t>
  </si>
  <si>
    <t>Kr ccSTP/g</t>
  </si>
  <si>
    <t>Ar ccSTP/g</t>
  </si>
  <si>
    <t>Atm at 20°C</t>
  </si>
  <si>
    <t>Atm at 25°C</t>
  </si>
  <si>
    <t>39Ar [pm]</t>
  </si>
  <si>
    <t>T data from Tietze 1975 down to 440 m, then Ross 2012 - 0.08 (difference to Tietze at 440m)</t>
  </si>
  <si>
    <t>Salinity is Ross 2012 as Tietze data seems unreliable</t>
  </si>
  <si>
    <t>bathymetry</t>
  </si>
  <si>
    <t>sum bath</t>
  </si>
  <si>
    <t>T*bath</t>
  </si>
  <si>
    <t>sum Tbath</t>
  </si>
  <si>
    <t>S*bath</t>
  </si>
  <si>
    <t>sum Sbath</t>
  </si>
  <si>
    <t>sum 18Obath</t>
  </si>
  <si>
    <t>18O*bath</t>
  </si>
  <si>
    <t>2H [permil]</t>
  </si>
  <si>
    <t>2H*bath</t>
  </si>
  <si>
    <t>sum 2Hbath</t>
  </si>
  <si>
    <t>SMOW18O</t>
  </si>
  <si>
    <t>SMOW2H</t>
  </si>
  <si>
    <t>2H [prom.]</t>
  </si>
  <si>
    <t>2H [mmol/l]</t>
  </si>
  <si>
    <t>Area [m2]</t>
  </si>
  <si>
    <t>Volume [km3]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</si>
</sst>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E+00"/>
    <numFmt numFmtId="165" formatCode="0.000"/>
    <numFmt numFmtId="166" formatCode="0.0000"/>
    <numFmt numFmtId="167" formatCode="0.0"/>
    <numFmt numFmtId="168" formatCode="0.00000"/>
  </numFmts>
  <fonts count="11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3" fillId="0" borderId="0"/>
  </cellStyleXfs>
  <cellXfs count="5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Fill="1" applyBorder="1" applyAlignment="1"/>
    <xf numFmtId="167" fontId="2" fillId="0" borderId="0" xfId="0" applyNumberFormat="1" applyFont="1" applyFill="1" applyBorder="1" applyAlignment="1">
      <alignment horizontal="right"/>
    </xf>
    <xf numFmtId="167" fontId="0" fillId="0" borderId="0" xfId="0" applyNumberFormat="1" applyFill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3" borderId="0" xfId="0" applyNumberFormat="1" applyFill="1" applyBorder="1" applyAlignment="1">
      <alignment horizontal="right"/>
    </xf>
    <xf numFmtId="167" fontId="2" fillId="3" borderId="0" xfId="0" applyNumberFormat="1" applyFont="1" applyFill="1" applyBorder="1" applyAlignment="1">
      <alignment horizontal="right"/>
    </xf>
    <xf numFmtId="167" fontId="2" fillId="0" borderId="0" xfId="0" applyNumberFormat="1" applyFont="1" applyBorder="1" applyAlignment="1">
      <alignment horizontal="right"/>
    </xf>
    <xf numFmtId="167" fontId="0" fillId="0" borderId="0" xfId="0" applyNumberFormat="1" applyBorder="1" applyAlignme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3" fillId="0" borderId="0" xfId="2" applyNumberFormat="1" applyFont="1" applyAlignment="1">
      <alignment horizontal="center"/>
    </xf>
    <xf numFmtId="11" fontId="3" fillId="0" borderId="0" xfId="2" applyNumberFormat="1" applyAlignment="1">
      <alignment horizontal="center"/>
    </xf>
    <xf numFmtId="0" fontId="8" fillId="0" borderId="0" xfId="0" applyFont="1" applyFill="1" applyBorder="1" applyAlignment="1">
      <alignment horizontal="center"/>
    </xf>
    <xf numFmtId="11" fontId="6" fillId="0" borderId="0" xfId="0" applyNumberFormat="1" applyFont="1" applyFill="1" applyBorder="1" applyAlignment="1">
      <alignment horizontal="center"/>
    </xf>
    <xf numFmtId="11" fontId="9" fillId="0" borderId="0" xfId="1" applyNumberFormat="1" applyFont="1" applyFill="1" applyBorder="1" applyAlignment="1">
      <alignment horizontal="center"/>
    </xf>
    <xf numFmtId="11" fontId="4" fillId="0" borderId="0" xfId="1" applyNumberFormat="1" applyFill="1" applyAlignment="1">
      <alignment horizontal="center"/>
    </xf>
    <xf numFmtId="0" fontId="6" fillId="0" borderId="0" xfId="0" applyFont="1" applyFill="1" applyBorder="1"/>
    <xf numFmtId="11" fontId="1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7" fontId="2" fillId="0" borderId="2" xfId="0" applyNumberFormat="1" applyFont="1" applyFill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2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3"/>
  <sheetViews>
    <sheetView topLeftCell="A465" zoomScaleNormal="100" workbookViewId="0">
      <selection activeCell="J2" sqref="J2:J480"/>
    </sheetView>
  </sheetViews>
  <sheetFormatPr defaultRowHeight="14.5" x14ac:dyDescent="0.35"/>
  <cols>
    <col min="2" max="2" width="9.1796875" style="2"/>
    <col min="3" max="3" width="7.08984375" style="2" bestFit="1" customWidth="1"/>
    <col min="4" max="4" width="6.90625" style="2" bestFit="1" customWidth="1"/>
    <col min="5" max="5" width="6.453125" style="2" bestFit="1" customWidth="1"/>
    <col min="6" max="6" width="8.81640625" style="2" bestFit="1" customWidth="1"/>
    <col min="7" max="7" width="8.08984375" style="13" bestFit="1" customWidth="1"/>
    <col min="8" max="8" width="11.26953125" style="14" bestFit="1" customWidth="1"/>
    <col min="9" max="9" width="11.26953125" style="45" customWidth="1"/>
    <col min="10" max="10" width="9.1796875" style="15" bestFit="1" customWidth="1"/>
    <col min="11" max="12" width="11.1796875" style="26" bestFit="1" customWidth="1"/>
    <col min="13" max="14" width="10.7265625" style="26" bestFit="1" customWidth="1"/>
    <col min="15" max="15" width="9.1796875" style="2"/>
    <col min="16" max="16" width="10.7265625" style="2" bestFit="1" customWidth="1"/>
    <col min="20" max="20" width="12" style="4" bestFit="1" customWidth="1"/>
    <col min="26" max="27" width="10.1796875" bestFit="1" customWidth="1"/>
  </cols>
  <sheetData>
    <row r="1" spans="1:2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3" t="s">
        <v>22</v>
      </c>
      <c r="H1" s="14" t="s">
        <v>23</v>
      </c>
      <c r="I1" s="45" t="s">
        <v>49</v>
      </c>
      <c r="J1" s="15" t="s">
        <v>38</v>
      </c>
      <c r="K1" s="26" t="s">
        <v>27</v>
      </c>
      <c r="L1" s="26" t="s">
        <v>28</v>
      </c>
      <c r="M1" s="26" t="s">
        <v>29</v>
      </c>
      <c r="N1" s="26" t="s">
        <v>30</v>
      </c>
      <c r="O1" s="2" t="s">
        <v>5</v>
      </c>
      <c r="P1" s="2" t="s">
        <v>6</v>
      </c>
    </row>
    <row r="2" spans="1:27" x14ac:dyDescent="0.35">
      <c r="A2">
        <v>0</v>
      </c>
      <c r="B2" s="2">
        <v>0</v>
      </c>
      <c r="C2" s="2">
        <v>0</v>
      </c>
      <c r="D2" s="2">
        <v>0</v>
      </c>
      <c r="E2" s="9">
        <f>E3</f>
        <v>24.756630220000005</v>
      </c>
      <c r="F2" s="7">
        <f>F3</f>
        <v>1.078016758110788</v>
      </c>
      <c r="G2" s="3">
        <f>1E-30</f>
        <v>1.0000000000000001E-30</v>
      </c>
      <c r="H2" s="9">
        <f>'18O'!C$3</f>
        <v>111.54444444444445</v>
      </c>
      <c r="I2" s="9">
        <f>'18O'!E$3</f>
        <v>8.9131187262028373</v>
      </c>
      <c r="J2" s="27">
        <f>'39Ar'!E2</f>
        <v>1.1200000000000001</v>
      </c>
      <c r="K2" s="8">
        <f>FORECAST($A2,INDEX(NG!B$2:B$17,MATCH($A2,NG!A$2:A$17,1)):INDEX(NG!B$2:B$17,MATCH($A2,NG!A$2:A$17,1)+1),INDEX(NG!A$2:A$17,MATCH($A2,NG!A$2:A$17,1)):INDEX(NG!A$2:A$17,MATCH($A2,NG!A$2:A$17,1)+1))</f>
        <v>7.1903423011166652E-8</v>
      </c>
      <c r="L2" s="8">
        <f>NG!P3</f>
        <v>1.5480580368959998E-7</v>
      </c>
      <c r="M2" s="8">
        <f>NG!Q3</f>
        <v>8.3336480639999994E-7</v>
      </c>
      <c r="N2" s="8">
        <f>NG!R3</f>
        <v>5.3716418783999995E-8</v>
      </c>
      <c r="O2" s="3">
        <v>3.0000000000000001E-6</v>
      </c>
      <c r="P2" s="3">
        <v>5.0000000000000003E-10</v>
      </c>
      <c r="T2" s="9"/>
    </row>
    <row r="3" spans="1:27" x14ac:dyDescent="0.35">
      <c r="A3">
        <v>1</v>
      </c>
      <c r="B3" s="2">
        <f>-A3</f>
        <v>-1</v>
      </c>
      <c r="C3" s="2">
        <v>0</v>
      </c>
      <c r="D3" s="2">
        <v>0</v>
      </c>
      <c r="E3" s="7">
        <f>FORECAST(A3,INDEX(ross!C$3:C$960,MATCH(A3,ross!B$3:B$960,1)):INDEX(ross!C$3:C$960,MATCH(A3,ross!B$3:B$960,1)+1),INDEX(ross!B$3:B$960,MATCH(A3,ross!B$3:B$960,1)):INDEX(ross!B$3:B$960,MATCH(A3,ross!B$3:B$960,1)+1))</f>
        <v>24.756630220000005</v>
      </c>
      <c r="F3" s="7">
        <f>FORECAST(A3,INDEX(ross!I$3:I$960,MATCH(A3,ross!B$3:B$960,1)):INDEX(ross!I$3:I$960,MATCH(A3,ross!B$3:B$960,1)+1),INDEX(ross!B$3:B$960,MATCH(A3,ross!B$3:B$960,1)):INDEX(ross!B$3:B$960,MATCH(A3,ross!B$3:B$960,1)+1))</f>
        <v>1.078016758110788</v>
      </c>
      <c r="G3" s="3">
        <f t="shared" ref="G3:G66" si="0">1E-30</f>
        <v>1.0000000000000001E-30</v>
      </c>
      <c r="H3" s="9">
        <f>'18O'!C$3</f>
        <v>111.54444444444445</v>
      </c>
      <c r="I3" s="9">
        <f>'18O'!E$3</f>
        <v>8.9131187262028373</v>
      </c>
      <c r="J3" s="27">
        <f>'39Ar'!E3</f>
        <v>1.1200000000000001</v>
      </c>
      <c r="K3" s="8">
        <f>FORECAST($A3,INDEX(NG!B$2:B$17,MATCH($A3,NG!A$2:A$17,1)):INDEX(NG!B$2:B$17,MATCH($A3,NG!A$2:A$17,1)+1),INDEX(NG!A$2:A$17,MATCH($A3,NG!A$2:A$17,1)):INDEX(NG!A$2:A$17,MATCH($A3,NG!A$2:A$17,1)+1))</f>
        <v>7.1903423011166652E-8</v>
      </c>
      <c r="L3" s="8">
        <f>FORECAST($A3,INDEX(NG!D$2:D$18,MATCH($A3,NG!C$2:C$18,1)):INDEX(NG!D$2:D$18,MATCH($A3,NG!C$2:C$18,1)+1),INDEX(NG!C$2:C$18,MATCH($A3,NG!C$2:C$18,1)):INDEX(NG!C$2:C$18,MATCH($A3,NG!C$2:C$18,1)+1))</f>
        <v>1.546015010274888E-7</v>
      </c>
      <c r="M3" s="8">
        <f>FORECAST($A3,INDEX(NG!F$2:F$14,MATCH($A3,NG!E$2:E$14,1)):INDEX(NG!F$2:F$14,MATCH($A3,NG!E$2:E$14,1)+1),INDEX(NG!E$2:E$14,MATCH($A3,NG!E$2:E$14,1)):INDEX(NG!E$2:E$14,MATCH($A3,NG!E$2:E$14,1)+1))</f>
        <v>8.3230654513563325E-7</v>
      </c>
      <c r="N3" s="8">
        <f>FORECAST($A3,INDEX(NG!H$2:H$14,MATCH($A3,NG!G$2:G$14,1)):INDEX(NG!H$2:H$14,MATCH($A3,NG!G$2:G$14,1)+1),INDEX(NG!G$2:G$14,MATCH($A3,NG!G$2:G$14,1)):INDEX(NG!G$2:G$14,MATCH($A3,NG!G$2:G$14,1)+1))</f>
        <v>5.3647609836253212E-8</v>
      </c>
      <c r="O3" s="3">
        <v>3.0000000000000001E-6</v>
      </c>
      <c r="P3" s="3">
        <v>5.0000000000000003E-10</v>
      </c>
      <c r="T3" s="9"/>
    </row>
    <row r="4" spans="1:27" x14ac:dyDescent="0.35">
      <c r="A4">
        <v>2</v>
      </c>
      <c r="B4" s="13">
        <f t="shared" ref="B4:B67" si="1">-A4</f>
        <v>-2</v>
      </c>
      <c r="C4" s="2">
        <v>0</v>
      </c>
      <c r="D4" s="2">
        <v>0</v>
      </c>
      <c r="E4" s="7">
        <f>FORECAST(A4,INDEX(ross!C$3:C$960,MATCH(A4,ross!B$3:B$960,1)):INDEX(ross!C$3:C$960,MATCH(A4,ross!B$3:B$960,1)+1),INDEX(ross!B$3:B$960,MATCH(A4,ross!B$3:B$960,1)):INDEX(ross!B$3:B$960,MATCH(A4,ross!B$3:B$960,1)+1))</f>
        <v>24.652834779999999</v>
      </c>
      <c r="F4" s="7">
        <f>FORECAST(A4,INDEX(ross!I$3:I$960,MATCH(A4,ross!B$3:B$960,1)):INDEX(ross!I$3:I$960,MATCH(A4,ross!B$3:B$960,1)+1),INDEX(ross!B$3:B$960,MATCH(A4,ross!B$3:B$960,1)):INDEX(ross!B$3:B$960,MATCH(A4,ross!B$3:B$960,1)+1))</f>
        <v>1.0837050172762712</v>
      </c>
      <c r="G4" s="3">
        <f t="shared" si="0"/>
        <v>1.0000000000000001E-30</v>
      </c>
      <c r="H4" s="9">
        <f>'18O'!C$3</f>
        <v>111.54444444444445</v>
      </c>
      <c r="I4" s="9">
        <f>'18O'!E$3</f>
        <v>8.9131187262028373</v>
      </c>
      <c r="J4" s="27">
        <f>'39Ar'!E4</f>
        <v>1.1200000000000001</v>
      </c>
      <c r="K4" s="8">
        <f>FORECAST($A4,INDEX(NG!B$2:B$17,MATCH($A4,NG!A$2:A$17,1)):INDEX(NG!B$2:B$17,MATCH($A4,NG!A$2:A$17,1)+1),INDEX(NG!A$2:A$17,MATCH($A4,NG!A$2:A$17,1)):INDEX(NG!A$2:A$17,MATCH($A4,NG!A$2:A$17,1)+1))</f>
        <v>7.1903423011166652E-8</v>
      </c>
      <c r="L4" s="8">
        <f>FORECAST($A4,INDEX(NG!D$2:D$18,MATCH($A4,NG!C$2:C$18,1)):INDEX(NG!D$2:D$18,MATCH($A4,NG!C$2:C$18,1)+1),INDEX(NG!C$2:C$18,MATCH($A4,NG!C$2:C$18,1)):INDEX(NG!C$2:C$18,MATCH($A4,NG!C$2:C$18,1)+1))</f>
        <v>1.5439719836537762E-7</v>
      </c>
      <c r="M4" s="8">
        <f>FORECAST($A4,INDEX(NG!F$2:F$14,MATCH($A4,NG!E$2:E$14,1)):INDEX(NG!F$2:F$14,MATCH($A4,NG!E$2:E$14,1)+1),INDEX(NG!E$2:E$14,MATCH($A4,NG!E$2:E$14,1)):INDEX(NG!E$2:E$14,MATCH($A4,NG!E$2:E$14,1)+1))</f>
        <v>8.3124828387126656E-7</v>
      </c>
      <c r="N4" s="8">
        <f>FORECAST($A4,INDEX(NG!H$2:H$14,MATCH($A4,NG!G$2:G$14,1)):INDEX(NG!H$2:H$14,MATCH($A4,NG!G$2:G$14,1)+1),INDEX(NG!G$2:G$14,MATCH($A4,NG!G$2:G$14,1)):INDEX(NG!G$2:G$14,MATCH($A4,NG!G$2:G$14,1)+1))</f>
        <v>5.3578800888506429E-8</v>
      </c>
      <c r="O4" s="3">
        <v>3.0000000000000001E-6</v>
      </c>
      <c r="P4" s="3">
        <v>5.0000000000000003E-10</v>
      </c>
      <c r="T4" s="9"/>
    </row>
    <row r="5" spans="1:27" x14ac:dyDescent="0.35">
      <c r="A5">
        <v>3</v>
      </c>
      <c r="B5" s="13">
        <f t="shared" si="1"/>
        <v>-3</v>
      </c>
      <c r="C5" s="2">
        <v>0</v>
      </c>
      <c r="D5" s="2">
        <v>0</v>
      </c>
      <c r="E5" s="7">
        <f>FORECAST(A5,INDEX(ross!C$3:C$960,MATCH(A5,ross!B$3:B$960,1)):INDEX(ross!C$3:C$960,MATCH(A5,ross!B$3:B$960,1)+1),INDEX(ross!B$3:B$960,MATCH(A5,ross!B$3:B$960,1)):INDEX(ross!B$3:B$960,MATCH(A5,ross!B$3:B$960,1)+1))</f>
        <v>24.596813339999997</v>
      </c>
      <c r="F5" s="7">
        <f>FORECAST(A5,INDEX(ross!I$3:I$960,MATCH(A5,ross!B$3:B$960,1)):INDEX(ross!I$3:I$960,MATCH(A5,ross!B$3:B$960,1)+1),INDEX(ross!B$3:B$960,MATCH(A5,ross!B$3:B$960,1)):INDEX(ross!B$3:B$960,MATCH(A5,ross!B$3:B$960,1)+1))</f>
        <v>1.0847328005036552</v>
      </c>
      <c r="G5" s="3">
        <f t="shared" si="0"/>
        <v>1.0000000000000001E-30</v>
      </c>
      <c r="H5" s="9">
        <f>'18O'!C$3</f>
        <v>111.54444444444445</v>
      </c>
      <c r="I5" s="9">
        <f>'18O'!E$3</f>
        <v>8.9131187262028373</v>
      </c>
      <c r="J5" s="27">
        <f>'39Ar'!E5</f>
        <v>1.1200000000000001</v>
      </c>
      <c r="K5" s="8">
        <f>FORECAST($A5,INDEX(NG!B$2:B$17,MATCH($A5,NG!A$2:A$17,1)):INDEX(NG!B$2:B$17,MATCH($A5,NG!A$2:A$17,1)+1),INDEX(NG!A$2:A$17,MATCH($A5,NG!A$2:A$17,1)):INDEX(NG!A$2:A$17,MATCH($A5,NG!A$2:A$17,1)+1))</f>
        <v>7.1903423011166652E-8</v>
      </c>
      <c r="L5" s="8">
        <f>FORECAST($A5,INDEX(NG!D$2:D$18,MATCH($A5,NG!C$2:C$18,1)):INDEX(NG!D$2:D$18,MATCH($A5,NG!C$2:C$18,1)+1),INDEX(NG!C$2:C$18,MATCH($A5,NG!C$2:C$18,1)):INDEX(NG!C$2:C$18,MATCH($A5,NG!C$2:C$18,1)+1))</f>
        <v>1.5419289570326644E-7</v>
      </c>
      <c r="M5" s="8">
        <f>FORECAST($A5,INDEX(NG!F$2:F$14,MATCH($A5,NG!E$2:E$14,1)):INDEX(NG!F$2:F$14,MATCH($A5,NG!E$2:E$14,1)+1),INDEX(NG!E$2:E$14,MATCH($A5,NG!E$2:E$14,1)):INDEX(NG!E$2:E$14,MATCH($A5,NG!E$2:E$14,1)+1))</f>
        <v>8.3019002260689987E-7</v>
      </c>
      <c r="N5" s="8">
        <f>FORECAST($A5,INDEX(NG!H$2:H$14,MATCH($A5,NG!G$2:G$14,1)):INDEX(NG!H$2:H$14,MATCH($A5,NG!G$2:G$14,1)+1),INDEX(NG!G$2:G$14,MATCH($A5,NG!G$2:G$14,1)):INDEX(NG!G$2:G$14,MATCH($A5,NG!G$2:G$14,1)+1))</f>
        <v>5.3509991940759645E-8</v>
      </c>
      <c r="O5" s="3">
        <v>3.0000000000000001E-6</v>
      </c>
      <c r="P5" s="3">
        <v>5.0000000000000003E-10</v>
      </c>
      <c r="T5" s="9"/>
    </row>
    <row r="6" spans="1:27" x14ac:dyDescent="0.35">
      <c r="A6">
        <v>4</v>
      </c>
      <c r="B6" s="13">
        <f t="shared" si="1"/>
        <v>-4</v>
      </c>
      <c r="C6" s="2">
        <v>0</v>
      </c>
      <c r="D6" s="2">
        <v>0</v>
      </c>
      <c r="E6" s="7">
        <f>FORECAST(A6,INDEX(ross!C$3:C$960,MATCH(A6,ross!B$3:B$960,1)):INDEX(ross!C$3:C$960,MATCH(A6,ross!B$3:B$960,1)+1),INDEX(ross!B$3:B$960,MATCH(A6,ross!B$3:B$960,1)):INDEX(ross!B$3:B$960,MATCH(A6,ross!B$3:B$960,1)+1))</f>
        <v>24.557262590000001</v>
      </c>
      <c r="F6" s="7">
        <f>FORECAST(A6,INDEX(ross!I$3:I$960,MATCH(A6,ross!B$3:B$960,1)):INDEX(ross!I$3:I$960,MATCH(A6,ross!B$3:B$960,1)+1),INDEX(ross!B$3:B$960,MATCH(A6,ross!B$3:B$960,1)):INDEX(ross!B$3:B$960,MATCH(A6,ross!B$3:B$960,1)+1))</f>
        <v>1.0864872262384722</v>
      </c>
      <c r="G6" s="3">
        <f t="shared" si="0"/>
        <v>1.0000000000000001E-30</v>
      </c>
      <c r="H6" s="9">
        <f>'18O'!C$3</f>
        <v>111.54444444444445</v>
      </c>
      <c r="I6" s="9">
        <f>'18O'!E$3</f>
        <v>8.9131187262028373</v>
      </c>
      <c r="J6" s="27">
        <f>'39Ar'!E6</f>
        <v>1.1200000000000001</v>
      </c>
      <c r="K6" s="8">
        <f>FORECAST($A6,INDEX(NG!B$2:B$17,MATCH($A6,NG!A$2:A$17,1)):INDEX(NG!B$2:B$17,MATCH($A6,NG!A$2:A$17,1)+1),INDEX(NG!A$2:A$17,MATCH($A6,NG!A$2:A$17,1)):INDEX(NG!A$2:A$17,MATCH($A6,NG!A$2:A$17,1)+1))</f>
        <v>7.1903423011166652E-8</v>
      </c>
      <c r="L6" s="8">
        <f>FORECAST($A6,INDEX(NG!D$2:D$18,MATCH($A6,NG!C$2:C$18,1)):INDEX(NG!D$2:D$18,MATCH($A6,NG!C$2:C$18,1)+1),INDEX(NG!C$2:C$18,MATCH($A6,NG!C$2:C$18,1)):INDEX(NG!C$2:C$18,MATCH($A6,NG!C$2:C$18,1)+1))</f>
        <v>1.5398859304115524E-7</v>
      </c>
      <c r="M6" s="8">
        <f>FORECAST($A6,INDEX(NG!F$2:F$14,MATCH($A6,NG!E$2:E$14,1)):INDEX(NG!F$2:F$14,MATCH($A6,NG!E$2:E$14,1)+1),INDEX(NG!E$2:E$14,MATCH($A6,NG!E$2:E$14,1)):INDEX(NG!E$2:E$14,MATCH($A6,NG!E$2:E$14,1)+1))</f>
        <v>8.2913176134253318E-7</v>
      </c>
      <c r="N6" s="8">
        <f>FORECAST($A6,INDEX(NG!H$2:H$14,MATCH($A6,NG!G$2:G$14,1)):INDEX(NG!H$2:H$14,MATCH($A6,NG!G$2:G$14,1)+1),INDEX(NG!G$2:G$14,MATCH($A6,NG!G$2:G$14,1)):INDEX(NG!G$2:G$14,MATCH($A6,NG!G$2:G$14,1)+1))</f>
        <v>5.3441182993012862E-8</v>
      </c>
      <c r="O6" s="3">
        <v>3.0000000000000001E-6</v>
      </c>
      <c r="P6" s="3">
        <v>5.0000000000000003E-10</v>
      </c>
      <c r="T6" s="9"/>
    </row>
    <row r="7" spans="1:27" x14ac:dyDescent="0.35">
      <c r="A7">
        <v>5</v>
      </c>
      <c r="B7" s="13">
        <f t="shared" si="1"/>
        <v>-5</v>
      </c>
      <c r="C7" s="2">
        <v>0</v>
      </c>
      <c r="D7" s="2">
        <v>0</v>
      </c>
      <c r="E7" s="7">
        <f>FORECAST(A7,INDEX(ross!C$3:C$960,MATCH(A7,ross!B$3:B$960,1)):INDEX(ross!C$3:C$960,MATCH(A7,ross!B$3:B$960,1)+1),INDEX(ross!B$3:B$960,MATCH(A7,ross!B$3:B$960,1)):INDEX(ross!B$3:B$960,MATCH(A7,ross!B$3:B$960,1)+1))</f>
        <v>24.521646840000002</v>
      </c>
      <c r="F7" s="7">
        <f>FORECAST(A7,INDEX(ross!I$3:I$960,MATCH(A7,ross!B$3:B$960,1)):INDEX(ross!I$3:I$960,MATCH(A7,ross!B$3:B$960,1)+1),INDEX(ross!B$3:B$960,MATCH(A7,ross!B$3:B$960,1)):INDEX(ross!B$3:B$960,MATCH(A7,ross!B$3:B$960,1)+1))</f>
        <v>1.0873881492387141</v>
      </c>
      <c r="G7" s="3">
        <f t="shared" si="0"/>
        <v>1.0000000000000001E-30</v>
      </c>
      <c r="H7" s="9">
        <f>'18O'!C$3</f>
        <v>111.54444444444445</v>
      </c>
      <c r="I7" s="9">
        <f>'18O'!E$3</f>
        <v>8.9131187262028373</v>
      </c>
      <c r="J7" s="27">
        <f>'39Ar'!E7</f>
        <v>1.1200000000000001</v>
      </c>
      <c r="K7" s="8">
        <f>FORECAST($A7,INDEX(NG!B$2:B$17,MATCH($A7,NG!A$2:A$17,1)):INDEX(NG!B$2:B$17,MATCH($A7,NG!A$2:A$17,1)+1),INDEX(NG!A$2:A$17,MATCH($A7,NG!A$2:A$17,1)):INDEX(NG!A$2:A$17,MATCH($A7,NG!A$2:A$17,1)+1))</f>
        <v>7.1903423011166652E-8</v>
      </c>
      <c r="L7" s="8">
        <f>FORECAST($A7,INDEX(NG!D$2:D$18,MATCH($A7,NG!C$2:C$18,1)):INDEX(NG!D$2:D$18,MATCH($A7,NG!C$2:C$18,1)+1),INDEX(NG!C$2:C$18,MATCH($A7,NG!C$2:C$18,1)):INDEX(NG!C$2:C$18,MATCH($A7,NG!C$2:C$18,1)+1))</f>
        <v>1.5378429037904406E-7</v>
      </c>
      <c r="M7" s="8">
        <f>FORECAST($A7,INDEX(NG!F$2:F$14,MATCH($A7,NG!E$2:E$14,1)):INDEX(NG!F$2:F$14,MATCH($A7,NG!E$2:E$14,1)+1),INDEX(NG!E$2:E$14,MATCH($A7,NG!E$2:E$14,1)):INDEX(NG!E$2:E$14,MATCH($A7,NG!E$2:E$14,1)+1))</f>
        <v>8.280735000781665E-7</v>
      </c>
      <c r="N7" s="8">
        <f>FORECAST($A7,INDEX(NG!H$2:H$14,MATCH($A7,NG!G$2:G$14,1)):INDEX(NG!H$2:H$14,MATCH($A7,NG!G$2:G$14,1)+1),INDEX(NG!G$2:G$14,MATCH($A7,NG!G$2:G$14,1)):INDEX(NG!G$2:G$14,MATCH($A7,NG!G$2:G$14,1)+1))</f>
        <v>5.3372374045266079E-8</v>
      </c>
      <c r="O7" s="3">
        <v>3.0000000000000001E-6</v>
      </c>
      <c r="P7" s="3">
        <v>5.0000000000000003E-10</v>
      </c>
      <c r="T7" s="9"/>
    </row>
    <row r="8" spans="1:27" x14ac:dyDescent="0.35">
      <c r="A8">
        <v>6</v>
      </c>
      <c r="B8" s="13">
        <f t="shared" si="1"/>
        <v>-6</v>
      </c>
      <c r="C8" s="2">
        <v>0</v>
      </c>
      <c r="D8" s="2">
        <v>0</v>
      </c>
      <c r="E8" s="7">
        <f>FORECAST(A8,INDEX(ross!C$3:C$960,MATCH(A8,ross!B$3:B$960,1)):INDEX(ross!C$3:C$960,MATCH(A8,ross!B$3:B$960,1)+1),INDEX(ross!B$3:B$960,MATCH(A8,ross!B$3:B$960,1)):INDEX(ross!B$3:B$960,MATCH(A8,ross!B$3:B$960,1)+1))</f>
        <v>24.512527039999995</v>
      </c>
      <c r="F8" s="7">
        <f>FORECAST(A8,INDEX(ross!I$3:I$960,MATCH(A8,ross!B$3:B$960,1)):INDEX(ross!I$3:I$960,MATCH(A8,ross!B$3:B$960,1)+1),INDEX(ross!B$3:B$960,MATCH(A8,ross!B$3:B$960,1)):INDEX(ross!B$3:B$960,MATCH(A8,ross!B$3:B$960,1)+1))</f>
        <v>1.0874157462326042</v>
      </c>
      <c r="G8" s="3">
        <f t="shared" si="0"/>
        <v>1.0000000000000001E-30</v>
      </c>
      <c r="H8" s="9">
        <f>'18O'!C$3</f>
        <v>111.54444444444445</v>
      </c>
      <c r="I8" s="9">
        <f>'18O'!E$3</f>
        <v>8.9131187262028373</v>
      </c>
      <c r="J8" s="27">
        <f>'39Ar'!E8</f>
        <v>1.1200000000000001</v>
      </c>
      <c r="K8" s="8">
        <f>FORECAST($A8,INDEX(NG!B$2:B$17,MATCH($A8,NG!A$2:A$17,1)):INDEX(NG!B$2:B$17,MATCH($A8,NG!A$2:A$17,1)+1),INDEX(NG!A$2:A$17,MATCH($A8,NG!A$2:A$17,1)):INDEX(NG!A$2:A$17,MATCH($A8,NG!A$2:A$17,1)+1))</f>
        <v>7.1903423011166652E-8</v>
      </c>
      <c r="L8" s="8">
        <f>FORECAST($A8,INDEX(NG!D$2:D$18,MATCH($A8,NG!C$2:C$18,1)):INDEX(NG!D$2:D$18,MATCH($A8,NG!C$2:C$18,1)+1),INDEX(NG!C$2:C$18,MATCH($A8,NG!C$2:C$18,1)):INDEX(NG!C$2:C$18,MATCH($A8,NG!C$2:C$18,1)+1))</f>
        <v>1.5357998771693288E-7</v>
      </c>
      <c r="M8" s="8">
        <f>FORECAST($A8,INDEX(NG!F$2:F$14,MATCH($A8,NG!E$2:E$14,1)):INDEX(NG!F$2:F$14,MATCH($A8,NG!E$2:E$14,1)+1),INDEX(NG!E$2:E$14,MATCH($A8,NG!E$2:E$14,1)):INDEX(NG!E$2:E$14,MATCH($A8,NG!E$2:E$14,1)+1))</f>
        <v>8.2701523881379981E-7</v>
      </c>
      <c r="N8" s="8">
        <f>FORECAST($A8,INDEX(NG!H$2:H$14,MATCH($A8,NG!G$2:G$14,1)):INDEX(NG!H$2:H$14,MATCH($A8,NG!G$2:G$14,1)+1),INDEX(NG!G$2:G$14,MATCH($A8,NG!G$2:G$14,1)):INDEX(NG!G$2:G$14,MATCH($A8,NG!G$2:G$14,1)+1))</f>
        <v>5.3303565097519296E-8</v>
      </c>
      <c r="O8" s="3">
        <v>3.0000000000000001E-6</v>
      </c>
      <c r="P8" s="3">
        <v>5.0000000000000003E-10</v>
      </c>
      <c r="T8" s="9"/>
    </row>
    <row r="9" spans="1:27" x14ac:dyDescent="0.35">
      <c r="A9">
        <v>7</v>
      </c>
      <c r="B9" s="13">
        <f t="shared" si="1"/>
        <v>-7</v>
      </c>
      <c r="C9" s="2">
        <v>0</v>
      </c>
      <c r="D9" s="2">
        <v>0</v>
      </c>
      <c r="E9" s="7">
        <f>FORECAST(A9,INDEX(ross!C$3:C$960,MATCH(A9,ross!B$3:B$960,1)):INDEX(ross!C$3:C$960,MATCH(A9,ross!B$3:B$960,1)+1),INDEX(ross!B$3:B$960,MATCH(A9,ross!B$3:B$960,1)):INDEX(ross!B$3:B$960,MATCH(A9,ross!B$3:B$960,1)+1))</f>
        <v>24.507434060000001</v>
      </c>
      <c r="F9" s="7">
        <f>FORECAST(A9,INDEX(ross!I$3:I$960,MATCH(A9,ross!B$3:B$960,1)):INDEX(ross!I$3:I$960,MATCH(A9,ross!B$3:B$960,1)+1),INDEX(ross!B$3:B$960,MATCH(A9,ross!B$3:B$960,1)):INDEX(ross!B$3:B$960,MATCH(A9,ross!B$3:B$960,1)+1))</f>
        <v>1.0882154971027318</v>
      </c>
      <c r="G9" s="3">
        <f t="shared" si="0"/>
        <v>1.0000000000000001E-30</v>
      </c>
      <c r="H9" s="9">
        <f>'18O'!C$3</f>
        <v>111.54444444444445</v>
      </c>
      <c r="I9" s="9">
        <f>'18O'!E$3</f>
        <v>8.9131187262028373</v>
      </c>
      <c r="J9" s="27">
        <f>'39Ar'!E9</f>
        <v>1.1200000000000001</v>
      </c>
      <c r="K9" s="8">
        <f>FORECAST($A9,INDEX(NG!B$2:B$17,MATCH($A9,NG!A$2:A$17,1)):INDEX(NG!B$2:B$17,MATCH($A9,NG!A$2:A$17,1)+1),INDEX(NG!A$2:A$17,MATCH($A9,NG!A$2:A$17,1)):INDEX(NG!A$2:A$17,MATCH($A9,NG!A$2:A$17,1)+1))</f>
        <v>7.1903423011166652E-8</v>
      </c>
      <c r="L9" s="8">
        <f>FORECAST($A9,INDEX(NG!D$2:D$18,MATCH($A9,NG!C$2:C$18,1)):INDEX(NG!D$2:D$18,MATCH($A9,NG!C$2:C$18,1)+1),INDEX(NG!C$2:C$18,MATCH($A9,NG!C$2:C$18,1)):INDEX(NG!C$2:C$18,MATCH($A9,NG!C$2:C$18,1)+1))</f>
        <v>1.533756850548217E-7</v>
      </c>
      <c r="M9" s="8">
        <f>FORECAST($A9,INDEX(NG!F$2:F$14,MATCH($A9,NG!E$2:E$14,1)):INDEX(NG!F$2:F$14,MATCH($A9,NG!E$2:E$14,1)+1),INDEX(NG!E$2:E$14,MATCH($A9,NG!E$2:E$14,1)):INDEX(NG!E$2:E$14,MATCH($A9,NG!E$2:E$14,1)+1))</f>
        <v>8.2595697754943312E-7</v>
      </c>
      <c r="N9" s="8">
        <f>FORECAST($A9,INDEX(NG!H$2:H$14,MATCH($A9,NG!G$2:G$14,1)):INDEX(NG!H$2:H$14,MATCH($A9,NG!G$2:G$14,1)+1),INDEX(NG!G$2:G$14,MATCH($A9,NG!G$2:G$14,1)):INDEX(NG!G$2:G$14,MATCH($A9,NG!G$2:G$14,1)+1))</f>
        <v>5.3234756149772513E-8</v>
      </c>
      <c r="O9" s="3">
        <v>3.0000000000000001E-6</v>
      </c>
      <c r="P9" s="3">
        <v>5.0000000000000003E-10</v>
      </c>
      <c r="T9" s="9"/>
    </row>
    <row r="10" spans="1:27" x14ac:dyDescent="0.35">
      <c r="A10">
        <v>8</v>
      </c>
      <c r="B10" s="13">
        <f t="shared" si="1"/>
        <v>-8</v>
      </c>
      <c r="C10" s="2">
        <v>0</v>
      </c>
      <c r="D10" s="2">
        <v>0</v>
      </c>
      <c r="E10" s="7">
        <f>FORECAST(A10,INDEX(ross!C$3:C$960,MATCH(A10,ross!B$3:B$960,1)):INDEX(ross!C$3:C$960,MATCH(A10,ross!B$3:B$960,1)+1),INDEX(ross!B$3:B$960,MATCH(A10,ross!B$3:B$960,1)):INDEX(ross!B$3:B$960,MATCH(A10,ross!B$3:B$960,1)+1))</f>
        <v>24.494942959999996</v>
      </c>
      <c r="F10" s="7">
        <f>FORECAST(A10,INDEX(ross!I$3:I$960,MATCH(A10,ross!B$3:B$960,1)):INDEX(ross!I$3:I$960,MATCH(A10,ross!B$3:B$960,1)+1),INDEX(ross!B$3:B$960,MATCH(A10,ross!B$3:B$960,1)):INDEX(ross!B$3:B$960,MATCH(A10,ross!B$3:B$960,1)+1))</f>
        <v>1.0874557829732763</v>
      </c>
      <c r="G10" s="3">
        <f t="shared" si="0"/>
        <v>1.0000000000000001E-30</v>
      </c>
      <c r="H10" s="9">
        <f>'18O'!C$3</f>
        <v>111.54444444444445</v>
      </c>
      <c r="I10" s="9">
        <f>'18O'!E$3</f>
        <v>8.9131187262028373</v>
      </c>
      <c r="J10" s="27">
        <f>'39Ar'!E10</f>
        <v>1.1200000000000001</v>
      </c>
      <c r="K10" s="8">
        <f>FORECAST($A10,INDEX(NG!B$2:B$17,MATCH($A10,NG!A$2:A$17,1)):INDEX(NG!B$2:B$17,MATCH($A10,NG!A$2:A$17,1)+1),INDEX(NG!A$2:A$17,MATCH($A10,NG!A$2:A$17,1)):INDEX(NG!A$2:A$17,MATCH($A10,NG!A$2:A$17,1)+1))</f>
        <v>7.1903423011166652E-8</v>
      </c>
      <c r="L10" s="8">
        <f>FORECAST($A10,INDEX(NG!D$2:D$18,MATCH($A10,NG!C$2:C$18,1)):INDEX(NG!D$2:D$18,MATCH($A10,NG!C$2:C$18,1)+1),INDEX(NG!C$2:C$18,MATCH($A10,NG!C$2:C$18,1)):INDEX(NG!C$2:C$18,MATCH($A10,NG!C$2:C$18,1)+1))</f>
        <v>1.5317138239271052E-7</v>
      </c>
      <c r="M10" s="8">
        <f>FORECAST($A10,INDEX(NG!F$2:F$14,MATCH($A10,NG!E$2:E$14,1)):INDEX(NG!F$2:F$14,MATCH($A10,NG!E$2:E$14,1)+1),INDEX(NG!E$2:E$14,MATCH($A10,NG!E$2:E$14,1)):INDEX(NG!E$2:E$14,MATCH($A10,NG!E$2:E$14,1)+1))</f>
        <v>8.2489871628506643E-7</v>
      </c>
      <c r="N10" s="8">
        <f>FORECAST($A10,INDEX(NG!H$2:H$14,MATCH($A10,NG!G$2:G$14,1)):INDEX(NG!H$2:H$14,MATCH($A10,NG!G$2:G$14,1)+1),INDEX(NG!G$2:G$14,MATCH($A10,NG!G$2:G$14,1)):INDEX(NG!G$2:G$14,MATCH($A10,NG!G$2:G$14,1)+1))</f>
        <v>5.316594720202573E-8</v>
      </c>
      <c r="O10" s="3">
        <v>3.0000000000000001E-6</v>
      </c>
      <c r="P10" s="3">
        <v>5.0000000000000003E-10</v>
      </c>
      <c r="T10" s="9"/>
    </row>
    <row r="11" spans="1:27" x14ac:dyDescent="0.35">
      <c r="A11">
        <v>9</v>
      </c>
      <c r="B11" s="13">
        <f t="shared" si="1"/>
        <v>-9</v>
      </c>
      <c r="C11" s="2">
        <v>0</v>
      </c>
      <c r="D11" s="2">
        <v>0</v>
      </c>
      <c r="E11" s="7">
        <f>FORECAST(A11,INDEX(ross!C$3:C$960,MATCH(A11,ross!B$3:B$960,1)):INDEX(ross!C$3:C$960,MATCH(A11,ross!B$3:B$960,1)+1),INDEX(ross!B$3:B$960,MATCH(A11,ross!B$3:B$960,1)):INDEX(ross!B$3:B$960,MATCH(A11,ross!B$3:B$960,1)+1))</f>
        <v>24.49361227</v>
      </c>
      <c r="F11" s="7">
        <f>FORECAST(A11,INDEX(ross!I$3:I$960,MATCH(A11,ross!B$3:B$960,1)):INDEX(ross!I$3:I$960,MATCH(A11,ross!B$3:B$960,1)+1),INDEX(ross!B$3:B$960,MATCH(A11,ross!B$3:B$960,1)):INDEX(ross!B$3:B$960,MATCH(A11,ross!B$3:B$960,1)+1))</f>
        <v>1.087464176995844</v>
      </c>
      <c r="G11" s="3">
        <f t="shared" si="0"/>
        <v>1.0000000000000001E-30</v>
      </c>
      <c r="H11" s="9">
        <f>'18O'!C$3</f>
        <v>111.54444444444445</v>
      </c>
      <c r="I11" s="9">
        <f>'18O'!E$3</f>
        <v>8.9131187262028373</v>
      </c>
      <c r="J11" s="27">
        <f>'39Ar'!E11</f>
        <v>1.1200000000000001</v>
      </c>
      <c r="K11" s="8">
        <f>FORECAST($A11,INDEX(NG!B$2:B$17,MATCH($A11,NG!A$2:A$17,1)):INDEX(NG!B$2:B$17,MATCH($A11,NG!A$2:A$17,1)+1),INDEX(NG!A$2:A$17,MATCH($A11,NG!A$2:A$17,1)):INDEX(NG!A$2:A$17,MATCH($A11,NG!A$2:A$17,1)+1))</f>
        <v>7.1903423011166652E-8</v>
      </c>
      <c r="L11" s="8">
        <f>FORECAST($A11,INDEX(NG!D$2:D$18,MATCH($A11,NG!C$2:C$18,1)):INDEX(NG!D$2:D$18,MATCH($A11,NG!C$2:C$18,1)+1),INDEX(NG!C$2:C$18,MATCH($A11,NG!C$2:C$18,1)):INDEX(NG!C$2:C$18,MATCH($A11,NG!C$2:C$18,1)+1))</f>
        <v>1.5296707973059934E-7</v>
      </c>
      <c r="M11" s="8">
        <f>FORECAST($A11,INDEX(NG!F$2:F$14,MATCH($A11,NG!E$2:E$14,1)):INDEX(NG!F$2:F$14,MATCH($A11,NG!E$2:E$14,1)+1),INDEX(NG!E$2:E$14,MATCH($A11,NG!E$2:E$14,1)):INDEX(NG!E$2:E$14,MATCH($A11,NG!E$2:E$14,1)+1))</f>
        <v>8.2384045502069974E-7</v>
      </c>
      <c r="N11" s="8">
        <f>FORECAST($A11,INDEX(NG!H$2:H$14,MATCH($A11,NG!G$2:G$14,1)):INDEX(NG!H$2:H$14,MATCH($A11,NG!G$2:G$14,1)+1),INDEX(NG!G$2:G$14,MATCH($A11,NG!G$2:G$14,1)):INDEX(NG!G$2:G$14,MATCH($A11,NG!G$2:G$14,1)+1))</f>
        <v>5.3097138254278947E-8</v>
      </c>
      <c r="O11" s="3">
        <v>3.0000000000000001E-6</v>
      </c>
      <c r="P11" s="3">
        <v>5.0000000000000003E-10</v>
      </c>
      <c r="T11" s="9"/>
      <c r="Z11" s="12"/>
      <c r="AA11" s="12"/>
    </row>
    <row r="12" spans="1:27" x14ac:dyDescent="0.35">
      <c r="A12">
        <v>10</v>
      </c>
      <c r="B12" s="13">
        <f t="shared" si="1"/>
        <v>-10</v>
      </c>
      <c r="C12" s="2">
        <v>0</v>
      </c>
      <c r="D12" s="2">
        <v>0</v>
      </c>
      <c r="E12" s="7">
        <f>FORECAST(A12,INDEX(ross!C$3:C$960,MATCH(A12,ross!B$3:B$960,1)):INDEX(ross!C$3:C$960,MATCH(A12,ross!B$3:B$960,1)+1),INDEX(ross!B$3:B$960,MATCH(A12,ross!B$3:B$960,1)):INDEX(ross!B$3:B$960,MATCH(A12,ross!B$3:B$960,1)+1))</f>
        <v>24.462411199999998</v>
      </c>
      <c r="F12" s="7">
        <f>FORECAST(A12,INDEX(ross!I$3:I$960,MATCH(A12,ross!B$3:B$960,1)):INDEX(ross!I$3:I$960,MATCH(A12,ross!B$3:B$960,1)+1),INDEX(ross!B$3:B$960,MATCH(A12,ross!B$3:B$960,1)):INDEX(ross!B$3:B$960,MATCH(A12,ross!B$3:B$960,1)+1))</f>
        <v>1.0893348739246034</v>
      </c>
      <c r="G12" s="3">
        <f t="shared" si="0"/>
        <v>1.0000000000000001E-30</v>
      </c>
      <c r="H12" s="9">
        <f>'18O'!C$3</f>
        <v>111.54444444444445</v>
      </c>
      <c r="I12" s="9">
        <f>'18O'!E$3</f>
        <v>8.9131187262028373</v>
      </c>
      <c r="J12" s="27">
        <f>'39Ar'!E12</f>
        <v>1.1148360655737706</v>
      </c>
      <c r="K12" s="8">
        <f>FORECAST($A12,INDEX(NG!B$2:B$17,MATCH($A12,NG!A$2:A$17,1)):INDEX(NG!B$2:B$17,MATCH($A12,NG!A$2:A$17,1)+1),INDEX(NG!A$2:A$17,MATCH($A12,NG!A$2:A$17,1)):INDEX(NG!A$2:A$17,MATCH($A12,NG!A$2:A$17,1)+1))</f>
        <v>7.1903423011166652E-8</v>
      </c>
      <c r="L12" s="8">
        <f>FORECAST($A12,INDEX(NG!D$2:D$18,MATCH($A12,NG!C$2:C$18,1)):INDEX(NG!D$2:D$18,MATCH($A12,NG!C$2:C$18,1)+1),INDEX(NG!C$2:C$18,MATCH($A12,NG!C$2:C$18,1)):INDEX(NG!C$2:C$18,MATCH($A12,NG!C$2:C$18,1)+1))</f>
        <v>1.5276277706848816E-7</v>
      </c>
      <c r="M12" s="8">
        <f>FORECAST($A12,INDEX(NG!F$2:F$14,MATCH($A12,NG!E$2:E$14,1)):INDEX(NG!F$2:F$14,MATCH($A12,NG!E$2:E$14,1)+1),INDEX(NG!E$2:E$14,MATCH($A12,NG!E$2:E$14,1)):INDEX(NG!E$2:E$14,MATCH($A12,NG!E$2:E$14,1)+1))</f>
        <v>8.2278219375633306E-7</v>
      </c>
      <c r="N12" s="8">
        <f>FORECAST($A12,INDEX(NG!H$2:H$14,MATCH($A12,NG!G$2:G$14,1)):INDEX(NG!H$2:H$14,MATCH($A12,NG!G$2:G$14,1)+1),INDEX(NG!G$2:G$14,MATCH($A12,NG!G$2:G$14,1)):INDEX(NG!G$2:G$14,MATCH($A12,NG!G$2:G$14,1)+1))</f>
        <v>5.3028329306532163E-8</v>
      </c>
      <c r="O12" s="3">
        <v>3.0000000000000001E-6</v>
      </c>
      <c r="P12" s="3">
        <v>5.0000000000000003E-10</v>
      </c>
      <c r="T12" s="9"/>
    </row>
    <row r="13" spans="1:27" x14ac:dyDescent="0.35">
      <c r="A13">
        <v>11</v>
      </c>
      <c r="B13" s="13">
        <f t="shared" si="1"/>
        <v>-11</v>
      </c>
      <c r="C13" s="2">
        <v>0</v>
      </c>
      <c r="D13" s="2">
        <v>0</v>
      </c>
      <c r="E13" s="7">
        <f>FORECAST(A13,INDEX(ross!C$3:C$960,MATCH(A13,ross!B$3:B$960,1)):INDEX(ross!C$3:C$960,MATCH(A13,ross!B$3:B$960,1)+1),INDEX(ross!B$3:B$960,MATCH(A13,ross!B$3:B$960,1)):INDEX(ross!B$3:B$960,MATCH(A13,ross!B$3:B$960,1)+1))</f>
        <v>24.440200170000004</v>
      </c>
      <c r="F13" s="7">
        <f>FORECAST(A13,INDEX(ross!I$3:I$960,MATCH(A13,ross!B$3:B$960,1)):INDEX(ross!I$3:I$960,MATCH(A13,ross!B$3:B$960,1)+1),INDEX(ross!B$3:B$960,MATCH(A13,ross!B$3:B$960,1)):INDEX(ross!B$3:B$960,MATCH(A13,ross!B$3:B$960,1)+1))</f>
        <v>1.0890503466577139</v>
      </c>
      <c r="G13" s="3">
        <f t="shared" si="0"/>
        <v>1.0000000000000001E-30</v>
      </c>
      <c r="H13" s="9">
        <f>'18O'!C$3</f>
        <v>111.54444444444445</v>
      </c>
      <c r="I13" s="9">
        <f>'18O'!E$3</f>
        <v>8.9131187262028373</v>
      </c>
      <c r="J13" s="27">
        <f>'39Ar'!E13</f>
        <v>1.109672131147541</v>
      </c>
      <c r="K13" s="8">
        <f>FORECAST($A13,INDEX(NG!B$2:B$17,MATCH($A13,NG!A$2:A$17,1)):INDEX(NG!B$2:B$17,MATCH($A13,NG!A$2:A$17,1)+1),INDEX(NG!A$2:A$17,MATCH($A13,NG!A$2:A$17,1)):INDEX(NG!A$2:A$17,MATCH($A13,NG!A$2:A$17,1)+1))</f>
        <v>7.1903423011166652E-8</v>
      </c>
      <c r="L13" s="8">
        <f>FORECAST($A13,INDEX(NG!D$2:D$18,MATCH($A13,NG!C$2:C$18,1)):INDEX(NG!D$2:D$18,MATCH($A13,NG!C$2:C$18,1)+1),INDEX(NG!C$2:C$18,MATCH($A13,NG!C$2:C$18,1)):INDEX(NG!C$2:C$18,MATCH($A13,NG!C$2:C$18,1)+1))</f>
        <v>1.5255847440637695E-7</v>
      </c>
      <c r="M13" s="8">
        <f>FORECAST($A13,INDEX(NG!F$2:F$14,MATCH($A13,NG!E$2:E$14,1)):INDEX(NG!F$2:F$14,MATCH($A13,NG!E$2:E$14,1)+1),INDEX(NG!E$2:E$14,MATCH($A13,NG!E$2:E$14,1)):INDEX(NG!E$2:E$14,MATCH($A13,NG!E$2:E$14,1)+1))</f>
        <v>8.2172393249196637E-7</v>
      </c>
      <c r="N13" s="8">
        <f>FORECAST($A13,INDEX(NG!H$2:H$14,MATCH($A13,NG!G$2:G$14,1)):INDEX(NG!H$2:H$14,MATCH($A13,NG!G$2:G$14,1)+1),INDEX(NG!G$2:G$14,MATCH($A13,NG!G$2:G$14,1)):INDEX(NG!G$2:G$14,MATCH($A13,NG!G$2:G$14,1)+1))</f>
        <v>5.295952035878538E-8</v>
      </c>
      <c r="O13" s="3">
        <v>3.0000000000000001E-6</v>
      </c>
      <c r="P13" s="3">
        <v>5.0000000000000003E-10</v>
      </c>
      <c r="T13" s="9"/>
    </row>
    <row r="14" spans="1:27" x14ac:dyDescent="0.35">
      <c r="A14">
        <v>12</v>
      </c>
      <c r="B14" s="13">
        <f t="shared" si="1"/>
        <v>-12</v>
      </c>
      <c r="C14" s="2">
        <v>0</v>
      </c>
      <c r="D14" s="2">
        <v>0</v>
      </c>
      <c r="E14" s="7">
        <f>FORECAST(A14,INDEX(ross!C$3:C$960,MATCH(A14,ross!B$3:B$960,1)):INDEX(ross!C$3:C$960,MATCH(A14,ross!B$3:B$960,1)+1),INDEX(ross!B$3:B$960,MATCH(A14,ross!B$3:B$960,1)):INDEX(ross!B$3:B$960,MATCH(A14,ross!B$3:B$960,1)+1))</f>
        <v>24.43587711</v>
      </c>
      <c r="F14" s="7">
        <f>FORECAST(A14,INDEX(ross!I$3:I$960,MATCH(A14,ross!B$3:B$960,1)):INDEX(ross!I$3:I$960,MATCH(A14,ross!B$3:B$960,1)+1),INDEX(ross!B$3:B$960,MATCH(A14,ross!B$3:B$960,1)):INDEX(ross!B$3:B$960,MATCH(A14,ross!B$3:B$960,1)+1))</f>
        <v>1.0892393927328365</v>
      </c>
      <c r="G14" s="3">
        <f t="shared" si="0"/>
        <v>1.0000000000000001E-30</v>
      </c>
      <c r="H14" s="9">
        <f>'18O'!C$3</f>
        <v>111.54444444444445</v>
      </c>
      <c r="I14" s="9">
        <f>'18O'!E$3</f>
        <v>8.9131187262028373</v>
      </c>
      <c r="J14" s="27">
        <f>'39Ar'!E14</f>
        <v>1.1045081967213115</v>
      </c>
      <c r="K14" s="8">
        <f>FORECAST($A14,INDEX(NG!B$2:B$17,MATCH($A14,NG!A$2:A$17,1)):INDEX(NG!B$2:B$17,MATCH($A14,NG!A$2:A$17,1)+1),INDEX(NG!A$2:A$17,MATCH($A14,NG!A$2:A$17,1)):INDEX(NG!A$2:A$17,MATCH($A14,NG!A$2:A$17,1)+1))</f>
        <v>7.1903423011166652E-8</v>
      </c>
      <c r="L14" s="8">
        <f>FORECAST($A14,INDEX(NG!D$2:D$18,MATCH($A14,NG!C$2:C$18,1)):INDEX(NG!D$2:D$18,MATCH($A14,NG!C$2:C$18,1)+1),INDEX(NG!C$2:C$18,MATCH($A14,NG!C$2:C$18,1)):INDEX(NG!C$2:C$18,MATCH($A14,NG!C$2:C$18,1)+1))</f>
        <v>1.5235417174426578E-7</v>
      </c>
      <c r="M14" s="8">
        <f>FORECAST($A14,INDEX(NG!F$2:F$14,MATCH($A14,NG!E$2:E$14,1)):INDEX(NG!F$2:F$14,MATCH($A14,NG!E$2:E$14,1)+1),INDEX(NG!E$2:E$14,MATCH($A14,NG!E$2:E$14,1)):INDEX(NG!E$2:E$14,MATCH($A14,NG!E$2:E$14,1)+1))</f>
        <v>8.2066567122759968E-7</v>
      </c>
      <c r="N14" s="8">
        <f>FORECAST($A14,INDEX(NG!H$2:H$14,MATCH($A14,NG!G$2:G$14,1)):INDEX(NG!H$2:H$14,MATCH($A14,NG!G$2:G$14,1)+1),INDEX(NG!G$2:G$14,MATCH($A14,NG!G$2:G$14,1)):INDEX(NG!G$2:G$14,MATCH($A14,NG!G$2:G$14,1)+1))</f>
        <v>5.2890711411038597E-8</v>
      </c>
      <c r="O14" s="3">
        <v>3.0000000000000001E-6</v>
      </c>
      <c r="P14" s="3">
        <v>5.0000000000000003E-10</v>
      </c>
      <c r="T14" s="9"/>
    </row>
    <row r="15" spans="1:27" x14ac:dyDescent="0.35">
      <c r="A15">
        <v>13</v>
      </c>
      <c r="B15" s="13">
        <f t="shared" si="1"/>
        <v>-13</v>
      </c>
      <c r="C15" s="2">
        <v>0</v>
      </c>
      <c r="D15" s="2">
        <v>0</v>
      </c>
      <c r="E15" s="7">
        <f>FORECAST(A15,INDEX(ross!C$3:C$960,MATCH(A15,ross!B$3:B$960,1)):INDEX(ross!C$3:C$960,MATCH(A15,ross!B$3:B$960,1)+1),INDEX(ross!B$3:B$960,MATCH(A15,ross!B$3:B$960,1)):INDEX(ross!B$3:B$960,MATCH(A15,ross!B$3:B$960,1)+1))</f>
        <v>24.41740094</v>
      </c>
      <c r="F15" s="7">
        <f>FORECAST(A15,INDEX(ross!I$3:I$960,MATCH(A15,ross!B$3:B$960,1)):INDEX(ross!I$3:I$960,MATCH(A15,ross!B$3:B$960,1)+1),INDEX(ross!B$3:B$960,MATCH(A15,ross!B$3:B$960,1)):INDEX(ross!B$3:B$960,MATCH(A15,ross!B$3:B$960,1)+1))</f>
        <v>1.0898558659064164</v>
      </c>
      <c r="G15" s="3">
        <f t="shared" si="0"/>
        <v>1.0000000000000001E-30</v>
      </c>
      <c r="H15" s="9">
        <f>'18O'!C$3</f>
        <v>111.54444444444445</v>
      </c>
      <c r="I15" s="9">
        <f>'18O'!E$3</f>
        <v>8.9131187262028373</v>
      </c>
      <c r="J15" s="27">
        <f>'39Ar'!E15</f>
        <v>1.099344262295082</v>
      </c>
      <c r="K15" s="8">
        <f>FORECAST($A15,INDEX(NG!B$2:B$17,MATCH($A15,NG!A$2:A$17,1)):INDEX(NG!B$2:B$17,MATCH($A15,NG!A$2:A$17,1)+1),INDEX(NG!A$2:A$17,MATCH($A15,NG!A$2:A$17,1)):INDEX(NG!A$2:A$17,MATCH($A15,NG!A$2:A$17,1)+1))</f>
        <v>7.1903423011166652E-8</v>
      </c>
      <c r="L15" s="8">
        <f>FORECAST($A15,INDEX(NG!D$2:D$18,MATCH($A15,NG!C$2:C$18,1)):INDEX(NG!D$2:D$18,MATCH($A15,NG!C$2:C$18,1)+1),INDEX(NG!C$2:C$18,MATCH($A15,NG!C$2:C$18,1)):INDEX(NG!C$2:C$18,MATCH($A15,NG!C$2:C$18,1)+1))</f>
        <v>1.521498690821546E-7</v>
      </c>
      <c r="M15" s="8">
        <f>FORECAST($A15,INDEX(NG!F$2:F$14,MATCH($A15,NG!E$2:E$14,1)):INDEX(NG!F$2:F$14,MATCH($A15,NG!E$2:E$14,1)+1),INDEX(NG!E$2:E$14,MATCH($A15,NG!E$2:E$14,1)):INDEX(NG!E$2:E$14,MATCH($A15,NG!E$2:E$14,1)+1))</f>
        <v>8.1960740996323299E-7</v>
      </c>
      <c r="N15" s="8">
        <f>FORECAST($A15,INDEX(NG!H$2:H$14,MATCH($A15,NG!G$2:G$14,1)):INDEX(NG!H$2:H$14,MATCH($A15,NG!G$2:G$14,1)+1),INDEX(NG!G$2:G$14,MATCH($A15,NG!G$2:G$14,1)):INDEX(NG!G$2:G$14,MATCH($A15,NG!G$2:G$14,1)+1))</f>
        <v>5.2821902463291814E-8</v>
      </c>
      <c r="O15" s="3">
        <v>3.0000000000000001E-6</v>
      </c>
      <c r="P15" s="3">
        <v>5.0000000000000003E-10</v>
      </c>
      <c r="T15" s="9"/>
    </row>
    <row r="16" spans="1:27" x14ac:dyDescent="0.35">
      <c r="A16">
        <v>14</v>
      </c>
      <c r="B16" s="13">
        <f t="shared" si="1"/>
        <v>-14</v>
      </c>
      <c r="C16" s="2">
        <v>0</v>
      </c>
      <c r="D16" s="2">
        <v>0</v>
      </c>
      <c r="E16" s="7">
        <f>FORECAST(A16,INDEX(ross!C$3:C$960,MATCH(A16,ross!B$3:B$960,1)):INDEX(ross!C$3:C$960,MATCH(A16,ross!B$3:B$960,1)+1),INDEX(ross!B$3:B$960,MATCH(A16,ross!B$3:B$960,1)):INDEX(ross!B$3:B$960,MATCH(A16,ross!B$3:B$960,1)+1))</f>
        <v>24.416925519999999</v>
      </c>
      <c r="F16" s="7">
        <f>FORECAST(A16,INDEX(ross!I$3:I$960,MATCH(A16,ross!B$3:B$960,1)):INDEX(ross!I$3:I$960,MATCH(A16,ross!B$3:B$960,1)+1),INDEX(ross!B$3:B$960,MATCH(A16,ross!B$3:B$960,1)):INDEX(ross!B$3:B$960,MATCH(A16,ross!B$3:B$960,1)+1))</f>
        <v>1.0890335284284824</v>
      </c>
      <c r="G16" s="3">
        <f t="shared" si="0"/>
        <v>1.0000000000000001E-30</v>
      </c>
      <c r="H16" s="9">
        <f>'18O'!C$3</f>
        <v>111.54444444444445</v>
      </c>
      <c r="I16" s="9">
        <f>'18O'!E$3</f>
        <v>8.9131187262028373</v>
      </c>
      <c r="J16" s="27">
        <f>'39Ar'!E16</f>
        <v>1.0941803278688527</v>
      </c>
      <c r="K16" s="8">
        <f>FORECAST($A16,INDEX(NG!B$2:B$17,MATCH($A16,NG!A$2:A$17,1)):INDEX(NG!B$2:B$17,MATCH($A16,NG!A$2:A$17,1)+1),INDEX(NG!A$2:A$17,MATCH($A16,NG!A$2:A$17,1)):INDEX(NG!A$2:A$17,MATCH($A16,NG!A$2:A$17,1)+1))</f>
        <v>7.1903423011166652E-8</v>
      </c>
      <c r="L16" s="8">
        <f>FORECAST($A16,INDEX(NG!D$2:D$18,MATCH($A16,NG!C$2:C$18,1)):INDEX(NG!D$2:D$18,MATCH($A16,NG!C$2:C$18,1)+1),INDEX(NG!C$2:C$18,MATCH($A16,NG!C$2:C$18,1)):INDEX(NG!C$2:C$18,MATCH($A16,NG!C$2:C$18,1)+1))</f>
        <v>1.5194556642004342E-7</v>
      </c>
      <c r="M16" s="8">
        <f>FORECAST($A16,INDEX(NG!F$2:F$14,MATCH($A16,NG!E$2:E$14,1)):INDEX(NG!F$2:F$14,MATCH($A16,NG!E$2:E$14,1)+1),INDEX(NG!E$2:E$14,MATCH($A16,NG!E$2:E$14,1)):INDEX(NG!E$2:E$14,MATCH($A16,NG!E$2:E$14,1)+1))</f>
        <v>8.1854914869886631E-7</v>
      </c>
      <c r="N16" s="8">
        <f>FORECAST($A16,INDEX(NG!H$2:H$14,MATCH($A16,NG!G$2:G$14,1)):INDEX(NG!H$2:H$14,MATCH($A16,NG!G$2:G$14,1)+1),INDEX(NG!G$2:G$14,MATCH($A16,NG!G$2:G$14,1)):INDEX(NG!G$2:G$14,MATCH($A16,NG!G$2:G$14,1)+1))</f>
        <v>5.2753093515545031E-8</v>
      </c>
      <c r="O16" s="3">
        <v>3.0000000000000001E-6</v>
      </c>
      <c r="P16" s="3">
        <v>5.0000000000000003E-10</v>
      </c>
      <c r="T16" s="9"/>
    </row>
    <row r="17" spans="1:20" x14ac:dyDescent="0.35">
      <c r="A17">
        <v>15</v>
      </c>
      <c r="B17" s="13">
        <f t="shared" si="1"/>
        <v>-15</v>
      </c>
      <c r="C17" s="2">
        <v>0</v>
      </c>
      <c r="D17" s="2">
        <v>0</v>
      </c>
      <c r="E17" s="7">
        <f>FORECAST(A17,INDEX(ross!C$3:C$960,MATCH(A17,ross!B$3:B$960,1)):INDEX(ross!C$3:C$960,MATCH(A17,ross!B$3:B$960,1)+1),INDEX(ross!B$3:B$960,MATCH(A17,ross!B$3:B$960,1)):INDEX(ross!B$3:B$960,MATCH(A17,ross!B$3:B$960,1)+1))</f>
        <v>24.409081539999999</v>
      </c>
      <c r="F17" s="7">
        <f>FORECAST(A17,INDEX(ross!I$3:I$960,MATCH(A17,ross!B$3:B$960,1)):INDEX(ross!I$3:I$960,MATCH(A17,ross!B$3:B$960,1)+1),INDEX(ross!B$3:B$960,MATCH(A17,ross!B$3:B$960,1)):INDEX(ross!B$3:B$960,MATCH(A17,ross!B$3:B$960,1)+1))</f>
        <v>1.0899137783986514</v>
      </c>
      <c r="G17" s="3">
        <f t="shared" si="0"/>
        <v>1.0000000000000001E-30</v>
      </c>
      <c r="H17" s="9">
        <f>'18O'!C$3</f>
        <v>111.54444444444445</v>
      </c>
      <c r="I17" s="9">
        <f>'18O'!E$3</f>
        <v>8.9131187262028373</v>
      </c>
      <c r="J17" s="27">
        <f>'39Ar'!E17</f>
        <v>1.0890163934426231</v>
      </c>
      <c r="K17" s="8">
        <f>FORECAST($A17,INDEX(NG!B$2:B$17,MATCH($A17,NG!A$2:A$17,1)):INDEX(NG!B$2:B$17,MATCH($A17,NG!A$2:A$17,1)+1),INDEX(NG!A$2:A$17,MATCH($A17,NG!A$2:A$17,1)):INDEX(NG!A$2:A$17,MATCH($A17,NG!A$2:A$17,1)+1))</f>
        <v>7.1903423011166652E-8</v>
      </c>
      <c r="L17" s="8">
        <f>FORECAST($A17,INDEX(NG!D$2:D$18,MATCH($A17,NG!C$2:C$18,1)):INDEX(NG!D$2:D$18,MATCH($A17,NG!C$2:C$18,1)+1),INDEX(NG!C$2:C$18,MATCH($A17,NG!C$2:C$18,1)):INDEX(NG!C$2:C$18,MATCH($A17,NG!C$2:C$18,1)+1))</f>
        <v>1.5174126375793224E-7</v>
      </c>
      <c r="M17" s="8">
        <f>FORECAST($A17,INDEX(NG!F$2:F$14,MATCH($A17,NG!E$2:E$14,1)):INDEX(NG!F$2:F$14,MATCH($A17,NG!E$2:E$14,1)+1),INDEX(NG!E$2:E$14,MATCH($A17,NG!E$2:E$14,1)):INDEX(NG!E$2:E$14,MATCH($A17,NG!E$2:E$14,1)+1))</f>
        <v>8.1749088743449962E-7</v>
      </c>
      <c r="N17" s="8">
        <f>FORECAST($A17,INDEX(NG!H$2:H$14,MATCH($A17,NG!G$2:G$14,1)):INDEX(NG!H$2:H$14,MATCH($A17,NG!G$2:G$14,1)+1),INDEX(NG!G$2:G$14,MATCH($A17,NG!G$2:G$14,1)):INDEX(NG!G$2:G$14,MATCH($A17,NG!G$2:G$14,1)+1))</f>
        <v>5.2684284567798248E-8</v>
      </c>
      <c r="O17" s="3">
        <v>3.0000000000000001E-6</v>
      </c>
      <c r="P17" s="3">
        <v>5.0000000000000003E-10</v>
      </c>
      <c r="T17" s="9"/>
    </row>
    <row r="18" spans="1:20" x14ac:dyDescent="0.35">
      <c r="A18">
        <v>16</v>
      </c>
      <c r="B18" s="13">
        <f t="shared" si="1"/>
        <v>-16</v>
      </c>
      <c r="C18" s="2">
        <v>0</v>
      </c>
      <c r="D18" s="2">
        <v>0</v>
      </c>
      <c r="E18" s="7">
        <f>FORECAST(A18,INDEX(ross!C$3:C$960,MATCH(A18,ross!B$3:B$960,1)):INDEX(ross!C$3:C$960,MATCH(A18,ross!B$3:B$960,1)+1),INDEX(ross!B$3:B$960,MATCH(A18,ross!B$3:B$960,1)):INDEX(ross!B$3:B$960,MATCH(A18,ross!B$3:B$960,1)+1))</f>
        <v>24.39889393</v>
      </c>
      <c r="F18" s="7">
        <f>FORECAST(A18,INDEX(ross!I$3:I$960,MATCH(A18,ross!B$3:B$960,1)):INDEX(ross!I$3:I$960,MATCH(A18,ross!B$3:B$960,1)+1),INDEX(ross!B$3:B$960,MATCH(A18,ross!B$3:B$960,1)):INDEX(ross!B$3:B$960,MATCH(A18,ross!B$3:B$960,1)+1))</f>
        <v>1.0906957794826311</v>
      </c>
      <c r="G18" s="3">
        <f t="shared" si="0"/>
        <v>1.0000000000000001E-30</v>
      </c>
      <c r="H18" s="9">
        <f>'18O'!C$3</f>
        <v>111.54444444444445</v>
      </c>
      <c r="I18" s="9">
        <f>'18O'!E$3</f>
        <v>8.9131187262028373</v>
      </c>
      <c r="J18" s="27">
        <f>'39Ar'!E18</f>
        <v>1.0838524590163936</v>
      </c>
      <c r="K18" s="8">
        <f>FORECAST($A18,INDEX(NG!B$2:B$17,MATCH($A18,NG!A$2:A$17,1)):INDEX(NG!B$2:B$17,MATCH($A18,NG!A$2:A$17,1)+1),INDEX(NG!A$2:A$17,MATCH($A18,NG!A$2:A$17,1)):INDEX(NG!A$2:A$17,MATCH($A18,NG!A$2:A$17,1)+1))</f>
        <v>7.1903423011166652E-8</v>
      </c>
      <c r="L18" s="8">
        <f>FORECAST($A18,INDEX(NG!D$2:D$18,MATCH($A18,NG!C$2:C$18,1)):INDEX(NG!D$2:D$18,MATCH($A18,NG!C$2:C$18,1)+1),INDEX(NG!C$2:C$18,MATCH($A18,NG!C$2:C$18,1)):INDEX(NG!C$2:C$18,MATCH($A18,NG!C$2:C$18,1)+1))</f>
        <v>1.5153696109582106E-7</v>
      </c>
      <c r="M18" s="8">
        <f>FORECAST($A18,INDEX(NG!F$2:F$14,MATCH($A18,NG!E$2:E$14,1)):INDEX(NG!F$2:F$14,MATCH($A18,NG!E$2:E$14,1)+1),INDEX(NG!E$2:E$14,MATCH($A18,NG!E$2:E$14,1)):INDEX(NG!E$2:E$14,MATCH($A18,NG!E$2:E$14,1)+1))</f>
        <v>8.1643262617013304E-7</v>
      </c>
      <c r="N18" s="8">
        <f>FORECAST($A18,INDEX(NG!H$2:H$14,MATCH($A18,NG!G$2:G$14,1)):INDEX(NG!H$2:H$14,MATCH($A18,NG!G$2:G$14,1)+1),INDEX(NG!G$2:G$14,MATCH($A18,NG!G$2:G$14,1)):INDEX(NG!G$2:G$14,MATCH($A18,NG!G$2:G$14,1)+1))</f>
        <v>5.2615475620051465E-8</v>
      </c>
      <c r="O18" s="3">
        <v>3.0000000000000001E-6</v>
      </c>
      <c r="P18" s="3">
        <v>5.0000000000000003E-10</v>
      </c>
      <c r="T18" s="9"/>
    </row>
    <row r="19" spans="1:20" x14ac:dyDescent="0.35">
      <c r="A19">
        <v>17</v>
      </c>
      <c r="B19" s="13">
        <f t="shared" si="1"/>
        <v>-17</v>
      </c>
      <c r="C19" s="2">
        <v>0</v>
      </c>
      <c r="D19" s="2">
        <v>0</v>
      </c>
      <c r="E19" s="7">
        <f>FORECAST(A19,INDEX(ross!C$3:C$960,MATCH(A19,ross!B$3:B$960,1)):INDEX(ross!C$3:C$960,MATCH(A19,ross!B$3:B$960,1)+1),INDEX(ross!B$3:B$960,MATCH(A19,ross!B$3:B$960,1)):INDEX(ross!B$3:B$960,MATCH(A19,ross!B$3:B$960,1)+1))</f>
        <v>24.39970615</v>
      </c>
      <c r="F19" s="7">
        <f>FORECAST(A19,INDEX(ross!I$3:I$960,MATCH(A19,ross!B$3:B$960,1)):INDEX(ross!I$3:I$960,MATCH(A19,ross!B$3:B$960,1)+1),INDEX(ross!B$3:B$960,MATCH(A19,ross!B$3:B$960,1)):INDEX(ross!B$3:B$960,MATCH(A19,ross!B$3:B$960,1)+1))</f>
        <v>1.0908436012225646</v>
      </c>
      <c r="G19" s="3">
        <f t="shared" si="0"/>
        <v>1.0000000000000001E-30</v>
      </c>
      <c r="H19" s="9">
        <f>'18O'!C$3</f>
        <v>111.54444444444445</v>
      </c>
      <c r="I19" s="9">
        <f>'18O'!E$3</f>
        <v>8.9131187262028373</v>
      </c>
      <c r="J19" s="27">
        <f>'39Ar'!E19</f>
        <v>1.0786885245901641</v>
      </c>
      <c r="K19" s="8">
        <f>FORECAST($A19,INDEX(NG!B$2:B$17,MATCH($A19,NG!A$2:A$17,1)):INDEX(NG!B$2:B$17,MATCH($A19,NG!A$2:A$17,1)+1),INDEX(NG!A$2:A$17,MATCH($A19,NG!A$2:A$17,1)):INDEX(NG!A$2:A$17,MATCH($A19,NG!A$2:A$17,1)+1))</f>
        <v>7.1903423011166652E-8</v>
      </c>
      <c r="L19" s="8">
        <f>FORECAST($A19,INDEX(NG!D$2:D$18,MATCH($A19,NG!C$2:C$18,1)):INDEX(NG!D$2:D$18,MATCH($A19,NG!C$2:C$18,1)+1),INDEX(NG!C$2:C$18,MATCH($A19,NG!C$2:C$18,1)):INDEX(NG!C$2:C$18,MATCH($A19,NG!C$2:C$18,1)+1))</f>
        <v>1.5133265843370988E-7</v>
      </c>
      <c r="M19" s="8">
        <f>FORECAST($A19,INDEX(NG!F$2:F$14,MATCH($A19,NG!E$2:E$14,1)):INDEX(NG!F$2:F$14,MATCH($A19,NG!E$2:E$14,1)+1),INDEX(NG!E$2:E$14,MATCH($A19,NG!E$2:E$14,1)):INDEX(NG!E$2:E$14,MATCH($A19,NG!E$2:E$14,1)+1))</f>
        <v>8.1537436490576635E-7</v>
      </c>
      <c r="N19" s="8">
        <f>FORECAST($A19,INDEX(NG!H$2:H$14,MATCH($A19,NG!G$2:G$14,1)):INDEX(NG!H$2:H$14,MATCH($A19,NG!G$2:G$14,1)+1),INDEX(NG!G$2:G$14,MATCH($A19,NG!G$2:G$14,1)):INDEX(NG!G$2:G$14,MATCH($A19,NG!G$2:G$14,1)+1))</f>
        <v>5.2546666672304681E-8</v>
      </c>
      <c r="O19" s="3">
        <v>3.0000000000000001E-6</v>
      </c>
      <c r="P19" s="3">
        <v>5.0000000000000003E-10</v>
      </c>
      <c r="T19" s="9"/>
    </row>
    <row r="20" spans="1:20" x14ac:dyDescent="0.35">
      <c r="A20">
        <v>18</v>
      </c>
      <c r="B20" s="13">
        <f t="shared" si="1"/>
        <v>-18</v>
      </c>
      <c r="C20" s="2">
        <v>0</v>
      </c>
      <c r="D20" s="2">
        <v>0</v>
      </c>
      <c r="E20" s="7">
        <f>FORECAST(A20,INDEX(ross!C$3:C$960,MATCH(A20,ross!B$3:B$960,1)):INDEX(ross!C$3:C$960,MATCH(A20,ross!B$3:B$960,1)+1),INDEX(ross!B$3:B$960,MATCH(A20,ross!B$3:B$960,1)):INDEX(ross!B$3:B$960,MATCH(A20,ross!B$3:B$960,1)+1))</f>
        <v>24.393075080000003</v>
      </c>
      <c r="F20" s="7">
        <f>FORECAST(A20,INDEX(ross!I$3:I$960,MATCH(A20,ross!B$3:B$960,1)):INDEX(ross!I$3:I$960,MATCH(A20,ross!B$3:B$960,1)+1),INDEX(ross!B$3:B$960,MATCH(A20,ross!B$3:B$960,1)):INDEX(ross!B$3:B$960,MATCH(A20,ross!B$3:B$960,1)+1))</f>
        <v>1.0902840569137253</v>
      </c>
      <c r="G20" s="3">
        <f t="shared" si="0"/>
        <v>1.0000000000000001E-30</v>
      </c>
      <c r="H20" s="9">
        <f>'18O'!C$3</f>
        <v>111.54444444444445</v>
      </c>
      <c r="I20" s="9">
        <f>'18O'!E$3</f>
        <v>8.9131187262028373</v>
      </c>
      <c r="J20" s="27">
        <f>'39Ar'!E20</f>
        <v>1.0735245901639345</v>
      </c>
      <c r="K20" s="8">
        <f>FORECAST($A20,INDEX(NG!B$2:B$17,MATCH($A20,NG!A$2:A$17,1)):INDEX(NG!B$2:B$17,MATCH($A20,NG!A$2:A$17,1)+1),INDEX(NG!A$2:A$17,MATCH($A20,NG!A$2:A$17,1)):INDEX(NG!A$2:A$17,MATCH($A20,NG!A$2:A$17,1)+1))</f>
        <v>7.1903423011166652E-8</v>
      </c>
      <c r="L20" s="8">
        <f>FORECAST($A20,INDEX(NG!D$2:D$18,MATCH($A20,NG!C$2:C$18,1)):INDEX(NG!D$2:D$18,MATCH($A20,NG!C$2:C$18,1)+1),INDEX(NG!C$2:C$18,MATCH($A20,NG!C$2:C$18,1)):INDEX(NG!C$2:C$18,MATCH($A20,NG!C$2:C$18,1)+1))</f>
        <v>1.5112835577159867E-7</v>
      </c>
      <c r="M20" s="8">
        <f>FORECAST($A20,INDEX(NG!F$2:F$14,MATCH($A20,NG!E$2:E$14,1)):INDEX(NG!F$2:F$14,MATCH($A20,NG!E$2:E$14,1)+1),INDEX(NG!E$2:E$14,MATCH($A20,NG!E$2:E$14,1)):INDEX(NG!E$2:E$14,MATCH($A20,NG!E$2:E$14,1)+1))</f>
        <v>8.1431610364139966E-7</v>
      </c>
      <c r="N20" s="8">
        <f>FORECAST($A20,INDEX(NG!H$2:H$14,MATCH($A20,NG!G$2:G$14,1)):INDEX(NG!H$2:H$14,MATCH($A20,NG!G$2:G$14,1)+1),INDEX(NG!G$2:G$14,MATCH($A20,NG!G$2:G$14,1)):INDEX(NG!G$2:G$14,MATCH($A20,NG!G$2:G$14,1)+1))</f>
        <v>5.2477857724557898E-8</v>
      </c>
      <c r="O20" s="3">
        <v>3.0000000000000001E-6</v>
      </c>
      <c r="P20" s="3">
        <v>5.0000000000000003E-10</v>
      </c>
      <c r="T20" s="9"/>
    </row>
    <row r="21" spans="1:20" x14ac:dyDescent="0.35">
      <c r="A21">
        <v>19</v>
      </c>
      <c r="B21" s="13">
        <f t="shared" si="1"/>
        <v>-19</v>
      </c>
      <c r="C21" s="2">
        <v>0</v>
      </c>
      <c r="D21" s="2">
        <v>0</v>
      </c>
      <c r="E21" s="7">
        <f>FORECAST(A21,INDEX(ross!C$3:C$960,MATCH(A21,ross!B$3:B$960,1)):INDEX(ross!C$3:C$960,MATCH(A21,ross!B$3:B$960,1)+1),INDEX(ross!B$3:B$960,MATCH(A21,ross!B$3:B$960,1)):INDEX(ross!B$3:B$960,MATCH(A21,ross!B$3:B$960,1)+1))</f>
        <v>24.377494380000002</v>
      </c>
      <c r="F21" s="7">
        <f>FORECAST(A21,INDEX(ross!I$3:I$960,MATCH(A21,ross!B$3:B$960,1)):INDEX(ross!I$3:I$960,MATCH(A21,ross!B$3:B$960,1)+1),INDEX(ross!B$3:B$960,MATCH(A21,ross!B$3:B$960,1)):INDEX(ross!B$3:B$960,MATCH(A21,ross!B$3:B$960,1)+1))</f>
        <v>1.089762083869072</v>
      </c>
      <c r="G21" s="3">
        <f t="shared" si="0"/>
        <v>1.0000000000000001E-30</v>
      </c>
      <c r="H21" s="9">
        <f>'18O'!C$3</f>
        <v>111.54444444444445</v>
      </c>
      <c r="I21" s="9">
        <f>'18O'!E$3</f>
        <v>8.9131187262028373</v>
      </c>
      <c r="J21" s="27">
        <f>'39Ar'!E21</f>
        <v>1.068360655737705</v>
      </c>
      <c r="K21" s="8">
        <f>FORECAST($A21,INDEX(NG!B$2:B$17,MATCH($A21,NG!A$2:A$17,1)):INDEX(NG!B$2:B$17,MATCH($A21,NG!A$2:A$17,1)+1),INDEX(NG!A$2:A$17,MATCH($A21,NG!A$2:A$17,1)):INDEX(NG!A$2:A$17,MATCH($A21,NG!A$2:A$17,1)+1))</f>
        <v>7.1903423011166652E-8</v>
      </c>
      <c r="L21" s="8">
        <f>FORECAST($A21,INDEX(NG!D$2:D$18,MATCH($A21,NG!C$2:C$18,1)):INDEX(NG!D$2:D$18,MATCH($A21,NG!C$2:C$18,1)+1),INDEX(NG!C$2:C$18,MATCH($A21,NG!C$2:C$18,1)):INDEX(NG!C$2:C$18,MATCH($A21,NG!C$2:C$18,1)+1))</f>
        <v>1.5092405310948749E-7</v>
      </c>
      <c r="M21" s="8">
        <f>FORECAST($A21,INDEX(NG!F$2:F$14,MATCH($A21,NG!E$2:E$14,1)):INDEX(NG!F$2:F$14,MATCH($A21,NG!E$2:E$14,1)+1),INDEX(NG!E$2:E$14,MATCH($A21,NG!E$2:E$14,1)):INDEX(NG!E$2:E$14,MATCH($A21,NG!E$2:E$14,1)+1))</f>
        <v>8.1325784237703297E-7</v>
      </c>
      <c r="N21" s="8">
        <f>FORECAST($A21,INDEX(NG!H$2:H$14,MATCH($A21,NG!G$2:G$14,1)):INDEX(NG!H$2:H$14,MATCH($A21,NG!G$2:G$14,1)+1),INDEX(NG!G$2:G$14,MATCH($A21,NG!G$2:G$14,1)):INDEX(NG!G$2:G$14,MATCH($A21,NG!G$2:G$14,1)+1))</f>
        <v>5.2409048776811115E-8</v>
      </c>
      <c r="O21" s="3">
        <v>3.0000000000000001E-6</v>
      </c>
      <c r="P21" s="3">
        <v>5.0000000000000003E-10</v>
      </c>
      <c r="T21" s="9"/>
    </row>
    <row r="22" spans="1:20" x14ac:dyDescent="0.35">
      <c r="A22">
        <v>20</v>
      </c>
      <c r="B22" s="13">
        <f t="shared" si="1"/>
        <v>-20</v>
      </c>
      <c r="C22" s="2">
        <v>0</v>
      </c>
      <c r="D22" s="2">
        <v>0</v>
      </c>
      <c r="E22" s="7">
        <f>FORECAST(A22,INDEX(ross!C$3:C$960,MATCH(A22,ross!B$3:B$960,1)):INDEX(ross!C$3:C$960,MATCH(A22,ross!B$3:B$960,1)+1),INDEX(ross!B$3:B$960,MATCH(A22,ross!B$3:B$960,1)):INDEX(ross!B$3:B$960,MATCH(A22,ross!B$3:B$960,1)+1))</f>
        <v>24.357136359999998</v>
      </c>
      <c r="F22" s="7">
        <f>FORECAST(A22,INDEX(ross!I$3:I$960,MATCH(A22,ross!B$3:B$960,1)):INDEX(ross!I$3:I$960,MATCH(A22,ross!B$3:B$960,1)+1),INDEX(ross!B$3:B$960,MATCH(A22,ross!B$3:B$960,1)):INDEX(ross!B$3:B$960,MATCH(A22,ross!B$3:B$960,1)+1))</f>
        <v>1.0910178891343012</v>
      </c>
      <c r="G22" s="3">
        <f t="shared" si="0"/>
        <v>1.0000000000000001E-30</v>
      </c>
      <c r="H22" s="9">
        <f>'18O'!C$3</f>
        <v>111.54444444444445</v>
      </c>
      <c r="I22" s="9">
        <f>'18O'!E$3</f>
        <v>8.9131187262028373</v>
      </c>
      <c r="J22" s="27">
        <f>'39Ar'!E22</f>
        <v>1.0631967213114755</v>
      </c>
      <c r="K22" s="8">
        <f>FORECAST($A22,INDEX(NG!B$2:B$17,MATCH($A22,NG!A$2:A$17,1)):INDEX(NG!B$2:B$17,MATCH($A22,NG!A$2:A$17,1)+1),INDEX(NG!A$2:A$17,MATCH($A22,NG!A$2:A$17,1)):INDEX(NG!A$2:A$17,MATCH($A22,NG!A$2:A$17,1)+1))</f>
        <v>7.1903423011166652E-8</v>
      </c>
      <c r="L22" s="8">
        <f>FORECAST($A22,INDEX(NG!D$2:D$18,MATCH($A22,NG!C$2:C$18,1)):INDEX(NG!D$2:D$18,MATCH($A22,NG!C$2:C$18,1)+1),INDEX(NG!C$2:C$18,MATCH($A22,NG!C$2:C$18,1)):INDEX(NG!C$2:C$18,MATCH($A22,NG!C$2:C$18,1)+1))</f>
        <v>1.5071975044737632E-7</v>
      </c>
      <c r="M22" s="8">
        <f>FORECAST($A22,INDEX(NG!F$2:F$14,MATCH($A22,NG!E$2:E$14,1)):INDEX(NG!F$2:F$14,MATCH($A22,NG!E$2:E$14,1)+1),INDEX(NG!E$2:E$14,MATCH($A22,NG!E$2:E$14,1)):INDEX(NG!E$2:E$14,MATCH($A22,NG!E$2:E$14,1)+1))</f>
        <v>8.1219958111266628E-7</v>
      </c>
      <c r="N22" s="8">
        <f>FORECAST($A22,INDEX(NG!H$2:H$14,MATCH($A22,NG!G$2:G$14,1)):INDEX(NG!H$2:H$14,MATCH($A22,NG!G$2:G$14,1)+1),INDEX(NG!G$2:G$14,MATCH($A22,NG!G$2:G$14,1)):INDEX(NG!G$2:G$14,MATCH($A22,NG!G$2:G$14,1)+1))</f>
        <v>5.2340239829064332E-8</v>
      </c>
      <c r="O22" s="3">
        <v>3.0000000000000001E-6</v>
      </c>
      <c r="P22" s="3">
        <v>5.0000000000000003E-10</v>
      </c>
      <c r="T22" s="9"/>
    </row>
    <row r="23" spans="1:20" x14ac:dyDescent="0.35">
      <c r="A23">
        <v>21</v>
      </c>
      <c r="B23" s="13">
        <f t="shared" si="1"/>
        <v>-21</v>
      </c>
      <c r="C23" s="2">
        <v>0</v>
      </c>
      <c r="D23" s="2">
        <v>0</v>
      </c>
      <c r="E23" s="7">
        <f>FORECAST(A23,INDEX(ross!C$3:C$960,MATCH(A23,ross!B$3:B$960,1)):INDEX(ross!C$3:C$960,MATCH(A23,ross!B$3:B$960,1)+1),INDEX(ross!B$3:B$960,MATCH(A23,ross!B$3:B$960,1)):INDEX(ross!B$3:B$960,MATCH(A23,ross!B$3:B$960,1)+1))</f>
        <v>24.316240919999998</v>
      </c>
      <c r="F23" s="7">
        <f>FORECAST(A23,INDEX(ross!I$3:I$960,MATCH(A23,ross!B$3:B$960,1)):INDEX(ross!I$3:I$960,MATCH(A23,ross!B$3:B$960,1)+1),INDEX(ross!B$3:B$960,MATCH(A23,ross!B$3:B$960,1)):INDEX(ross!B$3:B$960,MATCH(A23,ross!B$3:B$960,1)+1))</f>
        <v>1.0919298545234164</v>
      </c>
      <c r="G23" s="3">
        <f t="shared" si="0"/>
        <v>1.0000000000000001E-30</v>
      </c>
      <c r="H23" s="9">
        <f>'18O'!C$3</f>
        <v>111.54444444444445</v>
      </c>
      <c r="I23" s="9">
        <f>'18O'!E$3</f>
        <v>8.9131187262028373</v>
      </c>
      <c r="J23" s="27">
        <f>'39Ar'!E23</f>
        <v>1.0580327868852459</v>
      </c>
      <c r="K23" s="8">
        <f>FORECAST($A23,INDEX(NG!B$2:B$17,MATCH($A23,NG!A$2:A$17,1)):INDEX(NG!B$2:B$17,MATCH($A23,NG!A$2:A$17,1)+1),INDEX(NG!A$2:A$17,MATCH($A23,NG!A$2:A$17,1)):INDEX(NG!A$2:A$17,MATCH($A23,NG!A$2:A$17,1)+1))</f>
        <v>7.1903423011166652E-8</v>
      </c>
      <c r="L23" s="8">
        <f>FORECAST($A23,INDEX(NG!D$2:D$18,MATCH($A23,NG!C$2:C$18,1)):INDEX(NG!D$2:D$18,MATCH($A23,NG!C$2:C$18,1)+1),INDEX(NG!C$2:C$18,MATCH($A23,NG!C$2:C$18,1)):INDEX(NG!C$2:C$18,MATCH($A23,NG!C$2:C$18,1)+1))</f>
        <v>1.5051544778526514E-7</v>
      </c>
      <c r="M23" s="8">
        <f>FORECAST($A23,INDEX(NG!F$2:F$14,MATCH($A23,NG!E$2:E$14,1)):INDEX(NG!F$2:F$14,MATCH($A23,NG!E$2:E$14,1)+1),INDEX(NG!E$2:E$14,MATCH($A23,NG!E$2:E$14,1)):INDEX(NG!E$2:E$14,MATCH($A23,NG!E$2:E$14,1)+1))</f>
        <v>8.111413198482996E-7</v>
      </c>
      <c r="N23" s="8">
        <f>FORECAST($A23,INDEX(NG!H$2:H$14,MATCH($A23,NG!G$2:G$14,1)):INDEX(NG!H$2:H$14,MATCH($A23,NG!G$2:G$14,1)+1),INDEX(NG!G$2:G$14,MATCH($A23,NG!G$2:G$14,1)):INDEX(NG!G$2:G$14,MATCH($A23,NG!G$2:G$14,1)+1))</f>
        <v>5.2271430881317542E-8</v>
      </c>
      <c r="O23" s="3">
        <v>3.0000000000000001E-6</v>
      </c>
      <c r="P23" s="3">
        <v>5.0000000000000003E-10</v>
      </c>
      <c r="T23" s="9"/>
    </row>
    <row r="24" spans="1:20" x14ac:dyDescent="0.35">
      <c r="A24">
        <v>22</v>
      </c>
      <c r="B24" s="13">
        <f t="shared" si="1"/>
        <v>-22</v>
      </c>
      <c r="C24" s="2">
        <v>0</v>
      </c>
      <c r="D24" s="2">
        <v>0</v>
      </c>
      <c r="E24" s="7">
        <f>FORECAST(A24,INDEX(ross!C$3:C$960,MATCH(A24,ross!B$3:B$960,1)):INDEX(ross!C$3:C$960,MATCH(A24,ross!B$3:B$960,1)+1),INDEX(ross!B$3:B$960,MATCH(A24,ross!B$3:B$960,1)):INDEX(ross!B$3:B$960,MATCH(A24,ross!B$3:B$960,1)+1))</f>
        <v>24.323814509999998</v>
      </c>
      <c r="F24" s="7">
        <f>FORECAST(A24,INDEX(ross!I$3:I$960,MATCH(A24,ross!B$3:B$960,1)):INDEX(ross!I$3:I$960,MATCH(A24,ross!B$3:B$960,1)+1),INDEX(ross!B$3:B$960,MATCH(A24,ross!B$3:B$960,1)):INDEX(ross!B$3:B$960,MATCH(A24,ross!B$3:B$960,1)+1))</f>
        <v>1.0926716347174552</v>
      </c>
      <c r="G24" s="3">
        <f t="shared" si="0"/>
        <v>1.0000000000000001E-30</v>
      </c>
      <c r="H24" s="9">
        <f>'18O'!C$3</f>
        <v>111.54444444444445</v>
      </c>
      <c r="I24" s="9">
        <f>'18O'!E$3</f>
        <v>8.9131187262028373</v>
      </c>
      <c r="J24" s="27">
        <f>'39Ar'!E24</f>
        <v>1.0528688524590164</v>
      </c>
      <c r="K24" s="8">
        <f>FORECAST($A24,INDEX(NG!B$2:B$17,MATCH($A24,NG!A$2:A$17,1)):INDEX(NG!B$2:B$17,MATCH($A24,NG!A$2:A$17,1)+1),INDEX(NG!A$2:A$17,MATCH($A24,NG!A$2:A$17,1)):INDEX(NG!A$2:A$17,MATCH($A24,NG!A$2:A$17,1)+1))</f>
        <v>7.1903423011166652E-8</v>
      </c>
      <c r="L24" s="8">
        <f>FORECAST($A24,INDEX(NG!D$2:D$18,MATCH($A24,NG!C$2:C$18,1)):INDEX(NG!D$2:D$18,MATCH($A24,NG!C$2:C$18,1)+1),INDEX(NG!C$2:C$18,MATCH($A24,NG!C$2:C$18,1)):INDEX(NG!C$2:C$18,MATCH($A24,NG!C$2:C$18,1)+1))</f>
        <v>1.5031114512315396E-7</v>
      </c>
      <c r="M24" s="8">
        <f>FORECAST($A24,INDEX(NG!F$2:F$14,MATCH($A24,NG!E$2:E$14,1)):INDEX(NG!F$2:F$14,MATCH($A24,NG!E$2:E$14,1)+1),INDEX(NG!E$2:E$14,MATCH($A24,NG!E$2:E$14,1)):INDEX(NG!E$2:E$14,MATCH($A24,NG!E$2:E$14,1)+1))</f>
        <v>8.1008305858393291E-7</v>
      </c>
      <c r="N24" s="8">
        <f>FORECAST($A24,INDEX(NG!H$2:H$14,MATCH($A24,NG!G$2:G$14,1)):INDEX(NG!H$2:H$14,MATCH($A24,NG!G$2:G$14,1)+1),INDEX(NG!G$2:G$14,MATCH($A24,NG!G$2:G$14,1)):INDEX(NG!G$2:G$14,MATCH($A24,NG!G$2:G$14,1)+1))</f>
        <v>5.2202621933570759E-8</v>
      </c>
      <c r="O24" s="3">
        <v>3.0000000000000001E-6</v>
      </c>
      <c r="P24" s="3">
        <v>5.0000000000000003E-10</v>
      </c>
      <c r="T24" s="9"/>
    </row>
    <row r="25" spans="1:20" x14ac:dyDescent="0.35">
      <c r="A25">
        <v>23</v>
      </c>
      <c r="B25" s="13">
        <f t="shared" si="1"/>
        <v>-23</v>
      </c>
      <c r="C25" s="2">
        <v>0</v>
      </c>
      <c r="D25" s="2">
        <v>0</v>
      </c>
      <c r="E25" s="7">
        <f>FORECAST(A25,INDEX(ross!C$3:C$960,MATCH(A25,ross!B$3:B$960,1)):INDEX(ross!C$3:C$960,MATCH(A25,ross!B$3:B$960,1)+1),INDEX(ross!B$3:B$960,MATCH(A25,ross!B$3:B$960,1)):INDEX(ross!B$3:B$960,MATCH(A25,ross!B$3:B$960,1)+1))</f>
        <v>24.259329370000003</v>
      </c>
      <c r="F25" s="7">
        <f>FORECAST(A25,INDEX(ross!I$3:I$960,MATCH(A25,ross!B$3:B$960,1)):INDEX(ross!I$3:I$960,MATCH(A25,ross!B$3:B$960,1)+1),INDEX(ross!B$3:B$960,MATCH(A25,ross!B$3:B$960,1)):INDEX(ross!B$3:B$960,MATCH(A25,ross!B$3:B$960,1)+1))</f>
        <v>1.0961836127120237</v>
      </c>
      <c r="G25" s="3">
        <f t="shared" si="0"/>
        <v>1.0000000000000001E-30</v>
      </c>
      <c r="H25" s="9">
        <f>'18O'!C$3</f>
        <v>111.54444444444445</v>
      </c>
      <c r="I25" s="9">
        <f>'18O'!E$3</f>
        <v>8.9131187262028373</v>
      </c>
      <c r="J25" s="27">
        <f>'39Ar'!E25</f>
        <v>1.0477049180327871</v>
      </c>
      <c r="K25" s="8">
        <f>FORECAST($A25,INDEX(NG!B$2:B$17,MATCH($A25,NG!A$2:A$17,1)):INDEX(NG!B$2:B$17,MATCH($A25,NG!A$2:A$17,1)+1),INDEX(NG!A$2:A$17,MATCH($A25,NG!A$2:A$17,1)):INDEX(NG!A$2:A$17,MATCH($A25,NG!A$2:A$17,1)+1))</f>
        <v>7.1903423011166652E-8</v>
      </c>
      <c r="L25" s="8">
        <f>FORECAST($A25,INDEX(NG!D$2:D$18,MATCH($A25,NG!C$2:C$18,1)):INDEX(NG!D$2:D$18,MATCH($A25,NG!C$2:C$18,1)+1),INDEX(NG!C$2:C$18,MATCH($A25,NG!C$2:C$18,1)):INDEX(NG!C$2:C$18,MATCH($A25,NG!C$2:C$18,1)+1))</f>
        <v>1.5010684246104278E-7</v>
      </c>
      <c r="M25" s="8">
        <f>FORECAST($A25,INDEX(NG!F$2:F$14,MATCH($A25,NG!E$2:E$14,1)):INDEX(NG!F$2:F$14,MATCH($A25,NG!E$2:E$14,1)+1),INDEX(NG!E$2:E$14,MATCH($A25,NG!E$2:E$14,1)):INDEX(NG!E$2:E$14,MATCH($A25,NG!E$2:E$14,1)+1))</f>
        <v>8.0902479731956622E-7</v>
      </c>
      <c r="N25" s="8">
        <f>FORECAST($A25,INDEX(NG!H$2:H$14,MATCH($A25,NG!G$2:G$14,1)):INDEX(NG!H$2:H$14,MATCH($A25,NG!G$2:G$14,1)+1),INDEX(NG!G$2:G$14,MATCH($A25,NG!G$2:G$14,1)):INDEX(NG!G$2:G$14,MATCH($A25,NG!G$2:G$14,1)+1))</f>
        <v>5.2133812985823976E-8</v>
      </c>
      <c r="O25" s="3">
        <v>3.0000000000000001E-6</v>
      </c>
      <c r="P25" s="3">
        <v>5.0000000000000003E-10</v>
      </c>
      <c r="T25" s="9"/>
    </row>
    <row r="26" spans="1:20" x14ac:dyDescent="0.35">
      <c r="A26">
        <v>24</v>
      </c>
      <c r="B26" s="13">
        <f t="shared" si="1"/>
        <v>-24</v>
      </c>
      <c r="C26" s="2">
        <v>0</v>
      </c>
      <c r="D26" s="2">
        <v>0</v>
      </c>
      <c r="E26" s="7">
        <f>FORECAST(A26,INDEX(ross!C$3:C$960,MATCH(A26,ross!B$3:B$960,1)):INDEX(ross!C$3:C$960,MATCH(A26,ross!B$3:B$960,1)+1),INDEX(ross!B$3:B$960,MATCH(A26,ross!B$3:B$960,1)):INDEX(ross!B$3:B$960,MATCH(A26,ross!B$3:B$960,1)+1))</f>
        <v>24.23974381</v>
      </c>
      <c r="F26" s="7">
        <f>FORECAST(A26,INDEX(ross!I$3:I$960,MATCH(A26,ross!B$3:B$960,1)):INDEX(ross!I$3:I$960,MATCH(A26,ross!B$3:B$960,1)+1),INDEX(ross!B$3:B$960,MATCH(A26,ross!B$3:B$960,1)):INDEX(ross!B$3:B$960,MATCH(A26,ross!B$3:B$960,1)+1))</f>
        <v>1.0970994854070222</v>
      </c>
      <c r="G26" s="3">
        <f t="shared" si="0"/>
        <v>1.0000000000000001E-30</v>
      </c>
      <c r="H26" s="9">
        <f>'18O'!C$3</f>
        <v>111.54444444444445</v>
      </c>
      <c r="I26" s="9">
        <f>'18O'!E$3</f>
        <v>8.9131187262028373</v>
      </c>
      <c r="J26" s="27">
        <f>'39Ar'!E26</f>
        <v>1.0425409836065576</v>
      </c>
      <c r="K26" s="8">
        <f>FORECAST($A26,INDEX(NG!B$2:B$17,MATCH($A26,NG!A$2:A$17,1)):INDEX(NG!B$2:B$17,MATCH($A26,NG!A$2:A$17,1)+1),INDEX(NG!A$2:A$17,MATCH($A26,NG!A$2:A$17,1)):INDEX(NG!A$2:A$17,MATCH($A26,NG!A$2:A$17,1)+1))</f>
        <v>7.1903423011166652E-8</v>
      </c>
      <c r="L26" s="8">
        <f>FORECAST($A26,INDEX(NG!D$2:D$18,MATCH($A26,NG!C$2:C$18,1)):INDEX(NG!D$2:D$18,MATCH($A26,NG!C$2:C$18,1)+1),INDEX(NG!C$2:C$18,MATCH($A26,NG!C$2:C$18,1)):INDEX(NG!C$2:C$18,MATCH($A26,NG!C$2:C$18,1)+1))</f>
        <v>1.499025397989316E-7</v>
      </c>
      <c r="M26" s="8">
        <f>FORECAST($A26,INDEX(NG!F$2:F$14,MATCH($A26,NG!E$2:E$14,1)):INDEX(NG!F$2:F$14,MATCH($A26,NG!E$2:E$14,1)+1),INDEX(NG!E$2:E$14,MATCH($A26,NG!E$2:E$14,1)):INDEX(NG!E$2:E$14,MATCH($A26,NG!E$2:E$14,1)+1))</f>
        <v>8.0796653605519953E-7</v>
      </c>
      <c r="N26" s="8">
        <f>FORECAST($A26,INDEX(NG!H$2:H$14,MATCH($A26,NG!G$2:G$14,1)):INDEX(NG!H$2:H$14,MATCH($A26,NG!G$2:G$14,1)+1),INDEX(NG!G$2:G$14,MATCH($A26,NG!G$2:G$14,1)):INDEX(NG!G$2:G$14,MATCH($A26,NG!G$2:G$14,1)+1))</f>
        <v>5.2065004038077193E-8</v>
      </c>
      <c r="O26" s="3">
        <v>3.0000000000000001E-6</v>
      </c>
      <c r="P26" s="3">
        <v>5.0000000000000003E-10</v>
      </c>
      <c r="T26" s="9"/>
    </row>
    <row r="27" spans="1:20" x14ac:dyDescent="0.35">
      <c r="A27">
        <v>25</v>
      </c>
      <c r="B27" s="13">
        <f t="shared" si="1"/>
        <v>-25</v>
      </c>
      <c r="C27" s="2">
        <v>0</v>
      </c>
      <c r="D27" s="2">
        <v>0</v>
      </c>
      <c r="E27" s="7">
        <f>FORECAST(A27,INDEX(ross!C$3:C$960,MATCH(A27,ross!B$3:B$960,1)):INDEX(ross!C$3:C$960,MATCH(A27,ross!B$3:B$960,1)+1),INDEX(ross!B$3:B$960,MATCH(A27,ross!B$3:B$960,1)):INDEX(ross!B$3:B$960,MATCH(A27,ross!B$3:B$960,1)+1))</f>
        <v>24.207362759999999</v>
      </c>
      <c r="F27" s="7">
        <f>FORECAST(A27,INDEX(ross!I$3:I$960,MATCH(A27,ross!B$3:B$960,1)):INDEX(ross!I$3:I$960,MATCH(A27,ross!B$3:B$960,1)+1),INDEX(ross!B$3:B$960,MATCH(A27,ross!B$3:B$960,1)):INDEX(ross!B$3:B$960,MATCH(A27,ross!B$3:B$960,1)+1))</f>
        <v>1.1012679726910353</v>
      </c>
      <c r="G27" s="3">
        <f t="shared" si="0"/>
        <v>1.0000000000000001E-30</v>
      </c>
      <c r="H27" s="9">
        <f>'18O'!C$3</f>
        <v>111.54444444444445</v>
      </c>
      <c r="I27" s="9">
        <f>'18O'!E$3</f>
        <v>8.9131187262028373</v>
      </c>
      <c r="J27" s="27">
        <f>'39Ar'!E27</f>
        <v>1.037377049180328</v>
      </c>
      <c r="K27" s="8">
        <f>FORECAST($A27,INDEX(NG!B$2:B$17,MATCH($A27,NG!A$2:A$17,1)):INDEX(NG!B$2:B$17,MATCH($A27,NG!A$2:A$17,1)+1),INDEX(NG!A$2:A$17,MATCH($A27,NG!A$2:A$17,1)):INDEX(NG!A$2:A$17,MATCH($A27,NG!A$2:A$17,1)+1))</f>
        <v>7.1903423011166652E-8</v>
      </c>
      <c r="L27" s="8">
        <f>FORECAST($A27,INDEX(NG!D$2:D$18,MATCH($A27,NG!C$2:C$18,1)):INDEX(NG!D$2:D$18,MATCH($A27,NG!C$2:C$18,1)+1),INDEX(NG!C$2:C$18,MATCH($A27,NG!C$2:C$18,1)):INDEX(NG!C$2:C$18,MATCH($A27,NG!C$2:C$18,1)+1))</f>
        <v>1.4969823713682039E-7</v>
      </c>
      <c r="M27" s="8">
        <f>FORECAST($A27,INDEX(NG!F$2:F$14,MATCH($A27,NG!E$2:E$14,1)):INDEX(NG!F$2:F$14,MATCH($A27,NG!E$2:E$14,1)+1),INDEX(NG!E$2:E$14,MATCH($A27,NG!E$2:E$14,1)):INDEX(NG!E$2:E$14,MATCH($A27,NG!E$2:E$14,1)+1))</f>
        <v>8.0690827479083284E-7</v>
      </c>
      <c r="N27" s="8">
        <f>FORECAST($A27,INDEX(NG!H$2:H$14,MATCH($A27,NG!G$2:G$14,1)):INDEX(NG!H$2:H$14,MATCH($A27,NG!G$2:G$14,1)+1),INDEX(NG!G$2:G$14,MATCH($A27,NG!G$2:G$14,1)):INDEX(NG!G$2:G$14,MATCH($A27,NG!G$2:G$14,1)+1))</f>
        <v>5.199619509033041E-8</v>
      </c>
      <c r="O27" s="3">
        <v>3.0000000000000001E-6</v>
      </c>
      <c r="P27" s="3">
        <v>5.0000000000000003E-10</v>
      </c>
      <c r="T27" s="9"/>
    </row>
    <row r="28" spans="1:20" x14ac:dyDescent="0.35">
      <c r="A28">
        <v>26</v>
      </c>
      <c r="B28" s="13">
        <f t="shared" si="1"/>
        <v>-26</v>
      </c>
      <c r="C28" s="2">
        <v>0</v>
      </c>
      <c r="D28" s="2">
        <v>0</v>
      </c>
      <c r="E28" s="7">
        <f>FORECAST(A28,INDEX(ross!C$3:C$960,MATCH(A28,ross!B$3:B$960,1)):INDEX(ross!C$3:C$960,MATCH(A28,ross!B$3:B$960,1)+1),INDEX(ross!B$3:B$960,MATCH(A28,ross!B$3:B$960,1)):INDEX(ross!B$3:B$960,MATCH(A28,ross!B$3:B$960,1)+1))</f>
        <v>24.132992809999998</v>
      </c>
      <c r="F28" s="7">
        <f>FORECAST(A28,INDEX(ross!I$3:I$960,MATCH(A28,ross!B$3:B$960,1)):INDEX(ross!I$3:I$960,MATCH(A28,ross!B$3:B$960,1)+1),INDEX(ross!B$3:B$960,MATCH(A28,ross!B$3:B$960,1)):INDEX(ross!B$3:B$960,MATCH(A28,ross!B$3:B$960,1)+1))</f>
        <v>1.1025467784982137</v>
      </c>
      <c r="G28" s="3">
        <f t="shared" si="0"/>
        <v>1.0000000000000001E-30</v>
      </c>
      <c r="H28" s="9">
        <f>'18O'!C$3</f>
        <v>111.54444444444445</v>
      </c>
      <c r="I28" s="9">
        <f>'18O'!E$3</f>
        <v>8.9131187262028373</v>
      </c>
      <c r="J28" s="27">
        <f>'39Ar'!E28</f>
        <v>1.0322131147540985</v>
      </c>
      <c r="K28" s="8">
        <f>FORECAST($A28,INDEX(NG!B$2:B$17,MATCH($A28,NG!A$2:A$17,1)):INDEX(NG!B$2:B$17,MATCH($A28,NG!A$2:A$17,1)+1),INDEX(NG!A$2:A$17,MATCH($A28,NG!A$2:A$17,1)):INDEX(NG!A$2:A$17,MATCH($A28,NG!A$2:A$17,1)+1))</f>
        <v>7.1903423011166652E-8</v>
      </c>
      <c r="L28" s="8">
        <f>FORECAST($A28,INDEX(NG!D$2:D$18,MATCH($A28,NG!C$2:C$18,1)):INDEX(NG!D$2:D$18,MATCH($A28,NG!C$2:C$18,1)+1),INDEX(NG!C$2:C$18,MATCH($A28,NG!C$2:C$18,1)):INDEX(NG!C$2:C$18,MATCH($A28,NG!C$2:C$18,1)+1))</f>
        <v>1.4949393447470921E-7</v>
      </c>
      <c r="M28" s="8">
        <f>FORECAST($A28,INDEX(NG!F$2:F$14,MATCH($A28,NG!E$2:E$14,1)):INDEX(NG!F$2:F$14,MATCH($A28,NG!E$2:E$14,1)+1),INDEX(NG!E$2:E$14,MATCH($A28,NG!E$2:E$14,1)):INDEX(NG!E$2:E$14,MATCH($A28,NG!E$2:E$14,1)+1))</f>
        <v>8.0585001352646616E-7</v>
      </c>
      <c r="N28" s="8">
        <f>FORECAST($A28,INDEX(NG!H$2:H$14,MATCH($A28,NG!G$2:G$14,1)):INDEX(NG!H$2:H$14,MATCH($A28,NG!G$2:G$14,1)+1),INDEX(NG!G$2:G$14,MATCH($A28,NG!G$2:G$14,1)):INDEX(NG!G$2:G$14,MATCH($A28,NG!G$2:G$14,1)+1))</f>
        <v>5.1927386142583627E-8</v>
      </c>
      <c r="O28" s="3">
        <v>3.0000000000000001E-6</v>
      </c>
      <c r="P28" s="3">
        <v>5.0000000000000003E-10</v>
      </c>
      <c r="T28" s="9"/>
    </row>
    <row r="29" spans="1:20" x14ac:dyDescent="0.35">
      <c r="A29">
        <v>27</v>
      </c>
      <c r="B29" s="13">
        <f t="shared" si="1"/>
        <v>-27</v>
      </c>
      <c r="C29" s="2">
        <v>0</v>
      </c>
      <c r="D29" s="2">
        <v>0</v>
      </c>
      <c r="E29" s="7">
        <f>FORECAST(A29,INDEX(ross!C$3:C$960,MATCH(A29,ross!B$3:B$960,1)):INDEX(ross!C$3:C$960,MATCH(A29,ross!B$3:B$960,1)+1),INDEX(ross!B$3:B$960,MATCH(A29,ross!B$3:B$960,1)):INDEX(ross!B$3:B$960,MATCH(A29,ross!B$3:B$960,1)+1))</f>
        <v>24.073791560000004</v>
      </c>
      <c r="F29" s="7">
        <f>FORECAST(A29,INDEX(ross!I$3:I$960,MATCH(A29,ross!B$3:B$960,1)):INDEX(ross!I$3:I$960,MATCH(A29,ross!B$3:B$960,1)+1),INDEX(ross!B$3:B$960,MATCH(A29,ross!B$3:B$960,1)):INDEX(ross!B$3:B$960,MATCH(A29,ross!B$3:B$960,1)+1))</f>
        <v>1.1042846728210856</v>
      </c>
      <c r="G29" s="3">
        <f t="shared" si="0"/>
        <v>1.0000000000000001E-30</v>
      </c>
      <c r="H29" s="9">
        <f>'18O'!C$3</f>
        <v>111.54444444444445</v>
      </c>
      <c r="I29" s="9">
        <f>'18O'!E$3</f>
        <v>8.9131187262028373</v>
      </c>
      <c r="J29" s="27">
        <f>'39Ar'!E29</f>
        <v>1.027049180327869</v>
      </c>
      <c r="K29" s="8">
        <f>FORECAST($A29,INDEX(NG!B$2:B$17,MATCH($A29,NG!A$2:A$17,1)):INDEX(NG!B$2:B$17,MATCH($A29,NG!A$2:A$17,1)+1),INDEX(NG!A$2:A$17,MATCH($A29,NG!A$2:A$17,1)):INDEX(NG!A$2:A$17,MATCH($A29,NG!A$2:A$17,1)+1))</f>
        <v>7.1903423011166652E-8</v>
      </c>
      <c r="L29" s="8">
        <f>FORECAST($A29,INDEX(NG!D$2:D$18,MATCH($A29,NG!C$2:C$18,1)):INDEX(NG!D$2:D$18,MATCH($A29,NG!C$2:C$18,1)+1),INDEX(NG!C$2:C$18,MATCH($A29,NG!C$2:C$18,1)):INDEX(NG!C$2:C$18,MATCH($A29,NG!C$2:C$18,1)+1))</f>
        <v>1.4928963181259803E-7</v>
      </c>
      <c r="M29" s="8">
        <f>FORECAST($A29,INDEX(NG!F$2:F$14,MATCH($A29,NG!E$2:E$14,1)):INDEX(NG!F$2:F$14,MATCH($A29,NG!E$2:E$14,1)+1),INDEX(NG!E$2:E$14,MATCH($A29,NG!E$2:E$14,1)):INDEX(NG!E$2:E$14,MATCH($A29,NG!E$2:E$14,1)+1))</f>
        <v>8.0479175226209947E-7</v>
      </c>
      <c r="N29" s="8">
        <f>FORECAST($A29,INDEX(NG!H$2:H$14,MATCH($A29,NG!G$2:G$14,1)):INDEX(NG!H$2:H$14,MATCH($A29,NG!G$2:G$14,1)+1),INDEX(NG!G$2:G$14,MATCH($A29,NG!G$2:G$14,1)):INDEX(NG!G$2:G$14,MATCH($A29,NG!G$2:G$14,1)+1))</f>
        <v>5.1858577194836843E-8</v>
      </c>
      <c r="O29" s="3">
        <v>3.0000000000000001E-6</v>
      </c>
      <c r="P29" s="3">
        <v>5.0000000000000003E-10</v>
      </c>
      <c r="T29" s="9"/>
    </row>
    <row r="30" spans="1:20" x14ac:dyDescent="0.35">
      <c r="A30">
        <v>28</v>
      </c>
      <c r="B30" s="13">
        <f t="shared" si="1"/>
        <v>-28</v>
      </c>
      <c r="C30" s="2">
        <v>0</v>
      </c>
      <c r="D30" s="2">
        <v>0</v>
      </c>
      <c r="E30" s="7">
        <f>FORECAST(A30,INDEX(ross!C$3:C$960,MATCH(A30,ross!B$3:B$960,1)):INDEX(ross!C$3:C$960,MATCH(A30,ross!B$3:B$960,1)+1),INDEX(ross!B$3:B$960,MATCH(A30,ross!B$3:B$960,1)):INDEX(ross!B$3:B$960,MATCH(A30,ross!B$3:B$960,1)+1))</f>
        <v>23.995577000000004</v>
      </c>
      <c r="F30" s="7">
        <f>FORECAST(A30,INDEX(ross!I$3:I$960,MATCH(A30,ross!B$3:B$960,1)):INDEX(ross!I$3:I$960,MATCH(A30,ross!B$3:B$960,1)+1),INDEX(ross!B$3:B$960,MATCH(A30,ross!B$3:B$960,1)):INDEX(ross!B$3:B$960,MATCH(A30,ross!B$3:B$960,1)+1))</f>
        <v>1.1073391273548361</v>
      </c>
      <c r="G30" s="3">
        <f t="shared" si="0"/>
        <v>1.0000000000000001E-30</v>
      </c>
      <c r="H30" s="9">
        <f>'18O'!C$3</f>
        <v>111.54444444444445</v>
      </c>
      <c r="I30" s="9">
        <f>'18O'!E$3</f>
        <v>8.9131187262028373</v>
      </c>
      <c r="J30" s="27">
        <f>'39Ar'!E30</f>
        <v>1.0218852459016394</v>
      </c>
      <c r="K30" s="8">
        <f>FORECAST($A30,INDEX(NG!B$2:B$17,MATCH($A30,NG!A$2:A$17,1)):INDEX(NG!B$2:B$17,MATCH($A30,NG!A$2:A$17,1)+1),INDEX(NG!A$2:A$17,MATCH($A30,NG!A$2:A$17,1)):INDEX(NG!A$2:A$17,MATCH($A30,NG!A$2:A$17,1)+1))</f>
        <v>7.1903423011166652E-8</v>
      </c>
      <c r="L30" s="8">
        <f>FORECAST($A30,INDEX(NG!D$2:D$18,MATCH($A30,NG!C$2:C$18,1)):INDEX(NG!D$2:D$18,MATCH($A30,NG!C$2:C$18,1)+1),INDEX(NG!C$2:C$18,MATCH($A30,NG!C$2:C$18,1)):INDEX(NG!C$2:C$18,MATCH($A30,NG!C$2:C$18,1)+1))</f>
        <v>1.4908532915048685E-7</v>
      </c>
      <c r="M30" s="8">
        <f>FORECAST($A30,INDEX(NG!F$2:F$14,MATCH($A30,NG!E$2:E$14,1)):INDEX(NG!F$2:F$14,MATCH($A30,NG!E$2:E$14,1)+1),INDEX(NG!E$2:E$14,MATCH($A30,NG!E$2:E$14,1)):INDEX(NG!E$2:E$14,MATCH($A30,NG!E$2:E$14,1)+1))</f>
        <v>8.0373349099773278E-7</v>
      </c>
      <c r="N30" s="8">
        <f>FORECAST($A30,INDEX(NG!H$2:H$14,MATCH($A30,NG!G$2:G$14,1)):INDEX(NG!H$2:H$14,MATCH($A30,NG!G$2:G$14,1)+1),INDEX(NG!G$2:G$14,MATCH($A30,NG!G$2:G$14,1)):INDEX(NG!G$2:G$14,MATCH($A30,NG!G$2:G$14,1)+1))</f>
        <v>5.178976824709006E-8</v>
      </c>
      <c r="O30" s="3">
        <v>3.0000000000000001E-6</v>
      </c>
      <c r="P30" s="3">
        <v>5.0000000000000003E-10</v>
      </c>
      <c r="T30" s="9"/>
    </row>
    <row r="31" spans="1:20" x14ac:dyDescent="0.35">
      <c r="A31">
        <v>29</v>
      </c>
      <c r="B31" s="13">
        <f t="shared" si="1"/>
        <v>-29</v>
      </c>
      <c r="C31" s="2">
        <v>0</v>
      </c>
      <c r="D31" s="2">
        <v>0</v>
      </c>
      <c r="E31" s="7">
        <f>FORECAST(A31,INDEX(ross!C$3:C$960,MATCH(A31,ross!B$3:B$960,1)):INDEX(ross!C$3:C$960,MATCH(A31,ross!B$3:B$960,1)+1),INDEX(ross!B$3:B$960,MATCH(A31,ross!B$3:B$960,1)):INDEX(ross!B$3:B$960,MATCH(A31,ross!B$3:B$960,1)+1))</f>
        <v>23.947994380000001</v>
      </c>
      <c r="F31" s="7">
        <f>FORECAST(A31,INDEX(ross!I$3:I$960,MATCH(A31,ross!B$3:B$960,1)):INDEX(ross!I$3:I$960,MATCH(A31,ross!B$3:B$960,1)+1),INDEX(ross!B$3:B$960,MATCH(A31,ross!B$3:B$960,1)):INDEX(ross!B$3:B$960,MATCH(A31,ross!B$3:B$960,1)+1))</f>
        <v>1.1087321085286068</v>
      </c>
      <c r="G31" s="3">
        <f t="shared" si="0"/>
        <v>1.0000000000000001E-30</v>
      </c>
      <c r="H31" s="9">
        <f>'18O'!C$3</f>
        <v>111.54444444444445</v>
      </c>
      <c r="I31" s="9">
        <f>'18O'!E$3</f>
        <v>8.9131187262028373</v>
      </c>
      <c r="J31" s="27">
        <f>'39Ar'!E31</f>
        <v>1.0167213114754099</v>
      </c>
      <c r="K31" s="8">
        <f>FORECAST($A31,INDEX(NG!B$2:B$17,MATCH($A31,NG!A$2:A$17,1)):INDEX(NG!B$2:B$17,MATCH($A31,NG!A$2:A$17,1)+1),INDEX(NG!A$2:A$17,MATCH($A31,NG!A$2:A$17,1)):INDEX(NG!A$2:A$17,MATCH($A31,NG!A$2:A$17,1)+1))</f>
        <v>7.1903423011166652E-8</v>
      </c>
      <c r="L31" s="8">
        <f>FORECAST($A31,INDEX(NG!D$2:D$18,MATCH($A31,NG!C$2:C$18,1)):INDEX(NG!D$2:D$18,MATCH($A31,NG!C$2:C$18,1)+1),INDEX(NG!C$2:C$18,MATCH($A31,NG!C$2:C$18,1)):INDEX(NG!C$2:C$18,MATCH($A31,NG!C$2:C$18,1)+1))</f>
        <v>1.4888102648837568E-7</v>
      </c>
      <c r="M31" s="8">
        <f>FORECAST($A31,INDEX(NG!F$2:F$14,MATCH($A31,NG!E$2:E$14,1)):INDEX(NG!F$2:F$14,MATCH($A31,NG!E$2:E$14,1)+1),INDEX(NG!E$2:E$14,MATCH($A31,NG!E$2:E$14,1)):INDEX(NG!E$2:E$14,MATCH($A31,NG!E$2:E$14,1)+1))</f>
        <v>8.0267522973336609E-7</v>
      </c>
      <c r="N31" s="8">
        <f>FORECAST($A31,INDEX(NG!H$2:H$14,MATCH($A31,NG!G$2:G$14,1)):INDEX(NG!H$2:H$14,MATCH($A31,NG!G$2:G$14,1)+1),INDEX(NG!G$2:G$14,MATCH($A31,NG!G$2:G$14,1)):INDEX(NG!G$2:G$14,MATCH($A31,NG!G$2:G$14,1)+1))</f>
        <v>5.1720959299343277E-8</v>
      </c>
      <c r="O31" s="3">
        <v>3.0000000000000001E-6</v>
      </c>
      <c r="P31" s="3">
        <v>5.0000000000000003E-10</v>
      </c>
      <c r="T31" s="9"/>
    </row>
    <row r="32" spans="1:20" x14ac:dyDescent="0.35">
      <c r="A32">
        <v>30</v>
      </c>
      <c r="B32" s="13">
        <f t="shared" si="1"/>
        <v>-30</v>
      </c>
      <c r="C32" s="2">
        <v>0</v>
      </c>
      <c r="D32" s="2">
        <v>0</v>
      </c>
      <c r="E32" s="7">
        <f>FORECAST(A32,INDEX(ross!C$3:C$960,MATCH(A32,ross!B$3:B$960,1)):INDEX(ross!C$3:C$960,MATCH(A32,ross!B$3:B$960,1)+1),INDEX(ross!B$3:B$960,MATCH(A32,ross!B$3:B$960,1)):INDEX(ross!B$3:B$960,MATCH(A32,ross!B$3:B$960,1)+1))</f>
        <v>23.908049519999999</v>
      </c>
      <c r="F32" s="7">
        <f>FORECAST(A32,INDEX(ross!I$3:I$960,MATCH(A32,ross!B$3:B$960,1)):INDEX(ross!I$3:I$960,MATCH(A32,ross!B$3:B$960,1)+1),INDEX(ross!B$3:B$960,MATCH(A32,ross!B$3:B$960,1)):INDEX(ross!B$3:B$960,MATCH(A32,ross!B$3:B$960,1)+1))</f>
        <v>1.1083071231582626</v>
      </c>
      <c r="G32" s="3">
        <f t="shared" si="0"/>
        <v>1.0000000000000001E-30</v>
      </c>
      <c r="H32" s="9">
        <f>'18O'!C$3</f>
        <v>111.54444444444445</v>
      </c>
      <c r="I32" s="9">
        <f>'18O'!E$3</f>
        <v>8.9131187262028373</v>
      </c>
      <c r="J32" s="27">
        <f>'39Ar'!E32</f>
        <v>1.0115573770491804</v>
      </c>
      <c r="K32" s="8">
        <f>FORECAST($A32,INDEX(NG!B$2:B$17,MATCH($A32,NG!A$2:A$17,1)):INDEX(NG!B$2:B$17,MATCH($A32,NG!A$2:A$17,1)+1),INDEX(NG!A$2:A$17,MATCH($A32,NG!A$2:A$17,1)):INDEX(NG!A$2:A$17,MATCH($A32,NG!A$2:A$17,1)+1))</f>
        <v>7.1903423011166652E-8</v>
      </c>
      <c r="L32" s="8">
        <f>FORECAST($A32,INDEX(NG!D$2:D$18,MATCH($A32,NG!C$2:C$18,1)):INDEX(NG!D$2:D$18,MATCH($A32,NG!C$2:C$18,1)+1),INDEX(NG!C$2:C$18,MATCH($A32,NG!C$2:C$18,1)):INDEX(NG!C$2:C$18,MATCH($A32,NG!C$2:C$18,1)+1))</f>
        <v>1.486767238262645E-7</v>
      </c>
      <c r="M32" s="8">
        <f>FORECAST($A32,INDEX(NG!F$2:F$14,MATCH($A32,NG!E$2:E$14,1)):INDEX(NG!F$2:F$14,MATCH($A32,NG!E$2:E$14,1)+1),INDEX(NG!E$2:E$14,MATCH($A32,NG!E$2:E$14,1)):INDEX(NG!E$2:E$14,MATCH($A32,NG!E$2:E$14,1)+1))</f>
        <v>8.016169684689994E-7</v>
      </c>
      <c r="N32" s="8">
        <f>FORECAST($A32,INDEX(NG!H$2:H$14,MATCH($A32,NG!G$2:G$14,1)):INDEX(NG!H$2:H$14,MATCH($A32,NG!G$2:G$14,1)+1),INDEX(NG!G$2:G$14,MATCH($A32,NG!G$2:G$14,1)):INDEX(NG!G$2:G$14,MATCH($A32,NG!G$2:G$14,1)+1))</f>
        <v>5.1652150351596494E-8</v>
      </c>
      <c r="O32" s="3">
        <v>3.0000000000000001E-6</v>
      </c>
      <c r="P32" s="3">
        <v>5.0000000000000003E-10</v>
      </c>
      <c r="T32" s="9"/>
    </row>
    <row r="33" spans="1:20" x14ac:dyDescent="0.35">
      <c r="A33">
        <v>31</v>
      </c>
      <c r="B33" s="13">
        <f t="shared" si="1"/>
        <v>-31</v>
      </c>
      <c r="C33" s="2">
        <v>0</v>
      </c>
      <c r="D33" s="2">
        <v>0</v>
      </c>
      <c r="E33" s="7">
        <f>FORECAST(A33,INDEX(ross!C$3:C$960,MATCH(A33,ross!B$3:B$960,1)):INDEX(ross!C$3:C$960,MATCH(A33,ross!B$3:B$960,1)+1),INDEX(ross!B$3:B$960,MATCH(A33,ross!B$3:B$960,1)):INDEX(ross!B$3:B$960,MATCH(A33,ross!B$3:B$960,1)+1))</f>
        <v>23.852652320000001</v>
      </c>
      <c r="F33" s="7">
        <f>FORECAST(A33,INDEX(ross!I$3:I$960,MATCH(A33,ross!B$3:B$960,1)):INDEX(ross!I$3:I$960,MATCH(A33,ross!B$3:B$960,1)+1),INDEX(ross!B$3:B$960,MATCH(A33,ross!B$3:B$960,1)):INDEX(ross!B$3:B$960,MATCH(A33,ross!B$3:B$960,1)+1))</f>
        <v>1.1131436368245997</v>
      </c>
      <c r="G33" s="3">
        <f t="shared" si="0"/>
        <v>1.0000000000000001E-30</v>
      </c>
      <c r="H33" s="9">
        <f>'18O'!C$3</f>
        <v>111.54444444444445</v>
      </c>
      <c r="I33" s="9">
        <f>'18O'!E$3</f>
        <v>8.9131187262028373</v>
      </c>
      <c r="J33" s="27">
        <f>'39Ar'!E33</f>
        <v>1.0063934426229508</v>
      </c>
      <c r="K33" s="8">
        <f>FORECAST($A33,INDEX(NG!B$2:B$17,MATCH($A33,NG!A$2:A$17,1)):INDEX(NG!B$2:B$17,MATCH($A33,NG!A$2:A$17,1)+1),INDEX(NG!A$2:A$17,MATCH($A33,NG!A$2:A$17,1)):INDEX(NG!A$2:A$17,MATCH($A33,NG!A$2:A$17,1)+1))</f>
        <v>7.1903423011166652E-8</v>
      </c>
      <c r="L33" s="8">
        <f>FORECAST($A33,INDEX(NG!D$2:D$18,MATCH($A33,NG!C$2:C$18,1)):INDEX(NG!D$2:D$18,MATCH($A33,NG!C$2:C$18,1)+1),INDEX(NG!C$2:C$18,MATCH($A33,NG!C$2:C$18,1)):INDEX(NG!C$2:C$18,MATCH($A33,NG!C$2:C$18,1)+1))</f>
        <v>1.4847242116415332E-7</v>
      </c>
      <c r="M33" s="8">
        <f>FORECAST($A33,INDEX(NG!F$2:F$14,MATCH($A33,NG!E$2:E$14,1)):INDEX(NG!F$2:F$14,MATCH($A33,NG!E$2:E$14,1)+1),INDEX(NG!E$2:E$14,MATCH($A33,NG!E$2:E$14,1)):INDEX(NG!E$2:E$14,MATCH($A33,NG!E$2:E$14,1)+1))</f>
        <v>8.0055870720463272E-7</v>
      </c>
      <c r="N33" s="8">
        <f>FORECAST($A33,INDEX(NG!H$2:H$14,MATCH($A33,NG!G$2:G$14,1)):INDEX(NG!H$2:H$14,MATCH($A33,NG!G$2:G$14,1)+1),INDEX(NG!G$2:G$14,MATCH($A33,NG!G$2:G$14,1)):INDEX(NG!G$2:G$14,MATCH($A33,NG!G$2:G$14,1)+1))</f>
        <v>5.1583341403849711E-8</v>
      </c>
      <c r="O33" s="3">
        <v>3.0000000000000001E-6</v>
      </c>
      <c r="P33" s="3">
        <v>5.0000000000000003E-10</v>
      </c>
      <c r="T33" s="9"/>
    </row>
    <row r="34" spans="1:20" x14ac:dyDescent="0.35">
      <c r="A34">
        <v>32</v>
      </c>
      <c r="B34" s="13">
        <f t="shared" si="1"/>
        <v>-32</v>
      </c>
      <c r="C34" s="2">
        <v>0</v>
      </c>
      <c r="D34" s="2">
        <v>0</v>
      </c>
      <c r="E34" s="7">
        <f>FORECAST(A34,INDEX(ross!C$3:C$960,MATCH(A34,ross!B$3:B$960,1)):INDEX(ross!C$3:C$960,MATCH(A34,ross!B$3:B$960,1)+1),INDEX(ross!B$3:B$960,MATCH(A34,ross!B$3:B$960,1)):INDEX(ross!B$3:B$960,MATCH(A34,ross!B$3:B$960,1)+1))</f>
        <v>23.813310719999997</v>
      </c>
      <c r="F34" s="7">
        <f>FORECAST(A34,INDEX(ross!I$3:I$960,MATCH(A34,ross!B$3:B$960,1)):INDEX(ross!I$3:I$960,MATCH(A34,ross!B$3:B$960,1)+1),INDEX(ross!B$3:B$960,MATCH(A34,ross!B$3:B$960,1)):INDEX(ross!B$3:B$960,MATCH(A34,ross!B$3:B$960,1)+1))</f>
        <v>1.1155246182867038</v>
      </c>
      <c r="G34" s="3">
        <f t="shared" si="0"/>
        <v>1.0000000000000001E-30</v>
      </c>
      <c r="H34" s="9">
        <f>'18O'!C$3</f>
        <v>111.54444444444445</v>
      </c>
      <c r="I34" s="9">
        <f>'18O'!E$3</f>
        <v>8.9131187262028373</v>
      </c>
      <c r="J34" s="27">
        <f>'39Ar'!E34</f>
        <v>1.0012295081967215</v>
      </c>
      <c r="K34" s="8">
        <f>FORECAST($A34,INDEX(NG!B$2:B$17,MATCH($A34,NG!A$2:A$17,1)):INDEX(NG!B$2:B$17,MATCH($A34,NG!A$2:A$17,1)+1),INDEX(NG!A$2:A$17,MATCH($A34,NG!A$2:A$17,1)):INDEX(NG!A$2:A$17,MATCH($A34,NG!A$2:A$17,1)+1))</f>
        <v>7.1903423011166652E-8</v>
      </c>
      <c r="L34" s="8">
        <f>FORECAST($A34,INDEX(NG!D$2:D$18,MATCH($A34,NG!C$2:C$18,1)):INDEX(NG!D$2:D$18,MATCH($A34,NG!C$2:C$18,1)+1),INDEX(NG!C$2:C$18,MATCH($A34,NG!C$2:C$18,1)):INDEX(NG!C$2:C$18,MATCH($A34,NG!C$2:C$18,1)+1))</f>
        <v>1.4826811850204211E-7</v>
      </c>
      <c r="M34" s="8">
        <f>FORECAST($A34,INDEX(NG!F$2:F$14,MATCH($A34,NG!E$2:E$14,1)):INDEX(NG!F$2:F$14,MATCH($A34,NG!E$2:E$14,1)+1),INDEX(NG!E$2:E$14,MATCH($A34,NG!E$2:E$14,1)):INDEX(NG!E$2:E$14,MATCH($A34,NG!E$2:E$14,1)+1))</f>
        <v>7.9950044594026603E-7</v>
      </c>
      <c r="N34" s="8">
        <f>FORECAST($A34,INDEX(NG!H$2:H$14,MATCH($A34,NG!G$2:G$14,1)):INDEX(NG!H$2:H$14,MATCH($A34,NG!G$2:G$14,1)+1),INDEX(NG!G$2:G$14,MATCH($A34,NG!G$2:G$14,1)):INDEX(NG!G$2:G$14,MATCH($A34,NG!G$2:G$14,1)+1))</f>
        <v>5.1514532456102928E-8</v>
      </c>
      <c r="O34" s="3">
        <v>3.0000000000000001E-6</v>
      </c>
      <c r="P34" s="3">
        <v>5.0000000000000003E-10</v>
      </c>
      <c r="T34" s="9"/>
    </row>
    <row r="35" spans="1:20" x14ac:dyDescent="0.35">
      <c r="A35">
        <v>33</v>
      </c>
      <c r="B35" s="13">
        <f t="shared" si="1"/>
        <v>-33</v>
      </c>
      <c r="C35" s="2">
        <v>0</v>
      </c>
      <c r="D35" s="2">
        <v>0</v>
      </c>
      <c r="E35" s="7">
        <f>FORECAST(A35,INDEX(ross!C$3:C$960,MATCH(A35,ross!B$3:B$960,1)):INDEX(ross!C$3:C$960,MATCH(A35,ross!B$3:B$960,1)+1),INDEX(ross!B$3:B$960,MATCH(A35,ross!B$3:B$960,1)):INDEX(ross!B$3:B$960,MATCH(A35,ross!B$3:B$960,1)+1))</f>
        <v>23.765829499999999</v>
      </c>
      <c r="F35" s="7">
        <f>FORECAST(A35,INDEX(ross!I$3:I$960,MATCH(A35,ross!B$3:B$960,1)):INDEX(ross!I$3:I$960,MATCH(A35,ross!B$3:B$960,1)+1),INDEX(ross!B$3:B$960,MATCH(A35,ross!B$3:B$960,1)):INDEX(ross!B$3:B$960,MATCH(A35,ross!B$3:B$960,1)+1))</f>
        <v>1.1157133497656777</v>
      </c>
      <c r="G35" s="3">
        <f t="shared" si="0"/>
        <v>1.0000000000000001E-30</v>
      </c>
      <c r="H35" s="9">
        <f>'18O'!C$3</f>
        <v>111.54444444444445</v>
      </c>
      <c r="I35" s="9">
        <f>'18O'!E$3</f>
        <v>8.9131187262028373</v>
      </c>
      <c r="J35" s="27">
        <f>'39Ar'!E35</f>
        <v>0.99606557377049187</v>
      </c>
      <c r="K35" s="8">
        <f>FORECAST($A35,INDEX(NG!B$2:B$17,MATCH($A35,NG!A$2:A$17,1)):INDEX(NG!B$2:B$17,MATCH($A35,NG!A$2:A$17,1)+1),INDEX(NG!A$2:A$17,MATCH($A35,NG!A$2:A$17,1)):INDEX(NG!A$2:A$17,MATCH($A35,NG!A$2:A$17,1)+1))</f>
        <v>7.1903423011166652E-8</v>
      </c>
      <c r="L35" s="8">
        <f>FORECAST($A35,INDEX(NG!D$2:D$18,MATCH($A35,NG!C$2:C$18,1)):INDEX(NG!D$2:D$18,MATCH($A35,NG!C$2:C$18,1)+1),INDEX(NG!C$2:C$18,MATCH($A35,NG!C$2:C$18,1)):INDEX(NG!C$2:C$18,MATCH($A35,NG!C$2:C$18,1)+1))</f>
        <v>1.4806381583993093E-7</v>
      </c>
      <c r="M35" s="8">
        <f>FORECAST($A35,INDEX(NG!F$2:F$14,MATCH($A35,NG!E$2:E$14,1)):INDEX(NG!F$2:F$14,MATCH($A35,NG!E$2:E$14,1)+1),INDEX(NG!E$2:E$14,MATCH($A35,NG!E$2:E$14,1)):INDEX(NG!E$2:E$14,MATCH($A35,NG!E$2:E$14,1)+1))</f>
        <v>7.9844218467589934E-7</v>
      </c>
      <c r="N35" s="8">
        <f>FORECAST($A35,INDEX(NG!H$2:H$14,MATCH($A35,NG!G$2:G$14,1)):INDEX(NG!H$2:H$14,MATCH($A35,NG!G$2:G$14,1)+1),INDEX(NG!G$2:G$14,MATCH($A35,NG!G$2:G$14,1)):INDEX(NG!G$2:G$14,MATCH($A35,NG!G$2:G$14,1)+1))</f>
        <v>5.1445723508356145E-8</v>
      </c>
      <c r="O35" s="3">
        <v>3.0000000000000001E-6</v>
      </c>
      <c r="P35" s="3">
        <v>5.0000000000000003E-10</v>
      </c>
      <c r="T35" s="9"/>
    </row>
    <row r="36" spans="1:20" x14ac:dyDescent="0.35">
      <c r="A36">
        <v>34</v>
      </c>
      <c r="B36" s="13">
        <f t="shared" si="1"/>
        <v>-34</v>
      </c>
      <c r="C36" s="2">
        <v>0</v>
      </c>
      <c r="D36" s="2">
        <v>0</v>
      </c>
      <c r="E36" s="7">
        <f>FORECAST(A36,INDEX(ross!C$3:C$960,MATCH(A36,ross!B$3:B$960,1)):INDEX(ross!C$3:C$960,MATCH(A36,ross!B$3:B$960,1)+1),INDEX(ross!B$3:B$960,MATCH(A36,ross!B$3:B$960,1)):INDEX(ross!B$3:B$960,MATCH(A36,ross!B$3:B$960,1)+1))</f>
        <v>23.675419909999999</v>
      </c>
      <c r="F36" s="7">
        <f>FORECAST(A36,INDEX(ross!I$3:I$960,MATCH(A36,ross!B$3:B$960,1)):INDEX(ross!I$3:I$960,MATCH(A36,ross!B$3:B$960,1)+1),INDEX(ross!B$3:B$960,MATCH(A36,ross!B$3:B$960,1)):INDEX(ross!B$3:B$960,MATCH(A36,ross!B$3:B$960,1)+1))</f>
        <v>1.1215437171704008</v>
      </c>
      <c r="G36" s="3">
        <f t="shared" si="0"/>
        <v>1.0000000000000001E-30</v>
      </c>
      <c r="H36" s="9">
        <f>FORECAST(A36,INDEX('18O'!C$3:C$29,MATCH(A36,'18O'!A$3:A$29,1)):INDEX('18O'!C$3:C$29,MATCH(A36,'18O'!A$3:A$29,1)+1),INDEX('18O'!A$3:A$29,MATCH(A36,'18O'!A$3:A$29,1)):INDEX('18O'!A$3:A$29,MATCH(A36,'18O'!A$3:A$29,1)+1))</f>
        <v>111.54406172839506</v>
      </c>
      <c r="I36" s="9">
        <f>FORECAST(A36,INDEX('18O'!E$3:E$29,MATCH(A36,'18O'!A$3:A$29,1)):INDEX('18O'!E$3:E$29,MATCH(A36,'18O'!A$3:A$29,1)+1),INDEX('18O'!A$3:A$29,MATCH(A36,'18O'!A$3:A$29,1)):INDEX('18O'!A$3:A$29,MATCH(A36,'18O'!A$3:A$29,1)+1))</f>
        <v>8.9130591131110322</v>
      </c>
      <c r="J36" s="27">
        <f>'39Ar'!E36</f>
        <v>0.99090163934426245</v>
      </c>
      <c r="K36" s="8">
        <f>FORECAST($A36,INDEX(NG!B$2:B$17,MATCH($A36,NG!A$2:A$17,1)):INDEX(NG!B$2:B$17,MATCH($A36,NG!A$2:A$17,1)+1),INDEX(NG!A$2:A$17,MATCH($A36,NG!A$2:A$17,1)):INDEX(NG!A$2:A$17,MATCH($A36,NG!A$2:A$17,1)+1))</f>
        <v>7.1903423011166652E-8</v>
      </c>
      <c r="L36" s="8">
        <f>FORECAST($A36,INDEX(NG!D$2:D$18,MATCH($A36,NG!C$2:C$18,1)):INDEX(NG!D$2:D$18,MATCH($A36,NG!C$2:C$18,1)+1),INDEX(NG!C$2:C$18,MATCH($A36,NG!C$2:C$18,1)):INDEX(NG!C$2:C$18,MATCH($A36,NG!C$2:C$18,1)+1))</f>
        <v>1.4785951317781975E-7</v>
      </c>
      <c r="M36" s="8">
        <f>FORECAST($A36,INDEX(NG!F$2:F$14,MATCH($A36,NG!E$2:E$14,1)):INDEX(NG!F$2:F$14,MATCH($A36,NG!E$2:E$14,1)+1),INDEX(NG!E$2:E$14,MATCH($A36,NG!E$2:E$14,1)):INDEX(NG!E$2:E$14,MATCH($A36,NG!E$2:E$14,1)+1))</f>
        <v>7.9738392341153265E-7</v>
      </c>
      <c r="N36" s="8">
        <f>FORECAST($A36,INDEX(NG!H$2:H$14,MATCH($A36,NG!G$2:G$14,1)):INDEX(NG!H$2:H$14,MATCH($A36,NG!G$2:G$14,1)+1),INDEX(NG!G$2:G$14,MATCH($A36,NG!G$2:G$14,1)):INDEX(NG!G$2:G$14,MATCH($A36,NG!G$2:G$14,1)+1))</f>
        <v>5.1376914560609361E-8</v>
      </c>
      <c r="O36" s="3">
        <v>3.0000000000000001E-6</v>
      </c>
      <c r="P36" s="3">
        <v>5.0000000000000003E-10</v>
      </c>
      <c r="T36" s="9"/>
    </row>
    <row r="37" spans="1:20" x14ac:dyDescent="0.35">
      <c r="A37">
        <v>35</v>
      </c>
      <c r="B37" s="13">
        <f t="shared" si="1"/>
        <v>-35</v>
      </c>
      <c r="C37" s="2">
        <v>0</v>
      </c>
      <c r="D37" s="2">
        <v>0</v>
      </c>
      <c r="E37" s="7">
        <f>FORECAST(A37,INDEX(ross!C$3:C$960,MATCH(A37,ross!B$3:B$960,1)):INDEX(ross!C$3:C$960,MATCH(A37,ross!B$3:B$960,1)+1),INDEX(ross!B$3:B$960,MATCH(A37,ross!B$3:B$960,1)):INDEX(ross!B$3:B$960,MATCH(A37,ross!B$3:B$960,1)+1))</f>
        <v>23.575332949999996</v>
      </c>
      <c r="F37" s="7">
        <f>FORECAST(A37,INDEX(ross!I$3:I$960,MATCH(A37,ross!B$3:B$960,1)):INDEX(ross!I$3:I$960,MATCH(A37,ross!B$3:B$960,1)+1),INDEX(ross!B$3:B$960,MATCH(A37,ross!B$3:B$960,1)):INDEX(ross!B$3:B$960,MATCH(A37,ross!B$3:B$960,1)+1))</f>
        <v>1.1273523291114478</v>
      </c>
      <c r="G37" s="3">
        <f t="shared" si="0"/>
        <v>1.0000000000000001E-30</v>
      </c>
      <c r="H37" s="9">
        <f>FORECAST(A37,INDEX('18O'!C$3:C$29,MATCH(A37,'18O'!A$3:A$29,1)):INDEX('18O'!C$3:C$29,MATCH(A37,'18O'!A$3:A$29,1)+1),INDEX('18O'!A$3:A$29,MATCH(A37,'18O'!A$3:A$29,1)):INDEX('18O'!A$3:A$29,MATCH(A37,'18O'!A$3:A$29,1)+1))</f>
        <v>111.54345679012346</v>
      </c>
      <c r="I37" s="9">
        <f>FORECAST(A37,INDEX('18O'!E$3:E$29,MATCH(A37,'18O'!A$3:A$29,1)):INDEX('18O'!E$3:E$29,MATCH(A37,'18O'!A$3:A$29,1)+1),INDEX('18O'!A$3:A$29,MATCH(A37,'18O'!A$3:A$29,1)):INDEX('18O'!A$3:A$29,MATCH(A37,'18O'!A$3:A$29,1)+1))</f>
        <v>8.9129648859659234</v>
      </c>
      <c r="J37" s="27">
        <f>'39Ar'!E37</f>
        <v>0.98573770491803292</v>
      </c>
      <c r="K37" s="8">
        <f>FORECAST($A37,INDEX(NG!B$2:B$17,MATCH($A37,NG!A$2:A$17,1)):INDEX(NG!B$2:B$17,MATCH($A37,NG!A$2:A$17,1)+1),INDEX(NG!A$2:A$17,MATCH($A37,NG!A$2:A$17,1)):INDEX(NG!A$2:A$17,MATCH($A37,NG!A$2:A$17,1)+1))</f>
        <v>7.1903423011166652E-8</v>
      </c>
      <c r="L37" s="8">
        <f>FORECAST($A37,INDEX(NG!D$2:D$18,MATCH($A37,NG!C$2:C$18,1)):INDEX(NG!D$2:D$18,MATCH($A37,NG!C$2:C$18,1)+1),INDEX(NG!C$2:C$18,MATCH($A37,NG!C$2:C$18,1)):INDEX(NG!C$2:C$18,MATCH($A37,NG!C$2:C$18,1)+1))</f>
        <v>1.4765521051570857E-7</v>
      </c>
      <c r="M37" s="8">
        <f>FORECAST($A37,INDEX(NG!F$2:F$14,MATCH($A37,NG!E$2:E$14,1)):INDEX(NG!F$2:F$14,MATCH($A37,NG!E$2:E$14,1)+1),INDEX(NG!E$2:E$14,MATCH($A37,NG!E$2:E$14,1)):INDEX(NG!E$2:E$14,MATCH($A37,NG!E$2:E$14,1)+1))</f>
        <v>7.9632566214716596E-7</v>
      </c>
      <c r="N37" s="8">
        <f>FORECAST($A37,INDEX(NG!H$2:H$14,MATCH($A37,NG!G$2:G$14,1)):INDEX(NG!H$2:H$14,MATCH($A37,NG!G$2:G$14,1)+1),INDEX(NG!G$2:G$14,MATCH($A37,NG!G$2:G$14,1)):INDEX(NG!G$2:G$14,MATCH($A37,NG!G$2:G$14,1)+1))</f>
        <v>5.1308105612862578E-8</v>
      </c>
      <c r="O37" s="3">
        <v>3.0000000000000001E-6</v>
      </c>
      <c r="P37" s="3">
        <v>5.0000000000000003E-10</v>
      </c>
      <c r="T37" s="9"/>
    </row>
    <row r="38" spans="1:20" x14ac:dyDescent="0.35">
      <c r="A38">
        <v>36</v>
      </c>
      <c r="B38" s="13">
        <f t="shared" si="1"/>
        <v>-36</v>
      </c>
      <c r="C38" s="2">
        <v>0</v>
      </c>
      <c r="D38" s="2">
        <v>0</v>
      </c>
      <c r="E38" s="7">
        <f>FORECAST(A38,INDEX(ross!C$3:C$960,MATCH(A38,ross!B$3:B$960,1)):INDEX(ross!C$3:C$960,MATCH(A38,ross!B$3:B$960,1)+1),INDEX(ross!B$3:B$960,MATCH(A38,ross!B$3:B$960,1)):INDEX(ross!B$3:B$960,MATCH(A38,ross!B$3:B$960,1)+1))</f>
        <v>23.540450919999998</v>
      </c>
      <c r="F38" s="7">
        <f>FORECAST(A38,INDEX(ross!I$3:I$960,MATCH(A38,ross!B$3:B$960,1)):INDEX(ross!I$3:I$960,MATCH(A38,ross!B$3:B$960,1)+1),INDEX(ross!B$3:B$960,MATCH(A38,ross!B$3:B$960,1)):INDEX(ross!B$3:B$960,MATCH(A38,ross!B$3:B$960,1)+1))</f>
        <v>1.1308889702119984</v>
      </c>
      <c r="G38" s="3">
        <f t="shared" si="0"/>
        <v>1.0000000000000001E-30</v>
      </c>
      <c r="H38" s="9">
        <f>FORECAST(A38,INDEX('18O'!C$3:C$29,MATCH(A38,'18O'!A$3:A$29,1)):INDEX('18O'!C$3:C$29,MATCH(A38,'18O'!A$3:A$29,1)+1),INDEX('18O'!A$3:A$29,MATCH(A38,'18O'!A$3:A$29,1)):INDEX('18O'!A$3:A$29,MATCH(A38,'18O'!A$3:A$29,1)+1))</f>
        <v>111.54285185185185</v>
      </c>
      <c r="I38" s="9">
        <f>FORECAST(A38,INDEX('18O'!E$3:E$29,MATCH(A38,'18O'!A$3:A$29,1)):INDEX('18O'!E$3:E$29,MATCH(A38,'18O'!A$3:A$29,1)+1),INDEX('18O'!A$3:A$29,MATCH(A38,'18O'!A$3:A$29,1)):INDEX('18O'!A$3:A$29,MATCH(A38,'18O'!A$3:A$29,1)+1))</f>
        <v>8.9128706588208129</v>
      </c>
      <c r="J38" s="27">
        <f>'39Ar'!E38</f>
        <v>0.98057377049180339</v>
      </c>
      <c r="K38" s="8">
        <f>FORECAST($A38,INDEX(NG!B$2:B$17,MATCH($A38,NG!A$2:A$17,1)):INDEX(NG!B$2:B$17,MATCH($A38,NG!A$2:A$17,1)+1),INDEX(NG!A$2:A$17,MATCH($A38,NG!A$2:A$17,1)):INDEX(NG!A$2:A$17,MATCH($A38,NG!A$2:A$17,1)+1))</f>
        <v>7.1903423011166652E-8</v>
      </c>
      <c r="L38" s="8">
        <f>FORECAST($A38,INDEX(NG!D$2:D$18,MATCH($A38,NG!C$2:C$18,1)):INDEX(NG!D$2:D$18,MATCH($A38,NG!C$2:C$18,1)+1),INDEX(NG!C$2:C$18,MATCH($A38,NG!C$2:C$18,1)):INDEX(NG!C$2:C$18,MATCH($A38,NG!C$2:C$18,1)+1))</f>
        <v>1.4745090785359739E-7</v>
      </c>
      <c r="M38" s="8">
        <f>FORECAST($A38,INDEX(NG!F$2:F$14,MATCH($A38,NG!E$2:E$14,1)):INDEX(NG!F$2:F$14,MATCH($A38,NG!E$2:E$14,1)+1),INDEX(NG!E$2:E$14,MATCH($A38,NG!E$2:E$14,1)):INDEX(NG!E$2:E$14,MATCH($A38,NG!E$2:E$14,1)+1))</f>
        <v>7.9526740088279928E-7</v>
      </c>
      <c r="N38" s="8">
        <f>FORECAST($A38,INDEX(NG!H$2:H$14,MATCH($A38,NG!G$2:G$14,1)):INDEX(NG!H$2:H$14,MATCH($A38,NG!G$2:G$14,1)+1),INDEX(NG!G$2:G$14,MATCH($A38,NG!G$2:G$14,1)):INDEX(NG!G$2:G$14,MATCH($A38,NG!G$2:G$14,1)+1))</f>
        <v>5.1239296665115795E-8</v>
      </c>
      <c r="O38" s="3">
        <v>3.0000000000000001E-6</v>
      </c>
      <c r="P38" s="3">
        <v>5.0000000000000003E-10</v>
      </c>
      <c r="T38" s="9"/>
    </row>
    <row r="39" spans="1:20" x14ac:dyDescent="0.35">
      <c r="A39">
        <v>37</v>
      </c>
      <c r="B39" s="13">
        <f t="shared" si="1"/>
        <v>-37</v>
      </c>
      <c r="C39" s="2">
        <v>0</v>
      </c>
      <c r="D39" s="2">
        <v>0</v>
      </c>
      <c r="E39" s="7">
        <f>FORECAST(A39,INDEX(ross!C$3:C$960,MATCH(A39,ross!B$3:B$960,1)):INDEX(ross!C$3:C$960,MATCH(A39,ross!B$3:B$960,1)+1),INDEX(ross!B$3:B$960,MATCH(A39,ross!B$3:B$960,1)):INDEX(ross!B$3:B$960,MATCH(A39,ross!B$3:B$960,1)+1))</f>
        <v>23.514942640000001</v>
      </c>
      <c r="F39" s="7">
        <f>FORECAST(A39,INDEX(ross!I$3:I$960,MATCH(A39,ross!B$3:B$960,1)):INDEX(ross!I$3:I$960,MATCH(A39,ross!B$3:B$960,1)+1),INDEX(ross!B$3:B$960,MATCH(A39,ross!B$3:B$960,1)):INDEX(ross!B$3:B$960,MATCH(A39,ross!B$3:B$960,1)+1))</f>
        <v>1.1342716593680255</v>
      </c>
      <c r="G39" s="3">
        <f t="shared" si="0"/>
        <v>1.0000000000000001E-30</v>
      </c>
      <c r="H39" s="9">
        <f>FORECAST(A39,INDEX('18O'!C$3:C$29,MATCH(A39,'18O'!A$3:A$29,1)):INDEX('18O'!C$3:C$29,MATCH(A39,'18O'!A$3:A$29,1)+1),INDEX('18O'!A$3:A$29,MATCH(A39,'18O'!A$3:A$29,1)):INDEX('18O'!A$3:A$29,MATCH(A39,'18O'!A$3:A$29,1)+1))</f>
        <v>111.54224691358024</v>
      </c>
      <c r="I39" s="9">
        <f>FORECAST(A39,INDEX('18O'!E$3:E$29,MATCH(A39,'18O'!A$3:A$29,1)):INDEX('18O'!E$3:E$29,MATCH(A39,'18O'!A$3:A$29,1)+1),INDEX('18O'!A$3:A$29,MATCH(A39,'18O'!A$3:A$29,1)):INDEX('18O'!A$3:A$29,MATCH(A39,'18O'!A$3:A$29,1)+1))</f>
        <v>8.9127764316757041</v>
      </c>
      <c r="J39" s="27">
        <f>'39Ar'!E39</f>
        <v>0.97540983606557385</v>
      </c>
      <c r="K39" s="8">
        <f>FORECAST($A39,INDEX(NG!B$2:B$17,MATCH($A39,NG!A$2:A$17,1)):INDEX(NG!B$2:B$17,MATCH($A39,NG!A$2:A$17,1)+1),INDEX(NG!A$2:A$17,MATCH($A39,NG!A$2:A$17,1)):INDEX(NG!A$2:A$17,MATCH($A39,NG!A$2:A$17,1)+1))</f>
        <v>7.1903423011166652E-8</v>
      </c>
      <c r="L39" s="8">
        <f>FORECAST($A39,INDEX(NG!D$2:D$18,MATCH($A39,NG!C$2:C$18,1)):INDEX(NG!D$2:D$18,MATCH($A39,NG!C$2:C$18,1)+1),INDEX(NG!C$2:C$18,MATCH($A39,NG!C$2:C$18,1)):INDEX(NG!C$2:C$18,MATCH($A39,NG!C$2:C$18,1)+1))</f>
        <v>1.4724660519148622E-7</v>
      </c>
      <c r="M39" s="8">
        <f>FORECAST($A39,INDEX(NG!F$2:F$14,MATCH($A39,NG!E$2:E$14,1)):INDEX(NG!F$2:F$14,MATCH($A39,NG!E$2:E$14,1)+1),INDEX(NG!E$2:E$14,MATCH($A39,NG!E$2:E$14,1)):INDEX(NG!E$2:E$14,MATCH($A39,NG!E$2:E$14,1)+1))</f>
        <v>7.9420913961843259E-7</v>
      </c>
      <c r="N39" s="8">
        <f>FORECAST($A39,INDEX(NG!H$2:H$14,MATCH($A39,NG!G$2:G$14,1)):INDEX(NG!H$2:H$14,MATCH($A39,NG!G$2:G$14,1)+1),INDEX(NG!G$2:G$14,MATCH($A39,NG!G$2:G$14,1)):INDEX(NG!G$2:G$14,MATCH($A39,NG!G$2:G$14,1)+1))</f>
        <v>5.1170487717369012E-8</v>
      </c>
      <c r="O39" s="3">
        <v>3.0000000000000001E-6</v>
      </c>
      <c r="P39" s="3">
        <v>5.0000000000000003E-10</v>
      </c>
      <c r="T39" s="9"/>
    </row>
    <row r="40" spans="1:20" x14ac:dyDescent="0.35">
      <c r="A40">
        <v>38</v>
      </c>
      <c r="B40" s="13">
        <f t="shared" si="1"/>
        <v>-38</v>
      </c>
      <c r="C40" s="2">
        <v>0</v>
      </c>
      <c r="D40" s="2">
        <v>0</v>
      </c>
      <c r="E40" s="7">
        <f>FORECAST(A40,INDEX(ross!C$3:C$960,MATCH(A40,ross!B$3:B$960,1)):INDEX(ross!C$3:C$960,MATCH(A40,ross!B$3:B$960,1)+1),INDEX(ross!B$3:B$960,MATCH(A40,ross!B$3:B$960,1)):INDEX(ross!B$3:B$960,MATCH(A40,ross!B$3:B$960,1)+1))</f>
        <v>23.487265540000003</v>
      </c>
      <c r="F40" s="7">
        <f>FORECAST(A40,INDEX(ross!I$3:I$960,MATCH(A40,ross!B$3:B$960,1)):INDEX(ross!I$3:I$960,MATCH(A40,ross!B$3:B$960,1)+1),INDEX(ross!B$3:B$960,MATCH(A40,ross!B$3:B$960,1)):INDEX(ross!B$3:B$960,MATCH(A40,ross!B$3:B$960,1)+1))</f>
        <v>1.1332322889934303</v>
      </c>
      <c r="G40" s="3">
        <f t="shared" si="0"/>
        <v>1.0000000000000001E-30</v>
      </c>
      <c r="H40" s="9">
        <f>FORECAST(A40,INDEX('18O'!C$3:C$29,MATCH(A40,'18O'!A$3:A$29,1)):INDEX('18O'!C$3:C$29,MATCH(A40,'18O'!A$3:A$29,1)+1),INDEX('18O'!A$3:A$29,MATCH(A40,'18O'!A$3:A$29,1)):INDEX('18O'!A$3:A$29,MATCH(A40,'18O'!A$3:A$29,1)+1))</f>
        <v>111.54164197530865</v>
      </c>
      <c r="I40" s="9">
        <f>FORECAST(A40,INDEX('18O'!E$3:E$29,MATCH(A40,'18O'!A$3:A$29,1)):INDEX('18O'!E$3:E$29,MATCH(A40,'18O'!A$3:A$29,1)+1),INDEX('18O'!A$3:A$29,MATCH(A40,'18O'!A$3:A$29,1)):INDEX('18O'!A$3:A$29,MATCH(A40,'18O'!A$3:A$29,1)+1))</f>
        <v>8.9126822045305936</v>
      </c>
      <c r="J40" s="27">
        <f>'39Ar'!E40</f>
        <v>0.97024590163934432</v>
      </c>
      <c r="K40" s="8">
        <f>FORECAST($A40,INDEX(NG!B$2:B$17,MATCH($A40,NG!A$2:A$17,1)):INDEX(NG!B$2:B$17,MATCH($A40,NG!A$2:A$17,1)+1),INDEX(NG!A$2:A$17,MATCH($A40,NG!A$2:A$17,1)):INDEX(NG!A$2:A$17,MATCH($A40,NG!A$2:A$17,1)+1))</f>
        <v>7.1903423011166652E-8</v>
      </c>
      <c r="L40" s="8">
        <f>FORECAST($A40,INDEX(NG!D$2:D$18,MATCH($A40,NG!C$2:C$18,1)):INDEX(NG!D$2:D$18,MATCH($A40,NG!C$2:C$18,1)+1),INDEX(NG!C$2:C$18,MATCH($A40,NG!C$2:C$18,1)):INDEX(NG!C$2:C$18,MATCH($A40,NG!C$2:C$18,1)+1))</f>
        <v>1.4704230252937504E-7</v>
      </c>
      <c r="M40" s="8">
        <f>FORECAST($A40,INDEX(NG!F$2:F$14,MATCH($A40,NG!E$2:E$14,1)):INDEX(NG!F$2:F$14,MATCH($A40,NG!E$2:E$14,1)+1),INDEX(NG!E$2:E$14,MATCH($A40,NG!E$2:E$14,1)):INDEX(NG!E$2:E$14,MATCH($A40,NG!E$2:E$14,1)+1))</f>
        <v>7.931508783540659E-7</v>
      </c>
      <c r="N40" s="8">
        <f>FORECAST($A40,INDEX(NG!H$2:H$14,MATCH($A40,NG!G$2:G$14,1)):INDEX(NG!H$2:H$14,MATCH($A40,NG!G$2:G$14,1)+1),INDEX(NG!G$2:G$14,MATCH($A40,NG!G$2:G$14,1)):INDEX(NG!G$2:G$14,MATCH($A40,NG!G$2:G$14,1)+1))</f>
        <v>5.1101678769622229E-8</v>
      </c>
      <c r="O40" s="3">
        <v>3.0000000000000001E-6</v>
      </c>
      <c r="P40" s="3">
        <v>5.0000000000000003E-10</v>
      </c>
      <c r="T40" s="9"/>
    </row>
    <row r="41" spans="1:20" x14ac:dyDescent="0.35">
      <c r="A41">
        <v>39</v>
      </c>
      <c r="B41" s="13">
        <f t="shared" si="1"/>
        <v>-39</v>
      </c>
      <c r="C41" s="2">
        <v>0</v>
      </c>
      <c r="D41" s="2">
        <v>0</v>
      </c>
      <c r="E41" s="7">
        <f>FORECAST(A41,INDEX(ross!C$3:C$960,MATCH(A41,ross!B$3:B$960,1)):INDEX(ross!C$3:C$960,MATCH(A41,ross!B$3:B$960,1)+1),INDEX(ross!B$3:B$960,MATCH(A41,ross!B$3:B$960,1)):INDEX(ross!B$3:B$960,MATCH(A41,ross!B$3:B$960,1)+1))</f>
        <v>23.46335968</v>
      </c>
      <c r="F41" s="7">
        <f>FORECAST(A41,INDEX(ross!I$3:I$960,MATCH(A41,ross!B$3:B$960,1)):INDEX(ross!I$3:I$960,MATCH(A41,ross!B$3:B$960,1)+1),INDEX(ross!B$3:B$960,MATCH(A41,ross!B$3:B$960,1)):INDEX(ross!B$3:B$960,MATCH(A41,ross!B$3:B$960,1)+1))</f>
        <v>1.1326951646886123</v>
      </c>
      <c r="G41" s="3">
        <f t="shared" si="0"/>
        <v>1.0000000000000001E-30</v>
      </c>
      <c r="H41" s="9">
        <f>FORECAST(A41,INDEX('18O'!C$3:C$29,MATCH(A41,'18O'!A$3:A$29,1)):INDEX('18O'!C$3:C$29,MATCH(A41,'18O'!A$3:A$29,1)+1),INDEX('18O'!A$3:A$29,MATCH(A41,'18O'!A$3:A$29,1)):INDEX('18O'!A$3:A$29,MATCH(A41,'18O'!A$3:A$29,1)+1))</f>
        <v>111.54103703703704</v>
      </c>
      <c r="I41" s="9">
        <f>FORECAST(A41,INDEX('18O'!E$3:E$29,MATCH(A41,'18O'!A$3:A$29,1)):INDEX('18O'!E$3:E$29,MATCH(A41,'18O'!A$3:A$29,1)+1),INDEX('18O'!A$3:A$29,MATCH(A41,'18O'!A$3:A$29,1)):INDEX('18O'!A$3:A$29,MATCH(A41,'18O'!A$3:A$29,1)+1))</f>
        <v>8.9125879773854848</v>
      </c>
      <c r="J41" s="27">
        <f>'39Ar'!E41</f>
        <v>0.96508196721311479</v>
      </c>
      <c r="K41" s="8">
        <f>FORECAST($A41,INDEX(NG!B$2:B$17,MATCH($A41,NG!A$2:A$17,1)):INDEX(NG!B$2:B$17,MATCH($A41,NG!A$2:A$17,1)+1),INDEX(NG!A$2:A$17,MATCH($A41,NG!A$2:A$17,1)):INDEX(NG!A$2:A$17,MATCH($A41,NG!A$2:A$17,1)+1))</f>
        <v>7.1903423011166652E-8</v>
      </c>
      <c r="L41" s="8">
        <f>FORECAST($A41,INDEX(NG!D$2:D$18,MATCH($A41,NG!C$2:C$18,1)):INDEX(NG!D$2:D$18,MATCH($A41,NG!C$2:C$18,1)+1),INDEX(NG!C$2:C$18,MATCH($A41,NG!C$2:C$18,1)):INDEX(NG!C$2:C$18,MATCH($A41,NG!C$2:C$18,1)+1))</f>
        <v>1.4683799986726383E-7</v>
      </c>
      <c r="M41" s="8">
        <f>FORECAST($A41,INDEX(NG!F$2:F$14,MATCH($A41,NG!E$2:E$14,1)):INDEX(NG!F$2:F$14,MATCH($A41,NG!E$2:E$14,1)+1),INDEX(NG!E$2:E$14,MATCH($A41,NG!E$2:E$14,1)):INDEX(NG!E$2:E$14,MATCH($A41,NG!E$2:E$14,1)+1))</f>
        <v>7.9209261708969921E-7</v>
      </c>
      <c r="N41" s="8">
        <f>FORECAST($A41,INDEX(NG!H$2:H$14,MATCH($A41,NG!G$2:G$14,1)):INDEX(NG!H$2:H$14,MATCH($A41,NG!G$2:G$14,1)+1),INDEX(NG!G$2:G$14,MATCH($A41,NG!G$2:G$14,1)):INDEX(NG!G$2:G$14,MATCH($A41,NG!G$2:G$14,1)+1))</f>
        <v>5.1032869821875446E-8</v>
      </c>
      <c r="O41" s="3">
        <v>3.0000000000000001E-6</v>
      </c>
      <c r="P41" s="3">
        <v>5.0000000000000003E-10</v>
      </c>
      <c r="T41" s="9"/>
    </row>
    <row r="42" spans="1:20" x14ac:dyDescent="0.35">
      <c r="A42">
        <v>40</v>
      </c>
      <c r="B42" s="13">
        <f t="shared" si="1"/>
        <v>-40</v>
      </c>
      <c r="C42" s="2">
        <v>0</v>
      </c>
      <c r="D42" s="2">
        <v>0</v>
      </c>
      <c r="E42" s="7">
        <f>FORECAST(A42,INDEX(ross!C$3:C$960,MATCH(A42,ross!B$3:B$960,1)):INDEX(ross!C$3:C$960,MATCH(A42,ross!B$3:B$960,1)+1),INDEX(ross!B$3:B$960,MATCH(A42,ross!B$3:B$960,1)):INDEX(ross!B$3:B$960,MATCH(A42,ross!B$3:B$960,1)+1))</f>
        <v>23.450791630000001</v>
      </c>
      <c r="F42" s="7">
        <f>FORECAST(A42,INDEX(ross!I$3:I$960,MATCH(A42,ross!B$3:B$960,1)):INDEX(ross!I$3:I$960,MATCH(A42,ross!B$3:B$960,1)+1),INDEX(ross!B$3:B$960,MATCH(A42,ross!B$3:B$960,1)):INDEX(ross!B$3:B$960,MATCH(A42,ross!B$3:B$960,1)+1))</f>
        <v>1.131439163254031</v>
      </c>
      <c r="G42" s="3">
        <f t="shared" si="0"/>
        <v>1.0000000000000001E-30</v>
      </c>
      <c r="H42" s="9">
        <f>FORECAST(A42,INDEX('18O'!C$3:C$29,MATCH(A42,'18O'!A$3:A$29,1)):INDEX('18O'!C$3:C$29,MATCH(A42,'18O'!A$3:A$29,1)+1),INDEX('18O'!A$3:A$29,MATCH(A42,'18O'!A$3:A$29,1)):INDEX('18O'!A$3:A$29,MATCH(A42,'18O'!A$3:A$29,1)+1))</f>
        <v>111.54043209876544</v>
      </c>
      <c r="I42" s="9">
        <f>FORECAST(A42,INDEX('18O'!E$3:E$29,MATCH(A42,'18O'!A$3:A$29,1)):INDEX('18O'!E$3:E$29,MATCH(A42,'18O'!A$3:A$29,1)+1),INDEX('18O'!A$3:A$29,MATCH(A42,'18O'!A$3:A$29,1)):INDEX('18O'!A$3:A$29,MATCH(A42,'18O'!A$3:A$29,1)+1))</f>
        <v>8.9124937502403743</v>
      </c>
      <c r="J42" s="27">
        <f>'39Ar'!E42</f>
        <v>0.95991803278688537</v>
      </c>
      <c r="K42" s="8">
        <f>FORECAST($A42,INDEX(NG!B$2:B$17,MATCH($A42,NG!A$2:A$17,1)):INDEX(NG!B$2:B$17,MATCH($A42,NG!A$2:A$17,1)+1),INDEX(NG!A$2:A$17,MATCH($A42,NG!A$2:A$17,1)):INDEX(NG!A$2:A$17,MATCH($A42,NG!A$2:A$17,1)+1))</f>
        <v>8.6142032077478648E-8</v>
      </c>
      <c r="L42" s="8">
        <f>FORECAST($A42,INDEX(NG!D$2:D$18,MATCH($A42,NG!C$2:C$18,1)):INDEX(NG!D$2:D$18,MATCH($A42,NG!C$2:C$18,1)+1),INDEX(NG!C$2:C$18,MATCH($A42,NG!C$2:C$18,1)):INDEX(NG!C$2:C$18,MATCH($A42,NG!C$2:C$18,1)+1))</f>
        <v>1.4670025215203905E-7</v>
      </c>
      <c r="M42" s="8">
        <f>FORECAST($A42,INDEX(NG!F$2:F$14,MATCH($A42,NG!E$2:E$14,1)):INDEX(NG!F$2:F$14,MATCH($A42,NG!E$2:E$14,1)+1),INDEX(NG!E$2:E$14,MATCH($A42,NG!E$2:E$14,1)):INDEX(NG!E$2:E$14,MATCH($A42,NG!E$2:E$14,1)+1))</f>
        <v>7.9146176410190194E-7</v>
      </c>
      <c r="N42" s="8">
        <f>FORECAST($A42,INDEX(NG!H$2:H$14,MATCH($A42,NG!G$2:G$14,1)):INDEX(NG!H$2:H$14,MATCH($A42,NG!G$2:G$14,1)+1),INDEX(NG!G$2:G$14,MATCH($A42,NG!G$2:G$14,1)):INDEX(NG!G$2:G$14,MATCH($A42,NG!G$2:G$14,1)+1))</f>
        <v>5.0995565499150665E-8</v>
      </c>
      <c r="O42" s="3">
        <v>3.0000000000000001E-6</v>
      </c>
      <c r="P42" s="3">
        <v>5.0000000000000003E-10</v>
      </c>
      <c r="T42" s="9"/>
    </row>
    <row r="43" spans="1:20" x14ac:dyDescent="0.35">
      <c r="A43">
        <v>41</v>
      </c>
      <c r="B43" s="13">
        <f t="shared" si="1"/>
        <v>-41</v>
      </c>
      <c r="C43" s="2">
        <v>0</v>
      </c>
      <c r="D43" s="2">
        <v>0</v>
      </c>
      <c r="E43" s="7">
        <f>FORECAST(A43,INDEX(ross!C$3:C$960,MATCH(A43,ross!B$3:B$960,1)):INDEX(ross!C$3:C$960,MATCH(A43,ross!B$3:B$960,1)+1),INDEX(ross!B$3:B$960,MATCH(A43,ross!B$3:B$960,1)):INDEX(ross!B$3:B$960,MATCH(A43,ross!B$3:B$960,1)+1))</f>
        <v>23.429100429999998</v>
      </c>
      <c r="F43" s="7">
        <f>FORECAST(A43,INDEX(ross!I$3:I$960,MATCH(A43,ross!B$3:B$960,1)):INDEX(ross!I$3:I$960,MATCH(A43,ross!B$3:B$960,1)+1),INDEX(ross!B$3:B$960,MATCH(A43,ross!B$3:B$960,1)):INDEX(ross!B$3:B$960,MATCH(A43,ross!B$3:B$960,1)+1))</f>
        <v>1.1341194293218715</v>
      </c>
      <c r="G43" s="3">
        <f t="shared" si="0"/>
        <v>1.0000000000000001E-30</v>
      </c>
      <c r="H43" s="9">
        <f>FORECAST(A43,INDEX('18O'!C$3:C$29,MATCH(A43,'18O'!A$3:A$29,1)):INDEX('18O'!C$3:C$29,MATCH(A43,'18O'!A$3:A$29,1)+1),INDEX('18O'!A$3:A$29,MATCH(A43,'18O'!A$3:A$29,1)):INDEX('18O'!A$3:A$29,MATCH(A43,'18O'!A$3:A$29,1)+1))</f>
        <v>111.53982716049383</v>
      </c>
      <c r="I43" s="9">
        <f>FORECAST(A43,INDEX('18O'!E$3:E$29,MATCH(A43,'18O'!A$3:A$29,1)):INDEX('18O'!E$3:E$29,MATCH(A43,'18O'!A$3:A$29,1)+1),INDEX('18O'!A$3:A$29,MATCH(A43,'18O'!A$3:A$29,1)):INDEX('18O'!A$3:A$29,MATCH(A43,'18O'!A$3:A$29,1)+1))</f>
        <v>8.9123995230952637</v>
      </c>
      <c r="J43" s="27">
        <f>'39Ar'!E43</f>
        <v>0.95475409836065583</v>
      </c>
      <c r="K43" s="8">
        <f>FORECAST($A43,INDEX(NG!B$2:B$17,MATCH($A43,NG!A$2:A$17,1)):INDEX(NG!B$2:B$17,MATCH($A43,NG!A$2:A$17,1)+1),INDEX(NG!A$2:A$17,MATCH($A43,NG!A$2:A$17,1)):INDEX(NG!A$2:A$17,MATCH($A43,NG!A$2:A$17,1)+1))</f>
        <v>1.3360406229851939E-7</v>
      </c>
      <c r="L43" s="8">
        <f>FORECAST($A43,INDEX(NG!D$2:D$18,MATCH($A43,NG!C$2:C$18,1)):INDEX(NG!D$2:D$18,MATCH($A43,NG!C$2:C$18,1)+1),INDEX(NG!C$2:C$18,MATCH($A43,NG!C$2:C$18,1)):INDEX(NG!C$2:C$18,MATCH($A43,NG!C$2:C$18,1)+1))</f>
        <v>1.4671779931288247E-7</v>
      </c>
      <c r="M43" s="8">
        <f>FORECAST($A43,INDEX(NG!F$2:F$14,MATCH($A43,NG!E$2:E$14,1)):INDEX(NG!F$2:F$14,MATCH($A43,NG!E$2:E$14,1)+1),INDEX(NG!E$2:E$14,MATCH($A43,NG!E$2:E$14,1)):INDEX(NG!E$2:E$14,MATCH($A43,NG!E$2:E$14,1)+1))</f>
        <v>7.9182819709276651E-7</v>
      </c>
      <c r="N43" s="8">
        <f>FORECAST($A43,INDEX(NG!H$2:H$14,MATCH($A43,NG!G$2:G$14,1)):INDEX(NG!H$2:H$14,MATCH($A43,NG!G$2:G$14,1)+1),INDEX(NG!G$2:G$14,MATCH($A43,NG!G$2:G$14,1)):INDEX(NG!G$2:G$14,MATCH($A43,NG!G$2:G$14,1)+1))</f>
        <v>5.1031771968143888E-8</v>
      </c>
      <c r="O43" s="3">
        <v>3.0000000000000001E-6</v>
      </c>
      <c r="P43" s="3">
        <v>5.0000000000000003E-10</v>
      </c>
      <c r="T43" s="9"/>
    </row>
    <row r="44" spans="1:20" x14ac:dyDescent="0.35">
      <c r="A44">
        <v>42</v>
      </c>
      <c r="B44" s="13">
        <f t="shared" si="1"/>
        <v>-42</v>
      </c>
      <c r="C44" s="2">
        <v>0</v>
      </c>
      <c r="D44" s="2">
        <v>0</v>
      </c>
      <c r="E44" s="7">
        <f>FORECAST(A44,INDEX(ross!C$3:C$960,MATCH(A44,ross!B$3:B$960,1)):INDEX(ross!C$3:C$960,MATCH(A44,ross!B$3:B$960,1)+1),INDEX(ross!B$3:B$960,MATCH(A44,ross!B$3:B$960,1)):INDEX(ross!B$3:B$960,MATCH(A44,ross!B$3:B$960,1)+1))</f>
        <v>23.420480909999998</v>
      </c>
      <c r="F44" s="7">
        <f>FORECAST(A44,INDEX(ross!I$3:I$960,MATCH(A44,ross!B$3:B$960,1)):INDEX(ross!I$3:I$960,MATCH(A44,ross!B$3:B$960,1)+1),INDEX(ross!B$3:B$960,MATCH(A44,ross!B$3:B$960,1)):INDEX(ross!B$3:B$960,MATCH(A44,ross!B$3:B$960,1)+1))</f>
        <v>1.1367749753075467</v>
      </c>
      <c r="G44" s="3">
        <f t="shared" si="0"/>
        <v>1.0000000000000001E-30</v>
      </c>
      <c r="H44" s="9">
        <f>FORECAST(A44,INDEX('18O'!C$3:C$29,MATCH(A44,'18O'!A$3:A$29,1)):INDEX('18O'!C$3:C$29,MATCH(A44,'18O'!A$3:A$29,1)+1),INDEX('18O'!A$3:A$29,MATCH(A44,'18O'!A$3:A$29,1)):INDEX('18O'!A$3:A$29,MATCH(A44,'18O'!A$3:A$29,1)+1))</f>
        <v>111.53922222222222</v>
      </c>
      <c r="I44" s="9">
        <f>FORECAST(A44,INDEX('18O'!E$3:E$29,MATCH(A44,'18O'!A$3:A$29,1)):INDEX('18O'!E$3:E$29,MATCH(A44,'18O'!A$3:A$29,1)+1),INDEX('18O'!A$3:A$29,MATCH(A44,'18O'!A$3:A$29,1)):INDEX('18O'!A$3:A$29,MATCH(A44,'18O'!A$3:A$29,1)+1))</f>
        <v>8.912305295950155</v>
      </c>
      <c r="J44" s="27">
        <f>'39Ar'!E44</f>
        <v>0.9495901639344263</v>
      </c>
      <c r="K44" s="8">
        <f>FORECAST($A44,INDEX(NG!B$2:B$17,MATCH($A44,NG!A$2:A$17,1)):INDEX(NG!B$2:B$17,MATCH($A44,NG!A$2:A$17,1)+1),INDEX(NG!A$2:A$17,MATCH($A44,NG!A$2:A$17,1)):INDEX(NG!A$2:A$17,MATCH($A44,NG!A$2:A$17,1)+1))</f>
        <v>1.8106609251956035E-7</v>
      </c>
      <c r="L44" s="8">
        <f>FORECAST($A44,INDEX(NG!D$2:D$18,MATCH($A44,NG!C$2:C$18,1)):INDEX(NG!D$2:D$18,MATCH($A44,NG!C$2:C$18,1)+1),INDEX(NG!C$2:C$18,MATCH($A44,NG!C$2:C$18,1)):INDEX(NG!C$2:C$18,MATCH($A44,NG!C$2:C$18,1)+1))</f>
        <v>1.4673534647372587E-7</v>
      </c>
      <c r="M44" s="8">
        <f>FORECAST($A44,INDEX(NG!F$2:F$14,MATCH($A44,NG!E$2:E$14,1)):INDEX(NG!F$2:F$14,MATCH($A44,NG!E$2:E$14,1)+1),INDEX(NG!E$2:E$14,MATCH($A44,NG!E$2:E$14,1)):INDEX(NG!E$2:E$14,MATCH($A44,NG!E$2:E$14,1)+1))</f>
        <v>7.9219463008363118E-7</v>
      </c>
      <c r="N44" s="8">
        <f>FORECAST($A44,INDEX(NG!H$2:H$14,MATCH($A44,NG!G$2:G$14,1)):INDEX(NG!H$2:H$14,MATCH($A44,NG!G$2:G$14,1)+1),INDEX(NG!G$2:G$14,MATCH($A44,NG!G$2:G$14,1)):INDEX(NG!G$2:G$14,MATCH($A44,NG!G$2:G$14,1)+1))</f>
        <v>5.1067978437137112E-8</v>
      </c>
      <c r="O44" s="3">
        <v>3.0000000000000001E-6</v>
      </c>
      <c r="P44" s="3">
        <v>5.0000000000000003E-10</v>
      </c>
      <c r="T44" s="9"/>
    </row>
    <row r="45" spans="1:20" x14ac:dyDescent="0.35">
      <c r="A45">
        <v>43</v>
      </c>
      <c r="B45" s="13">
        <f t="shared" si="1"/>
        <v>-43</v>
      </c>
      <c r="C45" s="2">
        <v>0</v>
      </c>
      <c r="D45" s="2">
        <v>0</v>
      </c>
      <c r="E45" s="7">
        <f>FORECAST(A45,INDEX(ross!C$3:C$960,MATCH(A45,ross!B$3:B$960,1)):INDEX(ross!C$3:C$960,MATCH(A45,ross!B$3:B$960,1)+1),INDEX(ross!B$3:B$960,MATCH(A45,ross!B$3:B$960,1)):INDEX(ross!B$3:B$960,MATCH(A45,ross!B$3:B$960,1)+1))</f>
        <v>23.414018179999999</v>
      </c>
      <c r="F45" s="7">
        <f>FORECAST(A45,INDEX(ross!I$3:I$960,MATCH(A45,ross!B$3:B$960,1)):INDEX(ross!I$3:I$960,MATCH(A45,ross!B$3:B$960,1)+1),INDEX(ross!B$3:B$960,MATCH(A45,ross!B$3:B$960,1)):INDEX(ross!B$3:B$960,MATCH(A45,ross!B$3:B$960,1)+1))</f>
        <v>1.1355817623149362</v>
      </c>
      <c r="G45" s="3">
        <f t="shared" si="0"/>
        <v>1.0000000000000001E-30</v>
      </c>
      <c r="H45" s="9">
        <f>FORECAST(A45,INDEX('18O'!C$3:C$29,MATCH(A45,'18O'!A$3:A$29,1)):INDEX('18O'!C$3:C$29,MATCH(A45,'18O'!A$3:A$29,1)+1),INDEX('18O'!A$3:A$29,MATCH(A45,'18O'!A$3:A$29,1)):INDEX('18O'!A$3:A$29,MATCH(A45,'18O'!A$3:A$29,1)+1))</f>
        <v>111.53861728395061</v>
      </c>
      <c r="I45" s="9">
        <f>FORECAST(A45,INDEX('18O'!E$3:E$29,MATCH(A45,'18O'!A$3:A$29,1)):INDEX('18O'!E$3:E$29,MATCH(A45,'18O'!A$3:A$29,1)+1),INDEX('18O'!A$3:A$29,MATCH(A45,'18O'!A$3:A$29,1)):INDEX('18O'!A$3:A$29,MATCH(A45,'18O'!A$3:A$29,1)+1))</f>
        <v>8.9122110688050444</v>
      </c>
      <c r="J45" s="27">
        <f>'39Ar'!E45</f>
        <v>0.94442622950819677</v>
      </c>
      <c r="K45" s="8">
        <f>FORECAST($A45,INDEX(NG!B$2:B$17,MATCH($A45,NG!A$2:A$17,1)):INDEX(NG!B$2:B$17,MATCH($A45,NG!A$2:A$17,1)+1),INDEX(NG!A$2:A$17,MATCH($A45,NG!A$2:A$17,1)):INDEX(NG!A$2:A$17,MATCH($A45,NG!A$2:A$17,1)+1))</f>
        <v>2.2852812274060089E-7</v>
      </c>
      <c r="L45" s="8">
        <f>FORECAST($A45,INDEX(NG!D$2:D$18,MATCH($A45,NG!C$2:C$18,1)):INDEX(NG!D$2:D$18,MATCH($A45,NG!C$2:C$18,1)+1),INDEX(NG!C$2:C$18,MATCH($A45,NG!C$2:C$18,1)):INDEX(NG!C$2:C$18,MATCH($A45,NG!C$2:C$18,1)+1))</f>
        <v>1.4675289363456929E-7</v>
      </c>
      <c r="M45" s="8">
        <f>FORECAST($A45,INDEX(NG!F$2:F$14,MATCH($A45,NG!E$2:E$14,1)):INDEX(NG!F$2:F$14,MATCH($A45,NG!E$2:E$14,1)+1),INDEX(NG!E$2:E$14,MATCH($A45,NG!E$2:E$14,1)):INDEX(NG!E$2:E$14,MATCH($A45,NG!E$2:E$14,1)+1))</f>
        <v>7.9256106307449585E-7</v>
      </c>
      <c r="N45" s="8">
        <f>FORECAST($A45,INDEX(NG!H$2:H$14,MATCH($A45,NG!G$2:G$14,1)):INDEX(NG!H$2:H$14,MATCH($A45,NG!G$2:G$14,1)+1),INDEX(NG!G$2:G$14,MATCH($A45,NG!G$2:G$14,1)):INDEX(NG!G$2:G$14,MATCH($A45,NG!G$2:G$14,1)+1))</f>
        <v>5.1104184906130335E-8</v>
      </c>
      <c r="O45" s="3">
        <v>3.0000000000000001E-6</v>
      </c>
      <c r="P45" s="3">
        <v>5.0000000000000003E-10</v>
      </c>
      <c r="T45" s="9"/>
    </row>
    <row r="46" spans="1:20" x14ac:dyDescent="0.35">
      <c r="A46">
        <v>44</v>
      </c>
      <c r="B46" s="13">
        <f t="shared" si="1"/>
        <v>-44</v>
      </c>
      <c r="C46" s="2">
        <v>0</v>
      </c>
      <c r="D46" s="2">
        <v>0</v>
      </c>
      <c r="E46" s="7">
        <f>FORECAST(A46,INDEX(ross!C$3:C$960,MATCH(A46,ross!B$3:B$960,1)):INDEX(ross!C$3:C$960,MATCH(A46,ross!B$3:B$960,1)+1),INDEX(ross!B$3:B$960,MATCH(A46,ross!B$3:B$960,1)):INDEX(ross!B$3:B$960,MATCH(A46,ross!B$3:B$960,1)+1))</f>
        <v>23.407897160000005</v>
      </c>
      <c r="F46" s="7">
        <f>FORECAST(A46,INDEX(ross!I$3:I$960,MATCH(A46,ross!B$3:B$960,1)):INDEX(ross!I$3:I$960,MATCH(A46,ross!B$3:B$960,1)+1),INDEX(ross!B$3:B$960,MATCH(A46,ross!B$3:B$960,1)):INDEX(ross!B$3:B$960,MATCH(A46,ross!B$3:B$960,1)+1))</f>
        <v>1.1393270743080057</v>
      </c>
      <c r="G46" s="3">
        <f t="shared" si="0"/>
        <v>1.0000000000000001E-30</v>
      </c>
      <c r="H46" s="9">
        <f>FORECAST(A46,INDEX('18O'!C$3:C$29,MATCH(A46,'18O'!A$3:A$29,1)):INDEX('18O'!C$3:C$29,MATCH(A46,'18O'!A$3:A$29,1)+1),INDEX('18O'!A$3:A$29,MATCH(A46,'18O'!A$3:A$29,1)):INDEX('18O'!A$3:A$29,MATCH(A46,'18O'!A$3:A$29,1)+1))</f>
        <v>111.53801234567901</v>
      </c>
      <c r="I46" s="9">
        <f>FORECAST(A46,INDEX('18O'!E$3:E$29,MATCH(A46,'18O'!A$3:A$29,1)):INDEX('18O'!E$3:E$29,MATCH(A46,'18O'!A$3:A$29,1)+1),INDEX('18O'!A$3:A$29,MATCH(A46,'18O'!A$3:A$29,1)):INDEX('18O'!A$3:A$29,MATCH(A46,'18O'!A$3:A$29,1)+1))</f>
        <v>8.9121168416599357</v>
      </c>
      <c r="J46" s="27">
        <f>'39Ar'!E46</f>
        <v>0.93926229508196735</v>
      </c>
      <c r="K46" s="8">
        <f>FORECAST($A46,INDEX(NG!B$2:B$17,MATCH($A46,NG!A$2:A$17,1)):INDEX(NG!B$2:B$17,MATCH($A46,NG!A$2:A$17,1)+1),INDEX(NG!A$2:A$17,MATCH($A46,NG!A$2:A$17,1)):INDEX(NG!A$2:A$17,MATCH($A46,NG!A$2:A$17,1)+1))</f>
        <v>2.7599015296164185E-7</v>
      </c>
      <c r="L46" s="8">
        <f>FORECAST($A46,INDEX(NG!D$2:D$18,MATCH($A46,NG!C$2:C$18,1)):INDEX(NG!D$2:D$18,MATCH($A46,NG!C$2:C$18,1)+1),INDEX(NG!C$2:C$18,MATCH($A46,NG!C$2:C$18,1)):INDEX(NG!C$2:C$18,MATCH($A46,NG!C$2:C$18,1)+1))</f>
        <v>1.4677044079541271E-7</v>
      </c>
      <c r="M46" s="8">
        <f>FORECAST($A46,INDEX(NG!F$2:F$14,MATCH($A46,NG!E$2:E$14,1)):INDEX(NG!F$2:F$14,MATCH($A46,NG!E$2:E$14,1)+1),INDEX(NG!E$2:E$14,MATCH($A46,NG!E$2:E$14,1)):INDEX(NG!E$2:E$14,MATCH($A46,NG!E$2:E$14,1)+1))</f>
        <v>7.9292749606536041E-7</v>
      </c>
      <c r="N46" s="8">
        <f>FORECAST($A46,INDEX(NG!H$2:H$14,MATCH($A46,NG!G$2:G$14,1)):INDEX(NG!H$2:H$14,MATCH($A46,NG!G$2:G$14,1)+1),INDEX(NG!G$2:G$14,MATCH($A46,NG!G$2:G$14,1)):INDEX(NG!G$2:G$14,MATCH($A46,NG!G$2:G$14,1)+1))</f>
        <v>5.1140391375123558E-8</v>
      </c>
      <c r="O46" s="3">
        <v>3.0000000000000001E-6</v>
      </c>
      <c r="P46" s="3">
        <v>5.0000000000000003E-10</v>
      </c>
      <c r="T46" s="9"/>
    </row>
    <row r="47" spans="1:20" x14ac:dyDescent="0.35">
      <c r="A47">
        <v>45</v>
      </c>
      <c r="B47" s="13">
        <f t="shared" si="1"/>
        <v>-45</v>
      </c>
      <c r="C47" s="2">
        <v>0</v>
      </c>
      <c r="D47" s="2">
        <v>0</v>
      </c>
      <c r="E47" s="7">
        <f>FORECAST(A47,INDEX(ross!C$3:C$960,MATCH(A47,ross!B$3:B$960,1)):INDEX(ross!C$3:C$960,MATCH(A47,ross!B$3:B$960,1)+1),INDEX(ross!B$3:B$960,MATCH(A47,ross!B$3:B$960,1)):INDEX(ross!B$3:B$960,MATCH(A47,ross!B$3:B$960,1)+1))</f>
        <v>23.399316599999999</v>
      </c>
      <c r="F47" s="7">
        <f>FORECAST(A47,INDEX(ross!I$3:I$960,MATCH(A47,ross!B$3:B$960,1)):INDEX(ross!I$3:I$960,MATCH(A47,ross!B$3:B$960,1)+1),INDEX(ross!B$3:B$960,MATCH(A47,ross!B$3:B$960,1)):INDEX(ross!B$3:B$960,MATCH(A47,ross!B$3:B$960,1)+1))</f>
        <v>1.1417071984933083</v>
      </c>
      <c r="G47" s="3">
        <f t="shared" si="0"/>
        <v>1.0000000000000001E-30</v>
      </c>
      <c r="H47" s="9">
        <f>FORECAST(A47,INDEX('18O'!C$3:C$29,MATCH(A47,'18O'!A$3:A$29,1)):INDEX('18O'!C$3:C$29,MATCH(A47,'18O'!A$3:A$29,1)+1),INDEX('18O'!A$3:A$29,MATCH(A47,'18O'!A$3:A$29,1)):INDEX('18O'!A$3:A$29,MATCH(A47,'18O'!A$3:A$29,1)+1))</f>
        <v>111.5374074074074</v>
      </c>
      <c r="I47" s="9">
        <f>FORECAST(A47,INDEX('18O'!E$3:E$29,MATCH(A47,'18O'!A$3:A$29,1)):INDEX('18O'!E$3:E$29,MATCH(A47,'18O'!A$3:A$29,1)+1),INDEX('18O'!A$3:A$29,MATCH(A47,'18O'!A$3:A$29,1)):INDEX('18O'!A$3:A$29,MATCH(A47,'18O'!A$3:A$29,1)+1))</f>
        <v>8.9120226145148251</v>
      </c>
      <c r="J47" s="27">
        <f>'39Ar'!E47</f>
        <v>0.93409836065573781</v>
      </c>
      <c r="K47" s="8">
        <f>FORECAST($A47,INDEX(NG!B$2:B$17,MATCH($A47,NG!A$2:A$17,1)):INDEX(NG!B$2:B$17,MATCH($A47,NG!A$2:A$17,1)+1),INDEX(NG!A$2:A$17,MATCH($A47,NG!A$2:A$17,1)):INDEX(NG!A$2:A$17,MATCH($A47,NG!A$2:A$17,1)+1))</f>
        <v>3.2345218318268238E-7</v>
      </c>
      <c r="L47" s="8">
        <f>FORECAST($A47,INDEX(NG!D$2:D$18,MATCH($A47,NG!C$2:C$18,1)):INDEX(NG!D$2:D$18,MATCH($A47,NG!C$2:C$18,1)+1),INDEX(NG!C$2:C$18,MATCH($A47,NG!C$2:C$18,1)):INDEX(NG!C$2:C$18,MATCH($A47,NG!C$2:C$18,1)+1))</f>
        <v>1.4678798795625613E-7</v>
      </c>
      <c r="M47" s="8">
        <f>FORECAST($A47,INDEX(NG!F$2:F$14,MATCH($A47,NG!E$2:E$14,1)):INDEX(NG!F$2:F$14,MATCH($A47,NG!E$2:E$14,1)+1),INDEX(NG!E$2:E$14,MATCH($A47,NG!E$2:E$14,1)):INDEX(NG!E$2:E$14,MATCH($A47,NG!E$2:E$14,1)+1))</f>
        <v>7.9329392905622508E-7</v>
      </c>
      <c r="N47" s="8">
        <f>FORECAST($A47,INDEX(NG!H$2:H$14,MATCH($A47,NG!G$2:G$14,1)):INDEX(NG!H$2:H$14,MATCH($A47,NG!G$2:G$14,1)+1),INDEX(NG!G$2:G$14,MATCH($A47,NG!G$2:G$14,1)):INDEX(NG!G$2:G$14,MATCH($A47,NG!G$2:G$14,1)+1))</f>
        <v>5.1176597844116781E-8</v>
      </c>
      <c r="O47" s="3">
        <v>3.0000000000000001E-6</v>
      </c>
      <c r="P47" s="3">
        <v>5.0000000000000003E-10</v>
      </c>
      <c r="T47" s="9"/>
    </row>
    <row r="48" spans="1:20" x14ac:dyDescent="0.35">
      <c r="A48">
        <v>46</v>
      </c>
      <c r="B48" s="13">
        <f t="shared" si="1"/>
        <v>-46</v>
      </c>
      <c r="C48" s="2">
        <v>0</v>
      </c>
      <c r="D48" s="2">
        <v>0</v>
      </c>
      <c r="E48" s="7">
        <f>FORECAST(A48,INDEX(ross!C$3:C$960,MATCH(A48,ross!B$3:B$960,1)):INDEX(ross!C$3:C$960,MATCH(A48,ross!B$3:B$960,1)+1),INDEX(ross!B$3:B$960,MATCH(A48,ross!B$3:B$960,1)):INDEX(ross!B$3:B$960,MATCH(A48,ross!B$3:B$960,1)+1))</f>
        <v>23.382880950000001</v>
      </c>
      <c r="F48" s="7">
        <f>FORECAST(A48,INDEX(ross!I$3:I$960,MATCH(A48,ross!B$3:B$960,1)):INDEX(ross!I$3:I$960,MATCH(A48,ross!B$3:B$960,1)+1),INDEX(ross!B$3:B$960,MATCH(A48,ross!B$3:B$960,1)):INDEX(ross!B$3:B$960,MATCH(A48,ross!B$3:B$960,1)+1))</f>
        <v>1.1461983522936841</v>
      </c>
      <c r="G48" s="3">
        <f t="shared" si="0"/>
        <v>1.0000000000000001E-30</v>
      </c>
      <c r="H48" s="9">
        <f>FORECAST(A48,INDEX('18O'!C$3:C$29,MATCH(A48,'18O'!A$3:A$29,1)):INDEX('18O'!C$3:C$29,MATCH(A48,'18O'!A$3:A$29,1)+1),INDEX('18O'!A$3:A$29,MATCH(A48,'18O'!A$3:A$29,1)):INDEX('18O'!A$3:A$29,MATCH(A48,'18O'!A$3:A$29,1)+1))</f>
        <v>111.53680246913581</v>
      </c>
      <c r="I48" s="9">
        <f>FORECAST(A48,INDEX('18O'!E$3:E$29,MATCH(A48,'18O'!A$3:A$29,1)):INDEX('18O'!E$3:E$29,MATCH(A48,'18O'!A$3:A$29,1)+1),INDEX('18O'!A$3:A$29,MATCH(A48,'18O'!A$3:A$29,1)):INDEX('18O'!A$3:A$29,MATCH(A48,'18O'!A$3:A$29,1)+1))</f>
        <v>8.9119283873697164</v>
      </c>
      <c r="J48" s="27">
        <f>'39Ar'!E48</f>
        <v>0.92893442622950828</v>
      </c>
      <c r="K48" s="8">
        <f>FORECAST($A48,INDEX(NG!B$2:B$17,MATCH($A48,NG!A$2:A$17,1)):INDEX(NG!B$2:B$17,MATCH($A48,NG!A$2:A$17,1)+1),INDEX(NG!A$2:A$17,MATCH($A48,NG!A$2:A$17,1)):INDEX(NG!A$2:A$17,MATCH($A48,NG!A$2:A$17,1)+1))</f>
        <v>3.7091421340372334E-7</v>
      </c>
      <c r="L48" s="8">
        <f>FORECAST($A48,INDEX(NG!D$2:D$18,MATCH($A48,NG!C$2:C$18,1)):INDEX(NG!D$2:D$18,MATCH($A48,NG!C$2:C$18,1)+1),INDEX(NG!C$2:C$18,MATCH($A48,NG!C$2:C$18,1)):INDEX(NG!C$2:C$18,MATCH($A48,NG!C$2:C$18,1)+1))</f>
        <v>1.4680553511709956E-7</v>
      </c>
      <c r="M48" s="8">
        <f>FORECAST($A48,INDEX(NG!F$2:F$14,MATCH($A48,NG!E$2:E$14,1)):INDEX(NG!F$2:F$14,MATCH($A48,NG!E$2:E$14,1)+1),INDEX(NG!E$2:E$14,MATCH($A48,NG!E$2:E$14,1)):INDEX(NG!E$2:E$14,MATCH($A48,NG!E$2:E$14,1)+1))</f>
        <v>7.9366036204708965E-7</v>
      </c>
      <c r="N48" s="8">
        <f>FORECAST($A48,INDEX(NG!H$2:H$14,MATCH($A48,NG!G$2:G$14,1)):INDEX(NG!H$2:H$14,MATCH($A48,NG!G$2:G$14,1)+1),INDEX(NG!G$2:G$14,MATCH($A48,NG!G$2:G$14,1)):INDEX(NG!G$2:G$14,MATCH($A48,NG!G$2:G$14,1)+1))</f>
        <v>5.1212804313110004E-8</v>
      </c>
      <c r="O48" s="3">
        <v>3.0000000000000001E-6</v>
      </c>
      <c r="P48" s="3">
        <v>5.0000000000000003E-10</v>
      </c>
      <c r="T48" s="9"/>
    </row>
    <row r="49" spans="1:20" x14ac:dyDescent="0.35">
      <c r="A49">
        <v>47</v>
      </c>
      <c r="B49" s="13">
        <f t="shared" si="1"/>
        <v>-47</v>
      </c>
      <c r="C49" s="2">
        <v>0</v>
      </c>
      <c r="D49" s="2">
        <v>0</v>
      </c>
      <c r="E49" s="7">
        <f>FORECAST(A49,INDEX(ross!C$3:C$960,MATCH(A49,ross!B$3:B$960,1)):INDEX(ross!C$3:C$960,MATCH(A49,ross!B$3:B$960,1)+1),INDEX(ross!B$3:B$960,MATCH(A49,ross!B$3:B$960,1)):INDEX(ross!B$3:B$960,MATCH(A49,ross!B$3:B$960,1)+1))</f>
        <v>23.374349769999995</v>
      </c>
      <c r="F49" s="7">
        <f>FORECAST(A49,INDEX(ross!I$3:I$960,MATCH(A49,ross!B$3:B$960,1)):INDEX(ross!I$3:I$960,MATCH(A49,ross!B$3:B$960,1)+1),INDEX(ross!B$3:B$960,MATCH(A49,ross!B$3:B$960,1)):INDEX(ross!B$3:B$960,MATCH(A49,ross!B$3:B$960,1)+1))</f>
        <v>1.1529269623127822</v>
      </c>
      <c r="G49" s="3">
        <f t="shared" si="0"/>
        <v>1.0000000000000001E-30</v>
      </c>
      <c r="H49" s="9">
        <f>FORECAST(A49,INDEX('18O'!C$3:C$29,MATCH(A49,'18O'!A$3:A$29,1)):INDEX('18O'!C$3:C$29,MATCH(A49,'18O'!A$3:A$29,1)+1),INDEX('18O'!A$3:A$29,MATCH(A49,'18O'!A$3:A$29,1)):INDEX('18O'!A$3:A$29,MATCH(A49,'18O'!A$3:A$29,1)+1))</f>
        <v>111.5361975308642</v>
      </c>
      <c r="I49" s="9">
        <f>FORECAST(A49,INDEX('18O'!E$3:E$29,MATCH(A49,'18O'!A$3:A$29,1)):INDEX('18O'!E$3:E$29,MATCH(A49,'18O'!A$3:A$29,1)+1),INDEX('18O'!A$3:A$29,MATCH(A49,'18O'!A$3:A$29,1)):INDEX('18O'!A$3:A$29,MATCH(A49,'18O'!A$3:A$29,1)+1))</f>
        <v>8.9118341602246058</v>
      </c>
      <c r="J49" s="27">
        <f>'39Ar'!E49</f>
        <v>0.92377049180327875</v>
      </c>
      <c r="K49" s="8">
        <f>FORECAST($A49,INDEX(NG!B$2:B$17,MATCH($A49,NG!A$2:A$17,1)):INDEX(NG!B$2:B$17,MATCH($A49,NG!A$2:A$17,1)+1),INDEX(NG!A$2:A$17,MATCH($A49,NG!A$2:A$17,1)):INDEX(NG!A$2:A$17,MATCH($A49,NG!A$2:A$17,1)+1))</f>
        <v>4.1837624362476387E-7</v>
      </c>
      <c r="L49" s="8">
        <f>FORECAST($A49,INDEX(NG!D$2:D$18,MATCH($A49,NG!C$2:C$18,1)):INDEX(NG!D$2:D$18,MATCH($A49,NG!C$2:C$18,1)+1),INDEX(NG!C$2:C$18,MATCH($A49,NG!C$2:C$18,1)):INDEX(NG!C$2:C$18,MATCH($A49,NG!C$2:C$18,1)+1))</f>
        <v>1.4682308227794298E-7</v>
      </c>
      <c r="M49" s="8">
        <f>FORECAST($A49,INDEX(NG!F$2:F$14,MATCH($A49,NG!E$2:E$14,1)):INDEX(NG!F$2:F$14,MATCH($A49,NG!E$2:E$14,1)+1),INDEX(NG!E$2:E$14,MATCH($A49,NG!E$2:E$14,1)):INDEX(NG!E$2:E$14,MATCH($A49,NG!E$2:E$14,1)+1))</f>
        <v>7.9402679503795432E-7</v>
      </c>
      <c r="N49" s="8">
        <f>FORECAST($A49,INDEX(NG!H$2:H$14,MATCH($A49,NG!G$2:G$14,1)):INDEX(NG!H$2:H$14,MATCH($A49,NG!G$2:G$14,1)+1),INDEX(NG!G$2:G$14,MATCH($A49,NG!G$2:G$14,1)):INDEX(NG!G$2:G$14,MATCH($A49,NG!G$2:G$14,1)+1))</f>
        <v>5.1249010782103227E-8</v>
      </c>
      <c r="O49" s="3">
        <v>3.0000000000000001E-6</v>
      </c>
      <c r="P49" s="3">
        <v>5.0000000000000003E-10</v>
      </c>
      <c r="T49" s="9"/>
    </row>
    <row r="50" spans="1:20" x14ac:dyDescent="0.35">
      <c r="A50">
        <v>48</v>
      </c>
      <c r="B50" s="13">
        <f t="shared" si="1"/>
        <v>-48</v>
      </c>
      <c r="C50" s="2">
        <v>0</v>
      </c>
      <c r="D50" s="2">
        <v>0</v>
      </c>
      <c r="E50" s="7">
        <f>FORECAST(A50,INDEX(ross!C$3:C$960,MATCH(A50,ross!B$3:B$960,1)):INDEX(ross!C$3:C$960,MATCH(A50,ross!B$3:B$960,1)+1),INDEX(ross!B$3:B$960,MATCH(A50,ross!B$3:B$960,1)):INDEX(ross!B$3:B$960,MATCH(A50,ross!B$3:B$960,1)+1))</f>
        <v>23.366270629999995</v>
      </c>
      <c r="F50" s="7">
        <f>FORECAST(A50,INDEX(ross!I$3:I$960,MATCH(A50,ross!B$3:B$960,1)):INDEX(ross!I$3:I$960,MATCH(A50,ross!B$3:B$960,1)+1),INDEX(ross!B$3:B$960,MATCH(A50,ross!B$3:B$960,1)):INDEX(ross!B$3:B$960,MATCH(A50,ross!B$3:B$960,1)+1))</f>
        <v>1.155460262562503</v>
      </c>
      <c r="G50" s="3">
        <f t="shared" si="0"/>
        <v>1.0000000000000001E-30</v>
      </c>
      <c r="H50" s="9">
        <f>FORECAST(A50,INDEX('18O'!C$3:C$29,MATCH(A50,'18O'!A$3:A$29,1)):INDEX('18O'!C$3:C$29,MATCH(A50,'18O'!A$3:A$29,1)+1),INDEX('18O'!A$3:A$29,MATCH(A50,'18O'!A$3:A$29,1)):INDEX('18O'!A$3:A$29,MATCH(A50,'18O'!A$3:A$29,1)+1))</f>
        <v>111.53559259259259</v>
      </c>
      <c r="I50" s="9">
        <f>FORECAST(A50,INDEX('18O'!E$3:E$29,MATCH(A50,'18O'!A$3:A$29,1)):INDEX('18O'!E$3:E$29,MATCH(A50,'18O'!A$3:A$29,1)+1),INDEX('18O'!A$3:A$29,MATCH(A50,'18O'!A$3:A$29,1)):INDEX('18O'!A$3:A$29,MATCH(A50,'18O'!A$3:A$29,1)+1))</f>
        <v>8.9117399330794971</v>
      </c>
      <c r="J50" s="27">
        <f>'39Ar'!E50</f>
        <v>0.91860655737704922</v>
      </c>
      <c r="K50" s="8">
        <f>FORECAST($A50,INDEX(NG!B$2:B$17,MATCH($A50,NG!A$2:A$17,1)):INDEX(NG!B$2:B$17,MATCH($A50,NG!A$2:A$17,1)+1),INDEX(NG!A$2:A$17,MATCH($A50,NG!A$2:A$17,1)):INDEX(NG!A$2:A$17,MATCH($A50,NG!A$2:A$17,1)+1))</f>
        <v>4.6583827384580483E-7</v>
      </c>
      <c r="L50" s="8">
        <f>FORECAST($A50,INDEX(NG!D$2:D$18,MATCH($A50,NG!C$2:C$18,1)):INDEX(NG!D$2:D$18,MATCH($A50,NG!C$2:C$18,1)+1),INDEX(NG!C$2:C$18,MATCH($A50,NG!C$2:C$18,1)):INDEX(NG!C$2:C$18,MATCH($A50,NG!C$2:C$18,1)+1))</f>
        <v>1.468406294387864E-7</v>
      </c>
      <c r="M50" s="8">
        <f>FORECAST($A50,INDEX(NG!F$2:F$14,MATCH($A50,NG!E$2:E$14,1)):INDEX(NG!F$2:F$14,MATCH($A50,NG!E$2:E$14,1)+1),INDEX(NG!E$2:E$14,MATCH($A50,NG!E$2:E$14,1)):INDEX(NG!E$2:E$14,MATCH($A50,NG!E$2:E$14,1)+1))</f>
        <v>7.9439322802881888E-7</v>
      </c>
      <c r="N50" s="8">
        <f>FORECAST($A50,INDEX(NG!H$2:H$14,MATCH($A50,NG!G$2:G$14,1)):INDEX(NG!H$2:H$14,MATCH($A50,NG!G$2:G$14,1)+1),INDEX(NG!G$2:G$14,MATCH($A50,NG!G$2:G$14,1)):INDEX(NG!G$2:G$14,MATCH($A50,NG!G$2:G$14,1)+1))</f>
        <v>5.1285217251096451E-8</v>
      </c>
      <c r="O50" s="3">
        <v>3.0000000000000001E-6</v>
      </c>
      <c r="P50" s="3">
        <v>5.0000000000000003E-10</v>
      </c>
      <c r="T50" s="9"/>
    </row>
    <row r="51" spans="1:20" x14ac:dyDescent="0.35">
      <c r="A51">
        <v>49</v>
      </c>
      <c r="B51" s="13">
        <f t="shared" si="1"/>
        <v>-49</v>
      </c>
      <c r="C51" s="2">
        <v>0</v>
      </c>
      <c r="D51" s="2">
        <v>0</v>
      </c>
      <c r="E51" s="7">
        <f>FORECAST(A51,INDEX(ross!C$3:C$960,MATCH(A51,ross!B$3:B$960,1)):INDEX(ross!C$3:C$960,MATCH(A51,ross!B$3:B$960,1)+1),INDEX(ross!B$3:B$960,MATCH(A51,ross!B$3:B$960,1)):INDEX(ross!B$3:B$960,MATCH(A51,ross!B$3:B$960,1)+1))</f>
        <v>23.353466170000001</v>
      </c>
      <c r="F51" s="7">
        <f>FORECAST(A51,INDEX(ross!I$3:I$960,MATCH(A51,ross!B$3:B$960,1)):INDEX(ross!I$3:I$960,MATCH(A51,ross!B$3:B$960,1)+1),INDEX(ross!B$3:B$960,MATCH(A51,ross!B$3:B$960,1)):INDEX(ross!B$3:B$960,MATCH(A51,ross!B$3:B$960,1)+1))</f>
        <v>1.1600584383346222</v>
      </c>
      <c r="G51" s="3">
        <f t="shared" si="0"/>
        <v>1.0000000000000001E-30</v>
      </c>
      <c r="H51" s="9">
        <f>FORECAST(A51,INDEX('18O'!C$3:C$29,MATCH(A51,'18O'!A$3:A$29,1)):INDEX('18O'!C$3:C$29,MATCH(A51,'18O'!A$3:A$29,1)+1),INDEX('18O'!A$3:A$29,MATCH(A51,'18O'!A$3:A$29,1)):INDEX('18O'!A$3:A$29,MATCH(A51,'18O'!A$3:A$29,1)+1))</f>
        <v>111.53498765432099</v>
      </c>
      <c r="I51" s="9">
        <f>FORECAST(A51,INDEX('18O'!E$3:E$29,MATCH(A51,'18O'!A$3:A$29,1)):INDEX('18O'!E$3:E$29,MATCH(A51,'18O'!A$3:A$29,1)+1),INDEX('18O'!A$3:A$29,MATCH(A51,'18O'!A$3:A$29,1)):INDEX('18O'!A$3:A$29,MATCH(A51,'18O'!A$3:A$29,1)+1))</f>
        <v>8.9116457059343865</v>
      </c>
      <c r="J51" s="27">
        <f>'39Ar'!E51</f>
        <v>0.91344262295081968</v>
      </c>
      <c r="K51" s="8">
        <f>FORECAST($A51,INDEX(NG!B$2:B$17,MATCH($A51,NG!A$2:A$17,1)):INDEX(NG!B$2:B$17,MATCH($A51,NG!A$2:A$17,1)+1),INDEX(NG!A$2:A$17,MATCH($A51,NG!A$2:A$17,1)):INDEX(NG!A$2:A$17,MATCH($A51,NG!A$2:A$17,1)+1))</f>
        <v>5.1330030406684579E-7</v>
      </c>
      <c r="L51" s="8">
        <f>FORECAST($A51,INDEX(NG!D$2:D$18,MATCH($A51,NG!C$2:C$18,1)):INDEX(NG!D$2:D$18,MATCH($A51,NG!C$2:C$18,1)+1),INDEX(NG!C$2:C$18,MATCH($A51,NG!C$2:C$18,1)):INDEX(NG!C$2:C$18,MATCH($A51,NG!C$2:C$18,1)+1))</f>
        <v>1.4685817659962982E-7</v>
      </c>
      <c r="M51" s="8">
        <f>FORECAST($A51,INDEX(NG!F$2:F$14,MATCH($A51,NG!E$2:E$14,1)):INDEX(NG!F$2:F$14,MATCH($A51,NG!E$2:E$14,1)+1),INDEX(NG!E$2:E$14,MATCH($A51,NG!E$2:E$14,1)):INDEX(NG!E$2:E$14,MATCH($A51,NG!E$2:E$14,1)+1))</f>
        <v>7.9475966101968356E-7</v>
      </c>
      <c r="N51" s="8">
        <f>FORECAST($A51,INDEX(NG!H$2:H$14,MATCH($A51,NG!G$2:G$14,1)):INDEX(NG!H$2:H$14,MATCH($A51,NG!G$2:G$14,1)+1),INDEX(NG!G$2:G$14,MATCH($A51,NG!G$2:G$14,1)):INDEX(NG!G$2:G$14,MATCH($A51,NG!G$2:G$14,1)+1))</f>
        <v>5.1321423720089674E-8</v>
      </c>
      <c r="O51" s="3">
        <v>3.0000000000000001E-6</v>
      </c>
      <c r="P51" s="3">
        <v>5.0000000000000003E-10</v>
      </c>
      <c r="T51" s="9"/>
    </row>
    <row r="52" spans="1:20" x14ac:dyDescent="0.35">
      <c r="A52">
        <v>50</v>
      </c>
      <c r="B52" s="13">
        <f t="shared" si="1"/>
        <v>-50</v>
      </c>
      <c r="C52" s="2">
        <v>0</v>
      </c>
      <c r="D52" s="2">
        <v>0</v>
      </c>
      <c r="E52" s="7">
        <f>FORECAST(A52,INDEX(ross!C$3:C$960,MATCH(A52,ross!B$3:B$960,1)):INDEX(ross!C$3:C$960,MATCH(A52,ross!B$3:B$960,1)+1),INDEX(ross!B$3:B$960,MATCH(A52,ross!B$3:B$960,1)):INDEX(ross!B$3:B$960,MATCH(A52,ross!B$3:B$960,1)+1))</f>
        <v>23.339280729999999</v>
      </c>
      <c r="F52" s="7">
        <f>FORECAST(A52,INDEX(ross!I$3:I$960,MATCH(A52,ross!B$3:B$960,1)):INDEX(ross!I$3:I$960,MATCH(A52,ross!B$3:B$960,1)+1),INDEX(ross!B$3:B$960,MATCH(A52,ross!B$3:B$960,1)):INDEX(ross!B$3:B$960,MATCH(A52,ross!B$3:B$960,1)+1))</f>
        <v>1.1630095818978226</v>
      </c>
      <c r="G52" s="3">
        <f t="shared" si="0"/>
        <v>1.0000000000000001E-30</v>
      </c>
      <c r="H52" s="9">
        <f>FORECAST(A52,INDEX('18O'!C$3:C$29,MATCH(A52,'18O'!A$3:A$29,1)):INDEX('18O'!C$3:C$29,MATCH(A52,'18O'!A$3:A$29,1)+1),INDEX('18O'!A$3:A$29,MATCH(A52,'18O'!A$3:A$29,1)):INDEX('18O'!A$3:A$29,MATCH(A52,'18O'!A$3:A$29,1)+1))</f>
        <v>111.53438271604938</v>
      </c>
      <c r="I52" s="9">
        <f>FORECAST(A52,INDEX('18O'!E$3:E$29,MATCH(A52,'18O'!A$3:A$29,1)):INDEX('18O'!E$3:E$29,MATCH(A52,'18O'!A$3:A$29,1)+1),INDEX('18O'!A$3:A$29,MATCH(A52,'18O'!A$3:A$29,1)):INDEX('18O'!A$3:A$29,MATCH(A52,'18O'!A$3:A$29,1)+1))</f>
        <v>8.9115514787892778</v>
      </c>
      <c r="J52" s="27">
        <f>'39Ar'!E52</f>
        <v>0.90827868852459026</v>
      </c>
      <c r="K52" s="8">
        <f>FORECAST($A52,INDEX(NG!B$2:B$17,MATCH($A52,NG!A$2:A$17,1)):INDEX(NG!B$2:B$17,MATCH($A52,NG!A$2:A$17,1)+1),INDEX(NG!A$2:A$17,MATCH($A52,NG!A$2:A$17,1)):INDEX(NG!A$2:A$17,MATCH($A52,NG!A$2:A$17,1)+1))</f>
        <v>5.6076233428788633E-7</v>
      </c>
      <c r="L52" s="8">
        <f>FORECAST($A52,INDEX(NG!D$2:D$18,MATCH($A52,NG!C$2:C$18,1)):INDEX(NG!D$2:D$18,MATCH($A52,NG!C$2:C$18,1)+1),INDEX(NG!C$2:C$18,MATCH($A52,NG!C$2:C$18,1)):INDEX(NG!C$2:C$18,MATCH($A52,NG!C$2:C$18,1)+1))</f>
        <v>1.4687572376047325E-7</v>
      </c>
      <c r="M52" s="8">
        <f>FORECAST($A52,INDEX(NG!F$2:F$14,MATCH($A52,NG!E$2:E$14,1)):INDEX(NG!F$2:F$14,MATCH($A52,NG!E$2:E$14,1)+1),INDEX(NG!E$2:E$14,MATCH($A52,NG!E$2:E$14,1)):INDEX(NG!E$2:E$14,MATCH($A52,NG!E$2:E$14,1)+1))</f>
        <v>7.9512609401054812E-7</v>
      </c>
      <c r="N52" s="8">
        <f>FORECAST($A52,INDEX(NG!H$2:H$14,MATCH($A52,NG!G$2:G$14,1)):INDEX(NG!H$2:H$14,MATCH($A52,NG!G$2:G$14,1)+1),INDEX(NG!G$2:G$14,MATCH($A52,NG!G$2:G$14,1)):INDEX(NG!G$2:G$14,MATCH($A52,NG!G$2:G$14,1)+1))</f>
        <v>5.1357630189082897E-8</v>
      </c>
      <c r="O52" s="3">
        <v>3.0000000000000001E-6</v>
      </c>
      <c r="P52" s="3">
        <v>5.0000000000000003E-10</v>
      </c>
      <c r="T52" s="9"/>
    </row>
    <row r="53" spans="1:20" x14ac:dyDescent="0.35">
      <c r="A53">
        <v>51</v>
      </c>
      <c r="B53" s="13">
        <f t="shared" si="1"/>
        <v>-51</v>
      </c>
      <c r="C53" s="2">
        <v>0</v>
      </c>
      <c r="D53" s="2">
        <v>0</v>
      </c>
      <c r="E53" s="7">
        <f>FORECAST(A53,INDEX(ross!C$3:C$960,MATCH(A53,ross!B$3:B$960,1)):INDEX(ross!C$3:C$960,MATCH(A53,ross!B$3:B$960,1)+1),INDEX(ross!B$3:B$960,MATCH(A53,ross!B$3:B$960,1)):INDEX(ross!B$3:B$960,MATCH(A53,ross!B$3:B$960,1)+1))</f>
        <v>23.326397990000004</v>
      </c>
      <c r="F53" s="7">
        <f>FORECAST(A53,INDEX(ross!I$3:I$960,MATCH(A53,ross!B$3:B$960,1)):INDEX(ross!I$3:I$960,MATCH(A53,ross!B$3:B$960,1)+1),INDEX(ross!B$3:B$960,MATCH(A53,ross!B$3:B$960,1)):INDEX(ross!B$3:B$960,MATCH(A53,ross!B$3:B$960,1)+1))</f>
        <v>1.1669580782740288</v>
      </c>
      <c r="G53" s="3">
        <f t="shared" si="0"/>
        <v>1.0000000000000001E-30</v>
      </c>
      <c r="H53" s="9">
        <f>FORECAST(A53,INDEX('18O'!C$3:C$29,MATCH(A53,'18O'!A$3:A$29,1)):INDEX('18O'!C$3:C$29,MATCH(A53,'18O'!A$3:A$29,1)+1),INDEX('18O'!A$3:A$29,MATCH(A53,'18O'!A$3:A$29,1)):INDEX('18O'!A$3:A$29,MATCH(A53,'18O'!A$3:A$29,1)+1))</f>
        <v>111.53377777777777</v>
      </c>
      <c r="I53" s="9">
        <f>FORECAST(A53,INDEX('18O'!E$3:E$29,MATCH(A53,'18O'!A$3:A$29,1)):INDEX('18O'!E$3:E$29,MATCH(A53,'18O'!A$3:A$29,1)+1),INDEX('18O'!A$3:A$29,MATCH(A53,'18O'!A$3:A$29,1)):INDEX('18O'!A$3:A$29,MATCH(A53,'18O'!A$3:A$29,1)+1))</f>
        <v>8.9114572516441672</v>
      </c>
      <c r="J53" s="27">
        <f>'39Ar'!E53</f>
        <v>0.90311475409836073</v>
      </c>
      <c r="K53" s="8">
        <f>FORECAST($A53,INDEX(NG!B$2:B$17,MATCH($A53,NG!A$2:A$17,1)):INDEX(NG!B$2:B$17,MATCH($A53,NG!A$2:A$17,1)+1),INDEX(NG!A$2:A$17,MATCH($A53,NG!A$2:A$17,1)):INDEX(NG!A$2:A$17,MATCH($A53,NG!A$2:A$17,1)+1))</f>
        <v>6.0822436450892728E-7</v>
      </c>
      <c r="L53" s="8">
        <f>FORECAST($A53,INDEX(NG!D$2:D$18,MATCH($A53,NG!C$2:C$18,1)):INDEX(NG!D$2:D$18,MATCH($A53,NG!C$2:C$18,1)+1),INDEX(NG!C$2:C$18,MATCH($A53,NG!C$2:C$18,1)):INDEX(NG!C$2:C$18,MATCH($A53,NG!C$2:C$18,1)+1))</f>
        <v>1.4689327092131664E-7</v>
      </c>
      <c r="M53" s="8">
        <f>FORECAST($A53,INDEX(NG!F$2:F$14,MATCH($A53,NG!E$2:E$14,1)):INDEX(NG!F$2:F$14,MATCH($A53,NG!E$2:E$14,1)+1),INDEX(NG!E$2:E$14,MATCH($A53,NG!E$2:E$14,1)):INDEX(NG!E$2:E$14,MATCH($A53,NG!E$2:E$14,1)+1))</f>
        <v>7.9549252700141279E-7</v>
      </c>
      <c r="N53" s="8">
        <f>FORECAST($A53,INDEX(NG!H$2:H$14,MATCH($A53,NG!G$2:G$14,1)):INDEX(NG!H$2:H$14,MATCH($A53,NG!G$2:G$14,1)+1),INDEX(NG!G$2:G$14,MATCH($A53,NG!G$2:G$14,1)):INDEX(NG!G$2:G$14,MATCH($A53,NG!G$2:G$14,1)+1))</f>
        <v>5.139383665807612E-8</v>
      </c>
      <c r="O53" s="3">
        <v>3.0000000000000001E-6</v>
      </c>
      <c r="P53" s="3">
        <v>5.0000000000000003E-10</v>
      </c>
      <c r="T53" s="9"/>
    </row>
    <row r="54" spans="1:20" x14ac:dyDescent="0.35">
      <c r="A54">
        <v>52</v>
      </c>
      <c r="B54" s="13">
        <f t="shared" si="1"/>
        <v>-52</v>
      </c>
      <c r="C54" s="2">
        <v>0</v>
      </c>
      <c r="D54" s="2">
        <v>0</v>
      </c>
      <c r="E54" s="7">
        <f>FORECAST(A54,INDEX(ross!C$3:C$960,MATCH(A54,ross!B$3:B$960,1)):INDEX(ross!C$3:C$960,MATCH(A54,ross!B$3:B$960,1)+1),INDEX(ross!B$3:B$960,MATCH(A54,ross!B$3:B$960,1)):INDEX(ross!B$3:B$960,MATCH(A54,ross!B$3:B$960,1)+1))</f>
        <v>23.310600000000001</v>
      </c>
      <c r="F54" s="7">
        <f>FORECAST(A54,INDEX(ross!I$3:I$960,MATCH(A54,ross!B$3:B$960,1)):INDEX(ross!I$3:I$960,MATCH(A54,ross!B$3:B$960,1)+1),INDEX(ross!B$3:B$960,MATCH(A54,ross!B$3:B$960,1)):INDEX(ross!B$3:B$960,MATCH(A54,ross!B$3:B$960,1)+1))</f>
        <v>1.1731352563536683</v>
      </c>
      <c r="G54" s="3">
        <f t="shared" si="0"/>
        <v>1.0000000000000001E-30</v>
      </c>
      <c r="H54" s="9">
        <f>FORECAST(A54,INDEX('18O'!C$3:C$29,MATCH(A54,'18O'!A$3:A$29,1)):INDEX('18O'!C$3:C$29,MATCH(A54,'18O'!A$3:A$29,1)+1),INDEX('18O'!A$3:A$29,MATCH(A54,'18O'!A$3:A$29,1)):INDEX('18O'!A$3:A$29,MATCH(A54,'18O'!A$3:A$29,1)+1))</f>
        <v>111.53397058823529</v>
      </c>
      <c r="I54" s="9">
        <f>FORECAST(A54,INDEX('18O'!E$3:E$29,MATCH(A54,'18O'!A$3:A$29,1)):INDEX('18O'!E$3:E$29,MATCH(A54,'18O'!A$3:A$29,1)+1),INDEX('18O'!A$3:A$29,MATCH(A54,'18O'!A$3:A$29,1)):INDEX('18O'!A$3:A$29,MATCH(A54,'18O'!A$3:A$29,1)+1))</f>
        <v>8.9113053061307603</v>
      </c>
      <c r="J54" s="27">
        <f>'39Ar'!E54</f>
        <v>0.8979508196721312</v>
      </c>
      <c r="K54" s="8">
        <f>FORECAST($A54,INDEX(NG!B$2:B$17,MATCH($A54,NG!A$2:A$17,1)):INDEX(NG!B$2:B$17,MATCH($A54,NG!A$2:A$17,1)+1),INDEX(NG!A$2:A$17,MATCH($A54,NG!A$2:A$17,1)):INDEX(NG!A$2:A$17,MATCH($A54,NG!A$2:A$17,1)+1))</f>
        <v>6.5568639472996782E-7</v>
      </c>
      <c r="L54" s="8">
        <f>FORECAST($A54,INDEX(NG!D$2:D$18,MATCH($A54,NG!C$2:C$18,1)):INDEX(NG!D$2:D$18,MATCH($A54,NG!C$2:C$18,1)+1),INDEX(NG!C$2:C$18,MATCH($A54,NG!C$2:C$18,1)):INDEX(NG!C$2:C$18,MATCH($A54,NG!C$2:C$18,1)+1))</f>
        <v>1.4691081808216006E-7</v>
      </c>
      <c r="M54" s="8">
        <f>FORECAST($A54,INDEX(NG!F$2:F$14,MATCH($A54,NG!E$2:E$14,1)):INDEX(NG!F$2:F$14,MATCH($A54,NG!E$2:E$14,1)+1),INDEX(NG!E$2:E$14,MATCH($A54,NG!E$2:E$14,1)):INDEX(NG!E$2:E$14,MATCH($A54,NG!E$2:E$14,1)+1))</f>
        <v>7.9585895999227736E-7</v>
      </c>
      <c r="N54" s="8">
        <f>FORECAST($A54,INDEX(NG!H$2:H$14,MATCH($A54,NG!G$2:G$14,1)):INDEX(NG!H$2:H$14,MATCH($A54,NG!G$2:G$14,1)+1),INDEX(NG!G$2:G$14,MATCH($A54,NG!G$2:G$14,1)):INDEX(NG!G$2:G$14,MATCH($A54,NG!G$2:G$14,1)+1))</f>
        <v>5.1430043127069343E-8</v>
      </c>
      <c r="O54" s="3">
        <v>3.0000000000000001E-6</v>
      </c>
      <c r="P54" s="3">
        <v>5.0000000000000003E-10</v>
      </c>
      <c r="T54" s="9"/>
    </row>
    <row r="55" spans="1:20" x14ac:dyDescent="0.35">
      <c r="A55">
        <v>53</v>
      </c>
      <c r="B55" s="13">
        <f t="shared" si="1"/>
        <v>-53</v>
      </c>
      <c r="C55" s="2">
        <v>0</v>
      </c>
      <c r="D55" s="2">
        <v>0</v>
      </c>
      <c r="E55" s="7">
        <f>FORECAST(A55,INDEX(ross!C$3:C$960,MATCH(A55,ross!B$3:B$960,1)):INDEX(ross!C$3:C$960,MATCH(A55,ross!B$3:B$960,1)+1),INDEX(ross!B$3:B$960,MATCH(A55,ross!B$3:B$960,1)):INDEX(ross!B$3:B$960,MATCH(A55,ross!B$3:B$960,1)+1))</f>
        <v>23.30013705</v>
      </c>
      <c r="F55" s="7">
        <f>FORECAST(A55,INDEX(ross!I$3:I$960,MATCH(A55,ross!B$3:B$960,1)):INDEX(ross!I$3:I$960,MATCH(A55,ross!B$3:B$960,1)+1),INDEX(ross!B$3:B$960,MATCH(A55,ross!B$3:B$960,1)):INDEX(ross!B$3:B$960,MATCH(A55,ross!B$3:B$960,1)+1))</f>
        <v>1.181387450436405</v>
      </c>
      <c r="G55" s="3">
        <f t="shared" si="0"/>
        <v>1.0000000000000001E-30</v>
      </c>
      <c r="H55" s="9">
        <f>FORECAST(A55,INDEX('18O'!C$3:C$29,MATCH(A55,'18O'!A$3:A$29,1)):INDEX('18O'!C$3:C$29,MATCH(A55,'18O'!A$3:A$29,1)+1),INDEX('18O'!A$3:A$29,MATCH(A55,'18O'!A$3:A$29,1)):INDEX('18O'!A$3:A$29,MATCH(A55,'18O'!A$3:A$29,1)+1))</f>
        <v>111.53637254901962</v>
      </c>
      <c r="I55" s="9">
        <f>FORECAST(A55,INDEX('18O'!E$3:E$29,MATCH(A55,'18O'!A$3:A$29,1)):INDEX('18O'!E$3:E$29,MATCH(A55,'18O'!A$3:A$29,1)+1),INDEX('18O'!A$3:A$29,MATCH(A55,'18O'!A$3:A$29,1)):INDEX('18O'!A$3:A$29,MATCH(A55,'18O'!A$3:A$29,1)+1))</f>
        <v>8.9109935251359111</v>
      </c>
      <c r="J55" s="27">
        <f>'39Ar'!E55</f>
        <v>0.89278688524590177</v>
      </c>
      <c r="K55" s="8">
        <f>FORECAST($A55,INDEX(NG!B$2:B$17,MATCH($A55,NG!A$2:A$17,1)):INDEX(NG!B$2:B$17,MATCH($A55,NG!A$2:A$17,1)+1),INDEX(NG!A$2:A$17,MATCH($A55,NG!A$2:A$17,1)):INDEX(NG!A$2:A$17,MATCH($A55,NG!A$2:A$17,1)+1))</f>
        <v>7.0314842495100878E-7</v>
      </c>
      <c r="L55" s="8">
        <f>FORECAST($A55,INDEX(NG!D$2:D$18,MATCH($A55,NG!C$2:C$18,1)):INDEX(NG!D$2:D$18,MATCH($A55,NG!C$2:C$18,1)+1),INDEX(NG!C$2:C$18,MATCH($A55,NG!C$2:C$18,1)):INDEX(NG!C$2:C$18,MATCH($A55,NG!C$2:C$18,1)+1))</f>
        <v>1.4692836524300349E-7</v>
      </c>
      <c r="M55" s="8">
        <f>FORECAST($A55,INDEX(NG!F$2:F$14,MATCH($A55,NG!E$2:E$14,1)):INDEX(NG!F$2:F$14,MATCH($A55,NG!E$2:E$14,1)+1),INDEX(NG!E$2:E$14,MATCH($A55,NG!E$2:E$14,1)):INDEX(NG!E$2:E$14,MATCH($A55,NG!E$2:E$14,1)+1))</f>
        <v>7.9622539298314203E-7</v>
      </c>
      <c r="N55" s="8">
        <f>FORECAST($A55,INDEX(NG!H$2:H$14,MATCH($A55,NG!G$2:G$14,1)):INDEX(NG!H$2:H$14,MATCH($A55,NG!G$2:G$14,1)+1),INDEX(NG!G$2:G$14,MATCH($A55,NG!G$2:G$14,1)):INDEX(NG!G$2:G$14,MATCH($A55,NG!G$2:G$14,1)+1))</f>
        <v>5.1466249596062567E-8</v>
      </c>
      <c r="O55" s="3">
        <v>3.0000000000000001E-6</v>
      </c>
      <c r="P55" s="3">
        <v>5.0000000000000003E-10</v>
      </c>
      <c r="T55" s="9"/>
    </row>
    <row r="56" spans="1:20" x14ac:dyDescent="0.35">
      <c r="A56">
        <v>54</v>
      </c>
      <c r="B56" s="13">
        <f t="shared" si="1"/>
        <v>-54</v>
      </c>
      <c r="C56" s="2">
        <v>0</v>
      </c>
      <c r="D56" s="2">
        <v>0</v>
      </c>
      <c r="E56" s="7">
        <f>FORECAST(A56,INDEX(ross!C$3:C$960,MATCH(A56,ross!B$3:B$960,1)):INDEX(ross!C$3:C$960,MATCH(A56,ross!B$3:B$960,1)+1),INDEX(ross!B$3:B$960,MATCH(A56,ross!B$3:B$960,1)):INDEX(ross!B$3:B$960,MATCH(A56,ross!B$3:B$960,1)+1))</f>
        <v>23.304724780000001</v>
      </c>
      <c r="F56" s="7">
        <f>FORECAST(A56,INDEX(ross!I$3:I$960,MATCH(A56,ross!B$3:B$960,1)):INDEX(ross!I$3:I$960,MATCH(A56,ross!B$3:B$960,1)+1),INDEX(ross!B$3:B$960,MATCH(A56,ross!B$3:B$960,1)):INDEX(ross!B$3:B$960,MATCH(A56,ross!B$3:B$960,1)+1))</f>
        <v>1.1862228544338447</v>
      </c>
      <c r="G56" s="3">
        <f t="shared" si="0"/>
        <v>1.0000000000000001E-30</v>
      </c>
      <c r="H56" s="9">
        <f>FORECAST(A56,INDEX('18O'!C$3:C$29,MATCH(A56,'18O'!A$3:A$29,1)):INDEX('18O'!C$3:C$29,MATCH(A56,'18O'!A$3:A$29,1)+1),INDEX('18O'!A$3:A$29,MATCH(A56,'18O'!A$3:A$29,1)):INDEX('18O'!A$3:A$29,MATCH(A56,'18O'!A$3:A$29,1)+1))</f>
        <v>111.53877450980393</v>
      </c>
      <c r="I56" s="9">
        <f>FORECAST(A56,INDEX('18O'!E$3:E$29,MATCH(A56,'18O'!A$3:A$29,1)):INDEX('18O'!E$3:E$29,MATCH(A56,'18O'!A$3:A$29,1)+1),INDEX('18O'!A$3:A$29,MATCH(A56,'18O'!A$3:A$29,1)):INDEX('18O'!A$3:A$29,MATCH(A56,'18O'!A$3:A$29,1)+1))</f>
        <v>8.910681744141062</v>
      </c>
      <c r="J56" s="27">
        <f>'39Ar'!E56</f>
        <v>0.88762295081967224</v>
      </c>
      <c r="K56" s="8">
        <f>FORECAST($A56,INDEX(NG!B$2:B$17,MATCH($A56,NG!A$2:A$17,1)):INDEX(NG!B$2:B$17,MATCH($A56,NG!A$2:A$17,1)+1),INDEX(NG!A$2:A$17,MATCH($A56,NG!A$2:A$17,1)):INDEX(NG!A$2:A$17,MATCH($A56,NG!A$2:A$17,1)+1))</f>
        <v>7.5061045517204931E-7</v>
      </c>
      <c r="L56" s="8">
        <f>FORECAST($A56,INDEX(NG!D$2:D$18,MATCH($A56,NG!C$2:C$18,1)):INDEX(NG!D$2:D$18,MATCH($A56,NG!C$2:C$18,1)+1),INDEX(NG!C$2:C$18,MATCH($A56,NG!C$2:C$18,1)):INDEX(NG!C$2:C$18,MATCH($A56,NG!C$2:C$18,1)+1))</f>
        <v>1.4694591240384691E-7</v>
      </c>
      <c r="M56" s="8">
        <f>FORECAST($A56,INDEX(NG!F$2:F$14,MATCH($A56,NG!E$2:E$14,1)):INDEX(NG!F$2:F$14,MATCH($A56,NG!E$2:E$14,1)+1),INDEX(NG!E$2:E$14,MATCH($A56,NG!E$2:E$14,1)):INDEX(NG!E$2:E$14,MATCH($A56,NG!E$2:E$14,1)+1))</f>
        <v>7.9659182597400659E-7</v>
      </c>
      <c r="N56" s="8">
        <f>FORECAST($A56,INDEX(NG!H$2:H$14,MATCH($A56,NG!G$2:G$14,1)):INDEX(NG!H$2:H$14,MATCH($A56,NG!G$2:G$14,1)+1),INDEX(NG!G$2:G$14,MATCH($A56,NG!G$2:G$14,1)):INDEX(NG!G$2:G$14,MATCH($A56,NG!G$2:G$14,1)+1))</f>
        <v>5.150245606505579E-8</v>
      </c>
      <c r="O56" s="3">
        <v>3.0000000000000001E-6</v>
      </c>
      <c r="P56" s="3">
        <v>5.0000000000000003E-10</v>
      </c>
      <c r="T56" s="9"/>
    </row>
    <row r="57" spans="1:20" x14ac:dyDescent="0.35">
      <c r="A57">
        <v>55</v>
      </c>
      <c r="B57" s="13">
        <f t="shared" si="1"/>
        <v>-55</v>
      </c>
      <c r="C57" s="2">
        <v>0</v>
      </c>
      <c r="D57" s="2">
        <v>0</v>
      </c>
      <c r="E57" s="7">
        <f>FORECAST(A57,INDEX(ross!C$3:C$960,MATCH(A57,ross!B$3:B$960,1)):INDEX(ross!C$3:C$960,MATCH(A57,ross!B$3:B$960,1)+1),INDEX(ross!B$3:B$960,MATCH(A57,ross!B$3:B$960,1)):INDEX(ross!B$3:B$960,MATCH(A57,ross!B$3:B$960,1)+1))</f>
        <v>23.277526250000001</v>
      </c>
      <c r="F57" s="7">
        <f>FORECAST(A57,INDEX(ross!I$3:I$960,MATCH(A57,ross!B$3:B$960,1)):INDEX(ross!I$3:I$960,MATCH(A57,ross!B$3:B$960,1)+1),INDEX(ross!B$3:B$960,MATCH(A57,ross!B$3:B$960,1)):INDEX(ross!B$3:B$960,MATCH(A57,ross!B$3:B$960,1)+1))</f>
        <v>1.191845820686289</v>
      </c>
      <c r="G57" s="3">
        <f t="shared" si="0"/>
        <v>1.0000000000000001E-30</v>
      </c>
      <c r="H57" s="9">
        <f>FORECAST(A57,INDEX('18O'!C$3:C$29,MATCH(A57,'18O'!A$3:A$29,1)):INDEX('18O'!C$3:C$29,MATCH(A57,'18O'!A$3:A$29,1)+1),INDEX('18O'!A$3:A$29,MATCH(A57,'18O'!A$3:A$29,1)):INDEX('18O'!A$3:A$29,MATCH(A57,'18O'!A$3:A$29,1)+1))</f>
        <v>111.54117647058824</v>
      </c>
      <c r="I57" s="9">
        <f>FORECAST(A57,INDEX('18O'!E$3:E$29,MATCH(A57,'18O'!A$3:A$29,1)):INDEX('18O'!E$3:E$29,MATCH(A57,'18O'!A$3:A$29,1)+1),INDEX('18O'!A$3:A$29,MATCH(A57,'18O'!A$3:A$29,1)):INDEX('18O'!A$3:A$29,MATCH(A57,'18O'!A$3:A$29,1)+1))</f>
        <v>8.9103699631462145</v>
      </c>
      <c r="J57" s="27">
        <f>'39Ar'!E57</f>
        <v>0.88245901639344271</v>
      </c>
      <c r="K57" s="8">
        <f>FORECAST($A57,INDEX(NG!B$2:B$17,MATCH($A57,NG!A$2:A$17,1)):INDEX(NG!B$2:B$17,MATCH($A57,NG!A$2:A$17,1)+1),INDEX(NG!A$2:A$17,MATCH($A57,NG!A$2:A$17,1)):INDEX(NG!A$2:A$17,MATCH($A57,NG!A$2:A$17,1)+1))</f>
        <v>7.9807248539309027E-7</v>
      </c>
      <c r="L57" s="8">
        <f>FORECAST($A57,INDEX(NG!D$2:D$18,MATCH($A57,NG!C$2:C$18,1)):INDEX(NG!D$2:D$18,MATCH($A57,NG!C$2:C$18,1)+1),INDEX(NG!C$2:C$18,MATCH($A57,NG!C$2:C$18,1)):INDEX(NG!C$2:C$18,MATCH($A57,NG!C$2:C$18,1)+1))</f>
        <v>1.4696345956469033E-7</v>
      </c>
      <c r="M57" s="8">
        <f>FORECAST($A57,INDEX(NG!F$2:F$14,MATCH($A57,NG!E$2:E$14,1)):INDEX(NG!F$2:F$14,MATCH($A57,NG!E$2:E$14,1)+1),INDEX(NG!E$2:E$14,MATCH($A57,NG!E$2:E$14,1)):INDEX(NG!E$2:E$14,MATCH($A57,NG!E$2:E$14,1)+1))</f>
        <v>7.9695825896487126E-7</v>
      </c>
      <c r="N57" s="8">
        <f>FORECAST($A57,INDEX(NG!H$2:H$14,MATCH($A57,NG!G$2:G$14,1)):INDEX(NG!H$2:H$14,MATCH($A57,NG!G$2:G$14,1)+1),INDEX(NG!G$2:G$14,MATCH($A57,NG!G$2:G$14,1)):INDEX(NG!G$2:G$14,MATCH($A57,NG!G$2:G$14,1)+1))</f>
        <v>5.1538662534049006E-8</v>
      </c>
      <c r="O57" s="3">
        <v>3.0000000000000001E-6</v>
      </c>
      <c r="P57" s="3">
        <v>5.0000000000000003E-10</v>
      </c>
      <c r="T57" s="9"/>
    </row>
    <row r="58" spans="1:20" x14ac:dyDescent="0.35">
      <c r="A58">
        <v>56</v>
      </c>
      <c r="B58" s="13">
        <f t="shared" si="1"/>
        <v>-56</v>
      </c>
      <c r="C58" s="2">
        <v>0</v>
      </c>
      <c r="D58" s="2">
        <v>0</v>
      </c>
      <c r="E58" s="7">
        <f>FORECAST(A58,INDEX(ross!C$3:C$960,MATCH(A58,ross!B$3:B$960,1)):INDEX(ross!C$3:C$960,MATCH(A58,ross!B$3:B$960,1)+1),INDEX(ross!B$3:B$960,MATCH(A58,ross!B$3:B$960,1)):INDEX(ross!B$3:B$960,MATCH(A58,ross!B$3:B$960,1)+1))</f>
        <v>23.260344750000002</v>
      </c>
      <c r="F58" s="7">
        <f>FORECAST(A58,INDEX(ross!I$3:I$960,MATCH(A58,ross!B$3:B$960,1)):INDEX(ross!I$3:I$960,MATCH(A58,ross!B$3:B$960,1)+1),INDEX(ross!B$3:B$960,MATCH(A58,ross!B$3:B$960,1)):INDEX(ross!B$3:B$960,MATCH(A58,ross!B$3:B$960,1)+1))</f>
        <v>1.2024913654730993</v>
      </c>
      <c r="G58" s="3">
        <f t="shared" si="0"/>
        <v>1.0000000000000001E-30</v>
      </c>
      <c r="H58" s="9">
        <f>FORECAST(A58,INDEX('18O'!C$3:C$29,MATCH(A58,'18O'!A$3:A$29,1)):INDEX('18O'!C$3:C$29,MATCH(A58,'18O'!A$3:A$29,1)+1),INDEX('18O'!A$3:A$29,MATCH(A58,'18O'!A$3:A$29,1)):INDEX('18O'!A$3:A$29,MATCH(A58,'18O'!A$3:A$29,1)+1))</f>
        <v>111.54357843137255</v>
      </c>
      <c r="I58" s="9">
        <f>FORECAST(A58,INDEX('18O'!E$3:E$29,MATCH(A58,'18O'!A$3:A$29,1)):INDEX('18O'!E$3:E$29,MATCH(A58,'18O'!A$3:A$29,1)+1),INDEX('18O'!A$3:A$29,MATCH(A58,'18O'!A$3:A$29,1)):INDEX('18O'!A$3:A$29,MATCH(A58,'18O'!A$3:A$29,1)+1))</f>
        <v>8.9100581821513654</v>
      </c>
      <c r="J58" s="27">
        <f>'39Ar'!E58</f>
        <v>0.87729508196721318</v>
      </c>
      <c r="K58" s="8">
        <f>FORECAST($A58,INDEX(NG!B$2:B$17,MATCH($A58,NG!A$2:A$17,1)):INDEX(NG!B$2:B$17,MATCH($A58,NG!A$2:A$17,1)+1),INDEX(NG!A$2:A$17,MATCH($A58,NG!A$2:A$17,1)):INDEX(NG!A$2:A$17,MATCH($A58,NG!A$2:A$17,1)+1))</f>
        <v>8.4553451561413123E-7</v>
      </c>
      <c r="L58" s="8">
        <f>FORECAST($A58,INDEX(NG!D$2:D$18,MATCH($A58,NG!C$2:C$18,1)):INDEX(NG!D$2:D$18,MATCH($A58,NG!C$2:C$18,1)+1),INDEX(NG!C$2:C$18,MATCH($A58,NG!C$2:C$18,1)):INDEX(NG!C$2:C$18,MATCH($A58,NG!C$2:C$18,1)+1))</f>
        <v>1.4698100672553375E-7</v>
      </c>
      <c r="M58" s="8">
        <f>FORECAST($A58,INDEX(NG!F$2:F$14,MATCH($A58,NG!E$2:E$14,1)):INDEX(NG!F$2:F$14,MATCH($A58,NG!E$2:E$14,1)+1),INDEX(NG!E$2:E$14,MATCH($A58,NG!E$2:E$14,1)):INDEX(NG!E$2:E$14,MATCH($A58,NG!E$2:E$14,1)+1))</f>
        <v>7.9732469195573583E-7</v>
      </c>
      <c r="N58" s="8">
        <f>FORECAST($A58,INDEX(NG!H$2:H$14,MATCH($A58,NG!G$2:G$14,1)):INDEX(NG!H$2:H$14,MATCH($A58,NG!G$2:G$14,1)+1),INDEX(NG!G$2:G$14,MATCH($A58,NG!G$2:G$14,1)):INDEX(NG!G$2:G$14,MATCH($A58,NG!G$2:G$14,1)+1))</f>
        <v>5.157486900304223E-8</v>
      </c>
      <c r="O58" s="3">
        <v>3.0000000000000001E-6</v>
      </c>
      <c r="P58" s="3">
        <v>5.0000000000000003E-10</v>
      </c>
      <c r="T58" s="9"/>
    </row>
    <row r="59" spans="1:20" x14ac:dyDescent="0.35">
      <c r="A59">
        <v>57</v>
      </c>
      <c r="B59" s="13">
        <f t="shared" si="1"/>
        <v>-57</v>
      </c>
      <c r="C59" s="2">
        <v>0</v>
      </c>
      <c r="D59" s="2">
        <v>0</v>
      </c>
      <c r="E59" s="7">
        <f>FORECAST(A59,INDEX(ross!C$3:C$960,MATCH(A59,ross!B$3:B$960,1)):INDEX(ross!C$3:C$960,MATCH(A59,ross!B$3:B$960,1)+1),INDEX(ross!B$3:B$960,MATCH(A59,ross!B$3:B$960,1)):INDEX(ross!B$3:B$960,MATCH(A59,ross!B$3:B$960,1)+1))</f>
        <v>23.269335660000003</v>
      </c>
      <c r="F59" s="7">
        <f>FORECAST(A59,INDEX(ross!I$3:I$960,MATCH(A59,ross!B$3:B$960,1)):INDEX(ross!I$3:I$960,MATCH(A59,ross!B$3:B$960,1)+1),INDEX(ross!B$3:B$960,MATCH(A59,ross!B$3:B$960,1)):INDEX(ross!B$3:B$960,MATCH(A59,ross!B$3:B$960,1)+1))</f>
        <v>1.2178698403245465</v>
      </c>
      <c r="G59" s="3">
        <f t="shared" si="0"/>
        <v>1.0000000000000001E-30</v>
      </c>
      <c r="H59" s="9">
        <f>FORECAST(A59,INDEX('18O'!C$3:C$29,MATCH(A59,'18O'!A$3:A$29,1)):INDEX('18O'!C$3:C$29,MATCH(A59,'18O'!A$3:A$29,1)+1),INDEX('18O'!A$3:A$29,MATCH(A59,'18O'!A$3:A$29,1)):INDEX('18O'!A$3:A$29,MATCH(A59,'18O'!A$3:A$29,1)+1))</f>
        <v>111.54598039215686</v>
      </c>
      <c r="I59" s="9">
        <f>FORECAST(A59,INDEX('18O'!E$3:E$29,MATCH(A59,'18O'!A$3:A$29,1)):INDEX('18O'!E$3:E$29,MATCH(A59,'18O'!A$3:A$29,1)+1),INDEX('18O'!A$3:A$29,MATCH(A59,'18O'!A$3:A$29,1)):INDEX('18O'!A$3:A$29,MATCH(A59,'18O'!A$3:A$29,1)+1))</f>
        <v>8.9097464011565162</v>
      </c>
      <c r="J59" s="27">
        <f>'39Ar'!E59</f>
        <v>0.87213114754098364</v>
      </c>
      <c r="K59" s="8">
        <f>FORECAST($A59,INDEX(NG!B$2:B$17,MATCH($A59,NG!A$2:A$17,1)):INDEX(NG!B$2:B$17,MATCH($A59,NG!A$2:A$17,1)+1),INDEX(NG!A$2:A$17,MATCH($A59,NG!A$2:A$17,1)):INDEX(NG!A$2:A$17,MATCH($A59,NG!A$2:A$17,1)+1))</f>
        <v>8.9299654583517176E-7</v>
      </c>
      <c r="L59" s="8">
        <f>FORECAST($A59,INDEX(NG!D$2:D$18,MATCH($A59,NG!C$2:C$18,1)):INDEX(NG!D$2:D$18,MATCH($A59,NG!C$2:C$18,1)+1),INDEX(NG!C$2:C$18,MATCH($A59,NG!C$2:C$18,1)):INDEX(NG!C$2:C$18,MATCH($A59,NG!C$2:C$18,1)+1))</f>
        <v>1.4699855388637718E-7</v>
      </c>
      <c r="M59" s="8">
        <f>FORECAST($A59,INDEX(NG!F$2:F$14,MATCH($A59,NG!E$2:E$14,1)):INDEX(NG!F$2:F$14,MATCH($A59,NG!E$2:E$14,1)+1),INDEX(NG!E$2:E$14,MATCH($A59,NG!E$2:E$14,1)):INDEX(NG!E$2:E$14,MATCH($A59,NG!E$2:E$14,1)+1))</f>
        <v>7.976911249466005E-7</v>
      </c>
      <c r="N59" s="8">
        <f>FORECAST($A59,INDEX(NG!H$2:H$14,MATCH($A59,NG!G$2:G$14,1)):INDEX(NG!H$2:H$14,MATCH($A59,NG!G$2:G$14,1)+1),INDEX(NG!G$2:G$14,MATCH($A59,NG!G$2:G$14,1)):INDEX(NG!G$2:G$14,MATCH($A59,NG!G$2:G$14,1)+1))</f>
        <v>5.1611075472035453E-8</v>
      </c>
      <c r="O59" s="3">
        <v>3.0000000000000001E-6</v>
      </c>
      <c r="P59" s="3">
        <v>5.0000000000000003E-10</v>
      </c>
      <c r="T59" s="9"/>
    </row>
    <row r="60" spans="1:20" x14ac:dyDescent="0.35">
      <c r="A60">
        <v>58</v>
      </c>
      <c r="B60" s="13">
        <f t="shared" si="1"/>
        <v>-58</v>
      </c>
      <c r="C60" s="2">
        <v>0</v>
      </c>
      <c r="D60" s="2">
        <v>0</v>
      </c>
      <c r="E60" s="7">
        <f>FORECAST(A60,INDEX(ross!C$3:C$960,MATCH(A60,ross!B$3:B$960,1)):INDEX(ross!C$3:C$960,MATCH(A60,ross!B$3:B$960,1)+1),INDEX(ross!B$3:B$960,MATCH(A60,ross!B$3:B$960,1)):INDEX(ross!B$3:B$960,MATCH(A60,ross!B$3:B$960,1)+1))</f>
        <v>23.241782470000004</v>
      </c>
      <c r="F60" s="7">
        <f>FORECAST(A60,INDEX(ross!I$3:I$960,MATCH(A60,ross!B$3:B$960,1)):INDEX(ross!I$3:I$960,MATCH(A60,ross!B$3:B$960,1)+1),INDEX(ross!B$3:B$960,MATCH(A60,ross!B$3:B$960,1)):INDEX(ross!B$3:B$960,MATCH(A60,ross!B$3:B$960,1)+1))</f>
        <v>1.2335528551755632</v>
      </c>
      <c r="G60" s="3">
        <f t="shared" si="0"/>
        <v>1.0000000000000001E-30</v>
      </c>
      <c r="H60" s="9">
        <f>FORECAST(A60,INDEX('18O'!C$3:C$29,MATCH(A60,'18O'!A$3:A$29,1)):INDEX('18O'!C$3:C$29,MATCH(A60,'18O'!A$3:A$29,1)+1),INDEX('18O'!A$3:A$29,MATCH(A60,'18O'!A$3:A$29,1)):INDEX('18O'!A$3:A$29,MATCH(A60,'18O'!A$3:A$29,1)+1))</f>
        <v>111.54838235294118</v>
      </c>
      <c r="I60" s="9">
        <f>FORECAST(A60,INDEX('18O'!E$3:E$29,MATCH(A60,'18O'!A$3:A$29,1)):INDEX('18O'!E$3:E$29,MATCH(A60,'18O'!A$3:A$29,1)+1),INDEX('18O'!A$3:A$29,MATCH(A60,'18O'!A$3:A$29,1)):INDEX('18O'!A$3:A$29,MATCH(A60,'18O'!A$3:A$29,1)+1))</f>
        <v>8.9094346201616688</v>
      </c>
      <c r="J60" s="27">
        <f>'39Ar'!E60</f>
        <v>0.86696721311475411</v>
      </c>
      <c r="K60" s="8">
        <f>FORECAST($A60,INDEX(NG!B$2:B$17,MATCH($A60,NG!A$2:A$17,1)):INDEX(NG!B$2:B$17,MATCH($A60,NG!A$2:A$17,1)+1),INDEX(NG!A$2:A$17,MATCH($A60,NG!A$2:A$17,1)):INDEX(NG!A$2:A$17,MATCH($A60,NG!A$2:A$17,1)+1))</f>
        <v>9.4045857605621272E-7</v>
      </c>
      <c r="L60" s="8">
        <f>FORECAST($A60,INDEX(NG!D$2:D$18,MATCH($A60,NG!C$2:C$18,1)):INDEX(NG!D$2:D$18,MATCH($A60,NG!C$2:C$18,1)+1),INDEX(NG!C$2:C$18,MATCH($A60,NG!C$2:C$18,1)):INDEX(NG!C$2:C$18,MATCH($A60,NG!C$2:C$18,1)+1))</f>
        <v>1.470161010472206E-7</v>
      </c>
      <c r="M60" s="8">
        <f>FORECAST($A60,INDEX(NG!F$2:F$14,MATCH($A60,NG!E$2:E$14,1)):INDEX(NG!F$2:F$14,MATCH($A60,NG!E$2:E$14,1)+1),INDEX(NG!E$2:E$14,MATCH($A60,NG!E$2:E$14,1)):INDEX(NG!E$2:E$14,MATCH($A60,NG!E$2:E$14,1)+1))</f>
        <v>7.9805755793746506E-7</v>
      </c>
      <c r="N60" s="8">
        <f>FORECAST($A60,INDEX(NG!H$2:H$14,MATCH($A60,NG!G$2:G$14,1)):INDEX(NG!H$2:H$14,MATCH($A60,NG!G$2:G$14,1)+1),INDEX(NG!G$2:G$14,MATCH($A60,NG!G$2:G$14,1)):INDEX(NG!G$2:G$14,MATCH($A60,NG!G$2:G$14,1)+1))</f>
        <v>5.1647281941028676E-8</v>
      </c>
      <c r="O60" s="3">
        <v>3.0000000000000001E-6</v>
      </c>
      <c r="P60" s="3">
        <v>5.0000000000000003E-10</v>
      </c>
      <c r="T60" s="9"/>
    </row>
    <row r="61" spans="1:20" x14ac:dyDescent="0.35">
      <c r="A61">
        <v>59</v>
      </c>
      <c r="B61" s="13">
        <f t="shared" si="1"/>
        <v>-59</v>
      </c>
      <c r="C61" s="2">
        <v>0</v>
      </c>
      <c r="D61" s="2">
        <v>0</v>
      </c>
      <c r="E61" s="7">
        <f>FORECAST(A61,INDEX(ross!C$3:C$960,MATCH(A61,ross!B$3:B$960,1)):INDEX(ross!C$3:C$960,MATCH(A61,ross!B$3:B$960,1)+1),INDEX(ross!B$3:B$960,MATCH(A61,ross!B$3:B$960,1)):INDEX(ross!B$3:B$960,MATCH(A61,ross!B$3:B$960,1)+1))</f>
        <v>23.243843560000002</v>
      </c>
      <c r="F61" s="7">
        <f>FORECAST(A61,INDEX(ross!I$3:I$960,MATCH(A61,ross!B$3:B$960,1)):INDEX(ross!I$3:I$960,MATCH(A61,ross!B$3:B$960,1)+1),INDEX(ross!B$3:B$960,MATCH(A61,ross!B$3:B$960,1)):INDEX(ross!B$3:B$960,MATCH(A61,ross!B$3:B$960,1)+1))</f>
        <v>1.2517872866810484</v>
      </c>
      <c r="G61" s="3">
        <f t="shared" si="0"/>
        <v>1.0000000000000001E-30</v>
      </c>
      <c r="H61" s="9">
        <f>FORECAST(A61,INDEX('18O'!C$3:C$29,MATCH(A61,'18O'!A$3:A$29,1)):INDEX('18O'!C$3:C$29,MATCH(A61,'18O'!A$3:A$29,1)+1),INDEX('18O'!A$3:A$29,MATCH(A61,'18O'!A$3:A$29,1)):INDEX('18O'!A$3:A$29,MATCH(A61,'18O'!A$3:A$29,1)+1))</f>
        <v>111.5507843137255</v>
      </c>
      <c r="I61" s="9">
        <f>FORECAST(A61,INDEX('18O'!E$3:E$29,MATCH(A61,'18O'!A$3:A$29,1)):INDEX('18O'!E$3:E$29,MATCH(A61,'18O'!A$3:A$29,1)+1),INDEX('18O'!A$3:A$29,MATCH(A61,'18O'!A$3:A$29,1)):INDEX('18O'!A$3:A$29,MATCH(A61,'18O'!A$3:A$29,1)+1))</f>
        <v>8.9091228391668196</v>
      </c>
      <c r="J61" s="27">
        <f>'39Ar'!E61</f>
        <v>0.86180327868852458</v>
      </c>
      <c r="K61" s="8">
        <f>FORECAST($A61,INDEX(NG!B$2:B$17,MATCH($A61,NG!A$2:A$17,1)):INDEX(NG!B$2:B$17,MATCH($A61,NG!A$2:A$17,1)+1),INDEX(NG!A$2:A$17,MATCH($A61,NG!A$2:A$17,1)):INDEX(NG!A$2:A$17,MATCH($A61,NG!A$2:A$17,1)+1))</f>
        <v>9.8792060627725326E-7</v>
      </c>
      <c r="L61" s="8">
        <f>FORECAST($A61,INDEX(NG!D$2:D$18,MATCH($A61,NG!C$2:C$18,1)):INDEX(NG!D$2:D$18,MATCH($A61,NG!C$2:C$18,1)+1),INDEX(NG!C$2:C$18,MATCH($A61,NG!C$2:C$18,1)):INDEX(NG!C$2:C$18,MATCH($A61,NG!C$2:C$18,1)+1))</f>
        <v>1.4703364820806402E-7</v>
      </c>
      <c r="M61" s="8">
        <f>FORECAST($A61,INDEX(NG!F$2:F$14,MATCH($A61,NG!E$2:E$14,1)):INDEX(NG!F$2:F$14,MATCH($A61,NG!E$2:E$14,1)+1),INDEX(NG!E$2:E$14,MATCH($A61,NG!E$2:E$14,1)):INDEX(NG!E$2:E$14,MATCH($A61,NG!E$2:E$14,1)+1))</f>
        <v>7.9842399092832973E-7</v>
      </c>
      <c r="N61" s="8">
        <f>FORECAST($A61,INDEX(NG!H$2:H$14,MATCH($A61,NG!G$2:G$14,1)):INDEX(NG!H$2:H$14,MATCH($A61,NG!G$2:G$14,1)+1),INDEX(NG!G$2:G$14,MATCH($A61,NG!G$2:G$14,1)):INDEX(NG!G$2:G$14,MATCH($A61,NG!G$2:G$14,1)+1))</f>
        <v>5.1683488410021899E-8</v>
      </c>
      <c r="O61" s="3">
        <v>3.0000000000000001E-6</v>
      </c>
      <c r="P61" s="3">
        <v>5.0000000000000003E-10</v>
      </c>
      <c r="T61" s="9"/>
    </row>
    <row r="62" spans="1:20" x14ac:dyDescent="0.35">
      <c r="A62">
        <v>60</v>
      </c>
      <c r="B62" s="13">
        <f t="shared" si="1"/>
        <v>-60</v>
      </c>
      <c r="C62" s="2">
        <v>0</v>
      </c>
      <c r="D62" s="2">
        <v>0</v>
      </c>
      <c r="E62" s="7">
        <f>FORECAST(A62,INDEX(ross!C$3:C$960,MATCH(A62,ross!B$3:B$960,1)):INDEX(ross!C$3:C$960,MATCH(A62,ross!B$3:B$960,1)+1),INDEX(ross!B$3:B$960,MATCH(A62,ross!B$3:B$960,1)):INDEX(ross!B$3:B$960,MATCH(A62,ross!B$3:B$960,1)+1))</f>
        <v>23.219607719999999</v>
      </c>
      <c r="F62" s="7">
        <f>FORECAST(A62,INDEX(ross!I$3:I$960,MATCH(A62,ross!B$3:B$960,1)):INDEX(ross!I$3:I$960,MATCH(A62,ross!B$3:B$960,1)+1),INDEX(ross!B$3:B$960,MATCH(A62,ross!B$3:B$960,1)):INDEX(ross!B$3:B$960,MATCH(A62,ross!B$3:B$960,1)+1))</f>
        <v>1.2678229630712419</v>
      </c>
      <c r="G62" s="3">
        <f t="shared" si="0"/>
        <v>1.0000000000000001E-30</v>
      </c>
      <c r="H62" s="9">
        <f>FORECAST(A62,INDEX('18O'!C$3:C$29,MATCH(A62,'18O'!A$3:A$29,1)):INDEX('18O'!C$3:C$29,MATCH(A62,'18O'!A$3:A$29,1)+1),INDEX('18O'!A$3:A$29,MATCH(A62,'18O'!A$3:A$29,1)):INDEX('18O'!A$3:A$29,MATCH(A62,'18O'!A$3:A$29,1)+1))</f>
        <v>111.55318627450981</v>
      </c>
      <c r="I62" s="9">
        <f>FORECAST(A62,INDEX('18O'!E$3:E$29,MATCH(A62,'18O'!A$3:A$29,1)):INDEX('18O'!E$3:E$29,MATCH(A62,'18O'!A$3:A$29,1)+1),INDEX('18O'!A$3:A$29,MATCH(A62,'18O'!A$3:A$29,1)):INDEX('18O'!A$3:A$29,MATCH(A62,'18O'!A$3:A$29,1)+1))</f>
        <v>8.9088110581719722</v>
      </c>
      <c r="J62" s="27">
        <f>'39Ar'!E62</f>
        <v>0.85663934426229515</v>
      </c>
      <c r="K62" s="8">
        <f>FORECAST($A62,INDEX(NG!B$2:B$17,MATCH($A62,NG!A$2:A$17,1)):INDEX(NG!B$2:B$17,MATCH($A62,NG!A$2:A$17,1)+1),INDEX(NG!A$2:A$17,MATCH($A62,NG!A$2:A$17,1)):INDEX(NG!A$2:A$17,MATCH($A62,NG!A$2:A$17,1)+1))</f>
        <v>1.0353826364982942E-6</v>
      </c>
      <c r="L62" s="8">
        <f>FORECAST($A62,INDEX(NG!D$2:D$18,MATCH($A62,NG!C$2:C$18,1)):INDEX(NG!D$2:D$18,MATCH($A62,NG!C$2:C$18,1)+1),INDEX(NG!C$2:C$18,MATCH($A62,NG!C$2:C$18,1)):INDEX(NG!C$2:C$18,MATCH($A62,NG!C$2:C$18,1)+1))</f>
        <v>1.4705119536890742E-7</v>
      </c>
      <c r="M62" s="8">
        <f>FORECAST($A62,INDEX(NG!F$2:F$14,MATCH($A62,NG!E$2:E$14,1)):INDEX(NG!F$2:F$14,MATCH($A62,NG!E$2:E$14,1)+1),INDEX(NG!E$2:E$14,MATCH($A62,NG!E$2:E$14,1)):INDEX(NG!E$2:E$14,MATCH($A62,NG!E$2:E$14,1)+1))</f>
        <v>7.987904239191943E-7</v>
      </c>
      <c r="N62" s="8">
        <f>FORECAST($A62,INDEX(NG!H$2:H$14,MATCH($A62,NG!G$2:G$14,1)):INDEX(NG!H$2:H$14,MATCH($A62,NG!G$2:G$14,1)+1),INDEX(NG!G$2:G$14,MATCH($A62,NG!G$2:G$14,1)):INDEX(NG!G$2:G$14,MATCH($A62,NG!G$2:G$14,1)+1))</f>
        <v>5.1719694879015122E-8</v>
      </c>
      <c r="O62" s="3">
        <v>3.0000000000000001E-6</v>
      </c>
      <c r="P62" s="3">
        <v>5.0000000000000003E-10</v>
      </c>
      <c r="T62" s="9"/>
    </row>
    <row r="63" spans="1:20" x14ac:dyDescent="0.35">
      <c r="A63">
        <v>61</v>
      </c>
      <c r="B63" s="13">
        <f t="shared" si="1"/>
        <v>-61</v>
      </c>
      <c r="C63" s="2">
        <v>0</v>
      </c>
      <c r="D63" s="2">
        <v>0</v>
      </c>
      <c r="E63" s="7">
        <f>FORECAST(A63,INDEX(ross!C$3:C$960,MATCH(A63,ross!B$3:B$960,1)):INDEX(ross!C$3:C$960,MATCH(A63,ross!B$3:B$960,1)+1),INDEX(ross!B$3:B$960,MATCH(A63,ross!B$3:B$960,1)):INDEX(ross!B$3:B$960,MATCH(A63,ross!B$3:B$960,1)+1))</f>
        <v>23.192711060000001</v>
      </c>
      <c r="F63" s="7">
        <f>FORECAST(A63,INDEX(ross!I$3:I$960,MATCH(A63,ross!B$3:B$960,1)):INDEX(ross!I$3:I$960,MATCH(A63,ross!B$3:B$960,1)+1),INDEX(ross!B$3:B$960,MATCH(A63,ross!B$3:B$960,1)):INDEX(ross!B$3:B$960,MATCH(A63,ross!B$3:B$960,1)+1))</f>
        <v>1.2709313725712281</v>
      </c>
      <c r="G63" s="3">
        <f t="shared" si="0"/>
        <v>1.0000000000000001E-30</v>
      </c>
      <c r="H63" s="9">
        <f>FORECAST(A63,INDEX('18O'!C$3:C$29,MATCH(A63,'18O'!A$3:A$29,1)):INDEX('18O'!C$3:C$29,MATCH(A63,'18O'!A$3:A$29,1)+1),INDEX('18O'!A$3:A$29,MATCH(A63,'18O'!A$3:A$29,1)):INDEX('18O'!A$3:A$29,MATCH(A63,'18O'!A$3:A$29,1)+1))</f>
        <v>111.55558823529412</v>
      </c>
      <c r="I63" s="9">
        <f>FORECAST(A63,INDEX('18O'!E$3:E$29,MATCH(A63,'18O'!A$3:A$29,1)):INDEX('18O'!E$3:E$29,MATCH(A63,'18O'!A$3:A$29,1)+1),INDEX('18O'!A$3:A$29,MATCH(A63,'18O'!A$3:A$29,1)):INDEX('18O'!A$3:A$29,MATCH(A63,'18O'!A$3:A$29,1)+1))</f>
        <v>8.908499277177123</v>
      </c>
      <c r="J63" s="27">
        <f>'39Ar'!E63</f>
        <v>0.85147540983606562</v>
      </c>
      <c r="K63" s="8">
        <f>FORECAST($A63,INDEX(NG!B$2:B$17,MATCH($A63,NG!A$2:A$17,1)):INDEX(NG!B$2:B$17,MATCH($A63,NG!A$2:A$17,1)+1),INDEX(NG!A$2:A$17,MATCH($A63,NG!A$2:A$17,1)):INDEX(NG!A$2:A$17,MATCH($A63,NG!A$2:A$17,1)+1))</f>
        <v>1.0828446667193347E-6</v>
      </c>
      <c r="L63" s="8">
        <f>FORECAST($A63,INDEX(NG!D$2:D$18,MATCH($A63,NG!C$2:C$18,1)):INDEX(NG!D$2:D$18,MATCH($A63,NG!C$2:C$18,1)+1),INDEX(NG!C$2:C$18,MATCH($A63,NG!C$2:C$18,1)):INDEX(NG!C$2:C$18,MATCH($A63,NG!C$2:C$18,1)+1))</f>
        <v>1.4706874252975084E-7</v>
      </c>
      <c r="M63" s="8">
        <f>FORECAST($A63,INDEX(NG!F$2:F$14,MATCH($A63,NG!E$2:E$14,1)):INDEX(NG!F$2:F$14,MATCH($A63,NG!E$2:E$14,1)+1),INDEX(NG!E$2:E$14,MATCH($A63,NG!E$2:E$14,1)):INDEX(NG!E$2:E$14,MATCH($A63,NG!E$2:E$14,1)+1))</f>
        <v>7.9915685691005897E-7</v>
      </c>
      <c r="N63" s="8">
        <f>FORECAST($A63,INDEX(NG!H$2:H$14,MATCH($A63,NG!G$2:G$14,1)):INDEX(NG!H$2:H$14,MATCH($A63,NG!G$2:G$14,1)+1),INDEX(NG!G$2:G$14,MATCH($A63,NG!G$2:G$14,1)):INDEX(NG!G$2:G$14,MATCH($A63,NG!G$2:G$14,1)+1))</f>
        <v>5.1755901348008345E-8</v>
      </c>
      <c r="O63" s="3">
        <v>3.0000000000000001E-6</v>
      </c>
      <c r="P63" s="3">
        <v>5.0000000000000003E-10</v>
      </c>
      <c r="T63" s="9"/>
    </row>
    <row r="64" spans="1:20" x14ac:dyDescent="0.35">
      <c r="A64">
        <v>62</v>
      </c>
      <c r="B64" s="13">
        <f t="shared" si="1"/>
        <v>-62</v>
      </c>
      <c r="C64" s="2">
        <v>0</v>
      </c>
      <c r="D64" s="2">
        <v>0</v>
      </c>
      <c r="E64" s="7">
        <f>FORECAST(A64,INDEX(ross!C$3:C$960,MATCH(A64,ross!B$3:B$960,1)):INDEX(ross!C$3:C$960,MATCH(A64,ross!B$3:B$960,1)+1),INDEX(ross!B$3:B$960,MATCH(A64,ross!B$3:B$960,1)):INDEX(ross!B$3:B$960,MATCH(A64,ross!B$3:B$960,1)+1))</f>
        <v>23.158481510000001</v>
      </c>
      <c r="F64" s="7">
        <f>FORECAST(A64,INDEX(ross!I$3:I$960,MATCH(A64,ross!B$3:B$960,1)):INDEX(ross!I$3:I$960,MATCH(A64,ross!B$3:B$960,1)+1),INDEX(ross!B$3:B$960,MATCH(A64,ross!B$3:B$960,1)):INDEX(ross!B$3:B$960,MATCH(A64,ross!B$3:B$960,1)+1))</f>
        <v>1.2928569768011549</v>
      </c>
      <c r="G64" s="3">
        <f t="shared" si="0"/>
        <v>1.0000000000000001E-30</v>
      </c>
      <c r="H64" s="9">
        <f>FORECAST(A64,INDEX('18O'!C$3:C$29,MATCH(A64,'18O'!A$3:A$29,1)):INDEX('18O'!C$3:C$29,MATCH(A64,'18O'!A$3:A$29,1)+1),INDEX('18O'!A$3:A$29,MATCH(A64,'18O'!A$3:A$29,1)):INDEX('18O'!A$3:A$29,MATCH(A64,'18O'!A$3:A$29,1)+1))</f>
        <v>111.55799019607844</v>
      </c>
      <c r="I64" s="9">
        <f>FORECAST(A64,INDEX('18O'!E$3:E$29,MATCH(A64,'18O'!A$3:A$29,1)):INDEX('18O'!E$3:E$29,MATCH(A64,'18O'!A$3:A$29,1)+1),INDEX('18O'!A$3:A$29,MATCH(A64,'18O'!A$3:A$29,1)):INDEX('18O'!A$3:A$29,MATCH(A64,'18O'!A$3:A$29,1)+1))</f>
        <v>8.9081874961822738</v>
      </c>
      <c r="J64" s="27">
        <f>'39Ar'!E64</f>
        <v>0.8463114754098362</v>
      </c>
      <c r="K64" s="8">
        <f>FORECAST($A64,INDEX(NG!B$2:B$17,MATCH($A64,NG!A$2:A$17,1)):INDEX(NG!B$2:B$17,MATCH($A64,NG!A$2:A$17,1)+1),INDEX(NG!A$2:A$17,MATCH($A64,NG!A$2:A$17,1)):INDEX(NG!A$2:A$17,MATCH($A64,NG!A$2:A$17,1)+1))</f>
        <v>1.1303066969403757E-6</v>
      </c>
      <c r="L64" s="8">
        <f>FORECAST($A64,INDEX(NG!D$2:D$18,MATCH($A64,NG!C$2:C$18,1)):INDEX(NG!D$2:D$18,MATCH($A64,NG!C$2:C$18,1)+1),INDEX(NG!C$2:C$18,MATCH($A64,NG!C$2:C$18,1)):INDEX(NG!C$2:C$18,MATCH($A64,NG!C$2:C$18,1)+1))</f>
        <v>1.4708628969059426E-7</v>
      </c>
      <c r="M64" s="8">
        <f>FORECAST($A64,INDEX(NG!F$2:F$14,MATCH($A64,NG!E$2:E$14,1)):INDEX(NG!F$2:F$14,MATCH($A64,NG!E$2:E$14,1)+1),INDEX(NG!E$2:E$14,MATCH($A64,NG!E$2:E$14,1)):INDEX(NG!E$2:E$14,MATCH($A64,NG!E$2:E$14,1)+1))</f>
        <v>7.9952328990092353E-7</v>
      </c>
      <c r="N64" s="8">
        <f>FORECAST($A64,INDEX(NG!H$2:H$14,MATCH($A64,NG!G$2:G$14,1)):INDEX(NG!H$2:H$14,MATCH($A64,NG!G$2:G$14,1)+1),INDEX(NG!G$2:G$14,MATCH($A64,NG!G$2:G$14,1)):INDEX(NG!G$2:G$14,MATCH($A64,NG!G$2:G$14,1)+1))</f>
        <v>5.1792107817001569E-8</v>
      </c>
      <c r="O64" s="3">
        <v>3.0000000000000001E-6</v>
      </c>
      <c r="P64" s="3">
        <v>5.0000000000000003E-10</v>
      </c>
      <c r="T64" s="9"/>
    </row>
    <row r="65" spans="1:20" x14ac:dyDescent="0.35">
      <c r="A65">
        <v>63</v>
      </c>
      <c r="B65" s="13">
        <f t="shared" si="1"/>
        <v>-63</v>
      </c>
      <c r="C65" s="2">
        <v>0</v>
      </c>
      <c r="D65" s="2">
        <v>0</v>
      </c>
      <c r="E65" s="7">
        <f>FORECAST(A65,INDEX(ross!C$3:C$960,MATCH(A65,ross!B$3:B$960,1)):INDEX(ross!C$3:C$960,MATCH(A65,ross!B$3:B$960,1)+1),INDEX(ross!B$3:B$960,MATCH(A65,ross!B$3:B$960,1)):INDEX(ross!B$3:B$960,MATCH(A65,ross!B$3:B$960,1)+1))</f>
        <v>23.15145476</v>
      </c>
      <c r="F65" s="7">
        <f>FORECAST(A65,INDEX(ross!I$3:I$960,MATCH(A65,ross!B$3:B$960,1)):INDEX(ross!I$3:I$960,MATCH(A65,ross!B$3:B$960,1)+1),INDEX(ross!B$3:B$960,MATCH(A65,ross!B$3:B$960,1)):INDEX(ross!B$3:B$960,MATCH(A65,ross!B$3:B$960,1)+1))</f>
        <v>1.3062631171667181</v>
      </c>
      <c r="G65" s="3">
        <f t="shared" si="0"/>
        <v>1.0000000000000001E-30</v>
      </c>
      <c r="H65" s="9">
        <f>FORECAST(A65,INDEX('18O'!C$3:C$29,MATCH(A65,'18O'!A$3:A$29,1)):INDEX('18O'!C$3:C$29,MATCH(A65,'18O'!A$3:A$29,1)+1),INDEX('18O'!A$3:A$29,MATCH(A65,'18O'!A$3:A$29,1)):INDEX('18O'!A$3:A$29,MATCH(A65,'18O'!A$3:A$29,1)+1))</f>
        <v>111.56039215686275</v>
      </c>
      <c r="I65" s="9">
        <f>FORECAST(A65,INDEX('18O'!E$3:E$29,MATCH(A65,'18O'!A$3:A$29,1)):INDEX('18O'!E$3:E$29,MATCH(A65,'18O'!A$3:A$29,1)+1),INDEX('18O'!A$3:A$29,MATCH(A65,'18O'!A$3:A$29,1)):INDEX('18O'!A$3:A$29,MATCH(A65,'18O'!A$3:A$29,1)+1))</f>
        <v>8.9078757151874264</v>
      </c>
      <c r="J65" s="27">
        <f>'39Ar'!E65</f>
        <v>0.84114754098360667</v>
      </c>
      <c r="K65" s="8">
        <f>FORECAST($A65,INDEX(NG!B$2:B$17,MATCH($A65,NG!A$2:A$17,1)):INDEX(NG!B$2:B$17,MATCH($A65,NG!A$2:A$17,1)+1),INDEX(NG!A$2:A$17,MATCH($A65,NG!A$2:A$17,1)):INDEX(NG!A$2:A$17,MATCH($A65,NG!A$2:A$17,1)+1))</f>
        <v>1.1777687271614162E-6</v>
      </c>
      <c r="L65" s="8">
        <f>FORECAST($A65,INDEX(NG!D$2:D$18,MATCH($A65,NG!C$2:C$18,1)):INDEX(NG!D$2:D$18,MATCH($A65,NG!C$2:C$18,1)+1),INDEX(NG!C$2:C$18,MATCH($A65,NG!C$2:C$18,1)):INDEX(NG!C$2:C$18,MATCH($A65,NG!C$2:C$18,1)+1))</f>
        <v>1.4710383685143768E-7</v>
      </c>
      <c r="M65" s="8">
        <f>FORECAST($A65,INDEX(NG!F$2:F$14,MATCH($A65,NG!E$2:E$14,1)):INDEX(NG!F$2:F$14,MATCH($A65,NG!E$2:E$14,1)+1),INDEX(NG!E$2:E$14,MATCH($A65,NG!E$2:E$14,1)):INDEX(NG!E$2:E$14,MATCH($A65,NG!E$2:E$14,1)+1))</f>
        <v>7.998897228917882E-7</v>
      </c>
      <c r="N65" s="8">
        <f>FORECAST($A65,INDEX(NG!H$2:H$14,MATCH($A65,NG!G$2:G$14,1)):INDEX(NG!H$2:H$14,MATCH($A65,NG!G$2:G$14,1)+1),INDEX(NG!G$2:G$14,MATCH($A65,NG!G$2:G$14,1)):INDEX(NG!G$2:G$14,MATCH($A65,NG!G$2:G$14,1)+1))</f>
        <v>5.1828314285994792E-8</v>
      </c>
      <c r="O65" s="3">
        <v>3.0000000000000001E-6</v>
      </c>
      <c r="P65" s="3">
        <v>5.0000000000000003E-10</v>
      </c>
      <c r="T65" s="9"/>
    </row>
    <row r="66" spans="1:20" x14ac:dyDescent="0.35">
      <c r="A66">
        <v>64</v>
      </c>
      <c r="B66" s="13">
        <f t="shared" si="1"/>
        <v>-64</v>
      </c>
      <c r="C66" s="2">
        <v>0</v>
      </c>
      <c r="D66" s="2">
        <v>0</v>
      </c>
      <c r="E66" s="7">
        <f>FORECAST(A66,INDEX(ross!C$3:C$960,MATCH(A66,ross!B$3:B$960,1)):INDEX(ross!C$3:C$960,MATCH(A66,ross!B$3:B$960,1)+1),INDEX(ross!B$3:B$960,MATCH(A66,ross!B$3:B$960,1)):INDEX(ross!B$3:B$960,MATCH(A66,ross!B$3:B$960,1)+1))</f>
        <v>23.131323259999998</v>
      </c>
      <c r="F66" s="7">
        <f>FORECAST(A66,INDEX(ross!I$3:I$960,MATCH(A66,ross!B$3:B$960,1)):INDEX(ross!I$3:I$960,MATCH(A66,ross!B$3:B$960,1)+1),INDEX(ross!B$3:B$960,MATCH(A66,ross!B$3:B$960,1)):INDEX(ross!B$3:B$960,MATCH(A66,ross!B$3:B$960,1)+1))</f>
        <v>1.3150628363712151</v>
      </c>
      <c r="G66" s="3">
        <f t="shared" si="0"/>
        <v>1.0000000000000001E-30</v>
      </c>
      <c r="H66" s="9">
        <f>FORECAST(A66,INDEX('18O'!C$3:C$29,MATCH(A66,'18O'!A$3:A$29,1)):INDEX('18O'!C$3:C$29,MATCH(A66,'18O'!A$3:A$29,1)+1),INDEX('18O'!A$3:A$29,MATCH(A66,'18O'!A$3:A$29,1)):INDEX('18O'!A$3:A$29,MATCH(A66,'18O'!A$3:A$29,1)+1))</f>
        <v>111.56279411764706</v>
      </c>
      <c r="I66" s="9">
        <f>FORECAST(A66,INDEX('18O'!E$3:E$29,MATCH(A66,'18O'!A$3:A$29,1)):INDEX('18O'!E$3:E$29,MATCH(A66,'18O'!A$3:A$29,1)+1),INDEX('18O'!A$3:A$29,MATCH(A66,'18O'!A$3:A$29,1)):INDEX('18O'!A$3:A$29,MATCH(A66,'18O'!A$3:A$29,1)+1))</f>
        <v>8.9075639341925772</v>
      </c>
      <c r="J66" s="27">
        <f>'39Ar'!E66</f>
        <v>0.83598360655737713</v>
      </c>
      <c r="K66" s="8">
        <f>FORECAST($A66,INDEX(NG!B$2:B$17,MATCH($A66,NG!A$2:A$17,1)):INDEX(NG!B$2:B$17,MATCH($A66,NG!A$2:A$17,1)+1),INDEX(NG!A$2:A$17,MATCH($A66,NG!A$2:A$17,1)):INDEX(NG!A$2:A$17,MATCH($A66,NG!A$2:A$17,1)+1))</f>
        <v>1.2252307573824572E-6</v>
      </c>
      <c r="L66" s="8">
        <f>FORECAST($A66,INDEX(NG!D$2:D$18,MATCH($A66,NG!C$2:C$18,1)):INDEX(NG!D$2:D$18,MATCH($A66,NG!C$2:C$18,1)+1),INDEX(NG!C$2:C$18,MATCH($A66,NG!C$2:C$18,1)):INDEX(NG!C$2:C$18,MATCH($A66,NG!C$2:C$18,1)+1))</f>
        <v>1.4712138401228111E-7</v>
      </c>
      <c r="M66" s="8">
        <f>FORECAST($A66,INDEX(NG!F$2:F$14,MATCH($A66,NG!E$2:E$14,1)):INDEX(NG!F$2:F$14,MATCH($A66,NG!E$2:E$14,1)+1),INDEX(NG!E$2:E$14,MATCH($A66,NG!E$2:E$14,1)):INDEX(NG!E$2:E$14,MATCH($A66,NG!E$2:E$14,1)+1))</f>
        <v>8.0025615588265288E-7</v>
      </c>
      <c r="N66" s="8">
        <f>FORECAST($A66,INDEX(NG!H$2:H$14,MATCH($A66,NG!G$2:G$14,1)):INDEX(NG!H$2:H$14,MATCH($A66,NG!G$2:G$14,1)+1),INDEX(NG!G$2:G$14,MATCH($A66,NG!G$2:G$14,1)):INDEX(NG!G$2:G$14,MATCH($A66,NG!G$2:G$14,1)+1))</f>
        <v>5.1864520754988015E-8</v>
      </c>
      <c r="O66" s="3">
        <v>3.0000000000000001E-6</v>
      </c>
      <c r="P66" s="3">
        <v>5.0000000000000003E-10</v>
      </c>
      <c r="T66" s="9"/>
    </row>
    <row r="67" spans="1:20" x14ac:dyDescent="0.35">
      <c r="A67">
        <v>65</v>
      </c>
      <c r="B67" s="13">
        <f t="shared" si="1"/>
        <v>-65</v>
      </c>
      <c r="C67" s="2">
        <v>0</v>
      </c>
      <c r="D67" s="2">
        <v>0</v>
      </c>
      <c r="E67" s="7">
        <f>FORECAST(A67,INDEX(ross!C$3:C$960,MATCH(A67,ross!B$3:B$960,1)):INDEX(ross!C$3:C$960,MATCH(A67,ross!B$3:B$960,1)+1),INDEX(ross!B$3:B$960,MATCH(A67,ross!B$3:B$960,1)):INDEX(ross!B$3:B$960,MATCH(A67,ross!B$3:B$960,1)+1))</f>
        <v>23.116747629999999</v>
      </c>
      <c r="F67" s="7">
        <f>FORECAST(A67,INDEX(ross!I$3:I$960,MATCH(A67,ross!B$3:B$960,1)):INDEX(ross!I$3:I$960,MATCH(A67,ross!B$3:B$960,1)+1),INDEX(ross!B$3:B$960,MATCH(A67,ross!B$3:B$960,1)):INDEX(ross!B$3:B$960,MATCH(A67,ross!B$3:B$960,1)+1))</f>
        <v>1.3228234789948412</v>
      </c>
      <c r="G67" s="3">
        <f t="shared" ref="G67:G130" si="2">1E-30</f>
        <v>1.0000000000000001E-30</v>
      </c>
      <c r="H67" s="9">
        <f>FORECAST(A67,INDEX('18O'!C$3:C$29,MATCH(A67,'18O'!A$3:A$29,1)):INDEX('18O'!C$3:C$29,MATCH(A67,'18O'!A$3:A$29,1)+1),INDEX('18O'!A$3:A$29,MATCH(A67,'18O'!A$3:A$29,1)):INDEX('18O'!A$3:A$29,MATCH(A67,'18O'!A$3:A$29,1)+1))</f>
        <v>111.56519607843137</v>
      </c>
      <c r="I67" s="9">
        <f>FORECAST(A67,INDEX('18O'!E$3:E$29,MATCH(A67,'18O'!A$3:A$29,1)):INDEX('18O'!E$3:E$29,MATCH(A67,'18O'!A$3:A$29,1)+1),INDEX('18O'!A$3:A$29,MATCH(A67,'18O'!A$3:A$29,1)):INDEX('18O'!A$3:A$29,MATCH(A67,'18O'!A$3:A$29,1)+1))</f>
        <v>8.907252153197728</v>
      </c>
      <c r="J67" s="27">
        <f>'39Ar'!E67</f>
        <v>0.8308196721311476</v>
      </c>
      <c r="K67" s="8">
        <f>FORECAST($A67,INDEX(NG!B$2:B$17,MATCH($A67,NG!A$2:A$17,1)):INDEX(NG!B$2:B$17,MATCH($A67,NG!A$2:A$17,1)+1),INDEX(NG!A$2:A$17,MATCH($A67,NG!A$2:A$17,1)):INDEX(NG!A$2:A$17,MATCH($A67,NG!A$2:A$17,1)+1))</f>
        <v>1.2726927876034982E-6</v>
      </c>
      <c r="L67" s="8">
        <f>FORECAST($A67,INDEX(NG!D$2:D$18,MATCH($A67,NG!C$2:C$18,1)):INDEX(NG!D$2:D$18,MATCH($A67,NG!C$2:C$18,1)+1),INDEX(NG!C$2:C$18,MATCH($A67,NG!C$2:C$18,1)):INDEX(NG!C$2:C$18,MATCH($A67,NG!C$2:C$18,1)+1))</f>
        <v>1.4713893117312453E-7</v>
      </c>
      <c r="M67" s="8">
        <f>FORECAST($A67,INDEX(NG!F$2:F$14,MATCH($A67,NG!E$2:E$14,1)):INDEX(NG!F$2:F$14,MATCH($A67,NG!E$2:E$14,1)+1),INDEX(NG!E$2:E$14,MATCH($A67,NG!E$2:E$14,1)):INDEX(NG!E$2:E$14,MATCH($A67,NG!E$2:E$14,1)+1))</f>
        <v>8.0062258887351744E-7</v>
      </c>
      <c r="N67" s="8">
        <f>FORECAST($A67,INDEX(NG!H$2:H$14,MATCH($A67,NG!G$2:G$14,1)):INDEX(NG!H$2:H$14,MATCH($A67,NG!G$2:G$14,1)+1),INDEX(NG!G$2:G$14,MATCH($A67,NG!G$2:G$14,1)):INDEX(NG!G$2:G$14,MATCH($A67,NG!G$2:G$14,1)+1))</f>
        <v>5.1900727223981238E-8</v>
      </c>
      <c r="O67" s="3">
        <v>3.0000000000000001E-6</v>
      </c>
      <c r="P67" s="3">
        <v>5.0000000000000003E-10</v>
      </c>
      <c r="T67" s="9"/>
    </row>
    <row r="68" spans="1:20" x14ac:dyDescent="0.35">
      <c r="A68">
        <v>66</v>
      </c>
      <c r="B68" s="13">
        <f t="shared" ref="B68:B131" si="3">-A68</f>
        <v>-66</v>
      </c>
      <c r="C68" s="2">
        <v>0</v>
      </c>
      <c r="D68" s="2">
        <v>0</v>
      </c>
      <c r="E68" s="7">
        <f>FORECAST(A68,INDEX(ross!C$3:C$960,MATCH(A68,ross!B$3:B$960,1)):INDEX(ross!C$3:C$960,MATCH(A68,ross!B$3:B$960,1)+1),INDEX(ross!B$3:B$960,MATCH(A68,ross!B$3:B$960,1)):INDEX(ross!B$3:B$960,MATCH(A68,ross!B$3:B$960,1)+1))</f>
        <v>23.099217639999999</v>
      </c>
      <c r="F68" s="7">
        <f>FORECAST(A68,INDEX(ross!I$3:I$960,MATCH(A68,ross!B$3:B$960,1)):INDEX(ross!I$3:I$960,MATCH(A68,ross!B$3:B$960,1)+1),INDEX(ross!B$3:B$960,MATCH(A68,ross!B$3:B$960,1)):INDEX(ross!B$3:B$960,MATCH(A68,ross!B$3:B$960,1)+1))</f>
        <v>1.3340818534301715</v>
      </c>
      <c r="G68" s="3">
        <f t="shared" si="2"/>
        <v>1.0000000000000001E-30</v>
      </c>
      <c r="H68" s="9">
        <f>FORECAST(A68,INDEX('18O'!C$3:C$29,MATCH(A68,'18O'!A$3:A$29,1)):INDEX('18O'!C$3:C$29,MATCH(A68,'18O'!A$3:A$29,1)+1),INDEX('18O'!A$3:A$29,MATCH(A68,'18O'!A$3:A$29,1)):INDEX('18O'!A$3:A$29,MATCH(A68,'18O'!A$3:A$29,1)+1))</f>
        <v>111.56598124098124</v>
      </c>
      <c r="I68" s="9">
        <f>FORECAST(A68,INDEX('18O'!E$3:E$29,MATCH(A68,'18O'!A$3:A$29,1)):INDEX('18O'!E$3:E$29,MATCH(A68,'18O'!A$3:A$29,1)+1),INDEX('18O'!A$3:A$29,MATCH(A68,'18O'!A$3:A$29,1)):INDEX('18O'!A$3:A$29,MATCH(A68,'18O'!A$3:A$29,1)+1))</f>
        <v>8.9072747951252662</v>
      </c>
      <c r="J68" s="27">
        <f>'39Ar'!E68</f>
        <v>0.82565573770491807</v>
      </c>
      <c r="K68" s="8">
        <f>FORECAST($A68,INDEX(NG!B$2:B$17,MATCH($A68,NG!A$2:A$17,1)):INDEX(NG!B$2:B$17,MATCH($A68,NG!A$2:A$17,1)+1),INDEX(NG!A$2:A$17,MATCH($A68,NG!A$2:A$17,1)):INDEX(NG!A$2:A$17,MATCH($A68,NG!A$2:A$17,1)+1))</f>
        <v>1.3201548178245387E-6</v>
      </c>
      <c r="L68" s="8">
        <f>FORECAST($A68,INDEX(NG!D$2:D$18,MATCH($A68,NG!C$2:C$18,1)):INDEX(NG!D$2:D$18,MATCH($A68,NG!C$2:C$18,1)+1),INDEX(NG!C$2:C$18,MATCH($A68,NG!C$2:C$18,1)):INDEX(NG!C$2:C$18,MATCH($A68,NG!C$2:C$18,1)+1))</f>
        <v>1.4715647833396795E-7</v>
      </c>
      <c r="M68" s="8">
        <f>FORECAST($A68,INDEX(NG!F$2:F$14,MATCH($A68,NG!E$2:E$14,1)):INDEX(NG!F$2:F$14,MATCH($A68,NG!E$2:E$14,1)+1),INDEX(NG!E$2:E$14,MATCH($A68,NG!E$2:E$14,1)):INDEX(NG!E$2:E$14,MATCH($A68,NG!E$2:E$14,1)+1))</f>
        <v>8.0098902186438211E-7</v>
      </c>
      <c r="N68" s="8">
        <f>FORECAST($A68,INDEX(NG!H$2:H$14,MATCH($A68,NG!G$2:G$14,1)):INDEX(NG!H$2:H$14,MATCH($A68,NG!G$2:G$14,1)+1),INDEX(NG!G$2:G$14,MATCH($A68,NG!G$2:G$14,1)):INDEX(NG!G$2:G$14,MATCH($A68,NG!G$2:G$14,1)+1))</f>
        <v>5.1936933692974461E-8</v>
      </c>
      <c r="O68" s="3">
        <v>3.0000000000000001E-6</v>
      </c>
      <c r="P68" s="3">
        <v>5.0000000000000003E-10</v>
      </c>
      <c r="T68" s="9"/>
    </row>
    <row r="69" spans="1:20" x14ac:dyDescent="0.35">
      <c r="A69">
        <v>67</v>
      </c>
      <c r="B69" s="13">
        <f t="shared" si="3"/>
        <v>-67</v>
      </c>
      <c r="C69" s="2">
        <v>0</v>
      </c>
      <c r="D69" s="2">
        <v>0</v>
      </c>
      <c r="E69" s="7">
        <f>FORECAST(A69,INDEX(ross!C$3:C$960,MATCH(A69,ross!B$3:B$960,1)):INDEX(ross!C$3:C$960,MATCH(A69,ross!B$3:B$960,1)+1),INDEX(ross!B$3:B$960,MATCH(A69,ross!B$3:B$960,1)):INDEX(ross!B$3:B$960,MATCH(A69,ross!B$3:B$960,1)+1))</f>
        <v>23.086709129999999</v>
      </c>
      <c r="F69" s="7">
        <f>FORECAST(A69,INDEX(ross!I$3:I$960,MATCH(A69,ross!B$3:B$960,1)):INDEX(ross!I$3:I$960,MATCH(A69,ross!B$3:B$960,1)+1),INDEX(ross!B$3:B$960,MATCH(A69,ross!B$3:B$960,1)):INDEX(ross!B$3:B$960,MATCH(A69,ross!B$3:B$960,1)+1))</f>
        <v>1.3588683288851608</v>
      </c>
      <c r="G69" s="3">
        <f t="shared" si="2"/>
        <v>1.0000000000000001E-30</v>
      </c>
      <c r="H69" s="9">
        <f>FORECAST(A69,INDEX('18O'!C$3:C$29,MATCH(A69,'18O'!A$3:A$29,1)):INDEX('18O'!C$3:C$29,MATCH(A69,'18O'!A$3:A$29,1)+1),INDEX('18O'!A$3:A$29,MATCH(A69,'18O'!A$3:A$29,1)):INDEX('18O'!A$3:A$29,MATCH(A69,'18O'!A$3:A$29,1)+1))</f>
        <v>111.56421356421357</v>
      </c>
      <c r="I69" s="9">
        <f>FORECAST(A69,INDEX('18O'!E$3:E$29,MATCH(A69,'18O'!A$3:A$29,1)):INDEX('18O'!E$3:E$29,MATCH(A69,'18O'!A$3:A$29,1)+1),INDEX('18O'!A$3:A$29,MATCH(A69,'18O'!A$3:A$29,1)):INDEX('18O'!A$3:A$29,MATCH(A69,'18O'!A$3:A$29,1)+1))</f>
        <v>8.9078254732460369</v>
      </c>
      <c r="J69" s="27">
        <f>'39Ar'!E69</f>
        <v>0.82049180327868854</v>
      </c>
      <c r="K69" s="8">
        <f>FORECAST($A69,INDEX(NG!B$2:B$17,MATCH($A69,NG!A$2:A$17,1)):INDEX(NG!B$2:B$17,MATCH($A69,NG!A$2:A$17,1)+1),INDEX(NG!A$2:A$17,MATCH($A69,NG!A$2:A$17,1)):INDEX(NG!A$2:A$17,MATCH($A69,NG!A$2:A$17,1)+1))</f>
        <v>1.3676168480455797E-6</v>
      </c>
      <c r="L69" s="8">
        <f>FORECAST($A69,INDEX(NG!D$2:D$18,MATCH($A69,NG!C$2:C$18,1)):INDEX(NG!D$2:D$18,MATCH($A69,NG!C$2:C$18,1)+1),INDEX(NG!C$2:C$18,MATCH($A69,NG!C$2:C$18,1)):INDEX(NG!C$2:C$18,MATCH($A69,NG!C$2:C$18,1)+1))</f>
        <v>1.4717402549481137E-7</v>
      </c>
      <c r="M69" s="8">
        <f>FORECAST($A69,INDEX(NG!F$2:F$14,MATCH($A69,NG!E$2:E$14,1)):INDEX(NG!F$2:F$14,MATCH($A69,NG!E$2:E$14,1)+1),INDEX(NG!E$2:E$14,MATCH($A69,NG!E$2:E$14,1)):INDEX(NG!E$2:E$14,MATCH($A69,NG!E$2:E$14,1)+1))</f>
        <v>8.0135545485524668E-7</v>
      </c>
      <c r="N69" s="8">
        <f>FORECAST($A69,INDEX(NG!H$2:H$14,MATCH($A69,NG!G$2:G$14,1)):INDEX(NG!H$2:H$14,MATCH($A69,NG!G$2:G$14,1)+1),INDEX(NG!G$2:G$14,MATCH($A69,NG!G$2:G$14,1)):INDEX(NG!G$2:G$14,MATCH($A69,NG!G$2:G$14,1)+1))</f>
        <v>5.1973140161967685E-8</v>
      </c>
      <c r="O69" s="3">
        <v>3.0000000000000001E-6</v>
      </c>
      <c r="P69" s="3">
        <v>5.0000000000000003E-10</v>
      </c>
      <c r="T69" s="9"/>
    </row>
    <row r="70" spans="1:20" x14ac:dyDescent="0.35">
      <c r="A70">
        <v>68</v>
      </c>
      <c r="B70" s="13">
        <f t="shared" si="3"/>
        <v>-68</v>
      </c>
      <c r="C70" s="2">
        <v>0</v>
      </c>
      <c r="D70" s="2">
        <v>0</v>
      </c>
      <c r="E70" s="7">
        <f>FORECAST(A70,INDEX(ross!C$3:C$960,MATCH(A70,ross!B$3:B$960,1)):INDEX(ross!C$3:C$960,MATCH(A70,ross!B$3:B$960,1)+1),INDEX(ross!B$3:B$960,MATCH(A70,ross!B$3:B$960,1)):INDEX(ross!B$3:B$960,MATCH(A70,ross!B$3:B$960,1)+1))</f>
        <v>23.090015950000002</v>
      </c>
      <c r="F70" s="7">
        <f>FORECAST(A70,INDEX(ross!I$3:I$960,MATCH(A70,ross!B$3:B$960,1)):INDEX(ross!I$3:I$960,MATCH(A70,ross!B$3:B$960,1)+1),INDEX(ross!B$3:B$960,MATCH(A70,ross!B$3:B$960,1)):INDEX(ross!B$3:B$960,MATCH(A70,ross!B$3:B$960,1)+1))</f>
        <v>1.3810286995752281</v>
      </c>
      <c r="G70" s="3">
        <f t="shared" si="2"/>
        <v>1.0000000000000001E-30</v>
      </c>
      <c r="H70" s="9">
        <f>FORECAST(A70,INDEX('18O'!C$3:C$29,MATCH(A70,'18O'!A$3:A$29,1)):INDEX('18O'!C$3:C$29,MATCH(A70,'18O'!A$3:A$29,1)+1),INDEX('18O'!A$3:A$29,MATCH(A70,'18O'!A$3:A$29,1)):INDEX('18O'!A$3:A$29,MATCH(A70,'18O'!A$3:A$29,1)+1))</f>
        <v>111.5624458874459</v>
      </c>
      <c r="I70" s="9">
        <f>FORECAST(A70,INDEX('18O'!E$3:E$29,MATCH(A70,'18O'!A$3:A$29,1)):INDEX('18O'!E$3:E$29,MATCH(A70,'18O'!A$3:A$29,1)+1),INDEX('18O'!A$3:A$29,MATCH(A70,'18O'!A$3:A$29,1)):INDEX('18O'!A$3:A$29,MATCH(A70,'18O'!A$3:A$29,1)+1))</f>
        <v>8.9083761513668076</v>
      </c>
      <c r="J70" s="27">
        <f>'39Ar'!E70</f>
        <v>0.815327868852459</v>
      </c>
      <c r="K70" s="8">
        <f>FORECAST($A70,INDEX(NG!B$2:B$17,MATCH($A70,NG!A$2:A$17,1)):INDEX(NG!B$2:B$17,MATCH($A70,NG!A$2:A$17,1)+1),INDEX(NG!A$2:A$17,MATCH($A70,NG!A$2:A$17,1)):INDEX(NG!A$2:A$17,MATCH($A70,NG!A$2:A$17,1)+1))</f>
        <v>1.4150788782666202E-6</v>
      </c>
      <c r="L70" s="8">
        <f>FORECAST($A70,INDEX(NG!D$2:D$18,MATCH($A70,NG!C$2:C$18,1)):INDEX(NG!D$2:D$18,MATCH($A70,NG!C$2:C$18,1)+1),INDEX(NG!C$2:C$18,MATCH($A70,NG!C$2:C$18,1)):INDEX(NG!C$2:C$18,MATCH($A70,NG!C$2:C$18,1)+1))</f>
        <v>1.4719157265565479E-7</v>
      </c>
      <c r="M70" s="8">
        <f>FORECAST($A70,INDEX(NG!F$2:F$14,MATCH($A70,NG!E$2:E$14,1)):INDEX(NG!F$2:F$14,MATCH($A70,NG!E$2:E$14,1)+1),INDEX(NG!E$2:E$14,MATCH($A70,NG!E$2:E$14,1)):INDEX(NG!E$2:E$14,MATCH($A70,NG!E$2:E$14,1)+1))</f>
        <v>8.0172188784611135E-7</v>
      </c>
      <c r="N70" s="8">
        <f>FORECAST($A70,INDEX(NG!H$2:H$14,MATCH($A70,NG!G$2:G$14,1)):INDEX(NG!H$2:H$14,MATCH($A70,NG!G$2:G$14,1)+1),INDEX(NG!G$2:G$14,MATCH($A70,NG!G$2:G$14,1)):INDEX(NG!G$2:G$14,MATCH($A70,NG!G$2:G$14,1)+1))</f>
        <v>5.2009346630960908E-8</v>
      </c>
      <c r="O70" s="3">
        <v>3.0000000000000001E-6</v>
      </c>
      <c r="P70" s="3">
        <v>5.0000000000000003E-10</v>
      </c>
      <c r="T70" s="9"/>
    </row>
    <row r="71" spans="1:20" x14ac:dyDescent="0.35">
      <c r="A71">
        <v>69</v>
      </c>
      <c r="B71" s="13">
        <f t="shared" si="3"/>
        <v>-69</v>
      </c>
      <c r="C71" s="2">
        <v>0</v>
      </c>
      <c r="D71" s="2">
        <v>0</v>
      </c>
      <c r="E71" s="7">
        <f>FORECAST(A71,INDEX(ross!C$3:C$960,MATCH(A71,ross!B$3:B$960,1)):INDEX(ross!C$3:C$960,MATCH(A71,ross!B$3:B$960,1)+1),INDEX(ross!B$3:B$960,MATCH(A71,ross!B$3:B$960,1)):INDEX(ross!B$3:B$960,MATCH(A71,ross!B$3:B$960,1)+1))</f>
        <v>23.084838179999998</v>
      </c>
      <c r="F71" s="7">
        <f>FORECAST(A71,INDEX(ross!I$3:I$960,MATCH(A71,ross!B$3:B$960,1)):INDEX(ross!I$3:I$960,MATCH(A71,ross!B$3:B$960,1)+1),INDEX(ross!B$3:B$960,MATCH(A71,ross!B$3:B$960,1)):INDEX(ross!B$3:B$960,MATCH(A71,ross!B$3:B$960,1)+1))</f>
        <v>1.4034468757871528</v>
      </c>
      <c r="G71" s="3">
        <f t="shared" si="2"/>
        <v>1.0000000000000001E-30</v>
      </c>
      <c r="H71" s="9">
        <f>FORECAST(A71,INDEX('18O'!C$3:C$29,MATCH(A71,'18O'!A$3:A$29,1)):INDEX('18O'!C$3:C$29,MATCH(A71,'18O'!A$3:A$29,1)+1),INDEX('18O'!A$3:A$29,MATCH(A71,'18O'!A$3:A$29,1)):INDEX('18O'!A$3:A$29,MATCH(A71,'18O'!A$3:A$29,1)+1))</f>
        <v>111.56067821067822</v>
      </c>
      <c r="I71" s="9">
        <f>FORECAST(A71,INDEX('18O'!E$3:E$29,MATCH(A71,'18O'!A$3:A$29,1)):INDEX('18O'!E$3:E$29,MATCH(A71,'18O'!A$3:A$29,1)+1),INDEX('18O'!A$3:A$29,MATCH(A71,'18O'!A$3:A$29,1)):INDEX('18O'!A$3:A$29,MATCH(A71,'18O'!A$3:A$29,1)+1))</f>
        <v>8.9089268294875801</v>
      </c>
      <c r="J71" s="27">
        <f>'39Ar'!E71</f>
        <v>0.81016393442622958</v>
      </c>
      <c r="K71" s="8">
        <f>FORECAST($A71,INDEX(NG!B$2:B$17,MATCH($A71,NG!A$2:A$17,1)):INDEX(NG!B$2:B$17,MATCH($A71,NG!A$2:A$17,1)+1),INDEX(NG!A$2:A$17,MATCH($A71,NG!A$2:A$17,1)):INDEX(NG!A$2:A$17,MATCH($A71,NG!A$2:A$17,1)+1))</f>
        <v>1.4625409084876611E-6</v>
      </c>
      <c r="L71" s="8">
        <f>FORECAST($A71,INDEX(NG!D$2:D$18,MATCH($A71,NG!C$2:C$18,1)):INDEX(NG!D$2:D$18,MATCH($A71,NG!C$2:C$18,1)+1),INDEX(NG!C$2:C$18,MATCH($A71,NG!C$2:C$18,1)):INDEX(NG!C$2:C$18,MATCH($A71,NG!C$2:C$18,1)+1))</f>
        <v>1.4720911981649819E-7</v>
      </c>
      <c r="M71" s="8">
        <f>FORECAST($A71,INDEX(NG!F$2:F$14,MATCH($A71,NG!E$2:E$14,1)):INDEX(NG!F$2:F$14,MATCH($A71,NG!E$2:E$14,1)+1),INDEX(NG!E$2:E$14,MATCH($A71,NG!E$2:E$14,1)):INDEX(NG!E$2:E$14,MATCH($A71,NG!E$2:E$14,1)+1))</f>
        <v>8.0208832083697591E-7</v>
      </c>
      <c r="N71" s="8">
        <f>FORECAST($A71,INDEX(NG!H$2:H$14,MATCH($A71,NG!G$2:G$14,1)):INDEX(NG!H$2:H$14,MATCH($A71,NG!G$2:G$14,1)+1),INDEX(NG!G$2:G$14,MATCH($A71,NG!G$2:G$14,1)):INDEX(NG!G$2:G$14,MATCH($A71,NG!G$2:G$14,1)+1))</f>
        <v>5.2045553099954131E-8</v>
      </c>
      <c r="O71" s="3">
        <v>3.0000000000000001E-6</v>
      </c>
      <c r="P71" s="3">
        <v>5.0000000000000003E-10</v>
      </c>
      <c r="T71" s="9"/>
    </row>
    <row r="72" spans="1:20" x14ac:dyDescent="0.35">
      <c r="A72">
        <v>70</v>
      </c>
      <c r="B72" s="13">
        <f t="shared" si="3"/>
        <v>-70</v>
      </c>
      <c r="C72" s="2">
        <v>0</v>
      </c>
      <c r="D72" s="2">
        <v>0</v>
      </c>
      <c r="E72" s="7">
        <f>FORECAST(A72,INDEX(ross!C$3:C$960,MATCH(A72,ross!B$3:B$960,1)):INDEX(ross!C$3:C$960,MATCH(A72,ross!B$3:B$960,1)+1),INDEX(ross!B$3:B$960,MATCH(A72,ross!B$3:B$960,1)):INDEX(ross!B$3:B$960,MATCH(A72,ross!B$3:B$960,1)+1))</f>
        <v>23.079845560000003</v>
      </c>
      <c r="F72" s="7">
        <f>FORECAST(A72,INDEX(ross!I$3:I$960,MATCH(A72,ross!B$3:B$960,1)):INDEX(ross!I$3:I$960,MATCH(A72,ross!B$3:B$960,1)+1),INDEX(ross!B$3:B$960,MATCH(A72,ross!B$3:B$960,1)):INDEX(ross!B$3:B$960,MATCH(A72,ross!B$3:B$960,1)+1))</f>
        <v>1.419829592334213</v>
      </c>
      <c r="G72" s="3">
        <f t="shared" si="2"/>
        <v>1.0000000000000001E-30</v>
      </c>
      <c r="H72" s="9">
        <f>FORECAST(A72,INDEX('18O'!C$3:C$29,MATCH(A72,'18O'!A$3:A$29,1)):INDEX('18O'!C$3:C$29,MATCH(A72,'18O'!A$3:A$29,1)+1),INDEX('18O'!A$3:A$29,MATCH(A72,'18O'!A$3:A$29,1)):INDEX('18O'!A$3:A$29,MATCH(A72,'18O'!A$3:A$29,1)+1))</f>
        <v>111.55891053391055</v>
      </c>
      <c r="I72" s="9">
        <f>FORECAST(A72,INDEX('18O'!E$3:E$29,MATCH(A72,'18O'!A$3:A$29,1)):INDEX('18O'!E$3:E$29,MATCH(A72,'18O'!A$3:A$29,1)+1),INDEX('18O'!A$3:A$29,MATCH(A72,'18O'!A$3:A$29,1)):INDEX('18O'!A$3:A$29,MATCH(A72,'18O'!A$3:A$29,1)+1))</f>
        <v>8.9094775076083508</v>
      </c>
      <c r="J72" s="27">
        <f>'39Ar'!E72</f>
        <v>0.80500000000000005</v>
      </c>
      <c r="K72" s="8">
        <f>FORECAST($A72,INDEX(NG!B$2:B$17,MATCH($A72,NG!A$2:A$17,1)):INDEX(NG!B$2:B$17,MATCH($A72,NG!A$2:A$17,1)+1),INDEX(NG!A$2:A$17,MATCH($A72,NG!A$2:A$17,1)):INDEX(NG!A$2:A$17,MATCH($A72,NG!A$2:A$17,1)+1))</f>
        <v>1.5100029387087017E-6</v>
      </c>
      <c r="L72" s="8">
        <f>FORECAST($A72,INDEX(NG!D$2:D$18,MATCH($A72,NG!C$2:C$18,1)):INDEX(NG!D$2:D$18,MATCH($A72,NG!C$2:C$18,1)+1),INDEX(NG!C$2:C$18,MATCH($A72,NG!C$2:C$18,1)):INDEX(NG!C$2:C$18,MATCH($A72,NG!C$2:C$18,1)+1))</f>
        <v>1.4722666697734161E-7</v>
      </c>
      <c r="M72" s="8">
        <f>FORECAST($A72,INDEX(NG!F$2:F$14,MATCH($A72,NG!E$2:E$14,1)):INDEX(NG!F$2:F$14,MATCH($A72,NG!E$2:E$14,1)+1),INDEX(NG!E$2:E$14,MATCH($A72,NG!E$2:E$14,1)):INDEX(NG!E$2:E$14,MATCH($A72,NG!E$2:E$14,1)+1))</f>
        <v>8.0245475382784058E-7</v>
      </c>
      <c r="N72" s="8">
        <f>FORECAST($A72,INDEX(NG!H$2:H$14,MATCH($A72,NG!G$2:G$14,1)):INDEX(NG!H$2:H$14,MATCH($A72,NG!G$2:G$14,1)+1),INDEX(NG!G$2:G$14,MATCH($A72,NG!G$2:G$14,1)):INDEX(NG!G$2:G$14,MATCH($A72,NG!G$2:G$14,1)+1))</f>
        <v>5.2081759568947354E-8</v>
      </c>
      <c r="O72" s="3">
        <v>3.0000000000000001E-6</v>
      </c>
      <c r="P72" s="3">
        <v>5.0000000000000003E-10</v>
      </c>
      <c r="T72" s="9"/>
    </row>
    <row r="73" spans="1:20" x14ac:dyDescent="0.35">
      <c r="A73">
        <v>71</v>
      </c>
      <c r="B73" s="13">
        <f t="shared" si="3"/>
        <v>-71</v>
      </c>
      <c r="C73" s="2">
        <v>0</v>
      </c>
      <c r="D73" s="2">
        <v>0</v>
      </c>
      <c r="E73" s="7">
        <f>FORECAST(A73,INDEX(ross!C$3:C$960,MATCH(A73,ross!B$3:B$960,1)):INDEX(ross!C$3:C$960,MATCH(A73,ross!B$3:B$960,1)+1),INDEX(ross!B$3:B$960,MATCH(A73,ross!B$3:B$960,1)):INDEX(ross!B$3:B$960,MATCH(A73,ross!B$3:B$960,1)+1))</f>
        <v>23.077523240000001</v>
      </c>
      <c r="F73" s="7">
        <f>FORECAST(A73,INDEX(ross!I$3:I$960,MATCH(A73,ross!B$3:B$960,1)):INDEX(ross!I$3:I$960,MATCH(A73,ross!B$3:B$960,1)+1),INDEX(ross!B$3:B$960,MATCH(A73,ross!B$3:B$960,1)):INDEX(ross!B$3:B$960,MATCH(A73,ross!B$3:B$960,1)+1))</f>
        <v>1.4482574718455996</v>
      </c>
      <c r="G73" s="3">
        <f t="shared" si="2"/>
        <v>1.0000000000000001E-30</v>
      </c>
      <c r="H73" s="9">
        <f>FORECAST(A73,INDEX('18O'!C$3:C$29,MATCH(A73,'18O'!A$3:A$29,1)):INDEX('18O'!C$3:C$29,MATCH(A73,'18O'!A$3:A$29,1)+1),INDEX('18O'!A$3:A$29,MATCH(A73,'18O'!A$3:A$29,1)):INDEX('18O'!A$3:A$29,MATCH(A73,'18O'!A$3:A$29,1)+1))</f>
        <v>111.55714285714288</v>
      </c>
      <c r="I73" s="9">
        <f>FORECAST(A73,INDEX('18O'!E$3:E$29,MATCH(A73,'18O'!A$3:A$29,1)):INDEX('18O'!E$3:E$29,MATCH(A73,'18O'!A$3:A$29,1)+1),INDEX('18O'!A$3:A$29,MATCH(A73,'18O'!A$3:A$29,1)):INDEX('18O'!A$3:A$29,MATCH(A73,'18O'!A$3:A$29,1)+1))</f>
        <v>8.9100281857291233</v>
      </c>
      <c r="J73" s="27">
        <f>'39Ar'!E73</f>
        <v>0.8046875</v>
      </c>
      <c r="K73" s="8">
        <f>FORECAST($A73,INDEX(NG!B$2:B$17,MATCH($A73,NG!A$2:A$17,1)):INDEX(NG!B$2:B$17,MATCH($A73,NG!A$2:A$17,1)+1),INDEX(NG!A$2:A$17,MATCH($A73,NG!A$2:A$17,1)):INDEX(NG!A$2:A$17,MATCH($A73,NG!A$2:A$17,1)+1))</f>
        <v>1.5574649689297426E-6</v>
      </c>
      <c r="L73" s="8">
        <f>FORECAST($A73,INDEX(NG!D$2:D$18,MATCH($A73,NG!C$2:C$18,1)):INDEX(NG!D$2:D$18,MATCH($A73,NG!C$2:C$18,1)+1),INDEX(NG!C$2:C$18,MATCH($A73,NG!C$2:C$18,1)):INDEX(NG!C$2:C$18,MATCH($A73,NG!C$2:C$18,1)+1))</f>
        <v>1.4724421413818503E-7</v>
      </c>
      <c r="M73" s="8">
        <f>FORECAST($A73,INDEX(NG!F$2:F$14,MATCH($A73,NG!E$2:E$14,1)):INDEX(NG!F$2:F$14,MATCH($A73,NG!E$2:E$14,1)+1),INDEX(NG!E$2:E$14,MATCH($A73,NG!E$2:E$14,1)):INDEX(NG!E$2:E$14,MATCH($A73,NG!E$2:E$14,1)+1))</f>
        <v>8.0282118681870515E-7</v>
      </c>
      <c r="N73" s="8">
        <f>FORECAST($A73,INDEX(NG!H$2:H$14,MATCH($A73,NG!G$2:G$14,1)):INDEX(NG!H$2:H$14,MATCH($A73,NG!G$2:G$14,1)+1),INDEX(NG!G$2:G$14,MATCH($A73,NG!G$2:G$14,1)):INDEX(NG!G$2:G$14,MATCH($A73,NG!G$2:G$14,1)+1))</f>
        <v>5.2117966037940577E-8</v>
      </c>
      <c r="O73" s="3">
        <v>3.0000000000000001E-6</v>
      </c>
      <c r="P73" s="3">
        <v>5.0000000000000003E-10</v>
      </c>
      <c r="T73" s="9"/>
    </row>
    <row r="74" spans="1:20" x14ac:dyDescent="0.35">
      <c r="A74">
        <v>72</v>
      </c>
      <c r="B74" s="13">
        <f t="shared" si="3"/>
        <v>-72</v>
      </c>
      <c r="C74" s="2">
        <v>0</v>
      </c>
      <c r="D74" s="2">
        <v>0</v>
      </c>
      <c r="E74" s="7">
        <f>FORECAST(A74,INDEX(ross!C$3:C$960,MATCH(A74,ross!B$3:B$960,1)):INDEX(ross!C$3:C$960,MATCH(A74,ross!B$3:B$960,1)+1),INDEX(ross!B$3:B$960,MATCH(A74,ross!B$3:B$960,1)):INDEX(ross!B$3:B$960,MATCH(A74,ross!B$3:B$960,1)+1))</f>
        <v>23.076306379999998</v>
      </c>
      <c r="F74" s="7">
        <f>FORECAST(A74,INDEX(ross!I$3:I$960,MATCH(A74,ross!B$3:B$960,1)):INDEX(ross!I$3:I$960,MATCH(A74,ross!B$3:B$960,1)+1),INDEX(ross!B$3:B$960,MATCH(A74,ross!B$3:B$960,1)):INDEX(ross!B$3:B$960,MATCH(A74,ross!B$3:B$960,1)+1))</f>
        <v>1.4836170803096465</v>
      </c>
      <c r="G74" s="3">
        <f t="shared" si="2"/>
        <v>1.0000000000000001E-30</v>
      </c>
      <c r="H74" s="9">
        <f>FORECAST(A74,INDEX('18O'!C$3:C$29,MATCH(A74,'18O'!A$3:A$29,1)):INDEX('18O'!C$3:C$29,MATCH(A74,'18O'!A$3:A$29,1)+1),INDEX('18O'!A$3:A$29,MATCH(A74,'18O'!A$3:A$29,1)):INDEX('18O'!A$3:A$29,MATCH(A74,'18O'!A$3:A$29,1)+1))</f>
        <v>111.55542071197412</v>
      </c>
      <c r="I74" s="9">
        <f>FORECAST(A74,INDEX('18O'!E$3:E$29,MATCH(A74,'18O'!A$3:A$29,1)):INDEX('18O'!E$3:E$29,MATCH(A74,'18O'!A$3:A$29,1)+1),INDEX('18O'!A$3:A$29,MATCH(A74,'18O'!A$3:A$29,1)):INDEX('18O'!A$3:A$29,MATCH(A74,'18O'!A$3:A$29,1)+1))</f>
        <v>8.9104386575124259</v>
      </c>
      <c r="J74" s="27">
        <f>'39Ar'!E74</f>
        <v>0.80437500000000006</v>
      </c>
      <c r="K74" s="8">
        <f>FORECAST($A74,INDEX(NG!B$2:B$17,MATCH($A74,NG!A$2:A$17,1)):INDEX(NG!B$2:B$17,MATCH($A74,NG!A$2:A$17,1)+1),INDEX(NG!A$2:A$17,MATCH($A74,NG!A$2:A$17,1)):INDEX(NG!A$2:A$17,MATCH($A74,NG!A$2:A$17,1)+1))</f>
        <v>1.6049269991507832E-6</v>
      </c>
      <c r="L74" s="8">
        <f>FORECAST($A74,INDEX(NG!D$2:D$18,MATCH($A74,NG!C$2:C$18,1)):INDEX(NG!D$2:D$18,MATCH($A74,NG!C$2:C$18,1)+1),INDEX(NG!C$2:C$18,MATCH($A74,NG!C$2:C$18,1)):INDEX(NG!C$2:C$18,MATCH($A74,NG!C$2:C$18,1)+1))</f>
        <v>1.4726176129902846E-7</v>
      </c>
      <c r="M74" s="8">
        <f>FORECAST($A74,INDEX(NG!F$2:F$14,MATCH($A74,NG!E$2:E$14,1)):INDEX(NG!F$2:F$14,MATCH($A74,NG!E$2:E$14,1)+1),INDEX(NG!E$2:E$14,MATCH($A74,NG!E$2:E$14,1)):INDEX(NG!E$2:E$14,MATCH($A74,NG!E$2:E$14,1)+1))</f>
        <v>8.0318761980956982E-7</v>
      </c>
      <c r="N74" s="8">
        <f>FORECAST($A74,INDEX(NG!H$2:H$14,MATCH($A74,NG!G$2:G$14,1)):INDEX(NG!H$2:H$14,MATCH($A74,NG!G$2:G$14,1)+1),INDEX(NG!G$2:G$14,MATCH($A74,NG!G$2:G$14,1)):INDEX(NG!G$2:G$14,MATCH($A74,NG!G$2:G$14,1)+1))</f>
        <v>5.2154172506933801E-8</v>
      </c>
      <c r="O74" s="3">
        <v>3.0000000000000001E-6</v>
      </c>
      <c r="P74" s="3">
        <v>5.0000000000000003E-10</v>
      </c>
      <c r="T74" s="9"/>
    </row>
    <row r="75" spans="1:20" x14ac:dyDescent="0.35">
      <c r="A75">
        <v>73</v>
      </c>
      <c r="B75" s="13">
        <f t="shared" si="3"/>
        <v>-73</v>
      </c>
      <c r="C75" s="2">
        <v>0</v>
      </c>
      <c r="D75" s="2">
        <v>0</v>
      </c>
      <c r="E75" s="7">
        <f>FORECAST(A75,INDEX(ross!C$3:C$960,MATCH(A75,ross!B$3:B$960,1)):INDEX(ross!C$3:C$960,MATCH(A75,ross!B$3:B$960,1)+1),INDEX(ross!B$3:B$960,MATCH(A75,ross!B$3:B$960,1)):INDEX(ross!B$3:B$960,MATCH(A75,ross!B$3:B$960,1)+1))</f>
        <v>23.077016359999998</v>
      </c>
      <c r="F75" s="7">
        <f>FORECAST(A75,INDEX(ross!I$3:I$960,MATCH(A75,ross!B$3:B$960,1)):INDEX(ross!I$3:I$960,MATCH(A75,ross!B$3:B$960,1)+1),INDEX(ross!B$3:B$960,MATCH(A75,ross!B$3:B$960,1)):INDEX(ross!B$3:B$960,MATCH(A75,ross!B$3:B$960,1)+1))</f>
        <v>1.5150857186385922</v>
      </c>
      <c r="G75" s="3">
        <f t="shared" si="2"/>
        <v>1.0000000000000001E-30</v>
      </c>
      <c r="H75" s="9">
        <f>FORECAST(A75,INDEX('18O'!C$3:C$29,MATCH(A75,'18O'!A$3:A$29,1)):INDEX('18O'!C$3:C$29,MATCH(A75,'18O'!A$3:A$29,1)+1),INDEX('18O'!A$3:A$29,MATCH(A75,'18O'!A$3:A$29,1)):INDEX('18O'!A$3:A$29,MATCH(A75,'18O'!A$3:A$29,1)+1))</f>
        <v>111.55409924487596</v>
      </c>
      <c r="I75" s="9">
        <f>FORECAST(A75,INDEX('18O'!E$3:E$29,MATCH(A75,'18O'!A$3:A$29,1)):INDEX('18O'!E$3:E$29,MATCH(A75,'18O'!A$3:A$29,1)+1),INDEX('18O'!A$3:A$29,MATCH(A75,'18O'!A$3:A$29,1)):INDEX('18O'!A$3:A$29,MATCH(A75,'18O'!A$3:A$29,1)+1))</f>
        <v>8.9096153135260288</v>
      </c>
      <c r="J75" s="27">
        <f>'39Ar'!E75</f>
        <v>0.80406250000000001</v>
      </c>
      <c r="K75" s="8">
        <f>FORECAST($A75,INDEX(NG!B$2:B$17,MATCH($A75,NG!A$2:A$17,1)):INDEX(NG!B$2:B$17,MATCH($A75,NG!A$2:A$17,1)+1),INDEX(NG!A$2:A$17,MATCH($A75,NG!A$2:A$17,1)):INDEX(NG!A$2:A$17,MATCH($A75,NG!A$2:A$17,1)+1))</f>
        <v>1.6523890293718241E-6</v>
      </c>
      <c r="L75" s="8">
        <f>FORECAST($A75,INDEX(NG!D$2:D$18,MATCH($A75,NG!C$2:C$18,1)):INDEX(NG!D$2:D$18,MATCH($A75,NG!C$2:C$18,1)+1),INDEX(NG!C$2:C$18,MATCH($A75,NG!C$2:C$18,1)):INDEX(NG!C$2:C$18,MATCH($A75,NG!C$2:C$18,1)+1))</f>
        <v>1.4727930845987188E-7</v>
      </c>
      <c r="M75" s="8">
        <f>FORECAST($A75,INDEX(NG!F$2:F$14,MATCH($A75,NG!E$2:E$14,1)):INDEX(NG!F$2:F$14,MATCH($A75,NG!E$2:E$14,1)+1),INDEX(NG!E$2:E$14,MATCH($A75,NG!E$2:E$14,1)):INDEX(NG!E$2:E$14,MATCH($A75,NG!E$2:E$14,1)+1))</f>
        <v>8.0355405280043438E-7</v>
      </c>
      <c r="N75" s="8">
        <f>FORECAST($A75,INDEX(NG!H$2:H$14,MATCH($A75,NG!G$2:G$14,1)):INDEX(NG!H$2:H$14,MATCH($A75,NG!G$2:G$14,1)+1),INDEX(NG!G$2:G$14,MATCH($A75,NG!G$2:G$14,1)):INDEX(NG!G$2:G$14,MATCH($A75,NG!G$2:G$14,1)+1))</f>
        <v>5.2190378975927024E-8</v>
      </c>
      <c r="O75" s="3">
        <v>3.0000000000000001E-6</v>
      </c>
      <c r="P75" s="3">
        <v>5.0000000000000003E-10</v>
      </c>
      <c r="T75" s="9"/>
    </row>
    <row r="76" spans="1:20" x14ac:dyDescent="0.35">
      <c r="A76">
        <v>74</v>
      </c>
      <c r="B76" s="13">
        <f t="shared" si="3"/>
        <v>-74</v>
      </c>
      <c r="C76" s="2">
        <v>0</v>
      </c>
      <c r="D76" s="2">
        <v>0</v>
      </c>
      <c r="E76" s="7">
        <f>FORECAST(A76,INDEX(ross!C$3:C$960,MATCH(A76,ross!B$3:B$960,1)):INDEX(ross!C$3:C$960,MATCH(A76,ross!B$3:B$960,1)+1),INDEX(ross!B$3:B$960,MATCH(A76,ross!B$3:B$960,1)):INDEX(ross!B$3:B$960,MATCH(A76,ross!B$3:B$960,1)+1))</f>
        <v>23.077742560000001</v>
      </c>
      <c r="F76" s="7">
        <f>FORECAST(A76,INDEX(ross!I$3:I$960,MATCH(A76,ross!B$3:B$960,1)):INDEX(ross!I$3:I$960,MATCH(A76,ross!B$3:B$960,1)+1),INDEX(ross!B$3:B$960,MATCH(A76,ross!B$3:B$960,1)):INDEX(ross!B$3:B$960,MATCH(A76,ross!B$3:B$960,1)+1))</f>
        <v>1.5503191539150196</v>
      </c>
      <c r="G76" s="3">
        <f t="shared" si="2"/>
        <v>1.0000000000000001E-30</v>
      </c>
      <c r="H76" s="9">
        <f>FORECAST(A76,INDEX('18O'!C$3:C$29,MATCH(A76,'18O'!A$3:A$29,1)):INDEX('18O'!C$3:C$29,MATCH(A76,'18O'!A$3:A$29,1)+1),INDEX('18O'!A$3:A$29,MATCH(A76,'18O'!A$3:A$29,1)):INDEX('18O'!A$3:A$29,MATCH(A76,'18O'!A$3:A$29,1)+1))</f>
        <v>111.55277777777779</v>
      </c>
      <c r="I76" s="9">
        <f>FORECAST(A76,INDEX('18O'!E$3:E$29,MATCH(A76,'18O'!A$3:A$29,1)):INDEX('18O'!E$3:E$29,MATCH(A76,'18O'!A$3:A$29,1)+1),INDEX('18O'!A$3:A$29,MATCH(A76,'18O'!A$3:A$29,1)):INDEX('18O'!A$3:A$29,MATCH(A76,'18O'!A$3:A$29,1)+1))</f>
        <v>8.9087919695396334</v>
      </c>
      <c r="J76" s="27">
        <f>'39Ar'!E76</f>
        <v>0.80375000000000008</v>
      </c>
      <c r="K76" s="8">
        <f>FORECAST($A76,INDEX(NG!B$2:B$17,MATCH($A76,NG!A$2:A$17,1)):INDEX(NG!B$2:B$17,MATCH($A76,NG!A$2:A$17,1)+1),INDEX(NG!A$2:A$17,MATCH($A76,NG!A$2:A$17,1)):INDEX(NG!A$2:A$17,MATCH($A76,NG!A$2:A$17,1)+1))</f>
        <v>1.6998510595928651E-6</v>
      </c>
      <c r="L76" s="8">
        <f>FORECAST($A76,INDEX(NG!D$2:D$18,MATCH($A76,NG!C$2:C$18,1)):INDEX(NG!D$2:D$18,MATCH($A76,NG!C$2:C$18,1)+1),INDEX(NG!C$2:C$18,MATCH($A76,NG!C$2:C$18,1)):INDEX(NG!C$2:C$18,MATCH($A76,NG!C$2:C$18,1)+1))</f>
        <v>1.472968556207153E-7</v>
      </c>
      <c r="M76" s="8">
        <f>FORECAST($A76,INDEX(NG!F$2:F$14,MATCH($A76,NG!E$2:E$14,1)):INDEX(NG!F$2:F$14,MATCH($A76,NG!E$2:E$14,1)+1),INDEX(NG!E$2:E$14,MATCH($A76,NG!E$2:E$14,1)):INDEX(NG!E$2:E$14,MATCH($A76,NG!E$2:E$14,1)+1))</f>
        <v>8.0392048579129905E-7</v>
      </c>
      <c r="N76" s="8">
        <f>FORECAST($A76,INDEX(NG!H$2:H$14,MATCH($A76,NG!G$2:G$14,1)):INDEX(NG!H$2:H$14,MATCH($A76,NG!G$2:G$14,1)+1),INDEX(NG!G$2:G$14,MATCH($A76,NG!G$2:G$14,1)):INDEX(NG!G$2:G$14,MATCH($A76,NG!G$2:G$14,1)+1))</f>
        <v>5.2226585444920247E-8</v>
      </c>
      <c r="O76" s="3">
        <v>3.0000000000000001E-6</v>
      </c>
      <c r="P76" s="3">
        <v>5.0000000000000003E-10</v>
      </c>
      <c r="T76" s="9"/>
    </row>
    <row r="77" spans="1:20" x14ac:dyDescent="0.35">
      <c r="A77">
        <v>75</v>
      </c>
      <c r="B77" s="13">
        <f t="shared" si="3"/>
        <v>-75</v>
      </c>
      <c r="C77" s="2">
        <v>0</v>
      </c>
      <c r="D77" s="2">
        <v>0</v>
      </c>
      <c r="E77" s="7">
        <f>FORECAST(A77,INDEX(ross!C$3:C$960,MATCH(A77,ross!B$3:B$960,1)):INDEX(ross!C$3:C$960,MATCH(A77,ross!B$3:B$960,1)+1),INDEX(ross!B$3:B$960,MATCH(A77,ross!B$3:B$960,1)):INDEX(ross!B$3:B$960,MATCH(A77,ross!B$3:B$960,1)+1))</f>
        <v>23.080790929999999</v>
      </c>
      <c r="F77" s="7">
        <f>FORECAST(A77,INDEX(ross!I$3:I$960,MATCH(A77,ross!B$3:B$960,1)):INDEX(ross!I$3:I$960,MATCH(A77,ross!B$3:B$960,1)+1),INDEX(ross!B$3:B$960,MATCH(A77,ross!B$3:B$960,1)):INDEX(ross!B$3:B$960,MATCH(A77,ross!B$3:B$960,1)+1))</f>
        <v>1.5790636724795486</v>
      </c>
      <c r="G77" s="3">
        <f t="shared" si="2"/>
        <v>1.0000000000000001E-30</v>
      </c>
      <c r="H77" s="9">
        <f>FORECAST(A77,INDEX('18O'!C$3:C$29,MATCH(A77,'18O'!A$3:A$29,1)):INDEX('18O'!C$3:C$29,MATCH(A77,'18O'!A$3:A$29,1)+1),INDEX('18O'!A$3:A$29,MATCH(A77,'18O'!A$3:A$29,1)):INDEX('18O'!A$3:A$29,MATCH(A77,'18O'!A$3:A$29,1)+1))</f>
        <v>111.55145631067963</v>
      </c>
      <c r="I77" s="9">
        <f>FORECAST(A77,INDEX('18O'!E$3:E$29,MATCH(A77,'18O'!A$3:A$29,1)):INDEX('18O'!E$3:E$29,MATCH(A77,'18O'!A$3:A$29,1)+1),INDEX('18O'!A$3:A$29,MATCH(A77,'18O'!A$3:A$29,1)):INDEX('18O'!A$3:A$29,MATCH(A77,'18O'!A$3:A$29,1)+1))</f>
        <v>8.9079686255532362</v>
      </c>
      <c r="J77" s="27">
        <f>'39Ar'!E77</f>
        <v>0.80343750000000003</v>
      </c>
      <c r="K77" s="8">
        <f>FORECAST($A77,INDEX(NG!B$2:B$17,MATCH($A77,NG!A$2:A$17,1)):INDEX(NG!B$2:B$17,MATCH($A77,NG!A$2:A$17,1)+1),INDEX(NG!A$2:A$17,MATCH($A77,NG!A$2:A$17,1)):INDEX(NG!A$2:A$17,MATCH($A77,NG!A$2:A$17,1)+1))</f>
        <v>1.7473130898139056E-6</v>
      </c>
      <c r="L77" s="8">
        <f>FORECAST($A77,INDEX(NG!D$2:D$18,MATCH($A77,NG!C$2:C$18,1)):INDEX(NG!D$2:D$18,MATCH($A77,NG!C$2:C$18,1)+1),INDEX(NG!C$2:C$18,MATCH($A77,NG!C$2:C$18,1)):INDEX(NG!C$2:C$18,MATCH($A77,NG!C$2:C$18,1)+1))</f>
        <v>1.4731440278155872E-7</v>
      </c>
      <c r="M77" s="8">
        <f>FORECAST($A77,INDEX(NG!F$2:F$14,MATCH($A77,NG!E$2:E$14,1)):INDEX(NG!F$2:F$14,MATCH($A77,NG!E$2:E$14,1)+1),INDEX(NG!E$2:E$14,MATCH($A77,NG!E$2:E$14,1)):INDEX(NG!E$2:E$14,MATCH($A77,NG!E$2:E$14,1)+1))</f>
        <v>8.0428691878216362E-7</v>
      </c>
      <c r="N77" s="8">
        <f>FORECAST($A77,INDEX(NG!H$2:H$14,MATCH($A77,NG!G$2:G$14,1)):INDEX(NG!H$2:H$14,MATCH($A77,NG!G$2:G$14,1)+1),INDEX(NG!G$2:G$14,MATCH($A77,NG!G$2:G$14,1)):INDEX(NG!G$2:G$14,MATCH($A77,NG!G$2:G$14,1)+1))</f>
        <v>5.226279191391347E-8</v>
      </c>
      <c r="O77" s="3">
        <v>3.0000000000000001E-6</v>
      </c>
      <c r="P77" s="3">
        <v>5.0000000000000003E-10</v>
      </c>
      <c r="T77" s="9"/>
    </row>
    <row r="78" spans="1:20" x14ac:dyDescent="0.35">
      <c r="A78">
        <v>76</v>
      </c>
      <c r="B78" s="13">
        <f t="shared" si="3"/>
        <v>-76</v>
      </c>
      <c r="C78" s="2">
        <v>0</v>
      </c>
      <c r="D78" s="2">
        <v>0</v>
      </c>
      <c r="E78" s="7">
        <f>FORECAST(A78,INDEX(ross!C$3:C$960,MATCH(A78,ross!B$3:B$960,1)):INDEX(ross!C$3:C$960,MATCH(A78,ross!B$3:B$960,1)+1),INDEX(ross!B$3:B$960,MATCH(A78,ross!B$3:B$960,1)):INDEX(ross!B$3:B$960,MATCH(A78,ross!B$3:B$960,1)+1))</f>
        <v>23.081375390000002</v>
      </c>
      <c r="F78" s="7">
        <f>FORECAST(A78,INDEX(ross!I$3:I$960,MATCH(A78,ross!B$3:B$960,1)):INDEX(ross!I$3:I$960,MATCH(A78,ross!B$3:B$960,1)+1),INDEX(ross!B$3:B$960,MATCH(A78,ross!B$3:B$960,1)):INDEX(ross!B$3:B$960,MATCH(A78,ross!B$3:B$960,1)+1))</f>
        <v>1.6111384248053624</v>
      </c>
      <c r="G78" s="3">
        <f t="shared" si="2"/>
        <v>1.0000000000000001E-30</v>
      </c>
      <c r="H78" s="9">
        <f>FORECAST(A78,INDEX('18O'!C$3:C$29,MATCH(A78,'18O'!A$3:A$29,1)):INDEX('18O'!C$3:C$29,MATCH(A78,'18O'!A$3:A$29,1)+1),INDEX('18O'!A$3:A$29,MATCH(A78,'18O'!A$3:A$29,1)):INDEX('18O'!A$3:A$29,MATCH(A78,'18O'!A$3:A$29,1)+1))</f>
        <v>111.55013484358145</v>
      </c>
      <c r="I78" s="9">
        <f>FORECAST(A78,INDEX('18O'!E$3:E$29,MATCH(A78,'18O'!A$3:A$29,1)):INDEX('18O'!E$3:E$29,MATCH(A78,'18O'!A$3:A$29,1)+1),INDEX('18O'!A$3:A$29,MATCH(A78,'18O'!A$3:A$29,1)):INDEX('18O'!A$3:A$29,MATCH(A78,'18O'!A$3:A$29,1)+1))</f>
        <v>8.907145281566839</v>
      </c>
      <c r="J78" s="27">
        <f>'39Ar'!E78</f>
        <v>0.80312500000000009</v>
      </c>
      <c r="K78" s="8">
        <f>FORECAST($A78,INDEX(NG!B$2:B$17,MATCH($A78,NG!A$2:A$17,1)):INDEX(NG!B$2:B$17,MATCH($A78,NG!A$2:A$17,1)+1),INDEX(NG!A$2:A$17,MATCH($A78,NG!A$2:A$17,1)):INDEX(NG!A$2:A$17,MATCH($A78,NG!A$2:A$17,1)+1))</f>
        <v>1.7947751200349466E-6</v>
      </c>
      <c r="L78" s="8">
        <f>FORECAST($A78,INDEX(NG!D$2:D$18,MATCH($A78,NG!C$2:C$18,1)):INDEX(NG!D$2:D$18,MATCH($A78,NG!C$2:C$18,1)+1),INDEX(NG!C$2:C$18,MATCH($A78,NG!C$2:C$18,1)):INDEX(NG!C$2:C$18,MATCH($A78,NG!C$2:C$18,1)+1))</f>
        <v>1.4733194994240215E-7</v>
      </c>
      <c r="M78" s="8">
        <f>FORECAST($A78,INDEX(NG!F$2:F$14,MATCH($A78,NG!E$2:E$14,1)):INDEX(NG!F$2:F$14,MATCH($A78,NG!E$2:E$14,1)+1),INDEX(NG!E$2:E$14,MATCH($A78,NG!E$2:E$14,1)):INDEX(NG!E$2:E$14,MATCH($A78,NG!E$2:E$14,1)+1))</f>
        <v>8.0465335177302829E-7</v>
      </c>
      <c r="N78" s="8">
        <f>FORECAST($A78,INDEX(NG!H$2:H$14,MATCH($A78,NG!G$2:G$14,1)):INDEX(NG!H$2:H$14,MATCH($A78,NG!G$2:G$14,1)+1),INDEX(NG!G$2:G$14,MATCH($A78,NG!G$2:G$14,1)):INDEX(NG!G$2:G$14,MATCH($A78,NG!G$2:G$14,1)+1))</f>
        <v>5.2298998382906687E-8</v>
      </c>
      <c r="O78" s="3">
        <v>3.0000000000000001E-6</v>
      </c>
      <c r="P78" s="3">
        <v>5.0000000000000003E-10</v>
      </c>
      <c r="T78" s="9"/>
    </row>
    <row r="79" spans="1:20" x14ac:dyDescent="0.35">
      <c r="A79">
        <v>77</v>
      </c>
      <c r="B79" s="13">
        <f t="shared" si="3"/>
        <v>-77</v>
      </c>
      <c r="C79" s="2">
        <v>0</v>
      </c>
      <c r="D79" s="2">
        <v>0</v>
      </c>
      <c r="E79" s="7">
        <f>FORECAST(A79,INDEX(ross!C$3:C$960,MATCH(A79,ross!B$3:B$960,1)):INDEX(ross!C$3:C$960,MATCH(A79,ross!B$3:B$960,1)+1),INDEX(ross!B$3:B$960,MATCH(A79,ross!B$3:B$960,1)):INDEX(ross!B$3:B$960,MATCH(A79,ross!B$3:B$960,1)+1))</f>
        <v>23.083353049999999</v>
      </c>
      <c r="F79" s="7">
        <f>FORECAST(A79,INDEX(ross!I$3:I$960,MATCH(A79,ross!B$3:B$960,1)):INDEX(ross!I$3:I$960,MATCH(A79,ross!B$3:B$960,1)+1),INDEX(ross!B$3:B$960,MATCH(A79,ross!B$3:B$960,1)):INDEX(ross!B$3:B$960,MATCH(A79,ross!B$3:B$960,1)+1))</f>
        <v>1.6465033018782429</v>
      </c>
      <c r="G79" s="3">
        <f t="shared" si="2"/>
        <v>1.0000000000000001E-30</v>
      </c>
      <c r="H79" s="9">
        <f>FORECAST(A79,INDEX('18O'!C$3:C$29,MATCH(A79,'18O'!A$3:A$29,1)):INDEX('18O'!C$3:C$29,MATCH(A79,'18O'!A$3:A$29,1)+1),INDEX('18O'!A$3:A$29,MATCH(A79,'18O'!A$3:A$29,1)):INDEX('18O'!A$3:A$29,MATCH(A79,'18O'!A$3:A$29,1)+1))</f>
        <v>111.54881337648328</v>
      </c>
      <c r="I79" s="9">
        <f>FORECAST(A79,INDEX('18O'!E$3:E$29,MATCH(A79,'18O'!A$3:A$29,1)):INDEX('18O'!E$3:E$29,MATCH(A79,'18O'!A$3:A$29,1)+1),INDEX('18O'!A$3:A$29,MATCH(A79,'18O'!A$3:A$29,1)):INDEX('18O'!A$3:A$29,MATCH(A79,'18O'!A$3:A$29,1)+1))</f>
        <v>8.9063219375804437</v>
      </c>
      <c r="J79" s="27">
        <f>'39Ar'!E79</f>
        <v>0.80281250000000004</v>
      </c>
      <c r="K79" s="8">
        <f>FORECAST($A79,INDEX(NG!B$2:B$17,MATCH($A79,NG!A$2:A$17,1)):INDEX(NG!B$2:B$17,MATCH($A79,NG!A$2:A$17,1)+1),INDEX(NG!A$2:A$17,MATCH($A79,NG!A$2:A$17,1)):INDEX(NG!A$2:A$17,MATCH($A79,NG!A$2:A$17,1)+1))</f>
        <v>1.8422371502559871E-6</v>
      </c>
      <c r="L79" s="8">
        <f>FORECAST($A79,INDEX(NG!D$2:D$18,MATCH($A79,NG!C$2:C$18,1)):INDEX(NG!D$2:D$18,MATCH($A79,NG!C$2:C$18,1)+1),INDEX(NG!C$2:C$18,MATCH($A79,NG!C$2:C$18,1)):INDEX(NG!C$2:C$18,MATCH($A79,NG!C$2:C$18,1)+1))</f>
        <v>1.4734949710324557E-7</v>
      </c>
      <c r="M79" s="8">
        <f>FORECAST($A79,INDEX(NG!F$2:F$14,MATCH($A79,NG!E$2:E$14,1)):INDEX(NG!F$2:F$14,MATCH($A79,NG!E$2:E$14,1)+1),INDEX(NG!E$2:E$14,MATCH($A79,NG!E$2:E$14,1)):INDEX(NG!E$2:E$14,MATCH($A79,NG!E$2:E$14,1)+1))</f>
        <v>8.0501978476389285E-7</v>
      </c>
      <c r="N79" s="8">
        <f>FORECAST($A79,INDEX(NG!H$2:H$14,MATCH($A79,NG!G$2:G$14,1)):INDEX(NG!H$2:H$14,MATCH($A79,NG!G$2:G$14,1)+1),INDEX(NG!G$2:G$14,MATCH($A79,NG!G$2:G$14,1)):INDEX(NG!G$2:G$14,MATCH($A79,NG!G$2:G$14,1)+1))</f>
        <v>5.233520485189991E-8</v>
      </c>
      <c r="O79" s="3">
        <v>3.0000000000000001E-6</v>
      </c>
      <c r="P79" s="3">
        <v>5.0000000000000003E-10</v>
      </c>
      <c r="T79" s="9"/>
    </row>
    <row r="80" spans="1:20" x14ac:dyDescent="0.35">
      <c r="A80">
        <v>78</v>
      </c>
      <c r="B80" s="13">
        <f t="shared" si="3"/>
        <v>-78</v>
      </c>
      <c r="C80" s="2">
        <v>0</v>
      </c>
      <c r="D80" s="2">
        <v>0</v>
      </c>
      <c r="E80" s="7">
        <f>FORECAST(A80,INDEX(ross!C$3:C$960,MATCH(A80,ross!B$3:B$960,1)):INDEX(ross!C$3:C$960,MATCH(A80,ross!B$3:B$960,1)+1),INDEX(ross!B$3:B$960,MATCH(A80,ross!B$3:B$960,1)):INDEX(ross!B$3:B$960,MATCH(A80,ross!B$3:B$960,1)+1))</f>
        <v>23.086630370000002</v>
      </c>
      <c r="F80" s="7">
        <f>FORECAST(A80,INDEX(ross!I$3:I$960,MATCH(A80,ross!B$3:B$960,1)):INDEX(ross!I$3:I$960,MATCH(A80,ross!B$3:B$960,1)+1),INDEX(ross!B$3:B$960,MATCH(A80,ross!B$3:B$960,1)):INDEX(ross!B$3:B$960,MATCH(A80,ross!B$3:B$960,1)+1))</f>
        <v>1.6808356073998267</v>
      </c>
      <c r="G80" s="3">
        <f t="shared" si="2"/>
        <v>1.0000000000000001E-30</v>
      </c>
      <c r="H80" s="9">
        <f>FORECAST(A80,INDEX('18O'!C$3:C$29,MATCH(A80,'18O'!A$3:A$29,1)):INDEX('18O'!C$3:C$29,MATCH(A80,'18O'!A$3:A$29,1)+1),INDEX('18O'!A$3:A$29,MATCH(A80,'18O'!A$3:A$29,1)):INDEX('18O'!A$3:A$29,MATCH(A80,'18O'!A$3:A$29,1)+1))</f>
        <v>111.54749190938512</v>
      </c>
      <c r="I80" s="9">
        <f>FORECAST(A80,INDEX('18O'!E$3:E$29,MATCH(A80,'18O'!A$3:A$29,1)):INDEX('18O'!E$3:E$29,MATCH(A80,'18O'!A$3:A$29,1)+1),INDEX('18O'!A$3:A$29,MATCH(A80,'18O'!A$3:A$29,1)):INDEX('18O'!A$3:A$29,MATCH(A80,'18O'!A$3:A$29,1)+1))</f>
        <v>8.9054985935940465</v>
      </c>
      <c r="J80" s="27">
        <f>'39Ar'!E80</f>
        <v>0.8025000000000001</v>
      </c>
      <c r="K80" s="8">
        <f>FORECAST($A80,INDEX(NG!B$2:B$17,MATCH($A80,NG!A$2:A$17,1)):INDEX(NG!B$2:B$17,MATCH($A80,NG!A$2:A$17,1)+1),INDEX(NG!A$2:A$17,MATCH($A80,NG!A$2:A$17,1)):INDEX(NG!A$2:A$17,MATCH($A80,NG!A$2:A$17,1)+1))</f>
        <v>1.8896991804770281E-6</v>
      </c>
      <c r="L80" s="8">
        <f>FORECAST($A80,INDEX(NG!D$2:D$18,MATCH($A80,NG!C$2:C$18,1)):INDEX(NG!D$2:D$18,MATCH($A80,NG!C$2:C$18,1)+1),INDEX(NG!C$2:C$18,MATCH($A80,NG!C$2:C$18,1)):INDEX(NG!C$2:C$18,MATCH($A80,NG!C$2:C$18,1)+1))</f>
        <v>1.4736704426408899E-7</v>
      </c>
      <c r="M80" s="8">
        <f>FORECAST($A80,INDEX(NG!F$2:F$14,MATCH($A80,NG!E$2:E$14,1)):INDEX(NG!F$2:F$14,MATCH($A80,NG!E$2:E$14,1)+1),INDEX(NG!E$2:E$14,MATCH($A80,NG!E$2:E$14,1)):INDEX(NG!E$2:E$14,MATCH($A80,NG!E$2:E$14,1)+1))</f>
        <v>8.0538621775475752E-7</v>
      </c>
      <c r="N80" s="8">
        <f>FORECAST($A80,INDEX(NG!H$2:H$14,MATCH($A80,NG!G$2:G$14,1)):INDEX(NG!H$2:H$14,MATCH($A80,NG!G$2:G$14,1)+1),INDEX(NG!G$2:G$14,MATCH($A80,NG!G$2:G$14,1)):INDEX(NG!G$2:G$14,MATCH($A80,NG!G$2:G$14,1)+1))</f>
        <v>5.2371411320893133E-8</v>
      </c>
      <c r="O80" s="3">
        <v>3.0000000000000001E-6</v>
      </c>
      <c r="P80" s="3">
        <v>5.0000000000000003E-10</v>
      </c>
      <c r="T80" s="9"/>
    </row>
    <row r="81" spans="1:20" x14ac:dyDescent="0.35">
      <c r="A81">
        <v>79</v>
      </c>
      <c r="B81" s="13">
        <f t="shared" si="3"/>
        <v>-79</v>
      </c>
      <c r="C81" s="2">
        <v>0</v>
      </c>
      <c r="D81" s="2">
        <v>0</v>
      </c>
      <c r="E81" s="7">
        <f>FORECAST(A81,INDEX(ross!C$3:C$960,MATCH(A81,ross!B$3:B$960,1)):INDEX(ross!C$3:C$960,MATCH(A81,ross!B$3:B$960,1)+1),INDEX(ross!B$3:B$960,MATCH(A81,ross!B$3:B$960,1)):INDEX(ross!B$3:B$960,MATCH(A81,ross!B$3:B$960,1)+1))</f>
        <v>23.085194019999999</v>
      </c>
      <c r="F81" s="7">
        <f>FORECAST(A81,INDEX(ross!I$3:I$960,MATCH(A81,ross!B$3:B$960,1)):INDEX(ross!I$3:I$960,MATCH(A81,ross!B$3:B$960,1)+1),INDEX(ross!B$3:B$960,MATCH(A81,ross!B$3:B$960,1)):INDEX(ross!B$3:B$960,MATCH(A81,ross!B$3:B$960,1)+1))</f>
        <v>1.7088965923518296</v>
      </c>
      <c r="G81" s="3">
        <f t="shared" si="2"/>
        <v>1.0000000000000001E-30</v>
      </c>
      <c r="H81" s="9">
        <f>FORECAST(A81,INDEX('18O'!C$3:C$29,MATCH(A81,'18O'!A$3:A$29,1)):INDEX('18O'!C$3:C$29,MATCH(A81,'18O'!A$3:A$29,1)+1),INDEX('18O'!A$3:A$29,MATCH(A81,'18O'!A$3:A$29,1)):INDEX('18O'!A$3:A$29,MATCH(A81,'18O'!A$3:A$29,1)+1))</f>
        <v>111.54617044228695</v>
      </c>
      <c r="I81" s="9">
        <f>FORECAST(A81,INDEX('18O'!E$3:E$29,MATCH(A81,'18O'!A$3:A$29,1)):INDEX('18O'!E$3:E$29,MATCH(A81,'18O'!A$3:A$29,1)+1),INDEX('18O'!A$3:A$29,MATCH(A81,'18O'!A$3:A$29,1)):INDEX('18O'!A$3:A$29,MATCH(A81,'18O'!A$3:A$29,1)+1))</f>
        <v>8.9046752496076511</v>
      </c>
      <c r="J81" s="27">
        <f>'39Ar'!E81</f>
        <v>0.80218750000000005</v>
      </c>
      <c r="K81" s="8">
        <f>FORECAST($A81,INDEX(NG!B$2:B$17,MATCH($A81,NG!A$2:A$17,1)):INDEX(NG!B$2:B$17,MATCH($A81,NG!A$2:A$17,1)+1),INDEX(NG!A$2:A$17,MATCH($A81,NG!A$2:A$17,1)):INDEX(NG!A$2:A$17,MATCH($A81,NG!A$2:A$17,1)+1))</f>
        <v>1.9686785937371212E-6</v>
      </c>
      <c r="L81" s="8">
        <f>FORECAST($A81,INDEX(NG!D$2:D$18,MATCH($A81,NG!C$2:C$18,1)):INDEX(NG!D$2:D$18,MATCH($A81,NG!C$2:C$18,1)+1),INDEX(NG!C$2:C$18,MATCH($A81,NG!C$2:C$18,1)):INDEX(NG!C$2:C$18,MATCH($A81,NG!C$2:C$18,1)+1))</f>
        <v>1.4736700175780113E-7</v>
      </c>
      <c r="M81" s="8">
        <f>FORECAST($A81,INDEX(NG!F$2:F$14,MATCH($A81,NG!E$2:E$14,1)):INDEX(NG!F$2:F$14,MATCH($A81,NG!E$2:E$14,1)+1),INDEX(NG!E$2:E$14,MATCH($A81,NG!E$2:E$14,1)):INDEX(NG!E$2:E$14,MATCH($A81,NG!E$2:E$14,1)+1))</f>
        <v>8.0499048258937824E-7</v>
      </c>
      <c r="N81" s="8">
        <f>FORECAST($A81,INDEX(NG!H$2:H$14,MATCH($A81,NG!G$2:G$14,1)):INDEX(NG!H$2:H$14,MATCH($A81,NG!G$2:G$14,1)+1),INDEX(NG!G$2:G$14,MATCH($A81,NG!G$2:G$14,1)):INDEX(NG!G$2:G$14,MATCH($A81,NG!G$2:G$14,1)+1))</f>
        <v>5.232490419356202E-8</v>
      </c>
      <c r="O81" s="3">
        <v>3.0000000000000001E-6</v>
      </c>
      <c r="P81" s="3">
        <v>5.0000000000000003E-10</v>
      </c>
      <c r="T81" s="9"/>
    </row>
    <row r="82" spans="1:20" x14ac:dyDescent="0.35">
      <c r="A82">
        <v>80</v>
      </c>
      <c r="B82" s="13">
        <f t="shared" si="3"/>
        <v>-80</v>
      </c>
      <c r="C82" s="2">
        <v>0</v>
      </c>
      <c r="D82" s="2">
        <v>0</v>
      </c>
      <c r="E82" s="7">
        <f>FORECAST(A82,INDEX(ross!C$3:C$960,MATCH(A82,ross!B$3:B$960,1)):INDEX(ross!C$3:C$960,MATCH(A82,ross!B$3:B$960,1)+1),INDEX(ross!B$3:B$960,MATCH(A82,ross!B$3:B$960,1)):INDEX(ross!B$3:B$960,MATCH(A82,ross!B$3:B$960,1)+1))</f>
        <v>23.085272709999998</v>
      </c>
      <c r="F82" s="7">
        <f>FORECAST(A82,INDEX(ross!I$3:I$960,MATCH(A82,ross!B$3:B$960,1)):INDEX(ross!I$3:I$960,MATCH(A82,ross!B$3:B$960,1)+1),INDEX(ross!B$3:B$960,MATCH(A82,ross!B$3:B$960,1)):INDEX(ross!B$3:B$960,MATCH(A82,ross!B$3:B$960,1)+1))</f>
        <v>1.7434248318425793</v>
      </c>
      <c r="G82" s="3">
        <f t="shared" si="2"/>
        <v>1.0000000000000001E-30</v>
      </c>
      <c r="H82" s="9">
        <f>FORECAST(A82,INDEX('18O'!C$3:C$29,MATCH(A82,'18O'!A$3:A$29,1)):INDEX('18O'!C$3:C$29,MATCH(A82,'18O'!A$3:A$29,1)+1),INDEX('18O'!A$3:A$29,MATCH(A82,'18O'!A$3:A$29,1)):INDEX('18O'!A$3:A$29,MATCH(A82,'18O'!A$3:A$29,1)+1))</f>
        <v>111.54484897518878</v>
      </c>
      <c r="I82" s="9">
        <f>FORECAST(A82,INDEX('18O'!E$3:E$29,MATCH(A82,'18O'!A$3:A$29,1)):INDEX('18O'!E$3:E$29,MATCH(A82,'18O'!A$3:A$29,1)+1),INDEX('18O'!A$3:A$29,MATCH(A82,'18O'!A$3:A$29,1)):INDEX('18O'!A$3:A$29,MATCH(A82,'18O'!A$3:A$29,1)+1))</f>
        <v>8.9038519056212539</v>
      </c>
      <c r="J82" s="27">
        <f>'39Ar'!E82</f>
        <v>0.801875</v>
      </c>
      <c r="K82" s="8">
        <f>FORECAST($A82,INDEX(NG!B$2:B$17,MATCH($A82,NG!A$2:A$17,1)):INDEX(NG!B$2:B$17,MATCH($A82,NG!A$2:A$17,1)+1),INDEX(NG!A$2:A$17,MATCH($A82,NG!A$2:A$17,1)):INDEX(NG!A$2:A$17,MATCH($A82,NG!A$2:A$17,1)+1))</f>
        <v>2.0611654568710928E-6</v>
      </c>
      <c r="L82" s="8">
        <f>FORECAST($A82,INDEX(NG!D$2:D$18,MATCH($A82,NG!C$2:C$18,1)):INDEX(NG!D$2:D$18,MATCH($A82,NG!C$2:C$18,1)+1),INDEX(NG!C$2:C$18,MATCH($A82,NG!C$2:C$18,1)):INDEX(NG!C$2:C$18,MATCH($A82,NG!C$2:C$18,1)+1))</f>
        <v>1.4735942082274272E-7</v>
      </c>
      <c r="M82" s="8">
        <f>FORECAST($A82,INDEX(NG!F$2:F$14,MATCH($A82,NG!E$2:E$14,1)):INDEX(NG!F$2:F$14,MATCH($A82,NG!E$2:E$14,1)+1),INDEX(NG!E$2:E$14,MATCH($A82,NG!E$2:E$14,1)):INDEX(NG!E$2:E$14,MATCH($A82,NG!E$2:E$14,1)+1))</f>
        <v>8.0426810392846594E-7</v>
      </c>
      <c r="N82" s="8">
        <f>FORECAST($A82,INDEX(NG!H$2:H$14,MATCH($A82,NG!G$2:G$14,1)):INDEX(NG!H$2:H$14,MATCH($A82,NG!G$2:G$14,1)+1),INDEX(NG!G$2:G$14,MATCH($A82,NG!G$2:G$14,1)):INDEX(NG!G$2:G$14,MATCH($A82,NG!G$2:G$14,1)+1))</f>
        <v>5.2242948382091914E-8</v>
      </c>
      <c r="O82" s="3">
        <v>3.0000000000000001E-6</v>
      </c>
      <c r="P82" s="3">
        <v>5.0000000000000003E-10</v>
      </c>
      <c r="T82" s="9"/>
    </row>
    <row r="83" spans="1:20" x14ac:dyDescent="0.35">
      <c r="A83">
        <v>81</v>
      </c>
      <c r="B83" s="13">
        <f t="shared" si="3"/>
        <v>-81</v>
      </c>
      <c r="C83" s="2">
        <v>0</v>
      </c>
      <c r="D83" s="2">
        <v>0</v>
      </c>
      <c r="E83" s="7">
        <f>FORECAST(A83,INDEX(ross!C$3:C$960,MATCH(A83,ross!B$3:B$960,1)):INDEX(ross!C$3:C$960,MATCH(A83,ross!B$3:B$960,1)+1),INDEX(ross!B$3:B$960,MATCH(A83,ross!B$3:B$960,1)):INDEX(ross!B$3:B$960,MATCH(A83,ross!B$3:B$960,1)+1))</f>
        <v>23.086125769999999</v>
      </c>
      <c r="F83" s="7">
        <f>FORECAST(A83,INDEX(ross!I$3:I$960,MATCH(A83,ross!B$3:B$960,1)):INDEX(ross!I$3:I$960,MATCH(A83,ross!B$3:B$960,1)+1),INDEX(ross!B$3:B$960,MATCH(A83,ross!B$3:B$960,1)):INDEX(ross!B$3:B$960,MATCH(A83,ross!B$3:B$960,1)+1))</f>
        <v>1.7727219258785301</v>
      </c>
      <c r="G83" s="3">
        <f t="shared" si="2"/>
        <v>1.0000000000000001E-30</v>
      </c>
      <c r="H83" s="9">
        <f>FORECAST(A83,INDEX('18O'!C$3:C$29,MATCH(A83,'18O'!A$3:A$29,1)):INDEX('18O'!C$3:C$29,MATCH(A83,'18O'!A$3:A$29,1)+1),INDEX('18O'!A$3:A$29,MATCH(A83,'18O'!A$3:A$29,1)):INDEX('18O'!A$3:A$29,MATCH(A83,'18O'!A$3:A$29,1)+1))</f>
        <v>111.54316384180792</v>
      </c>
      <c r="I83" s="9">
        <f>FORECAST(A83,INDEX('18O'!E$3:E$29,MATCH(A83,'18O'!A$3:A$29,1)):INDEX('18O'!E$3:E$29,MATCH(A83,'18O'!A$3:A$29,1)+1),INDEX('18O'!A$3:A$29,MATCH(A83,'18O'!A$3:A$29,1)):INDEX('18O'!A$3:A$29,MATCH(A83,'18O'!A$3:A$29,1)+1))</f>
        <v>8.9031011845046368</v>
      </c>
      <c r="J83" s="27">
        <f>'39Ar'!E83</f>
        <v>0.80156250000000007</v>
      </c>
      <c r="K83" s="8">
        <f>FORECAST($A83,INDEX(NG!B$2:B$17,MATCH($A83,NG!A$2:A$17,1)):INDEX(NG!B$2:B$17,MATCH($A83,NG!A$2:A$17,1)+1),INDEX(NG!A$2:A$17,MATCH($A83,NG!A$2:A$17,1)):INDEX(NG!A$2:A$17,MATCH($A83,NG!A$2:A$17,1)+1))</f>
        <v>2.1536523200050653E-6</v>
      </c>
      <c r="L83" s="8">
        <f>FORECAST($A83,INDEX(NG!D$2:D$18,MATCH($A83,NG!C$2:C$18,1)):INDEX(NG!D$2:D$18,MATCH($A83,NG!C$2:C$18,1)+1),INDEX(NG!C$2:C$18,MATCH($A83,NG!C$2:C$18,1)):INDEX(NG!C$2:C$18,MATCH($A83,NG!C$2:C$18,1)+1))</f>
        <v>1.4735183988768431E-7</v>
      </c>
      <c r="M83" s="8">
        <f>FORECAST($A83,INDEX(NG!F$2:F$14,MATCH($A83,NG!E$2:E$14,1)):INDEX(NG!F$2:F$14,MATCH($A83,NG!E$2:E$14,1)+1),INDEX(NG!E$2:E$14,MATCH($A83,NG!E$2:E$14,1)):INDEX(NG!E$2:E$14,MATCH($A83,NG!E$2:E$14,1)+1))</f>
        <v>8.0354572526755354E-7</v>
      </c>
      <c r="N83" s="8">
        <f>FORECAST($A83,INDEX(NG!H$2:H$14,MATCH($A83,NG!G$2:G$14,1)):INDEX(NG!H$2:H$14,MATCH($A83,NG!G$2:G$14,1)+1),INDEX(NG!G$2:G$14,MATCH($A83,NG!G$2:G$14,1)):INDEX(NG!G$2:G$14,MATCH($A83,NG!G$2:G$14,1)+1))</f>
        <v>5.2160992570621808E-8</v>
      </c>
      <c r="O83" s="3">
        <v>3.0000000000000001E-6</v>
      </c>
      <c r="P83" s="3">
        <v>5.0000000000000003E-10</v>
      </c>
      <c r="T83" s="9"/>
    </row>
    <row r="84" spans="1:20" x14ac:dyDescent="0.35">
      <c r="A84">
        <v>82</v>
      </c>
      <c r="B84" s="13">
        <f t="shared" si="3"/>
        <v>-82</v>
      </c>
      <c r="C84" s="2">
        <v>0</v>
      </c>
      <c r="D84" s="2">
        <v>0</v>
      </c>
      <c r="E84" s="7">
        <f>FORECAST(A84,INDEX(ross!C$3:C$960,MATCH(A84,ross!B$3:B$960,1)):INDEX(ross!C$3:C$960,MATCH(A84,ross!B$3:B$960,1)+1),INDEX(ross!B$3:B$960,MATCH(A84,ross!B$3:B$960,1)):INDEX(ross!B$3:B$960,MATCH(A84,ross!B$3:B$960,1)+1))</f>
        <v>23.086991479999998</v>
      </c>
      <c r="F84" s="7">
        <f>FORECAST(A84,INDEX(ross!I$3:I$960,MATCH(A84,ross!B$3:B$960,1)):INDEX(ross!I$3:I$960,MATCH(A84,ross!B$3:B$960,1)+1),INDEX(ross!B$3:B$960,MATCH(A84,ross!B$3:B$960,1)):INDEX(ross!B$3:B$960,MATCH(A84,ross!B$3:B$960,1)+1))</f>
        <v>1.8126097676537869</v>
      </c>
      <c r="G84" s="3">
        <f t="shared" si="2"/>
        <v>1.0000000000000001E-30</v>
      </c>
      <c r="H84" s="9">
        <f>FORECAST(A84,INDEX('18O'!C$3:C$29,MATCH(A84,'18O'!A$3:A$29,1)):INDEX('18O'!C$3:C$29,MATCH(A84,'18O'!A$3:A$29,1)+1),INDEX('18O'!A$3:A$29,MATCH(A84,'18O'!A$3:A$29,1)):INDEX('18O'!A$3:A$29,MATCH(A84,'18O'!A$3:A$29,1)+1))</f>
        <v>111.54131826741998</v>
      </c>
      <c r="I84" s="9">
        <f>FORECAST(A84,INDEX('18O'!E$3:E$29,MATCH(A84,'18O'!A$3:A$29,1)):INDEX('18O'!E$3:E$29,MATCH(A84,'18O'!A$3:A$29,1)+1),INDEX('18O'!A$3:A$29,MATCH(A84,'18O'!A$3:A$29,1)):INDEX('18O'!A$3:A$29,MATCH(A84,'18O'!A$3:A$29,1)+1))</f>
        <v>8.9023825028893935</v>
      </c>
      <c r="J84" s="27">
        <f>'39Ar'!E84</f>
        <v>0.80125000000000002</v>
      </c>
      <c r="K84" s="8">
        <f>FORECAST($A84,INDEX(NG!B$2:B$17,MATCH($A84,NG!A$2:A$17,1)):INDEX(NG!B$2:B$17,MATCH($A84,NG!A$2:A$17,1)+1),INDEX(NG!A$2:A$17,MATCH($A84,NG!A$2:A$17,1)):INDEX(NG!A$2:A$17,MATCH($A84,NG!A$2:A$17,1)+1))</f>
        <v>2.2461391831390378E-6</v>
      </c>
      <c r="L84" s="8">
        <f>FORECAST($A84,INDEX(NG!D$2:D$18,MATCH($A84,NG!C$2:C$18,1)):INDEX(NG!D$2:D$18,MATCH($A84,NG!C$2:C$18,1)+1),INDEX(NG!C$2:C$18,MATCH($A84,NG!C$2:C$18,1)):INDEX(NG!C$2:C$18,MATCH($A84,NG!C$2:C$18,1)+1))</f>
        <v>1.4734425895262591E-7</v>
      </c>
      <c r="M84" s="8">
        <f>FORECAST($A84,INDEX(NG!F$2:F$14,MATCH($A84,NG!E$2:E$14,1)):INDEX(NG!F$2:F$14,MATCH($A84,NG!E$2:E$14,1)+1),INDEX(NG!E$2:E$14,MATCH($A84,NG!E$2:E$14,1)):INDEX(NG!E$2:E$14,MATCH($A84,NG!E$2:E$14,1)+1))</f>
        <v>8.0282334660664124E-7</v>
      </c>
      <c r="N84" s="8">
        <f>FORECAST($A84,INDEX(NG!H$2:H$14,MATCH($A84,NG!G$2:G$14,1)):INDEX(NG!H$2:H$14,MATCH($A84,NG!G$2:G$14,1)+1),INDEX(NG!G$2:G$14,MATCH($A84,NG!G$2:G$14,1)):INDEX(NG!G$2:G$14,MATCH($A84,NG!G$2:G$14,1)+1))</f>
        <v>5.2079036759151702E-8</v>
      </c>
      <c r="O84" s="3">
        <v>3.0000000000000001E-6</v>
      </c>
      <c r="P84" s="3">
        <v>5.0000000000000003E-10</v>
      </c>
      <c r="T84" s="9"/>
    </row>
    <row r="85" spans="1:20" x14ac:dyDescent="0.35">
      <c r="A85">
        <v>83</v>
      </c>
      <c r="B85" s="13">
        <f t="shared" si="3"/>
        <v>-83</v>
      </c>
      <c r="C85" s="2">
        <v>0</v>
      </c>
      <c r="D85" s="2">
        <v>0</v>
      </c>
      <c r="E85" s="7">
        <f>FORECAST(A85,INDEX(ross!C$3:C$960,MATCH(A85,ross!B$3:B$960,1)):INDEX(ross!C$3:C$960,MATCH(A85,ross!B$3:B$960,1)+1),INDEX(ross!B$3:B$960,MATCH(A85,ross!B$3:B$960,1)):INDEX(ross!B$3:B$960,MATCH(A85,ross!B$3:B$960,1)+1))</f>
        <v>23.08771814</v>
      </c>
      <c r="F85" s="7">
        <f>FORECAST(A85,INDEX(ross!I$3:I$960,MATCH(A85,ross!B$3:B$960,1)):INDEX(ross!I$3:I$960,MATCH(A85,ross!B$3:B$960,1)+1),INDEX(ross!B$3:B$960,MATCH(A85,ross!B$3:B$960,1)):INDEX(ross!B$3:B$960,MATCH(A85,ross!B$3:B$960,1)+1))</f>
        <v>1.851345520188397</v>
      </c>
      <c r="G85" s="3">
        <f t="shared" si="2"/>
        <v>1.0000000000000001E-30</v>
      </c>
      <c r="H85" s="9">
        <f>FORECAST(A85,INDEX('18O'!C$3:C$29,MATCH(A85,'18O'!A$3:A$29,1)):INDEX('18O'!C$3:C$29,MATCH(A85,'18O'!A$3:A$29,1)+1),INDEX('18O'!A$3:A$29,MATCH(A85,'18O'!A$3:A$29,1)):INDEX('18O'!A$3:A$29,MATCH(A85,'18O'!A$3:A$29,1)+1))</f>
        <v>111.53947269303202</v>
      </c>
      <c r="I85" s="9">
        <f>FORECAST(A85,INDEX('18O'!E$3:E$29,MATCH(A85,'18O'!A$3:A$29,1)):INDEX('18O'!E$3:E$29,MATCH(A85,'18O'!A$3:A$29,1)+1),INDEX('18O'!A$3:A$29,MATCH(A85,'18O'!A$3:A$29,1)):INDEX('18O'!A$3:A$29,MATCH(A85,'18O'!A$3:A$29,1)+1))</f>
        <v>8.9016638212741483</v>
      </c>
      <c r="J85" s="27">
        <f>'39Ar'!E85</f>
        <v>0.80093750000000008</v>
      </c>
      <c r="K85" s="8">
        <f>FORECAST($A85,INDEX(NG!B$2:B$17,MATCH($A85,NG!A$2:A$17,1)):INDEX(NG!B$2:B$17,MATCH($A85,NG!A$2:A$17,1)+1),INDEX(NG!A$2:A$17,MATCH($A85,NG!A$2:A$17,1)):INDEX(NG!A$2:A$17,MATCH($A85,NG!A$2:A$17,1)+1))</f>
        <v>2.3386260462730103E-6</v>
      </c>
      <c r="L85" s="8">
        <f>FORECAST($A85,INDEX(NG!D$2:D$18,MATCH($A85,NG!C$2:C$18,1)):INDEX(NG!D$2:D$18,MATCH($A85,NG!C$2:C$18,1)+1),INDEX(NG!C$2:C$18,MATCH($A85,NG!C$2:C$18,1)):INDEX(NG!C$2:C$18,MATCH($A85,NG!C$2:C$18,1)+1))</f>
        <v>1.473366780175675E-7</v>
      </c>
      <c r="M85" s="8">
        <f>FORECAST($A85,INDEX(NG!F$2:F$14,MATCH($A85,NG!E$2:E$14,1)):INDEX(NG!F$2:F$14,MATCH($A85,NG!E$2:E$14,1)+1),INDEX(NG!E$2:E$14,MATCH($A85,NG!E$2:E$14,1)):INDEX(NG!E$2:E$14,MATCH($A85,NG!E$2:E$14,1)+1))</f>
        <v>8.0210096794572883E-7</v>
      </c>
      <c r="N85" s="8">
        <f>FORECAST($A85,INDEX(NG!H$2:H$14,MATCH($A85,NG!G$2:G$14,1)):INDEX(NG!H$2:H$14,MATCH($A85,NG!G$2:G$14,1)+1),INDEX(NG!G$2:G$14,MATCH($A85,NG!G$2:G$14,1)):INDEX(NG!G$2:G$14,MATCH($A85,NG!G$2:G$14,1)+1))</f>
        <v>5.1997080947681596E-8</v>
      </c>
      <c r="O85" s="3">
        <v>3.0000000000000001E-6</v>
      </c>
      <c r="P85" s="3">
        <v>5.0000000000000003E-10</v>
      </c>
      <c r="T85" s="9"/>
    </row>
    <row r="86" spans="1:20" x14ac:dyDescent="0.35">
      <c r="A86">
        <v>84</v>
      </c>
      <c r="B86" s="13">
        <f t="shared" si="3"/>
        <v>-84</v>
      </c>
      <c r="C86" s="2">
        <v>0</v>
      </c>
      <c r="D86" s="2">
        <v>0</v>
      </c>
      <c r="E86" s="7">
        <f>FORECAST(A86,INDEX(ross!C$3:C$960,MATCH(A86,ross!B$3:B$960,1)):INDEX(ross!C$3:C$960,MATCH(A86,ross!B$3:B$960,1)+1),INDEX(ross!B$3:B$960,MATCH(A86,ross!B$3:B$960,1)):INDEX(ross!B$3:B$960,MATCH(A86,ross!B$3:B$960,1)+1))</f>
        <v>23.089953620000003</v>
      </c>
      <c r="F86" s="7">
        <f>FORECAST(A86,INDEX(ross!I$3:I$960,MATCH(A86,ross!B$3:B$960,1)):INDEX(ross!I$3:I$960,MATCH(A86,ross!B$3:B$960,1)+1),INDEX(ross!B$3:B$960,MATCH(A86,ross!B$3:B$960,1)):INDEX(ross!B$3:B$960,MATCH(A86,ross!B$3:B$960,1)+1))</f>
        <v>1.8828138736028097</v>
      </c>
      <c r="G86" s="3">
        <f t="shared" si="2"/>
        <v>1.0000000000000001E-30</v>
      </c>
      <c r="H86" s="9">
        <f>FORECAST(A86,INDEX('18O'!C$3:C$29,MATCH(A86,'18O'!A$3:A$29,1)):INDEX('18O'!C$3:C$29,MATCH(A86,'18O'!A$3:A$29,1)+1),INDEX('18O'!A$3:A$29,MATCH(A86,'18O'!A$3:A$29,1)):INDEX('18O'!A$3:A$29,MATCH(A86,'18O'!A$3:A$29,1)+1))</f>
        <v>111.53762711864408</v>
      </c>
      <c r="I86" s="9">
        <f>FORECAST(A86,INDEX('18O'!E$3:E$29,MATCH(A86,'18O'!A$3:A$29,1)):INDEX('18O'!E$3:E$29,MATCH(A86,'18O'!A$3:A$29,1)+1),INDEX('18O'!A$3:A$29,MATCH(A86,'18O'!A$3:A$29,1)):INDEX('18O'!A$3:A$29,MATCH(A86,'18O'!A$3:A$29,1)+1))</f>
        <v>8.900945139658905</v>
      </c>
      <c r="J86" s="27">
        <f>'39Ar'!E86</f>
        <v>0.80062500000000003</v>
      </c>
      <c r="K86" s="8">
        <f>FORECAST($A86,INDEX(NG!B$2:B$17,MATCH($A86,NG!A$2:A$17,1)):INDEX(NG!B$2:B$17,MATCH($A86,NG!A$2:A$17,1)+1),INDEX(NG!A$2:A$17,MATCH($A86,NG!A$2:A$17,1)):INDEX(NG!A$2:A$17,MATCH($A86,NG!A$2:A$17,1)+1))</f>
        <v>2.4311129094069828E-6</v>
      </c>
      <c r="L86" s="8">
        <f>FORECAST($A86,INDEX(NG!D$2:D$18,MATCH($A86,NG!C$2:C$18,1)):INDEX(NG!D$2:D$18,MATCH($A86,NG!C$2:C$18,1)+1),INDEX(NG!C$2:C$18,MATCH($A86,NG!C$2:C$18,1)):INDEX(NG!C$2:C$18,MATCH($A86,NG!C$2:C$18,1)+1))</f>
        <v>1.473290970825091E-7</v>
      </c>
      <c r="M86" s="8">
        <f>FORECAST($A86,INDEX(NG!F$2:F$14,MATCH($A86,NG!E$2:E$14,1)):INDEX(NG!F$2:F$14,MATCH($A86,NG!E$2:E$14,1)+1),INDEX(NG!E$2:E$14,MATCH($A86,NG!E$2:E$14,1)):INDEX(NG!E$2:E$14,MATCH($A86,NG!E$2:E$14,1)+1))</f>
        <v>8.0137858928481653E-7</v>
      </c>
      <c r="N86" s="8">
        <f>FORECAST($A86,INDEX(NG!H$2:H$14,MATCH($A86,NG!G$2:G$14,1)):INDEX(NG!H$2:H$14,MATCH($A86,NG!G$2:G$14,1)+1),INDEX(NG!G$2:G$14,MATCH($A86,NG!G$2:G$14,1)):INDEX(NG!G$2:G$14,MATCH($A86,NG!G$2:G$14,1)+1))</f>
        <v>5.1915125136211489E-8</v>
      </c>
      <c r="O86" s="3">
        <v>3.0000000000000001E-6</v>
      </c>
      <c r="P86" s="3">
        <v>5.0000000000000003E-10</v>
      </c>
      <c r="T86" s="9"/>
    </row>
    <row r="87" spans="1:20" x14ac:dyDescent="0.35">
      <c r="A87">
        <v>85</v>
      </c>
      <c r="B87" s="13">
        <f t="shared" si="3"/>
        <v>-85</v>
      </c>
      <c r="C87" s="2">
        <v>0</v>
      </c>
      <c r="D87" s="2">
        <v>0</v>
      </c>
      <c r="E87" s="7">
        <f>FORECAST(A87,INDEX(ross!C$3:C$960,MATCH(A87,ross!B$3:B$960,1)):INDEX(ross!C$3:C$960,MATCH(A87,ross!B$3:B$960,1)+1),INDEX(ross!B$3:B$960,MATCH(A87,ross!B$3:B$960,1)):INDEX(ross!B$3:B$960,MATCH(A87,ross!B$3:B$960,1)+1))</f>
        <v>23.09001095</v>
      </c>
      <c r="F87" s="7">
        <f>FORECAST(A87,INDEX(ross!I$3:I$960,MATCH(A87,ross!B$3:B$960,1)):INDEX(ross!I$3:I$960,MATCH(A87,ross!B$3:B$960,1)+1),INDEX(ross!B$3:B$960,MATCH(A87,ross!B$3:B$960,1)):INDEX(ross!B$3:B$960,MATCH(A87,ross!B$3:B$960,1)+1))</f>
        <v>1.9075726539283033</v>
      </c>
      <c r="G87" s="3">
        <f t="shared" si="2"/>
        <v>1.0000000000000001E-30</v>
      </c>
      <c r="H87" s="9">
        <f>FORECAST(A87,INDEX('18O'!C$3:C$29,MATCH(A87,'18O'!A$3:A$29,1)):INDEX('18O'!C$3:C$29,MATCH(A87,'18O'!A$3:A$29,1)+1),INDEX('18O'!A$3:A$29,MATCH(A87,'18O'!A$3:A$29,1)):INDEX('18O'!A$3:A$29,MATCH(A87,'18O'!A$3:A$29,1)+1))</f>
        <v>111.53578154425614</v>
      </c>
      <c r="I87" s="9">
        <f>FORECAST(A87,INDEX('18O'!E$3:E$29,MATCH(A87,'18O'!A$3:A$29,1)):INDEX('18O'!E$3:E$29,MATCH(A87,'18O'!A$3:A$29,1)+1),INDEX('18O'!A$3:A$29,MATCH(A87,'18O'!A$3:A$29,1)):INDEX('18O'!A$3:A$29,MATCH(A87,'18O'!A$3:A$29,1)+1))</f>
        <v>8.9002264580436599</v>
      </c>
      <c r="J87" s="27">
        <f>'39Ar'!E87</f>
        <v>0.80031250000000009</v>
      </c>
      <c r="K87" s="8">
        <f>FORECAST($A87,INDEX(NG!B$2:B$17,MATCH($A87,NG!A$2:A$17,1)):INDEX(NG!B$2:B$17,MATCH($A87,NG!A$2:A$17,1)+1),INDEX(NG!A$2:A$17,MATCH($A87,NG!A$2:A$17,1)):INDEX(NG!A$2:A$17,MATCH($A87,NG!A$2:A$17,1)+1))</f>
        <v>2.5235997725409554E-6</v>
      </c>
      <c r="L87" s="8">
        <f>FORECAST($A87,INDEX(NG!D$2:D$18,MATCH($A87,NG!C$2:C$18,1)):INDEX(NG!D$2:D$18,MATCH($A87,NG!C$2:C$18,1)+1),INDEX(NG!C$2:C$18,MATCH($A87,NG!C$2:C$18,1)):INDEX(NG!C$2:C$18,MATCH($A87,NG!C$2:C$18,1)+1))</f>
        <v>1.4732151614745069E-7</v>
      </c>
      <c r="M87" s="8">
        <f>FORECAST($A87,INDEX(NG!F$2:F$14,MATCH($A87,NG!E$2:E$14,1)):INDEX(NG!F$2:F$14,MATCH($A87,NG!E$2:E$14,1)+1),INDEX(NG!E$2:E$14,MATCH($A87,NG!E$2:E$14,1)):INDEX(NG!E$2:E$14,MATCH($A87,NG!E$2:E$14,1)+1))</f>
        <v>8.0065621062390413E-7</v>
      </c>
      <c r="N87" s="8">
        <f>FORECAST($A87,INDEX(NG!H$2:H$14,MATCH($A87,NG!G$2:G$14,1)):INDEX(NG!H$2:H$14,MATCH($A87,NG!G$2:G$14,1)+1),INDEX(NG!G$2:G$14,MATCH($A87,NG!G$2:G$14,1)):INDEX(NG!G$2:G$14,MATCH($A87,NG!G$2:G$14,1)+1))</f>
        <v>5.1833169324741383E-8</v>
      </c>
      <c r="O87" s="3">
        <v>3.0000000000000001E-6</v>
      </c>
      <c r="P87" s="3">
        <v>5.0000000000000003E-10</v>
      </c>
      <c r="T87" s="9"/>
    </row>
    <row r="88" spans="1:20" x14ac:dyDescent="0.35">
      <c r="A88">
        <v>86</v>
      </c>
      <c r="B88" s="13">
        <f t="shared" si="3"/>
        <v>-86</v>
      </c>
      <c r="C88" s="2">
        <v>0</v>
      </c>
      <c r="D88" s="2">
        <v>0</v>
      </c>
      <c r="E88" s="7">
        <f>FORECAST(A88,INDEX(ross!C$3:C$960,MATCH(A88,ross!B$3:B$960,1)):INDEX(ross!C$3:C$960,MATCH(A88,ross!B$3:B$960,1)+1),INDEX(ross!B$3:B$960,MATCH(A88,ross!B$3:B$960,1)):INDEX(ross!B$3:B$960,MATCH(A88,ross!B$3:B$960,1)+1))</f>
        <v>23.089411120000001</v>
      </c>
      <c r="F88" s="7">
        <f>FORECAST(A88,INDEX(ross!I$3:I$960,MATCH(A88,ross!B$3:B$960,1)):INDEX(ross!I$3:I$960,MATCH(A88,ross!B$3:B$960,1)+1),INDEX(ross!B$3:B$960,MATCH(A88,ross!B$3:B$960,1)):INDEX(ross!B$3:B$960,MATCH(A88,ross!B$3:B$960,1)+1))</f>
        <v>1.9400110559752612</v>
      </c>
      <c r="G88" s="3">
        <f t="shared" si="2"/>
        <v>1.0000000000000001E-30</v>
      </c>
      <c r="H88" s="9">
        <f>FORECAST(A88,INDEX('18O'!C$3:C$29,MATCH(A88,'18O'!A$3:A$29,1)):INDEX('18O'!C$3:C$29,MATCH(A88,'18O'!A$3:A$29,1)+1),INDEX('18O'!A$3:A$29,MATCH(A88,'18O'!A$3:A$29,1)):INDEX('18O'!A$3:A$29,MATCH(A88,'18O'!A$3:A$29,1)+1))</f>
        <v>111.5339359698682</v>
      </c>
      <c r="I88" s="9">
        <f>FORECAST(A88,INDEX('18O'!E$3:E$29,MATCH(A88,'18O'!A$3:A$29,1)):INDEX('18O'!E$3:E$29,MATCH(A88,'18O'!A$3:A$29,1)+1),INDEX('18O'!A$3:A$29,MATCH(A88,'18O'!A$3:A$29,1)):INDEX('18O'!A$3:A$29,MATCH(A88,'18O'!A$3:A$29,1)+1))</f>
        <v>8.8995077764284147</v>
      </c>
      <c r="J88" s="27">
        <f>'39Ar'!E88</f>
        <v>0.8</v>
      </c>
      <c r="K88" s="8">
        <f>FORECAST($A88,INDEX(NG!B$2:B$17,MATCH($A88,NG!A$2:A$17,1)):INDEX(NG!B$2:B$17,MATCH($A88,NG!A$2:A$17,1)+1),INDEX(NG!A$2:A$17,MATCH($A88,NG!A$2:A$17,1)):INDEX(NG!A$2:A$17,MATCH($A88,NG!A$2:A$17,1)+1))</f>
        <v>2.6178922079972773E-6</v>
      </c>
      <c r="L88" s="8">
        <f>FORECAST($A88,INDEX(NG!D$2:D$18,MATCH($A88,NG!C$2:C$18,1)):INDEX(NG!D$2:D$18,MATCH($A88,NG!C$2:C$18,1)+1),INDEX(NG!C$2:C$18,MATCH($A88,NG!C$2:C$18,1)):INDEX(NG!C$2:C$18,MATCH($A88,NG!C$2:C$18,1)+1))</f>
        <v>1.47271481090751E-7</v>
      </c>
      <c r="M88" s="8">
        <f>FORECAST($A88,INDEX(NG!F$2:F$14,MATCH($A88,NG!E$2:E$14,1)):INDEX(NG!F$2:F$14,MATCH($A88,NG!E$2:E$14,1)+1),INDEX(NG!E$2:E$14,MATCH($A88,NG!E$2:E$14,1)):INDEX(NG!E$2:E$14,MATCH($A88,NG!E$2:E$14,1)+1))</f>
        <v>7.9993383196299183E-7</v>
      </c>
      <c r="N88" s="8">
        <f>FORECAST($A88,INDEX(NG!H$2:H$14,MATCH($A88,NG!G$2:G$14,1)):INDEX(NG!H$2:H$14,MATCH($A88,NG!G$2:G$14,1)+1),INDEX(NG!G$2:G$14,MATCH($A88,NG!G$2:G$14,1)):INDEX(NG!G$2:G$14,MATCH($A88,NG!G$2:G$14,1)+1))</f>
        <v>5.1751213513271271E-8</v>
      </c>
      <c r="O88" s="3">
        <v>3.0000000000000001E-6</v>
      </c>
      <c r="P88" s="3">
        <v>5.0000000000000003E-10</v>
      </c>
      <c r="T88" s="9"/>
    </row>
    <row r="89" spans="1:20" x14ac:dyDescent="0.35">
      <c r="A89">
        <v>87</v>
      </c>
      <c r="B89" s="13">
        <f t="shared" si="3"/>
        <v>-87</v>
      </c>
      <c r="C89" s="2">
        <v>0</v>
      </c>
      <c r="D89" s="2">
        <v>0</v>
      </c>
      <c r="E89" s="7">
        <f>FORECAST(A89,INDEX(ross!C$3:C$960,MATCH(A89,ross!B$3:B$960,1)):INDEX(ross!C$3:C$960,MATCH(A89,ross!B$3:B$960,1)+1),INDEX(ross!B$3:B$960,MATCH(A89,ross!B$3:B$960,1)):INDEX(ross!B$3:B$960,MATCH(A89,ross!B$3:B$960,1)+1))</f>
        <v>23.09200276</v>
      </c>
      <c r="F89" s="7">
        <f>FORECAST(A89,INDEX(ross!I$3:I$960,MATCH(A89,ross!B$3:B$960,1)):INDEX(ross!I$3:I$960,MATCH(A89,ross!B$3:B$960,1)+1),INDEX(ross!B$3:B$960,MATCH(A89,ross!B$3:B$960,1)):INDEX(ross!B$3:B$960,MATCH(A89,ross!B$3:B$960,1)+1))</f>
        <v>1.9676493455685709</v>
      </c>
      <c r="G89" s="3">
        <f t="shared" si="2"/>
        <v>1.0000000000000001E-30</v>
      </c>
      <c r="H89" s="9">
        <f>FORECAST(A89,INDEX('18O'!C$3:C$29,MATCH(A89,'18O'!A$3:A$29,1)):INDEX('18O'!C$3:C$29,MATCH(A89,'18O'!A$3:A$29,1)+1),INDEX('18O'!A$3:A$29,MATCH(A89,'18O'!A$3:A$29,1)):INDEX('18O'!A$3:A$29,MATCH(A89,'18O'!A$3:A$29,1)+1))</f>
        <v>111.53209039548024</v>
      </c>
      <c r="I89" s="9">
        <f>FORECAST(A89,INDEX('18O'!E$3:E$29,MATCH(A89,'18O'!A$3:A$29,1)):INDEX('18O'!E$3:E$29,MATCH(A89,'18O'!A$3:A$29,1)+1),INDEX('18O'!A$3:A$29,MATCH(A89,'18O'!A$3:A$29,1)):INDEX('18O'!A$3:A$29,MATCH(A89,'18O'!A$3:A$29,1)+1))</f>
        <v>8.8987890948131714</v>
      </c>
      <c r="J89" s="27">
        <f>'39Ar'!E89</f>
        <v>0.79968750000000011</v>
      </c>
      <c r="K89" s="8">
        <f>FORECAST($A89,INDEX(NG!B$2:B$17,MATCH($A89,NG!A$2:A$17,1)):INDEX(NG!B$2:B$17,MATCH($A89,NG!A$2:A$17,1)+1),INDEX(NG!A$2:A$17,MATCH($A89,NG!A$2:A$17,1)):INDEX(NG!A$2:A$17,MATCH($A89,NG!A$2:A$17,1)+1))</f>
        <v>2.7267295316058515E-6</v>
      </c>
      <c r="L89" s="8">
        <f>FORECAST($A89,INDEX(NG!D$2:D$18,MATCH($A89,NG!C$2:C$18,1)):INDEX(NG!D$2:D$18,MATCH($A89,NG!C$2:C$18,1)+1),INDEX(NG!C$2:C$18,MATCH($A89,NG!C$2:C$18,1)):INDEX(NG!C$2:C$18,MATCH($A89,NG!C$2:C$18,1)+1))</f>
        <v>1.4687945449860759E-7</v>
      </c>
      <c r="M89" s="8">
        <f>FORECAST($A89,INDEX(NG!F$2:F$14,MATCH($A89,NG!E$2:E$14,1)):INDEX(NG!F$2:F$14,MATCH($A89,NG!E$2:E$14,1)+1),INDEX(NG!E$2:E$14,MATCH($A89,NG!E$2:E$14,1)):INDEX(NG!E$2:E$14,MATCH($A89,NG!E$2:E$14,1)+1))</f>
        <v>7.9921145330207953E-7</v>
      </c>
      <c r="N89" s="8">
        <f>FORECAST($A89,INDEX(NG!H$2:H$14,MATCH($A89,NG!G$2:G$14,1)):INDEX(NG!H$2:H$14,MATCH($A89,NG!G$2:G$14,1)+1),INDEX(NG!G$2:G$14,MATCH($A89,NG!G$2:G$14,1)):INDEX(NG!G$2:G$14,MATCH($A89,NG!G$2:G$14,1)+1))</f>
        <v>5.1669257701801165E-8</v>
      </c>
      <c r="O89" s="3">
        <v>3.0000000000000001E-6</v>
      </c>
      <c r="P89" s="3">
        <v>5.0000000000000003E-10</v>
      </c>
      <c r="T89" s="9"/>
    </row>
    <row r="90" spans="1:20" x14ac:dyDescent="0.35">
      <c r="A90">
        <v>88</v>
      </c>
      <c r="B90" s="13">
        <f t="shared" si="3"/>
        <v>-88</v>
      </c>
      <c r="C90" s="2">
        <v>0</v>
      </c>
      <c r="D90" s="2">
        <v>0</v>
      </c>
      <c r="E90" s="7">
        <f>FORECAST(A90,INDEX(ross!C$3:C$960,MATCH(A90,ross!B$3:B$960,1)):INDEX(ross!C$3:C$960,MATCH(A90,ross!B$3:B$960,1)+1),INDEX(ross!B$3:B$960,MATCH(A90,ross!B$3:B$960,1)):INDEX(ross!B$3:B$960,MATCH(A90,ross!B$3:B$960,1)+1))</f>
        <v>23.095894659999999</v>
      </c>
      <c r="F90" s="7">
        <f>FORECAST(A90,INDEX(ross!I$3:I$960,MATCH(A90,ross!B$3:B$960,1)):INDEX(ross!I$3:I$960,MATCH(A90,ross!B$3:B$960,1)+1),INDEX(ross!B$3:B$960,MATCH(A90,ross!B$3:B$960,1)):INDEX(ross!B$3:B$960,MATCH(A90,ross!B$3:B$960,1)+1))</f>
        <v>1.9963660509269974</v>
      </c>
      <c r="G90" s="3">
        <f t="shared" si="2"/>
        <v>1.0000000000000001E-30</v>
      </c>
      <c r="H90" s="9">
        <f>FORECAST(A90,INDEX('18O'!C$3:C$29,MATCH(A90,'18O'!A$3:A$29,1)):INDEX('18O'!C$3:C$29,MATCH(A90,'18O'!A$3:A$29,1)+1),INDEX('18O'!A$3:A$29,MATCH(A90,'18O'!A$3:A$29,1)):INDEX('18O'!A$3:A$29,MATCH(A90,'18O'!A$3:A$29,1)+1))</f>
        <v>111.5302448210923</v>
      </c>
      <c r="I90" s="9">
        <f>FORECAST(A90,INDEX('18O'!E$3:E$29,MATCH(A90,'18O'!A$3:A$29,1)):INDEX('18O'!E$3:E$29,MATCH(A90,'18O'!A$3:A$29,1)+1),INDEX('18O'!A$3:A$29,MATCH(A90,'18O'!A$3:A$29,1)):INDEX('18O'!A$3:A$29,MATCH(A90,'18O'!A$3:A$29,1)+1))</f>
        <v>8.8980704131979262</v>
      </c>
      <c r="J90" s="27">
        <f>'39Ar'!E90</f>
        <v>0.79937500000000006</v>
      </c>
      <c r="K90" s="8">
        <f>FORECAST($A90,INDEX(NG!B$2:B$17,MATCH($A90,NG!A$2:A$17,1)):INDEX(NG!B$2:B$17,MATCH($A90,NG!A$2:A$17,1)+1),INDEX(NG!A$2:A$17,MATCH($A90,NG!A$2:A$17,1)):INDEX(NG!A$2:A$17,MATCH($A90,NG!A$2:A$17,1)+1))</f>
        <v>2.8355668552144274E-6</v>
      </c>
      <c r="L90" s="8">
        <f>FORECAST($A90,INDEX(NG!D$2:D$18,MATCH($A90,NG!C$2:C$18,1)):INDEX(NG!D$2:D$18,MATCH($A90,NG!C$2:C$18,1)+1),INDEX(NG!C$2:C$18,MATCH($A90,NG!C$2:C$18,1)):INDEX(NG!C$2:C$18,MATCH($A90,NG!C$2:C$18,1)+1))</f>
        <v>1.4648742790646419E-7</v>
      </c>
      <c r="M90" s="8">
        <f>FORECAST($A90,INDEX(NG!F$2:F$14,MATCH($A90,NG!E$2:E$14,1)):INDEX(NG!F$2:F$14,MATCH($A90,NG!E$2:E$14,1)+1),INDEX(NG!E$2:E$14,MATCH($A90,NG!E$2:E$14,1)):INDEX(NG!E$2:E$14,MATCH($A90,NG!E$2:E$14,1)+1))</f>
        <v>7.9848907464116712E-7</v>
      </c>
      <c r="N90" s="8">
        <f>FORECAST($A90,INDEX(NG!H$2:H$14,MATCH($A90,NG!G$2:G$14,1)):INDEX(NG!H$2:H$14,MATCH($A90,NG!G$2:G$14,1)+1),INDEX(NG!G$2:G$14,MATCH($A90,NG!G$2:G$14,1)):INDEX(NG!G$2:G$14,MATCH($A90,NG!G$2:G$14,1)+1))</f>
        <v>5.1587301890331059E-8</v>
      </c>
      <c r="O90" s="3">
        <v>3.0000000000000001E-6</v>
      </c>
      <c r="P90" s="3">
        <v>5.0000000000000003E-10</v>
      </c>
      <c r="T90" s="9"/>
    </row>
    <row r="91" spans="1:20" x14ac:dyDescent="0.35">
      <c r="A91">
        <v>89</v>
      </c>
      <c r="B91" s="13">
        <f t="shared" si="3"/>
        <v>-89</v>
      </c>
      <c r="C91" s="2">
        <v>0</v>
      </c>
      <c r="D91" s="2">
        <v>0</v>
      </c>
      <c r="E91" s="7">
        <f>FORECAST(A91,INDEX(ross!C$3:C$960,MATCH(A91,ross!B$3:B$960,1)):INDEX(ross!C$3:C$960,MATCH(A91,ross!B$3:B$960,1)+1),INDEX(ross!B$3:B$960,MATCH(A91,ross!B$3:B$960,1)):INDEX(ross!B$3:B$960,MATCH(A91,ross!B$3:B$960,1)+1))</f>
        <v>23.099620510000001</v>
      </c>
      <c r="F91" s="7">
        <f>FORECAST(A91,INDEX(ross!I$3:I$960,MATCH(A91,ross!B$3:B$960,1)):INDEX(ross!I$3:I$960,MATCH(A91,ross!B$3:B$960,1)+1),INDEX(ross!B$3:B$960,MATCH(A91,ross!B$3:B$960,1)):INDEX(ross!B$3:B$960,MATCH(A91,ross!B$3:B$960,1)+1))</f>
        <v>2.0123450474333753</v>
      </c>
      <c r="G91" s="3">
        <f t="shared" si="2"/>
        <v>1.0000000000000001E-30</v>
      </c>
      <c r="H91" s="9">
        <f>FORECAST(A91,INDEX('18O'!C$3:C$29,MATCH(A91,'18O'!A$3:A$29,1)):INDEX('18O'!C$3:C$29,MATCH(A91,'18O'!A$3:A$29,1)+1),INDEX('18O'!A$3:A$29,MATCH(A91,'18O'!A$3:A$29,1)):INDEX('18O'!A$3:A$29,MATCH(A91,'18O'!A$3:A$29,1)+1))</f>
        <v>111.52839924670435</v>
      </c>
      <c r="I91" s="9">
        <f>FORECAST(A91,INDEX('18O'!E$3:E$29,MATCH(A91,'18O'!A$3:A$29,1)):INDEX('18O'!E$3:E$29,MATCH(A91,'18O'!A$3:A$29,1)+1),INDEX('18O'!A$3:A$29,MATCH(A91,'18O'!A$3:A$29,1)):INDEX('18O'!A$3:A$29,MATCH(A91,'18O'!A$3:A$29,1)+1))</f>
        <v>8.8973517315826829</v>
      </c>
      <c r="J91" s="27">
        <f>'39Ar'!E91</f>
        <v>0.79906250000000001</v>
      </c>
      <c r="K91" s="8">
        <f>FORECAST($A91,INDEX(NG!B$2:B$17,MATCH($A91,NG!A$2:A$17,1)):INDEX(NG!B$2:B$17,MATCH($A91,NG!A$2:A$17,1)+1),INDEX(NG!A$2:A$17,MATCH($A91,NG!A$2:A$17,1)):INDEX(NG!A$2:A$17,MATCH($A91,NG!A$2:A$17,1)+1))</f>
        <v>2.9444041788230033E-6</v>
      </c>
      <c r="L91" s="8">
        <f>FORECAST($A91,INDEX(NG!D$2:D$18,MATCH($A91,NG!C$2:C$18,1)):INDEX(NG!D$2:D$18,MATCH($A91,NG!C$2:C$18,1)+1),INDEX(NG!C$2:C$18,MATCH($A91,NG!C$2:C$18,1)):INDEX(NG!C$2:C$18,MATCH($A91,NG!C$2:C$18,1)+1))</f>
        <v>1.4609540131432076E-7</v>
      </c>
      <c r="M91" s="8">
        <f>FORECAST($A91,INDEX(NG!F$2:F$14,MATCH($A91,NG!E$2:E$14,1)):INDEX(NG!F$2:F$14,MATCH($A91,NG!E$2:E$14,1)+1),INDEX(NG!E$2:E$14,MATCH($A91,NG!E$2:E$14,1)):INDEX(NG!E$2:E$14,MATCH($A91,NG!E$2:E$14,1)+1))</f>
        <v>7.9776669598025482E-7</v>
      </c>
      <c r="N91" s="8">
        <f>FORECAST($A91,INDEX(NG!H$2:H$14,MATCH($A91,NG!G$2:G$14,1)):INDEX(NG!H$2:H$14,MATCH($A91,NG!G$2:G$14,1)+1),INDEX(NG!G$2:G$14,MATCH($A91,NG!G$2:G$14,1)):INDEX(NG!G$2:G$14,MATCH($A91,NG!G$2:G$14,1)+1))</f>
        <v>5.1505346078860953E-8</v>
      </c>
      <c r="O91" s="3">
        <v>3.0000000000000001E-6</v>
      </c>
      <c r="P91" s="3">
        <v>5.0000000000000003E-10</v>
      </c>
      <c r="T91" s="9"/>
    </row>
    <row r="92" spans="1:20" x14ac:dyDescent="0.35">
      <c r="A92">
        <v>90</v>
      </c>
      <c r="B92" s="13">
        <f t="shared" si="3"/>
        <v>-90</v>
      </c>
      <c r="C92" s="2">
        <v>0</v>
      </c>
      <c r="D92" s="2">
        <v>0</v>
      </c>
      <c r="E92" s="7">
        <f>FORECAST(A92,INDEX(ross!C$3:C$960,MATCH(A92,ross!B$3:B$960,1)):INDEX(ross!C$3:C$960,MATCH(A92,ross!B$3:B$960,1)+1),INDEX(ross!B$3:B$960,MATCH(A92,ross!B$3:B$960,1)):INDEX(ross!B$3:B$960,MATCH(A92,ross!B$3:B$960,1)+1))</f>
        <v>23.098399069999999</v>
      </c>
      <c r="F92" s="7">
        <f>FORECAST(A92,INDEX(ross!I$3:I$960,MATCH(A92,ross!B$3:B$960,1)):INDEX(ross!I$3:I$960,MATCH(A92,ross!B$3:B$960,1)+1),INDEX(ross!B$3:B$960,MATCH(A92,ross!B$3:B$960,1)):INDEX(ross!B$3:B$960,MATCH(A92,ross!B$3:B$960,1)+1))</f>
        <v>2.0351339467000082</v>
      </c>
      <c r="G92" s="3">
        <f t="shared" si="2"/>
        <v>1.0000000000000001E-30</v>
      </c>
      <c r="H92" s="9">
        <f>FORECAST(A92,INDEX('18O'!C$3:C$29,MATCH(A92,'18O'!A$3:A$29,1)):INDEX('18O'!C$3:C$29,MATCH(A92,'18O'!A$3:A$29,1)+1),INDEX('18O'!A$3:A$29,MATCH(A92,'18O'!A$3:A$29,1)):INDEX('18O'!A$3:A$29,MATCH(A92,'18O'!A$3:A$29,1)+1))</f>
        <v>111.52655367231641</v>
      </c>
      <c r="I92" s="9">
        <f>FORECAST(A92,INDEX('18O'!E$3:E$29,MATCH(A92,'18O'!A$3:A$29,1)):INDEX('18O'!E$3:E$29,MATCH(A92,'18O'!A$3:A$29,1)+1),INDEX('18O'!A$3:A$29,MATCH(A92,'18O'!A$3:A$29,1)):INDEX('18O'!A$3:A$29,MATCH(A92,'18O'!A$3:A$29,1)+1))</f>
        <v>8.8966330499674378</v>
      </c>
      <c r="J92" s="27">
        <f>'39Ar'!E92</f>
        <v>0.79875000000000007</v>
      </c>
      <c r="K92" s="8">
        <f>FORECAST($A92,INDEX(NG!B$2:B$17,MATCH($A92,NG!A$2:A$17,1)):INDEX(NG!B$2:B$17,MATCH($A92,NG!A$2:A$17,1)+1),INDEX(NG!A$2:A$17,MATCH($A92,NG!A$2:A$17,1)):INDEX(NG!A$2:A$17,MATCH($A92,NG!A$2:A$17,1)+1))</f>
        <v>3.0532415024315775E-6</v>
      </c>
      <c r="L92" s="8">
        <f>FORECAST($A92,INDEX(NG!D$2:D$18,MATCH($A92,NG!C$2:C$18,1)):INDEX(NG!D$2:D$18,MATCH($A92,NG!C$2:C$18,1)+1),INDEX(NG!C$2:C$18,MATCH($A92,NG!C$2:C$18,1)):INDEX(NG!C$2:C$18,MATCH($A92,NG!C$2:C$18,1)+1))</f>
        <v>1.4570337472217732E-7</v>
      </c>
      <c r="M92" s="8">
        <f>FORECAST($A92,INDEX(NG!F$2:F$14,MATCH($A92,NG!E$2:E$14,1)):INDEX(NG!F$2:F$14,MATCH($A92,NG!E$2:E$14,1)+1),INDEX(NG!E$2:E$14,MATCH($A92,NG!E$2:E$14,1)):INDEX(NG!E$2:E$14,MATCH($A92,NG!E$2:E$14,1)+1))</f>
        <v>7.9704431731934242E-7</v>
      </c>
      <c r="N92" s="8">
        <f>FORECAST($A92,INDEX(NG!H$2:H$14,MATCH($A92,NG!G$2:G$14,1)):INDEX(NG!H$2:H$14,MATCH($A92,NG!G$2:G$14,1)+1),INDEX(NG!G$2:G$14,MATCH($A92,NG!G$2:G$14,1)):INDEX(NG!G$2:G$14,MATCH($A92,NG!G$2:G$14,1)+1))</f>
        <v>5.1423390267390846E-8</v>
      </c>
      <c r="O92" s="3">
        <v>3.0000000000000001E-6</v>
      </c>
      <c r="P92" s="3">
        <v>5.0000000000000003E-10</v>
      </c>
      <c r="T92" s="9"/>
    </row>
    <row r="93" spans="1:20" x14ac:dyDescent="0.35">
      <c r="A93">
        <v>91</v>
      </c>
      <c r="B93" s="13">
        <f t="shared" si="3"/>
        <v>-91</v>
      </c>
      <c r="C93" s="2">
        <v>0</v>
      </c>
      <c r="D93" s="2">
        <v>0</v>
      </c>
      <c r="E93" s="7">
        <f>FORECAST(A93,INDEX(ross!C$3:C$960,MATCH(A93,ross!B$3:B$960,1)):INDEX(ross!C$3:C$960,MATCH(A93,ross!B$3:B$960,1)+1),INDEX(ross!B$3:B$960,MATCH(A93,ross!B$3:B$960,1)):INDEX(ross!B$3:B$960,MATCH(A93,ross!B$3:B$960,1)+1))</f>
        <v>23.0969433</v>
      </c>
      <c r="F93" s="7">
        <f>FORECAST(A93,INDEX(ross!I$3:I$960,MATCH(A93,ross!B$3:B$960,1)):INDEX(ross!I$3:I$960,MATCH(A93,ross!B$3:B$960,1)+1),INDEX(ross!B$3:B$960,MATCH(A93,ross!B$3:B$960,1)):INDEX(ross!B$3:B$960,MATCH(A93,ross!B$3:B$960,1)+1))</f>
        <v>2.0577436491837515</v>
      </c>
      <c r="G93" s="3">
        <f t="shared" si="2"/>
        <v>1.0000000000000001E-30</v>
      </c>
      <c r="H93" s="9">
        <f>FORECAST(A93,INDEX('18O'!C$3:C$29,MATCH(A93,'18O'!A$3:A$29,1)):INDEX('18O'!C$3:C$29,MATCH(A93,'18O'!A$3:A$29,1)+1),INDEX('18O'!A$3:A$29,MATCH(A93,'18O'!A$3:A$29,1)):INDEX('18O'!A$3:A$29,MATCH(A93,'18O'!A$3:A$29,1)+1))</f>
        <v>111.52470809792845</v>
      </c>
      <c r="I93" s="9">
        <f>FORECAST(A93,INDEX('18O'!E$3:E$29,MATCH(A93,'18O'!A$3:A$29,1)):INDEX('18O'!E$3:E$29,MATCH(A93,'18O'!A$3:A$29,1)+1),INDEX('18O'!A$3:A$29,MATCH(A93,'18O'!A$3:A$29,1)):INDEX('18O'!A$3:A$29,MATCH(A93,'18O'!A$3:A$29,1)+1))</f>
        <v>8.8959143683521944</v>
      </c>
      <c r="J93" s="27">
        <f>'39Ar'!E93</f>
        <v>0.79843750000000002</v>
      </c>
      <c r="K93" s="8">
        <f>FORECAST($A93,INDEX(NG!B$2:B$17,MATCH($A93,NG!A$2:A$17,1)):INDEX(NG!B$2:B$17,MATCH($A93,NG!A$2:A$17,1)+1),INDEX(NG!A$2:A$17,MATCH($A93,NG!A$2:A$17,1)):INDEX(NG!A$2:A$17,MATCH($A93,NG!A$2:A$17,1)+1))</f>
        <v>3.1620788260401534E-6</v>
      </c>
      <c r="L93" s="8">
        <f>FORECAST($A93,INDEX(NG!D$2:D$18,MATCH($A93,NG!C$2:C$18,1)):INDEX(NG!D$2:D$18,MATCH($A93,NG!C$2:C$18,1)+1),INDEX(NG!C$2:C$18,MATCH($A93,NG!C$2:C$18,1)):INDEX(NG!C$2:C$18,MATCH($A93,NG!C$2:C$18,1)+1))</f>
        <v>1.4531134813003392E-7</v>
      </c>
      <c r="M93" s="8">
        <f>FORECAST($A93,INDEX(NG!F$2:F$14,MATCH($A93,NG!E$2:E$14,1)):INDEX(NG!F$2:F$14,MATCH($A93,NG!E$2:E$14,1)+1),INDEX(NG!E$2:E$14,MATCH($A93,NG!E$2:E$14,1)):INDEX(NG!E$2:E$14,MATCH($A93,NG!E$2:E$14,1)+1))</f>
        <v>7.9632193865843012E-7</v>
      </c>
      <c r="N93" s="8">
        <f>FORECAST($A93,INDEX(NG!H$2:H$14,MATCH($A93,NG!G$2:G$14,1)):INDEX(NG!H$2:H$14,MATCH($A93,NG!G$2:G$14,1)+1),INDEX(NG!G$2:G$14,MATCH($A93,NG!G$2:G$14,1)):INDEX(NG!G$2:G$14,MATCH($A93,NG!G$2:G$14,1)+1))</f>
        <v>5.134143445592074E-8</v>
      </c>
      <c r="O93" s="3">
        <v>3.0000000000000001E-6</v>
      </c>
      <c r="P93" s="3">
        <v>5.0000000000000003E-10</v>
      </c>
      <c r="T93" s="9"/>
    </row>
    <row r="94" spans="1:20" x14ac:dyDescent="0.35">
      <c r="A94">
        <v>92</v>
      </c>
      <c r="B94" s="13">
        <f t="shared" si="3"/>
        <v>-92</v>
      </c>
      <c r="C94" s="2">
        <v>0</v>
      </c>
      <c r="D94" s="2">
        <v>0</v>
      </c>
      <c r="E94" s="7">
        <f>FORECAST(A94,INDEX(ross!C$3:C$960,MATCH(A94,ross!B$3:B$960,1)):INDEX(ross!C$3:C$960,MATCH(A94,ross!B$3:B$960,1)+1),INDEX(ross!B$3:B$960,MATCH(A94,ross!B$3:B$960,1)):INDEX(ross!B$3:B$960,MATCH(A94,ross!B$3:B$960,1)+1))</f>
        <v>23.10135979</v>
      </c>
      <c r="F94" s="7">
        <f>FORECAST(A94,INDEX(ross!I$3:I$960,MATCH(A94,ross!B$3:B$960,1)):INDEX(ross!I$3:I$960,MATCH(A94,ross!B$3:B$960,1)+1),INDEX(ross!B$3:B$960,MATCH(A94,ross!B$3:B$960,1)):INDEX(ross!B$3:B$960,MATCH(A94,ross!B$3:B$960,1)+1))</f>
        <v>2.0813845931667654</v>
      </c>
      <c r="G94" s="3">
        <f t="shared" si="2"/>
        <v>1.0000000000000001E-30</v>
      </c>
      <c r="H94" s="9">
        <f>FORECAST(A94,INDEX('18O'!C$3:C$29,MATCH(A94,'18O'!A$3:A$29,1)):INDEX('18O'!C$3:C$29,MATCH(A94,'18O'!A$3:A$29,1)+1),INDEX('18O'!A$3:A$29,MATCH(A94,'18O'!A$3:A$29,1)):INDEX('18O'!A$3:A$29,MATCH(A94,'18O'!A$3:A$29,1)+1))</f>
        <v>111.52286252354051</v>
      </c>
      <c r="I94" s="9">
        <f>FORECAST(A94,INDEX('18O'!E$3:E$29,MATCH(A94,'18O'!A$3:A$29,1)):INDEX('18O'!E$3:E$29,MATCH(A94,'18O'!A$3:A$29,1)+1),INDEX('18O'!A$3:A$29,MATCH(A94,'18O'!A$3:A$29,1)):INDEX('18O'!A$3:A$29,MATCH(A94,'18O'!A$3:A$29,1)+1))</f>
        <v>8.8951956867369493</v>
      </c>
      <c r="J94" s="27">
        <f>'39Ar'!E94</f>
        <v>0.79812500000000008</v>
      </c>
      <c r="K94" s="8">
        <f>FORECAST($A94,INDEX(NG!B$2:B$17,MATCH($A94,NG!A$2:A$17,1)):INDEX(NG!B$2:B$17,MATCH($A94,NG!A$2:A$17,1)+1),INDEX(NG!A$2:A$17,MATCH($A94,NG!A$2:A$17,1)):INDEX(NG!A$2:A$17,MATCH($A94,NG!A$2:A$17,1)+1))</f>
        <v>3.2709161496487293E-6</v>
      </c>
      <c r="L94" s="8">
        <f>FORECAST($A94,INDEX(NG!D$2:D$18,MATCH($A94,NG!C$2:C$18,1)):INDEX(NG!D$2:D$18,MATCH($A94,NG!C$2:C$18,1)+1),INDEX(NG!C$2:C$18,MATCH($A94,NG!C$2:C$18,1)):INDEX(NG!C$2:C$18,MATCH($A94,NG!C$2:C$18,1)+1))</f>
        <v>1.4491932153789051E-7</v>
      </c>
      <c r="M94" s="8">
        <f>FORECAST($A94,INDEX(NG!F$2:F$14,MATCH($A94,NG!E$2:E$14,1)):INDEX(NG!F$2:F$14,MATCH($A94,NG!E$2:E$14,1)+1),INDEX(NG!E$2:E$14,MATCH($A94,NG!E$2:E$14,1)):INDEX(NG!E$2:E$14,MATCH($A94,NG!E$2:E$14,1)+1))</f>
        <v>7.9559955999751771E-7</v>
      </c>
      <c r="N94" s="8">
        <f>FORECAST($A94,INDEX(NG!H$2:H$14,MATCH($A94,NG!G$2:G$14,1)):INDEX(NG!H$2:H$14,MATCH($A94,NG!G$2:G$14,1)+1),INDEX(NG!G$2:G$14,MATCH($A94,NG!G$2:G$14,1)):INDEX(NG!G$2:G$14,MATCH($A94,NG!G$2:G$14,1)+1))</f>
        <v>5.1259478644450634E-8</v>
      </c>
      <c r="O94" s="3">
        <v>3.0000000000000001E-6</v>
      </c>
      <c r="P94" s="3">
        <v>5.0000000000000003E-10</v>
      </c>
      <c r="T94" s="9"/>
    </row>
    <row r="95" spans="1:20" x14ac:dyDescent="0.35">
      <c r="A95">
        <v>93</v>
      </c>
      <c r="B95" s="13">
        <f t="shared" si="3"/>
        <v>-93</v>
      </c>
      <c r="C95" s="2">
        <v>0</v>
      </c>
      <c r="D95" s="2">
        <v>0</v>
      </c>
      <c r="E95" s="7">
        <f>FORECAST(A95,INDEX(ross!C$3:C$960,MATCH(A95,ross!B$3:B$960,1)):INDEX(ross!C$3:C$960,MATCH(A95,ross!B$3:B$960,1)+1),INDEX(ross!B$3:B$960,MATCH(A95,ross!B$3:B$960,1)):INDEX(ross!B$3:B$960,MATCH(A95,ross!B$3:B$960,1)+1))</f>
        <v>23.1037</v>
      </c>
      <c r="F95" s="7">
        <f>FORECAST(A95,INDEX(ross!I$3:I$960,MATCH(A95,ross!B$3:B$960,1)):INDEX(ross!I$3:I$960,MATCH(A95,ross!B$3:B$960,1)+1),INDEX(ross!B$3:B$960,MATCH(A95,ross!B$3:B$960,1)):INDEX(ross!B$3:B$960,MATCH(A95,ross!B$3:B$960,1)+1))</f>
        <v>2.1048628377746228</v>
      </c>
      <c r="G95" s="3">
        <f t="shared" si="2"/>
        <v>1.0000000000000001E-30</v>
      </c>
      <c r="H95" s="9">
        <f>FORECAST(A95,INDEX('18O'!C$3:C$29,MATCH(A95,'18O'!A$3:A$29,1)):INDEX('18O'!C$3:C$29,MATCH(A95,'18O'!A$3:A$29,1)+1),INDEX('18O'!A$3:A$29,MATCH(A95,'18O'!A$3:A$29,1)):INDEX('18O'!A$3:A$29,MATCH(A95,'18O'!A$3:A$29,1)+1))</f>
        <v>111.52173010380625</v>
      </c>
      <c r="I95" s="9">
        <f>FORECAST(A95,INDEX('18O'!E$3:E$29,MATCH(A95,'18O'!A$3:A$29,1)):INDEX('18O'!E$3:E$29,MATCH(A95,'18O'!A$3:A$29,1)+1),INDEX('18O'!A$3:A$29,MATCH(A95,'18O'!A$3:A$29,1)):INDEX('18O'!A$3:A$29,MATCH(A95,'18O'!A$3:A$29,1)+1))</f>
        <v>8.894716386340745</v>
      </c>
      <c r="J95" s="27">
        <f>'39Ar'!E95</f>
        <v>0.79781250000000004</v>
      </c>
      <c r="K95" s="8">
        <f>FORECAST($A95,INDEX(NG!B$2:B$17,MATCH($A95,NG!A$2:A$17,1)):INDEX(NG!B$2:B$17,MATCH($A95,NG!A$2:A$17,1)+1),INDEX(NG!A$2:A$17,MATCH($A95,NG!A$2:A$17,1)):INDEX(NG!A$2:A$17,MATCH($A95,NG!A$2:A$17,1)+1))</f>
        <v>3.3797534732573035E-6</v>
      </c>
      <c r="L95" s="8">
        <f>FORECAST($A95,INDEX(NG!D$2:D$18,MATCH($A95,NG!C$2:C$18,1)):INDEX(NG!D$2:D$18,MATCH($A95,NG!C$2:C$18,1)+1),INDEX(NG!C$2:C$18,MATCH($A95,NG!C$2:C$18,1)):INDEX(NG!C$2:C$18,MATCH($A95,NG!C$2:C$18,1)+1))</f>
        <v>1.4452729494574708E-7</v>
      </c>
      <c r="M95" s="8">
        <f>FORECAST($A95,INDEX(NG!F$2:F$14,MATCH($A95,NG!E$2:E$14,1)):INDEX(NG!F$2:F$14,MATCH($A95,NG!E$2:E$14,1)+1),INDEX(NG!E$2:E$14,MATCH($A95,NG!E$2:E$14,1)):INDEX(NG!E$2:E$14,MATCH($A95,NG!E$2:E$14,1)+1))</f>
        <v>7.9487718133660541E-7</v>
      </c>
      <c r="N95" s="8">
        <f>FORECAST($A95,INDEX(NG!H$2:H$14,MATCH($A95,NG!G$2:G$14,1)):INDEX(NG!H$2:H$14,MATCH($A95,NG!G$2:G$14,1)+1),INDEX(NG!G$2:G$14,MATCH($A95,NG!G$2:G$14,1)):INDEX(NG!G$2:G$14,MATCH($A95,NG!G$2:G$14,1)+1))</f>
        <v>5.1177522832980528E-8</v>
      </c>
      <c r="O95" s="3">
        <v>3.0000000000000001E-6</v>
      </c>
      <c r="P95" s="3">
        <v>5.0000000000000003E-10</v>
      </c>
      <c r="T95" s="9"/>
    </row>
    <row r="96" spans="1:20" x14ac:dyDescent="0.35">
      <c r="A96">
        <v>94</v>
      </c>
      <c r="B96" s="13">
        <f t="shared" si="3"/>
        <v>-94</v>
      </c>
      <c r="C96" s="2">
        <v>0</v>
      </c>
      <c r="D96" s="2">
        <v>0</v>
      </c>
      <c r="E96" s="7">
        <f>FORECAST(A96,INDEX(ross!C$3:C$960,MATCH(A96,ross!B$3:B$960,1)):INDEX(ross!C$3:C$960,MATCH(A96,ross!B$3:B$960,1)+1),INDEX(ross!B$3:B$960,MATCH(A96,ross!B$3:B$960,1)):INDEX(ross!B$3:B$960,MATCH(A96,ross!B$3:B$960,1)+1))</f>
        <v>23.10977033</v>
      </c>
      <c r="F96" s="7">
        <f>FORECAST(A96,INDEX(ross!I$3:I$960,MATCH(A96,ross!B$3:B$960,1)):INDEX(ross!I$3:I$960,MATCH(A96,ross!B$3:B$960,1)+1),INDEX(ross!B$3:B$960,MATCH(A96,ross!B$3:B$960,1)):INDEX(ross!B$3:B$960,MATCH(A96,ross!B$3:B$960,1)+1))</f>
        <v>2.1223488868897533</v>
      </c>
      <c r="G96" s="3">
        <f t="shared" si="2"/>
        <v>1.0000000000000001E-30</v>
      </c>
      <c r="H96" s="9">
        <f>FORECAST(A96,INDEX('18O'!C$3:C$29,MATCH(A96,'18O'!A$3:A$29,1)):INDEX('18O'!C$3:C$29,MATCH(A96,'18O'!A$3:A$29,1)+1),INDEX('18O'!A$3:A$29,MATCH(A96,'18O'!A$3:A$29,1)):INDEX('18O'!A$3:A$29,MATCH(A96,'18O'!A$3:A$29,1)+1))</f>
        <v>111.52097654748175</v>
      </c>
      <c r="I96" s="9">
        <f>FORECAST(A96,INDEX('18O'!E$3:E$29,MATCH(A96,'18O'!A$3:A$29,1)):INDEX('18O'!E$3:E$29,MATCH(A96,'18O'!A$3:A$29,1)+1),INDEX('18O'!A$3:A$29,MATCH(A96,'18O'!A$3:A$29,1)):INDEX('18O'!A$3:A$29,MATCH(A96,'18O'!A$3:A$29,1)+1))</f>
        <v>8.894364257217152</v>
      </c>
      <c r="J96" s="27">
        <f>'39Ar'!E96</f>
        <v>0.7975000000000001</v>
      </c>
      <c r="K96" s="8">
        <f>FORECAST($A96,INDEX(NG!B$2:B$17,MATCH($A96,NG!A$2:A$17,1)):INDEX(NG!B$2:B$17,MATCH($A96,NG!A$2:A$17,1)+1),INDEX(NG!A$2:A$17,MATCH($A96,NG!A$2:A$17,1)):INDEX(NG!A$2:A$17,MATCH($A96,NG!A$2:A$17,1)+1))</f>
        <v>3.4885907968658794E-6</v>
      </c>
      <c r="L96" s="8">
        <f>FORECAST($A96,INDEX(NG!D$2:D$18,MATCH($A96,NG!C$2:C$18,1)):INDEX(NG!D$2:D$18,MATCH($A96,NG!C$2:C$18,1)+1),INDEX(NG!C$2:C$18,MATCH($A96,NG!C$2:C$18,1)):INDEX(NG!C$2:C$18,MATCH($A96,NG!C$2:C$18,1)+1))</f>
        <v>1.4413526835360368E-7</v>
      </c>
      <c r="M96" s="8">
        <f>FORECAST($A96,INDEX(NG!F$2:F$14,MATCH($A96,NG!E$2:E$14,1)):INDEX(NG!F$2:F$14,MATCH($A96,NG!E$2:E$14,1)+1),INDEX(NG!E$2:E$14,MATCH($A96,NG!E$2:E$14,1)):INDEX(NG!E$2:E$14,MATCH($A96,NG!E$2:E$14,1)+1))</f>
        <v>7.9415480267569311E-7</v>
      </c>
      <c r="N96" s="8">
        <f>FORECAST($A96,INDEX(NG!H$2:H$14,MATCH($A96,NG!G$2:G$14,1)):INDEX(NG!H$2:H$14,MATCH($A96,NG!G$2:G$14,1)+1),INDEX(NG!G$2:G$14,MATCH($A96,NG!G$2:G$14,1)):INDEX(NG!G$2:G$14,MATCH($A96,NG!G$2:G$14,1)+1))</f>
        <v>5.1095567021510422E-8</v>
      </c>
      <c r="O96" s="3">
        <v>3.0000000000000001E-6</v>
      </c>
      <c r="P96" s="3">
        <v>5.0000000000000003E-10</v>
      </c>
      <c r="T96" s="9"/>
    </row>
    <row r="97" spans="1:20" x14ac:dyDescent="0.35">
      <c r="A97">
        <v>95</v>
      </c>
      <c r="B97" s="13">
        <f t="shared" si="3"/>
        <v>-95</v>
      </c>
      <c r="C97" s="2">
        <v>0</v>
      </c>
      <c r="D97" s="2">
        <v>0</v>
      </c>
      <c r="E97" s="7">
        <f>FORECAST(A97,INDEX(ross!C$3:C$960,MATCH(A97,ross!B$3:B$960,1)):INDEX(ross!C$3:C$960,MATCH(A97,ross!B$3:B$960,1)+1),INDEX(ross!B$3:B$960,MATCH(A97,ross!B$3:B$960,1)):INDEX(ross!B$3:B$960,MATCH(A97,ross!B$3:B$960,1)+1))</f>
        <v>23.112697300000001</v>
      </c>
      <c r="F97" s="7">
        <f>FORECAST(A97,INDEX(ross!I$3:I$960,MATCH(A97,ross!B$3:B$960,1)):INDEX(ross!I$3:I$960,MATCH(A97,ross!B$3:B$960,1)+1),INDEX(ross!B$3:B$960,MATCH(A97,ross!B$3:B$960,1)):INDEX(ross!B$3:B$960,MATCH(A97,ross!B$3:B$960,1)+1))</f>
        <v>2.1427364098513442</v>
      </c>
      <c r="G97" s="3">
        <f t="shared" si="2"/>
        <v>1.0000000000000001E-30</v>
      </c>
      <c r="H97" s="9">
        <f>FORECAST(A97,INDEX('18O'!C$3:C$29,MATCH(A97,'18O'!A$3:A$29,1)):INDEX('18O'!C$3:C$29,MATCH(A97,'18O'!A$3:A$29,1)+1),INDEX('18O'!A$3:A$29,MATCH(A97,'18O'!A$3:A$29,1)):INDEX('18O'!A$3:A$29,MATCH(A97,'18O'!A$3:A$29,1)+1))</f>
        <v>111.52022299115727</v>
      </c>
      <c r="I97" s="9">
        <f>FORECAST(A97,INDEX('18O'!E$3:E$29,MATCH(A97,'18O'!A$3:A$29,1)):INDEX('18O'!E$3:E$29,MATCH(A97,'18O'!A$3:A$29,1)+1),INDEX('18O'!A$3:A$29,MATCH(A97,'18O'!A$3:A$29,1)):INDEX('18O'!A$3:A$29,MATCH(A97,'18O'!A$3:A$29,1)+1))</f>
        <v>8.8940121280935571</v>
      </c>
      <c r="J97" s="27">
        <f>'39Ar'!E97</f>
        <v>0.79718750000000005</v>
      </c>
      <c r="K97" s="8">
        <f>FORECAST($A97,INDEX(NG!B$2:B$17,MATCH($A97,NG!A$2:A$17,1)):INDEX(NG!B$2:B$17,MATCH($A97,NG!A$2:A$17,1)+1),INDEX(NG!A$2:A$17,MATCH($A97,NG!A$2:A$17,1)):INDEX(NG!A$2:A$17,MATCH($A97,NG!A$2:A$17,1)+1))</f>
        <v>3.5974281204744536E-6</v>
      </c>
      <c r="L97" s="8">
        <f>FORECAST($A97,INDEX(NG!D$2:D$18,MATCH($A97,NG!C$2:C$18,1)):INDEX(NG!D$2:D$18,MATCH($A97,NG!C$2:C$18,1)+1),INDEX(NG!C$2:C$18,MATCH($A97,NG!C$2:C$18,1)):INDEX(NG!C$2:C$18,MATCH($A97,NG!C$2:C$18,1)+1))</f>
        <v>1.4374324176146027E-7</v>
      </c>
      <c r="M97" s="8">
        <f>FORECAST($A97,INDEX(NG!F$2:F$14,MATCH($A97,NG!E$2:E$14,1)):INDEX(NG!F$2:F$14,MATCH($A97,NG!E$2:E$14,1)+1),INDEX(NG!E$2:E$14,MATCH($A97,NG!E$2:E$14,1)):INDEX(NG!E$2:E$14,MATCH($A97,NG!E$2:E$14,1)+1))</f>
        <v>7.9343242401478071E-7</v>
      </c>
      <c r="N97" s="8">
        <f>FORECAST($A97,INDEX(NG!H$2:H$14,MATCH($A97,NG!G$2:G$14,1)):INDEX(NG!H$2:H$14,MATCH($A97,NG!G$2:G$14,1)+1),INDEX(NG!G$2:G$14,MATCH($A97,NG!G$2:G$14,1)):INDEX(NG!G$2:G$14,MATCH($A97,NG!G$2:G$14,1)+1))</f>
        <v>5.101361121004031E-8</v>
      </c>
      <c r="O97" s="3">
        <v>3.0000000000000001E-6</v>
      </c>
      <c r="P97" s="3">
        <v>5.0000000000000003E-10</v>
      </c>
      <c r="T97" s="9"/>
    </row>
    <row r="98" spans="1:20" x14ac:dyDescent="0.35">
      <c r="A98">
        <v>96</v>
      </c>
      <c r="B98" s="13">
        <f t="shared" si="3"/>
        <v>-96</v>
      </c>
      <c r="C98" s="2">
        <v>0</v>
      </c>
      <c r="D98" s="2">
        <v>0</v>
      </c>
      <c r="E98" s="7">
        <f>FORECAST(A98,INDEX(ross!C$3:C$960,MATCH(A98,ross!B$3:B$960,1)):INDEX(ross!C$3:C$960,MATCH(A98,ross!B$3:B$960,1)+1),INDEX(ross!B$3:B$960,MATCH(A98,ross!B$3:B$960,1)):INDEX(ross!B$3:B$960,MATCH(A98,ross!B$3:B$960,1)+1))</f>
        <v>23.1136567</v>
      </c>
      <c r="F98" s="7">
        <f>FORECAST(A98,INDEX(ross!I$3:I$960,MATCH(A98,ross!B$3:B$960,1)):INDEX(ross!I$3:I$960,MATCH(A98,ross!B$3:B$960,1)+1),INDEX(ross!B$3:B$960,MATCH(A98,ross!B$3:B$960,1)):INDEX(ross!B$3:B$960,MATCH(A98,ross!B$3:B$960,1)+1))</f>
        <v>2.1624404637883439</v>
      </c>
      <c r="G98" s="3">
        <f t="shared" si="2"/>
        <v>1.0000000000000001E-30</v>
      </c>
      <c r="H98" s="9">
        <f>FORECAST(A98,INDEX('18O'!C$3:C$29,MATCH(A98,'18O'!A$3:A$29,1)):INDEX('18O'!C$3:C$29,MATCH(A98,'18O'!A$3:A$29,1)+1),INDEX('18O'!A$3:A$29,MATCH(A98,'18O'!A$3:A$29,1)):INDEX('18O'!A$3:A$29,MATCH(A98,'18O'!A$3:A$29,1)+1))</f>
        <v>111.51946943483277</v>
      </c>
      <c r="I98" s="9">
        <f>FORECAST(A98,INDEX('18O'!E$3:E$29,MATCH(A98,'18O'!A$3:A$29,1)):INDEX('18O'!E$3:E$29,MATCH(A98,'18O'!A$3:A$29,1)+1),INDEX('18O'!A$3:A$29,MATCH(A98,'18O'!A$3:A$29,1)):INDEX('18O'!A$3:A$29,MATCH(A98,'18O'!A$3:A$29,1)+1))</f>
        <v>8.8936599989699641</v>
      </c>
      <c r="J98" s="27">
        <f>'39Ar'!E98</f>
        <v>0.796875</v>
      </c>
      <c r="K98" s="8">
        <f>FORECAST($A98,INDEX(NG!B$2:B$17,MATCH($A98,NG!A$2:A$17,1)):INDEX(NG!B$2:B$17,MATCH($A98,NG!A$2:A$17,1)+1),INDEX(NG!A$2:A$17,MATCH($A98,NG!A$2:A$17,1)):INDEX(NG!A$2:A$17,MATCH($A98,NG!A$2:A$17,1)+1))</f>
        <v>3.7062654440830296E-6</v>
      </c>
      <c r="L98" s="8">
        <f>FORECAST($A98,INDEX(NG!D$2:D$18,MATCH($A98,NG!C$2:C$18,1)):INDEX(NG!D$2:D$18,MATCH($A98,NG!C$2:C$18,1)+1),INDEX(NG!C$2:C$18,MATCH($A98,NG!C$2:C$18,1)):INDEX(NG!C$2:C$18,MATCH($A98,NG!C$2:C$18,1)+1))</f>
        <v>1.4335121516931684E-7</v>
      </c>
      <c r="M98" s="8">
        <f>FORECAST($A98,INDEX(NG!F$2:F$14,MATCH($A98,NG!E$2:E$14,1)):INDEX(NG!F$2:F$14,MATCH($A98,NG!E$2:E$14,1)+1),INDEX(NG!E$2:E$14,MATCH($A98,NG!E$2:E$14,1)):INDEX(NG!E$2:E$14,MATCH($A98,NG!E$2:E$14,1)+1))</f>
        <v>7.9271004535386841E-7</v>
      </c>
      <c r="N98" s="8">
        <f>FORECAST($A98,INDEX(NG!H$2:H$14,MATCH($A98,NG!G$2:G$14,1)):INDEX(NG!H$2:H$14,MATCH($A98,NG!G$2:G$14,1)+1),INDEX(NG!G$2:G$14,MATCH($A98,NG!G$2:G$14,1)):INDEX(NG!G$2:G$14,MATCH($A98,NG!G$2:G$14,1)+1))</f>
        <v>5.0931655398570203E-8</v>
      </c>
      <c r="O98" s="3">
        <v>3.0000000000000001E-6</v>
      </c>
      <c r="P98" s="3">
        <v>5.0000000000000003E-10</v>
      </c>
      <c r="T98" s="9"/>
    </row>
    <row r="99" spans="1:20" x14ac:dyDescent="0.35">
      <c r="A99">
        <v>97</v>
      </c>
      <c r="B99" s="13">
        <f t="shared" si="3"/>
        <v>-97</v>
      </c>
      <c r="C99" s="2">
        <v>0</v>
      </c>
      <c r="D99" s="2">
        <v>0</v>
      </c>
      <c r="E99" s="7">
        <f>FORECAST(A99,INDEX(ross!C$3:C$960,MATCH(A99,ross!B$3:B$960,1)):INDEX(ross!C$3:C$960,MATCH(A99,ross!B$3:B$960,1)+1),INDEX(ross!B$3:B$960,MATCH(A99,ross!B$3:B$960,1)):INDEX(ross!B$3:B$960,MATCH(A99,ross!B$3:B$960,1)+1))</f>
        <v>23.115405930000001</v>
      </c>
      <c r="F99" s="7">
        <f>FORECAST(A99,INDEX(ross!I$3:I$960,MATCH(A99,ross!B$3:B$960,1)):INDEX(ross!I$3:I$960,MATCH(A99,ross!B$3:B$960,1)+1),INDEX(ross!B$3:B$960,MATCH(A99,ross!B$3:B$960,1)):INDEX(ross!B$3:B$960,MATCH(A99,ross!B$3:B$960,1)+1))</f>
        <v>2.1873652085637341</v>
      </c>
      <c r="G99" s="3">
        <f t="shared" si="2"/>
        <v>1.0000000000000001E-30</v>
      </c>
      <c r="H99" s="9">
        <f>FORECAST(A99,INDEX('18O'!C$3:C$29,MATCH(A99,'18O'!A$3:A$29,1)):INDEX('18O'!C$3:C$29,MATCH(A99,'18O'!A$3:A$29,1)+1),INDEX('18O'!A$3:A$29,MATCH(A99,'18O'!A$3:A$29,1)):INDEX('18O'!A$3:A$29,MATCH(A99,'18O'!A$3:A$29,1)+1))</f>
        <v>111.51871587850829</v>
      </c>
      <c r="I99" s="9">
        <f>FORECAST(A99,INDEX('18O'!E$3:E$29,MATCH(A99,'18O'!A$3:A$29,1)):INDEX('18O'!E$3:E$29,MATCH(A99,'18O'!A$3:A$29,1)+1),INDEX('18O'!A$3:A$29,MATCH(A99,'18O'!A$3:A$29,1)):INDEX('18O'!A$3:A$29,MATCH(A99,'18O'!A$3:A$29,1)+1))</f>
        <v>8.893307869846371</v>
      </c>
      <c r="J99" s="27">
        <f>'39Ar'!E99</f>
        <v>0.79656250000000006</v>
      </c>
      <c r="K99" s="8">
        <f>FORECAST($A99,INDEX(NG!B$2:B$17,MATCH($A99,NG!A$2:A$17,1)):INDEX(NG!B$2:B$17,MATCH($A99,NG!A$2:A$17,1)+1),INDEX(NG!A$2:A$17,MATCH($A99,NG!A$2:A$17,1)):INDEX(NG!A$2:A$17,MATCH($A99,NG!A$2:A$17,1)+1))</f>
        <v>3.8151027676916055E-6</v>
      </c>
      <c r="L99" s="8">
        <f>FORECAST($A99,INDEX(NG!D$2:D$18,MATCH($A99,NG!C$2:C$18,1)):INDEX(NG!D$2:D$18,MATCH($A99,NG!C$2:C$18,1)+1),INDEX(NG!C$2:C$18,MATCH($A99,NG!C$2:C$18,1)):INDEX(NG!C$2:C$18,MATCH($A99,NG!C$2:C$18,1)+1))</f>
        <v>1.4295918857717341E-7</v>
      </c>
      <c r="M99" s="8">
        <f>FORECAST($A99,INDEX(NG!F$2:F$14,MATCH($A99,NG!E$2:E$14,1)):INDEX(NG!F$2:F$14,MATCH($A99,NG!E$2:E$14,1)+1),INDEX(NG!E$2:E$14,MATCH($A99,NG!E$2:E$14,1)):INDEX(NG!E$2:E$14,MATCH($A99,NG!E$2:E$14,1)+1))</f>
        <v>7.91987666692956E-7</v>
      </c>
      <c r="N99" s="8">
        <f>FORECAST($A99,INDEX(NG!H$2:H$14,MATCH($A99,NG!G$2:G$14,1)):INDEX(NG!H$2:H$14,MATCH($A99,NG!G$2:G$14,1)+1),INDEX(NG!G$2:G$14,MATCH($A99,NG!G$2:G$14,1)):INDEX(NG!G$2:G$14,MATCH($A99,NG!G$2:G$14,1)+1))</f>
        <v>5.0849699587100097E-8</v>
      </c>
      <c r="O99" s="3">
        <v>3.0000000000000001E-6</v>
      </c>
      <c r="P99" s="3">
        <v>5.0000000000000003E-10</v>
      </c>
      <c r="T99" s="9"/>
    </row>
    <row r="100" spans="1:20" x14ac:dyDescent="0.35">
      <c r="A100">
        <v>98</v>
      </c>
      <c r="B100" s="13">
        <f t="shared" si="3"/>
        <v>-98</v>
      </c>
      <c r="C100" s="2">
        <v>0</v>
      </c>
      <c r="D100" s="2">
        <v>0</v>
      </c>
      <c r="E100" s="7">
        <f>FORECAST(A100,INDEX(ross!C$3:C$960,MATCH(A100,ross!B$3:B$960,1)):INDEX(ross!C$3:C$960,MATCH(A100,ross!B$3:B$960,1)+1),INDEX(ross!B$3:B$960,MATCH(A100,ross!B$3:B$960,1)):INDEX(ross!B$3:B$960,MATCH(A100,ross!B$3:B$960,1)+1))</f>
        <v>23.117225149999996</v>
      </c>
      <c r="F100" s="7">
        <f>FORECAST(A100,INDEX(ross!I$3:I$960,MATCH(A100,ross!B$3:B$960,1)):INDEX(ross!I$3:I$960,MATCH(A100,ross!B$3:B$960,1)+1),INDEX(ross!B$3:B$960,MATCH(A100,ross!B$3:B$960,1)):INDEX(ross!B$3:B$960,MATCH(A100,ross!B$3:B$960,1)+1))</f>
        <v>2.2066047293882547</v>
      </c>
      <c r="G100" s="3">
        <f t="shared" si="2"/>
        <v>1.0000000000000001E-30</v>
      </c>
      <c r="H100" s="9">
        <f>FORECAST(A100,INDEX('18O'!C$3:C$29,MATCH(A100,'18O'!A$3:A$29,1)):INDEX('18O'!C$3:C$29,MATCH(A100,'18O'!A$3:A$29,1)+1),INDEX('18O'!A$3:A$29,MATCH(A100,'18O'!A$3:A$29,1)):INDEX('18O'!A$3:A$29,MATCH(A100,'18O'!A$3:A$29,1)+1))</f>
        <v>111.51796232218379</v>
      </c>
      <c r="I100" s="9">
        <f>FORECAST(A100,INDEX('18O'!E$3:E$29,MATCH(A100,'18O'!A$3:A$29,1)):INDEX('18O'!E$3:E$29,MATCH(A100,'18O'!A$3:A$29,1)+1),INDEX('18O'!A$3:A$29,MATCH(A100,'18O'!A$3:A$29,1)):INDEX('18O'!A$3:A$29,MATCH(A100,'18O'!A$3:A$29,1)+1))</f>
        <v>8.8929557407227762</v>
      </c>
      <c r="J100" s="27">
        <f>'39Ar'!E100</f>
        <v>0.79625000000000001</v>
      </c>
      <c r="K100" s="8">
        <f>FORECAST($A100,INDEX(NG!B$2:B$17,MATCH($A100,NG!A$2:A$17,1)):INDEX(NG!B$2:B$17,MATCH($A100,NG!A$2:A$17,1)+1),INDEX(NG!A$2:A$17,MATCH($A100,NG!A$2:A$17,1)):INDEX(NG!A$2:A$17,MATCH($A100,NG!A$2:A$17,1)+1))</f>
        <v>3.9239400913001788E-6</v>
      </c>
      <c r="L100" s="8">
        <f>FORECAST($A100,INDEX(NG!D$2:D$18,MATCH($A100,NG!C$2:C$18,1)):INDEX(NG!D$2:D$18,MATCH($A100,NG!C$2:C$18,1)+1),INDEX(NG!C$2:C$18,MATCH($A100,NG!C$2:C$18,1)):INDEX(NG!C$2:C$18,MATCH($A100,NG!C$2:C$18,1)+1))</f>
        <v>1.4256716198503E-7</v>
      </c>
      <c r="M100" s="8">
        <f>FORECAST($A100,INDEX(NG!F$2:F$14,MATCH($A100,NG!E$2:E$14,1)):INDEX(NG!F$2:F$14,MATCH($A100,NG!E$2:E$14,1)+1),INDEX(NG!E$2:E$14,MATCH($A100,NG!E$2:E$14,1)):INDEX(NG!E$2:E$14,MATCH($A100,NG!E$2:E$14,1)+1))</f>
        <v>7.9126528803204381E-7</v>
      </c>
      <c r="N100" s="8">
        <f>FORECAST($A100,INDEX(NG!H$2:H$14,MATCH($A100,NG!G$2:G$14,1)):INDEX(NG!H$2:H$14,MATCH($A100,NG!G$2:G$14,1)+1),INDEX(NG!G$2:G$14,MATCH($A100,NG!G$2:G$14,1)):INDEX(NG!G$2:G$14,MATCH($A100,NG!G$2:G$14,1)+1))</f>
        <v>5.0767743775629998E-8</v>
      </c>
      <c r="O100" s="3">
        <v>3.0000000000000001E-6</v>
      </c>
      <c r="P100" s="3">
        <v>5.0000000000000003E-10</v>
      </c>
      <c r="T100" s="9"/>
    </row>
    <row r="101" spans="1:20" x14ac:dyDescent="0.35">
      <c r="A101">
        <v>99</v>
      </c>
      <c r="B101" s="13">
        <f t="shared" si="3"/>
        <v>-99</v>
      </c>
      <c r="C101" s="2">
        <v>0</v>
      </c>
      <c r="D101" s="2">
        <v>0</v>
      </c>
      <c r="E101" s="7">
        <f>FORECAST(A101,INDEX(ross!C$3:C$960,MATCH(A101,ross!B$3:B$960,1)):INDEX(ross!C$3:C$960,MATCH(A101,ross!B$3:B$960,1)+1),INDEX(ross!B$3:B$960,MATCH(A101,ross!B$3:B$960,1)):INDEX(ross!B$3:B$960,MATCH(A101,ross!B$3:B$960,1)+1))</f>
        <v>23.120278670000001</v>
      </c>
      <c r="F101" s="7">
        <f>FORECAST(A101,INDEX(ross!I$3:I$960,MATCH(A101,ross!B$3:B$960,1)):INDEX(ross!I$3:I$960,MATCH(A101,ross!B$3:B$960,1)+1),INDEX(ross!B$3:B$960,MATCH(A101,ross!B$3:B$960,1)):INDEX(ross!B$3:B$960,MATCH(A101,ross!B$3:B$960,1)+1))</f>
        <v>2.2288257757081791</v>
      </c>
      <c r="G101" s="3">
        <f t="shared" si="2"/>
        <v>1.0000000000000001E-30</v>
      </c>
      <c r="H101" s="9">
        <f>FORECAST(A101,INDEX('18O'!C$3:C$29,MATCH(A101,'18O'!A$3:A$29,1)):INDEX('18O'!C$3:C$29,MATCH(A101,'18O'!A$3:A$29,1)+1),INDEX('18O'!A$3:A$29,MATCH(A101,'18O'!A$3:A$29,1)):INDEX('18O'!A$3:A$29,MATCH(A101,'18O'!A$3:A$29,1)+1))</f>
        <v>111.51720876585931</v>
      </c>
      <c r="I101" s="9">
        <f>FORECAST(A101,INDEX('18O'!E$3:E$29,MATCH(A101,'18O'!A$3:A$29,1)):INDEX('18O'!E$3:E$29,MATCH(A101,'18O'!A$3:A$29,1)+1),INDEX('18O'!A$3:A$29,MATCH(A101,'18O'!A$3:A$29,1)):INDEX('18O'!A$3:A$29,MATCH(A101,'18O'!A$3:A$29,1)+1))</f>
        <v>8.8926036115991831</v>
      </c>
      <c r="J101" s="27">
        <f>'39Ar'!E101</f>
        <v>0.79593750000000008</v>
      </c>
      <c r="K101" s="8">
        <f>FORECAST($A101,INDEX(NG!B$2:B$17,MATCH($A101,NG!A$2:A$17,1)):INDEX(NG!B$2:B$17,MATCH($A101,NG!A$2:A$17,1)+1),INDEX(NG!A$2:A$17,MATCH($A101,NG!A$2:A$17,1)):INDEX(NG!A$2:A$17,MATCH($A101,NG!A$2:A$17,1)+1))</f>
        <v>3.9828873684824314E-6</v>
      </c>
      <c r="L101" s="8">
        <f>FORECAST($A101,INDEX(NG!D$2:D$18,MATCH($A101,NG!C$2:C$18,1)):INDEX(NG!D$2:D$18,MATCH($A101,NG!C$2:C$18,1)+1),INDEX(NG!C$2:C$18,MATCH($A101,NG!C$2:C$18,1)):INDEX(NG!C$2:C$18,MATCH($A101,NG!C$2:C$18,1)+1))</f>
        <v>1.4246735134400793E-7</v>
      </c>
      <c r="M101" s="8">
        <f>FORECAST($A101,INDEX(NG!F$2:F$14,MATCH($A101,NG!E$2:E$14,1)):INDEX(NG!F$2:F$14,MATCH($A101,NG!E$2:E$14,1)+1),INDEX(NG!E$2:E$14,MATCH($A101,NG!E$2:E$14,1)):INDEX(NG!E$2:E$14,MATCH($A101,NG!E$2:E$14,1)+1))</f>
        <v>7.9028072290326368E-7</v>
      </c>
      <c r="N101" s="8">
        <f>FORECAST($A101,INDEX(NG!H$2:H$14,MATCH($A101,NG!G$2:G$14,1)):INDEX(NG!H$2:H$14,MATCH($A101,NG!G$2:G$14,1)+1),INDEX(NG!G$2:G$14,MATCH($A101,NG!G$2:G$14,1)):INDEX(NG!G$2:G$14,MATCH($A101,NG!G$2:G$14,1)+1))</f>
        <v>5.0715107952029172E-8</v>
      </c>
      <c r="O101" s="3">
        <v>3.0000000000000001E-6</v>
      </c>
      <c r="P101" s="3">
        <v>5.0000000000000003E-10</v>
      </c>
      <c r="T101" s="9"/>
    </row>
    <row r="102" spans="1:20" x14ac:dyDescent="0.35">
      <c r="A102">
        <v>100</v>
      </c>
      <c r="B102" s="13">
        <f t="shared" si="3"/>
        <v>-100</v>
      </c>
      <c r="C102" s="2">
        <v>0</v>
      </c>
      <c r="D102" s="2">
        <v>0</v>
      </c>
      <c r="E102" s="7">
        <f>FORECAST(A102,INDEX(ross!C$3:C$960,MATCH(A102,ross!B$3:B$960,1)):INDEX(ross!C$3:C$960,MATCH(A102,ross!B$3:B$960,1)+1),INDEX(ross!B$3:B$960,MATCH(A102,ross!B$3:B$960,1)):INDEX(ross!B$3:B$960,MATCH(A102,ross!B$3:B$960,1)+1))</f>
        <v>23.122144250000005</v>
      </c>
      <c r="F102" s="7">
        <f>FORECAST(A102,INDEX(ross!I$3:I$960,MATCH(A102,ross!B$3:B$960,1)):INDEX(ross!I$3:I$960,MATCH(A102,ross!B$3:B$960,1)+1),INDEX(ross!B$3:B$960,MATCH(A102,ross!B$3:B$960,1)):INDEX(ross!B$3:B$960,MATCH(A102,ross!B$3:B$960,1)+1))</f>
        <v>2.2475420012955341</v>
      </c>
      <c r="G102" s="3">
        <f t="shared" si="2"/>
        <v>1.0000000000000001E-30</v>
      </c>
      <c r="H102" s="9">
        <f>FORECAST(A102,INDEX('18O'!C$3:C$29,MATCH(A102,'18O'!A$3:A$29,1)):INDEX('18O'!C$3:C$29,MATCH(A102,'18O'!A$3:A$29,1)+1),INDEX('18O'!A$3:A$29,MATCH(A102,'18O'!A$3:A$29,1)):INDEX('18O'!A$3:A$29,MATCH(A102,'18O'!A$3:A$29,1)+1))</f>
        <v>111.51645520953481</v>
      </c>
      <c r="I102" s="9">
        <f>FORECAST(A102,INDEX('18O'!E$3:E$29,MATCH(A102,'18O'!A$3:A$29,1)):INDEX('18O'!E$3:E$29,MATCH(A102,'18O'!A$3:A$29,1)+1),INDEX('18O'!A$3:A$29,MATCH(A102,'18O'!A$3:A$29,1)):INDEX('18O'!A$3:A$29,MATCH(A102,'18O'!A$3:A$29,1)+1))</f>
        <v>8.8922514824755901</v>
      </c>
      <c r="J102" s="27">
        <f>'39Ar'!E102</f>
        <v>0.79562500000000003</v>
      </c>
      <c r="K102" s="8">
        <f>FORECAST($A102,INDEX(NG!B$2:B$17,MATCH($A102,NG!A$2:A$17,1)):INDEX(NG!B$2:B$17,MATCH($A102,NG!A$2:A$17,1)+1),INDEX(NG!A$2:A$17,MATCH($A102,NG!A$2:A$17,1)):INDEX(NG!A$2:A$17,MATCH($A102,NG!A$2:A$17,1)+1))</f>
        <v>4.0418346456646839E-6</v>
      </c>
      <c r="L102" s="8">
        <f>FORECAST($A102,INDEX(NG!D$2:D$18,MATCH($A102,NG!C$2:C$18,1)):INDEX(NG!D$2:D$18,MATCH($A102,NG!C$2:C$18,1)+1),INDEX(NG!C$2:C$18,MATCH($A102,NG!C$2:C$18,1)):INDEX(NG!C$2:C$18,MATCH($A102,NG!C$2:C$18,1)+1))</f>
        <v>1.4236754070298586E-7</v>
      </c>
      <c r="M102" s="8">
        <f>FORECAST($A102,INDEX(NG!F$2:F$14,MATCH($A102,NG!E$2:E$14,1)):INDEX(NG!F$2:F$14,MATCH($A102,NG!E$2:E$14,1)+1),INDEX(NG!E$2:E$14,MATCH($A102,NG!E$2:E$14,1)):INDEX(NG!E$2:E$14,MATCH($A102,NG!E$2:E$14,1)+1))</f>
        <v>7.8929615777448366E-7</v>
      </c>
      <c r="N102" s="8">
        <f>FORECAST($A102,INDEX(NG!H$2:H$14,MATCH($A102,NG!G$2:G$14,1)):INDEX(NG!H$2:H$14,MATCH($A102,NG!G$2:G$14,1)+1),INDEX(NG!G$2:G$14,MATCH($A102,NG!G$2:G$14,1)):INDEX(NG!G$2:G$14,MATCH($A102,NG!G$2:G$14,1)+1))</f>
        <v>5.0662472128428352E-8</v>
      </c>
      <c r="O102" s="3">
        <v>3.0000000000000001E-6</v>
      </c>
      <c r="P102" s="3">
        <v>5.0000000000000003E-10</v>
      </c>
      <c r="T102" s="9"/>
    </row>
    <row r="103" spans="1:20" x14ac:dyDescent="0.35">
      <c r="A103">
        <v>101</v>
      </c>
      <c r="B103" s="13">
        <f t="shared" si="3"/>
        <v>-101</v>
      </c>
      <c r="C103" s="2">
        <v>0</v>
      </c>
      <c r="D103" s="2">
        <v>0</v>
      </c>
      <c r="E103" s="7">
        <f>FORECAST(A103,INDEX(ross!C$3:C$960,MATCH(A103,ross!B$3:B$960,1)):INDEX(ross!C$3:C$960,MATCH(A103,ross!B$3:B$960,1)+1),INDEX(ross!B$3:B$960,MATCH(A103,ross!B$3:B$960,1)):INDEX(ross!B$3:B$960,MATCH(A103,ross!B$3:B$960,1)+1))</f>
        <v>23.12391968</v>
      </c>
      <c r="F103" s="7">
        <f>FORECAST(A103,INDEX(ross!I$3:I$960,MATCH(A103,ross!B$3:B$960,1)):INDEX(ross!I$3:I$960,MATCH(A103,ross!B$3:B$960,1)+1),INDEX(ross!B$3:B$960,MATCH(A103,ross!B$3:B$960,1)):INDEX(ross!B$3:B$960,MATCH(A103,ross!B$3:B$960,1)+1))</f>
        <v>2.2681765570675338</v>
      </c>
      <c r="G103" s="3">
        <f t="shared" si="2"/>
        <v>1.0000000000000001E-30</v>
      </c>
      <c r="H103" s="9">
        <f>FORECAST(A103,INDEX('18O'!C$3:C$29,MATCH(A103,'18O'!A$3:A$29,1)):INDEX('18O'!C$3:C$29,MATCH(A103,'18O'!A$3:A$29,1)+1),INDEX('18O'!A$3:A$29,MATCH(A103,'18O'!A$3:A$29,1)):INDEX('18O'!A$3:A$29,MATCH(A103,'18O'!A$3:A$29,1)+1))</f>
        <v>111.51570165321031</v>
      </c>
      <c r="I103" s="9">
        <f>FORECAST(A103,INDEX('18O'!E$3:E$29,MATCH(A103,'18O'!A$3:A$29,1)):INDEX('18O'!E$3:E$29,MATCH(A103,'18O'!A$3:A$29,1)+1),INDEX('18O'!A$3:A$29,MATCH(A103,'18O'!A$3:A$29,1)):INDEX('18O'!A$3:A$29,MATCH(A103,'18O'!A$3:A$29,1)+1))</f>
        <v>8.8918993533519952</v>
      </c>
      <c r="J103" s="27">
        <f>'39Ar'!E103</f>
        <v>0.79531250000000009</v>
      </c>
      <c r="K103" s="8">
        <f>FORECAST($A103,INDEX(NG!B$2:B$17,MATCH($A103,NG!A$2:A$17,1)):INDEX(NG!B$2:B$17,MATCH($A103,NG!A$2:A$17,1)+1),INDEX(NG!A$2:A$17,MATCH($A103,NG!A$2:A$17,1)):INDEX(NG!A$2:A$17,MATCH($A103,NG!A$2:A$17,1)+1))</f>
        <v>4.1007819228469364E-6</v>
      </c>
      <c r="L103" s="8">
        <f>FORECAST($A103,INDEX(NG!D$2:D$18,MATCH($A103,NG!C$2:C$18,1)):INDEX(NG!D$2:D$18,MATCH($A103,NG!C$2:C$18,1)+1),INDEX(NG!C$2:C$18,MATCH($A103,NG!C$2:C$18,1)):INDEX(NG!C$2:C$18,MATCH($A103,NG!C$2:C$18,1)+1))</f>
        <v>1.4226773006196376E-7</v>
      </c>
      <c r="M103" s="8">
        <f>FORECAST($A103,INDEX(NG!F$2:F$14,MATCH($A103,NG!E$2:E$14,1)):INDEX(NG!F$2:F$14,MATCH($A103,NG!E$2:E$14,1)+1),INDEX(NG!E$2:E$14,MATCH($A103,NG!E$2:E$14,1)):INDEX(NG!E$2:E$14,MATCH($A103,NG!E$2:E$14,1)+1))</f>
        <v>7.8831159264570365E-7</v>
      </c>
      <c r="N103" s="8">
        <f>FORECAST($A103,INDEX(NG!H$2:H$14,MATCH($A103,NG!G$2:G$14,1)):INDEX(NG!H$2:H$14,MATCH($A103,NG!G$2:G$14,1)+1),INDEX(NG!G$2:G$14,MATCH($A103,NG!G$2:G$14,1)):INDEX(NG!G$2:G$14,MATCH($A103,NG!G$2:G$14,1)+1))</f>
        <v>5.0609836304827532E-8</v>
      </c>
      <c r="O103" s="3">
        <v>3.0000000000000001E-6</v>
      </c>
      <c r="P103" s="3">
        <v>5.0000000000000003E-10</v>
      </c>
      <c r="T103" s="9"/>
    </row>
    <row r="104" spans="1:20" x14ac:dyDescent="0.35">
      <c r="A104">
        <v>102</v>
      </c>
      <c r="B104" s="13">
        <f t="shared" si="3"/>
        <v>-102</v>
      </c>
      <c r="C104" s="2">
        <v>0</v>
      </c>
      <c r="D104" s="2">
        <v>0</v>
      </c>
      <c r="E104" s="7">
        <f>FORECAST(A104,INDEX(ross!C$3:C$960,MATCH(A104,ross!B$3:B$960,1)):INDEX(ross!C$3:C$960,MATCH(A104,ross!B$3:B$960,1)+1),INDEX(ross!B$3:B$960,MATCH(A104,ross!B$3:B$960,1)):INDEX(ross!B$3:B$960,MATCH(A104,ross!B$3:B$960,1)+1))</f>
        <v>23.130370159999998</v>
      </c>
      <c r="F104" s="7">
        <f>FORECAST(A104,INDEX(ross!I$3:I$960,MATCH(A104,ross!B$3:B$960,1)):INDEX(ross!I$3:I$960,MATCH(A104,ross!B$3:B$960,1)+1),INDEX(ross!B$3:B$960,MATCH(A104,ross!B$3:B$960,1)):INDEX(ross!B$3:B$960,MATCH(A104,ross!B$3:B$960,1)+1))</f>
        <v>2.2817483129224101</v>
      </c>
      <c r="G104" s="3">
        <f t="shared" si="2"/>
        <v>1.0000000000000001E-30</v>
      </c>
      <c r="H104" s="9">
        <f>FORECAST(A104,INDEX('18O'!C$3:C$29,MATCH(A104,'18O'!A$3:A$29,1)):INDEX('18O'!C$3:C$29,MATCH(A104,'18O'!A$3:A$29,1)+1),INDEX('18O'!A$3:A$29,MATCH(A104,'18O'!A$3:A$29,1)):INDEX('18O'!A$3:A$29,MATCH(A104,'18O'!A$3:A$29,1)+1))</f>
        <v>111.51494809688583</v>
      </c>
      <c r="I104" s="9">
        <f>FORECAST(A104,INDEX('18O'!E$3:E$29,MATCH(A104,'18O'!A$3:A$29,1)):INDEX('18O'!E$3:E$29,MATCH(A104,'18O'!A$3:A$29,1)+1),INDEX('18O'!A$3:A$29,MATCH(A104,'18O'!A$3:A$29,1)):INDEX('18O'!A$3:A$29,MATCH(A104,'18O'!A$3:A$29,1)+1))</f>
        <v>8.8915472242284022</v>
      </c>
      <c r="J104" s="27">
        <f>'39Ar'!E104</f>
        <v>0.79500000000000004</v>
      </c>
      <c r="K104" s="8">
        <f>FORECAST($A104,INDEX(NG!B$2:B$17,MATCH($A104,NG!A$2:A$17,1)):INDEX(NG!B$2:B$17,MATCH($A104,NG!A$2:A$17,1)+1),INDEX(NG!A$2:A$17,MATCH($A104,NG!A$2:A$17,1)):INDEX(NG!A$2:A$17,MATCH($A104,NG!A$2:A$17,1)+1))</f>
        <v>4.159729200029189E-6</v>
      </c>
      <c r="L104" s="8">
        <f>FORECAST($A104,INDEX(NG!D$2:D$18,MATCH($A104,NG!C$2:C$18,1)):INDEX(NG!D$2:D$18,MATCH($A104,NG!C$2:C$18,1)+1),INDEX(NG!C$2:C$18,MATCH($A104,NG!C$2:C$18,1)):INDEX(NG!C$2:C$18,MATCH($A104,NG!C$2:C$18,1)+1))</f>
        <v>1.4216791942094168E-7</v>
      </c>
      <c r="M104" s="8">
        <f>FORECAST($A104,INDEX(NG!F$2:F$14,MATCH($A104,NG!E$2:E$14,1)):INDEX(NG!F$2:F$14,MATCH($A104,NG!E$2:E$14,1)+1),INDEX(NG!E$2:E$14,MATCH($A104,NG!E$2:E$14,1)):INDEX(NG!E$2:E$14,MATCH($A104,NG!E$2:E$14,1)+1))</f>
        <v>7.8732702751692363E-7</v>
      </c>
      <c r="N104" s="8">
        <f>FORECAST($A104,INDEX(NG!H$2:H$14,MATCH($A104,NG!G$2:G$14,1)):INDEX(NG!H$2:H$14,MATCH($A104,NG!G$2:G$14,1)+1),INDEX(NG!G$2:G$14,MATCH($A104,NG!G$2:G$14,1)):INDEX(NG!G$2:G$14,MATCH($A104,NG!G$2:G$14,1)+1))</f>
        <v>5.0557200481226713E-8</v>
      </c>
      <c r="O104" s="3">
        <v>3.0000000000000001E-6</v>
      </c>
      <c r="P104" s="3">
        <v>5.0000000000000003E-10</v>
      </c>
      <c r="T104" s="9"/>
    </row>
    <row r="105" spans="1:20" x14ac:dyDescent="0.35">
      <c r="A105">
        <v>103</v>
      </c>
      <c r="B105" s="13">
        <f t="shared" si="3"/>
        <v>-103</v>
      </c>
      <c r="C105" s="2">
        <v>0</v>
      </c>
      <c r="D105" s="2">
        <v>0</v>
      </c>
      <c r="E105" s="7">
        <f>FORECAST(A105,INDEX(ross!C$3:C$960,MATCH(A105,ross!B$3:B$960,1)):INDEX(ross!C$3:C$960,MATCH(A105,ross!B$3:B$960,1)+1),INDEX(ross!B$3:B$960,MATCH(A105,ross!B$3:B$960,1)):INDEX(ross!B$3:B$960,MATCH(A105,ross!B$3:B$960,1)+1))</f>
        <v>23.133258980000001</v>
      </c>
      <c r="F105" s="7">
        <f>FORECAST(A105,INDEX(ross!I$3:I$960,MATCH(A105,ross!B$3:B$960,1)):INDEX(ross!I$3:I$960,MATCH(A105,ross!B$3:B$960,1)+1),INDEX(ross!B$3:B$960,MATCH(A105,ross!B$3:B$960,1)):INDEX(ross!B$3:B$960,MATCH(A105,ross!B$3:B$960,1)+1))</f>
        <v>2.301120360979481</v>
      </c>
      <c r="G105" s="3">
        <f t="shared" si="2"/>
        <v>1.0000000000000001E-30</v>
      </c>
      <c r="H105" s="9">
        <f>FORECAST(A105,INDEX('18O'!C$3:C$29,MATCH(A105,'18O'!A$3:A$29,1)):INDEX('18O'!C$3:C$29,MATCH(A105,'18O'!A$3:A$29,1)+1),INDEX('18O'!A$3:A$29,MATCH(A105,'18O'!A$3:A$29,1)):INDEX('18O'!A$3:A$29,MATCH(A105,'18O'!A$3:A$29,1)+1))</f>
        <v>111.51419454056133</v>
      </c>
      <c r="I105" s="9">
        <f>FORECAST(A105,INDEX('18O'!E$3:E$29,MATCH(A105,'18O'!A$3:A$29,1)):INDEX('18O'!E$3:E$29,MATCH(A105,'18O'!A$3:A$29,1)+1),INDEX('18O'!A$3:A$29,MATCH(A105,'18O'!A$3:A$29,1)):INDEX('18O'!A$3:A$29,MATCH(A105,'18O'!A$3:A$29,1)+1))</f>
        <v>8.8911950951048091</v>
      </c>
      <c r="J105" s="27">
        <f>'39Ar'!E105</f>
        <v>0.78682758620689663</v>
      </c>
      <c r="K105" s="8">
        <f>FORECAST($A105,INDEX(NG!B$2:B$17,MATCH($A105,NG!A$2:A$17,1)):INDEX(NG!B$2:B$17,MATCH($A105,NG!A$2:A$17,1)+1),INDEX(NG!A$2:A$17,MATCH($A105,NG!A$2:A$17,1)):INDEX(NG!A$2:A$17,MATCH($A105,NG!A$2:A$17,1)+1))</f>
        <v>4.2186764772114415E-6</v>
      </c>
      <c r="L105" s="8">
        <f>FORECAST($A105,INDEX(NG!D$2:D$18,MATCH($A105,NG!C$2:C$18,1)):INDEX(NG!D$2:D$18,MATCH($A105,NG!C$2:C$18,1)+1),INDEX(NG!C$2:C$18,MATCH($A105,NG!C$2:C$18,1)):INDEX(NG!C$2:C$18,MATCH($A105,NG!C$2:C$18,1)+1))</f>
        <v>1.4206810877991961E-7</v>
      </c>
      <c r="M105" s="8">
        <f>FORECAST($A105,INDEX(NG!F$2:F$14,MATCH($A105,NG!E$2:E$14,1)):INDEX(NG!F$2:F$14,MATCH($A105,NG!E$2:E$14,1)+1),INDEX(NG!E$2:E$14,MATCH($A105,NG!E$2:E$14,1)):INDEX(NG!E$2:E$14,MATCH($A105,NG!E$2:E$14,1)+1))</f>
        <v>7.8634246238814361E-7</v>
      </c>
      <c r="N105" s="8">
        <f>FORECAST($A105,INDEX(NG!H$2:H$14,MATCH($A105,NG!G$2:G$14,1)):INDEX(NG!H$2:H$14,MATCH($A105,NG!G$2:G$14,1)+1),INDEX(NG!G$2:G$14,MATCH($A105,NG!G$2:G$14,1)):INDEX(NG!G$2:G$14,MATCH($A105,NG!G$2:G$14,1)+1))</f>
        <v>5.0504564657625893E-8</v>
      </c>
      <c r="O105" s="3">
        <v>3.0000000000000001E-6</v>
      </c>
      <c r="P105" s="3">
        <v>5.0000000000000003E-10</v>
      </c>
      <c r="T105" s="9"/>
    </row>
    <row r="106" spans="1:20" x14ac:dyDescent="0.35">
      <c r="A106">
        <v>104</v>
      </c>
      <c r="B106" s="13">
        <f t="shared" si="3"/>
        <v>-104</v>
      </c>
      <c r="C106" s="2">
        <v>0</v>
      </c>
      <c r="D106" s="2">
        <v>0</v>
      </c>
      <c r="E106" s="7">
        <f>FORECAST(A106,INDEX(ross!C$3:C$960,MATCH(A106,ross!B$3:B$960,1)):INDEX(ross!C$3:C$960,MATCH(A106,ross!B$3:B$960,1)+1),INDEX(ross!B$3:B$960,MATCH(A106,ross!B$3:B$960,1)):INDEX(ross!B$3:B$960,MATCH(A106,ross!B$3:B$960,1)+1))</f>
        <v>23.136604160000005</v>
      </c>
      <c r="F106" s="7">
        <f>FORECAST(A106,INDEX(ross!I$3:I$960,MATCH(A106,ross!B$3:B$960,1)):INDEX(ross!I$3:I$960,MATCH(A106,ross!B$3:B$960,1)+1),INDEX(ross!B$3:B$960,MATCH(A106,ross!B$3:B$960,1)):INDEX(ross!B$3:B$960,MATCH(A106,ross!B$3:B$960,1)+1))</f>
        <v>2.3114732059440994</v>
      </c>
      <c r="G106" s="3">
        <f t="shared" si="2"/>
        <v>1.0000000000000001E-30</v>
      </c>
      <c r="H106" s="9">
        <f>FORECAST(A106,INDEX('18O'!C$3:C$29,MATCH(A106,'18O'!A$3:A$29,1)):INDEX('18O'!C$3:C$29,MATCH(A106,'18O'!A$3:A$29,1)+1),INDEX('18O'!A$3:A$29,MATCH(A106,'18O'!A$3:A$29,1)):INDEX('18O'!A$3:A$29,MATCH(A106,'18O'!A$3:A$29,1)+1))</f>
        <v>111.51344098423685</v>
      </c>
      <c r="I106" s="9">
        <f>FORECAST(A106,INDEX('18O'!E$3:E$29,MATCH(A106,'18O'!A$3:A$29,1)):INDEX('18O'!E$3:E$29,MATCH(A106,'18O'!A$3:A$29,1)+1),INDEX('18O'!A$3:A$29,MATCH(A106,'18O'!A$3:A$29,1)):INDEX('18O'!A$3:A$29,MATCH(A106,'18O'!A$3:A$29,1)+1))</f>
        <v>8.890842965981216</v>
      </c>
      <c r="J106" s="27">
        <f>'39Ar'!E106</f>
        <v>0.77865517241379323</v>
      </c>
      <c r="K106" s="8">
        <f>FORECAST($A106,INDEX(NG!B$2:B$17,MATCH($A106,NG!A$2:A$17,1)):INDEX(NG!B$2:B$17,MATCH($A106,NG!A$2:A$17,1)+1),INDEX(NG!A$2:A$17,MATCH($A106,NG!A$2:A$17,1)):INDEX(NG!A$2:A$17,MATCH($A106,NG!A$2:A$17,1)+1))</f>
        <v>4.277623754393694E-6</v>
      </c>
      <c r="L106" s="8">
        <f>FORECAST($A106,INDEX(NG!D$2:D$18,MATCH($A106,NG!C$2:C$18,1)):INDEX(NG!D$2:D$18,MATCH($A106,NG!C$2:C$18,1)+1),INDEX(NG!C$2:C$18,MATCH($A106,NG!C$2:C$18,1)):INDEX(NG!C$2:C$18,MATCH($A106,NG!C$2:C$18,1)+1))</f>
        <v>1.4196829813889753E-7</v>
      </c>
      <c r="M106" s="8">
        <f>FORECAST($A106,INDEX(NG!F$2:F$14,MATCH($A106,NG!E$2:E$14,1)):INDEX(NG!F$2:F$14,MATCH($A106,NG!E$2:E$14,1)+1),INDEX(NG!E$2:E$14,MATCH($A106,NG!E$2:E$14,1)):INDEX(NG!E$2:E$14,MATCH($A106,NG!E$2:E$14,1)+1))</f>
        <v>7.8535789725936359E-7</v>
      </c>
      <c r="N106" s="8">
        <f>FORECAST($A106,INDEX(NG!H$2:H$14,MATCH($A106,NG!G$2:G$14,1)):INDEX(NG!H$2:H$14,MATCH($A106,NG!G$2:G$14,1)+1),INDEX(NG!G$2:G$14,MATCH($A106,NG!G$2:G$14,1)):INDEX(NG!G$2:G$14,MATCH($A106,NG!G$2:G$14,1)+1))</f>
        <v>5.0451928834025067E-8</v>
      </c>
      <c r="O106" s="3">
        <v>3.0000000000000001E-6</v>
      </c>
      <c r="P106" s="3">
        <v>5.0000000000000003E-10</v>
      </c>
      <c r="T106" s="9"/>
    </row>
    <row r="107" spans="1:20" x14ac:dyDescent="0.35">
      <c r="A107">
        <v>105</v>
      </c>
      <c r="B107" s="13">
        <f t="shared" si="3"/>
        <v>-105</v>
      </c>
      <c r="C107" s="2">
        <v>0</v>
      </c>
      <c r="D107" s="2">
        <v>0</v>
      </c>
      <c r="E107" s="7">
        <f>FORECAST(A107,INDEX(ross!C$3:C$960,MATCH(A107,ross!B$3:B$960,1)):INDEX(ross!C$3:C$960,MATCH(A107,ross!B$3:B$960,1)+1),INDEX(ross!B$3:B$960,MATCH(A107,ross!B$3:B$960,1)):INDEX(ross!B$3:B$960,MATCH(A107,ross!B$3:B$960,1)+1))</f>
        <v>23.14033259</v>
      </c>
      <c r="F107" s="7">
        <f>FORECAST(A107,INDEX(ross!I$3:I$960,MATCH(A107,ross!B$3:B$960,1)):INDEX(ross!I$3:I$960,MATCH(A107,ross!B$3:B$960,1)+1),INDEX(ross!B$3:B$960,MATCH(A107,ross!B$3:B$960,1)):INDEX(ross!B$3:B$960,MATCH(A107,ross!B$3:B$960,1)+1))</f>
        <v>2.3284940201167026</v>
      </c>
      <c r="G107" s="3">
        <f t="shared" si="2"/>
        <v>1.0000000000000001E-30</v>
      </c>
      <c r="H107" s="9">
        <f>FORECAST(A107,INDEX('18O'!C$3:C$29,MATCH(A107,'18O'!A$3:A$29,1)):INDEX('18O'!C$3:C$29,MATCH(A107,'18O'!A$3:A$29,1)+1),INDEX('18O'!A$3:A$29,MATCH(A107,'18O'!A$3:A$29,1)):INDEX('18O'!A$3:A$29,MATCH(A107,'18O'!A$3:A$29,1)+1))</f>
        <v>111.51268742791235</v>
      </c>
      <c r="I107" s="9">
        <f>FORECAST(A107,INDEX('18O'!E$3:E$29,MATCH(A107,'18O'!A$3:A$29,1)):INDEX('18O'!E$3:E$29,MATCH(A107,'18O'!A$3:A$29,1)+1),INDEX('18O'!A$3:A$29,MATCH(A107,'18O'!A$3:A$29,1)):INDEX('18O'!A$3:A$29,MATCH(A107,'18O'!A$3:A$29,1)+1))</f>
        <v>8.8904908368576212</v>
      </c>
      <c r="J107" s="27">
        <f>'39Ar'!E107</f>
        <v>0.77048275862068971</v>
      </c>
      <c r="K107" s="8">
        <f>FORECAST($A107,INDEX(NG!B$2:B$17,MATCH($A107,NG!A$2:A$17,1)):INDEX(NG!B$2:B$17,MATCH($A107,NG!A$2:A$17,1)+1),INDEX(NG!A$2:A$17,MATCH($A107,NG!A$2:A$17,1)):INDEX(NG!A$2:A$17,MATCH($A107,NG!A$2:A$17,1)+1))</f>
        <v>4.3365710315759466E-6</v>
      </c>
      <c r="L107" s="8">
        <f>FORECAST($A107,INDEX(NG!D$2:D$18,MATCH($A107,NG!C$2:C$18,1)):INDEX(NG!D$2:D$18,MATCH($A107,NG!C$2:C$18,1)+1),INDEX(NG!C$2:C$18,MATCH($A107,NG!C$2:C$18,1)):INDEX(NG!C$2:C$18,MATCH($A107,NG!C$2:C$18,1)+1))</f>
        <v>1.4186848749787546E-7</v>
      </c>
      <c r="M107" s="8">
        <f>FORECAST($A107,INDEX(NG!F$2:F$14,MATCH($A107,NG!E$2:E$14,1)):INDEX(NG!F$2:F$14,MATCH($A107,NG!E$2:E$14,1)+1),INDEX(NG!E$2:E$14,MATCH($A107,NG!E$2:E$14,1)):INDEX(NG!E$2:E$14,MATCH($A107,NG!E$2:E$14,1)+1))</f>
        <v>7.8437333213058346E-7</v>
      </c>
      <c r="N107" s="8">
        <f>FORECAST($A107,INDEX(NG!H$2:H$14,MATCH($A107,NG!G$2:G$14,1)):INDEX(NG!H$2:H$14,MATCH($A107,NG!G$2:G$14,1)+1),INDEX(NG!G$2:G$14,MATCH($A107,NG!G$2:G$14,1)):INDEX(NG!G$2:G$14,MATCH($A107,NG!G$2:G$14,1)+1))</f>
        <v>5.0399293010424247E-8</v>
      </c>
      <c r="O107" s="3">
        <v>3.0000000000000001E-6</v>
      </c>
      <c r="P107" s="3">
        <v>5.0000000000000003E-10</v>
      </c>
      <c r="T107" s="9"/>
    </row>
    <row r="108" spans="1:20" x14ac:dyDescent="0.35">
      <c r="A108">
        <v>106</v>
      </c>
      <c r="B108" s="13">
        <f t="shared" si="3"/>
        <v>-106</v>
      </c>
      <c r="C108" s="2">
        <v>0</v>
      </c>
      <c r="D108" s="2">
        <v>0</v>
      </c>
      <c r="E108" s="7">
        <f>FORECAST(A108,INDEX(ross!C$3:C$960,MATCH(A108,ross!B$3:B$960,1)):INDEX(ross!C$3:C$960,MATCH(A108,ross!B$3:B$960,1)+1),INDEX(ross!B$3:B$960,MATCH(A108,ross!B$3:B$960,1)):INDEX(ross!B$3:B$960,MATCH(A108,ross!B$3:B$960,1)+1))</f>
        <v>23.143432520000001</v>
      </c>
      <c r="F108" s="7">
        <f>FORECAST(A108,INDEX(ross!I$3:I$960,MATCH(A108,ross!B$3:B$960,1)):INDEX(ross!I$3:I$960,MATCH(A108,ross!B$3:B$960,1)+1),INDEX(ross!B$3:B$960,MATCH(A108,ross!B$3:B$960,1)):INDEX(ross!B$3:B$960,MATCH(A108,ross!B$3:B$960,1)+1))</f>
        <v>2.3427238403638184</v>
      </c>
      <c r="G108" s="3">
        <f t="shared" si="2"/>
        <v>1.0000000000000001E-30</v>
      </c>
      <c r="H108" s="9">
        <f>FORECAST(A108,INDEX('18O'!C$3:C$29,MATCH(A108,'18O'!A$3:A$29,1)):INDEX('18O'!C$3:C$29,MATCH(A108,'18O'!A$3:A$29,1)+1),INDEX('18O'!A$3:A$29,MATCH(A108,'18O'!A$3:A$29,1)):INDEX('18O'!A$3:A$29,MATCH(A108,'18O'!A$3:A$29,1)+1))</f>
        <v>111.51193387158786</v>
      </c>
      <c r="I108" s="9">
        <f>FORECAST(A108,INDEX('18O'!E$3:E$29,MATCH(A108,'18O'!A$3:A$29,1)):INDEX('18O'!E$3:E$29,MATCH(A108,'18O'!A$3:A$29,1)+1),INDEX('18O'!A$3:A$29,MATCH(A108,'18O'!A$3:A$29,1)):INDEX('18O'!A$3:A$29,MATCH(A108,'18O'!A$3:A$29,1)+1))</f>
        <v>8.8901387077340281</v>
      </c>
      <c r="J108" s="27">
        <f>'39Ar'!E108</f>
        <v>0.76231034482758631</v>
      </c>
      <c r="K108" s="8">
        <f>FORECAST($A108,INDEX(NG!B$2:B$17,MATCH($A108,NG!A$2:A$17,1)):INDEX(NG!B$2:B$17,MATCH($A108,NG!A$2:A$17,1)+1),INDEX(NG!A$2:A$17,MATCH($A108,NG!A$2:A$17,1)):INDEX(NG!A$2:A$17,MATCH($A108,NG!A$2:A$17,1)+1))</f>
        <v>4.3955183087581991E-6</v>
      </c>
      <c r="L108" s="8">
        <f>FORECAST($A108,INDEX(NG!D$2:D$18,MATCH($A108,NG!C$2:C$18,1)):INDEX(NG!D$2:D$18,MATCH($A108,NG!C$2:C$18,1)+1),INDEX(NG!C$2:C$18,MATCH($A108,NG!C$2:C$18,1)):INDEX(NG!C$2:C$18,MATCH($A108,NG!C$2:C$18,1)+1))</f>
        <v>1.4176867685685339E-7</v>
      </c>
      <c r="M108" s="8">
        <f>FORECAST($A108,INDEX(NG!F$2:F$14,MATCH($A108,NG!E$2:E$14,1)):INDEX(NG!F$2:F$14,MATCH($A108,NG!E$2:E$14,1)+1),INDEX(NG!E$2:E$14,MATCH($A108,NG!E$2:E$14,1)):INDEX(NG!E$2:E$14,MATCH($A108,NG!E$2:E$14,1)+1))</f>
        <v>7.8338876700180344E-7</v>
      </c>
      <c r="N108" s="8">
        <f>FORECAST($A108,INDEX(NG!H$2:H$14,MATCH($A108,NG!G$2:G$14,1)):INDEX(NG!H$2:H$14,MATCH($A108,NG!G$2:G$14,1)+1),INDEX(NG!G$2:G$14,MATCH($A108,NG!G$2:G$14,1)):INDEX(NG!G$2:G$14,MATCH($A108,NG!G$2:G$14,1)+1))</f>
        <v>5.0346657186823427E-8</v>
      </c>
      <c r="O108" s="3">
        <v>3.0000000000000001E-6</v>
      </c>
      <c r="P108" s="3">
        <v>5.0000000000000003E-10</v>
      </c>
      <c r="T108" s="9"/>
    </row>
    <row r="109" spans="1:20" x14ac:dyDescent="0.35">
      <c r="A109">
        <v>107</v>
      </c>
      <c r="B109" s="13">
        <f t="shared" si="3"/>
        <v>-107</v>
      </c>
      <c r="C109" s="2">
        <v>0</v>
      </c>
      <c r="D109" s="2">
        <v>0</v>
      </c>
      <c r="E109" s="7">
        <f>FORECAST(A109,INDEX(ross!C$3:C$960,MATCH(A109,ross!B$3:B$960,1)):INDEX(ross!C$3:C$960,MATCH(A109,ross!B$3:B$960,1)+1),INDEX(ross!B$3:B$960,MATCH(A109,ross!B$3:B$960,1)):INDEX(ross!B$3:B$960,MATCH(A109,ross!B$3:B$960,1)+1))</f>
        <v>23.146583920000001</v>
      </c>
      <c r="F109" s="7">
        <f>FORECAST(A109,INDEX(ross!I$3:I$960,MATCH(A109,ross!B$3:B$960,1)):INDEX(ross!I$3:I$960,MATCH(A109,ross!B$3:B$960,1)+1),INDEX(ross!B$3:B$960,MATCH(A109,ross!B$3:B$960,1)):INDEX(ross!B$3:B$960,MATCH(A109,ross!B$3:B$960,1)+1))</f>
        <v>2.3601359673551547</v>
      </c>
      <c r="G109" s="3">
        <f t="shared" si="2"/>
        <v>1.0000000000000001E-30</v>
      </c>
      <c r="H109" s="9">
        <f>FORECAST(A109,INDEX('18O'!C$3:C$29,MATCH(A109,'18O'!A$3:A$29,1)):INDEX('18O'!C$3:C$29,MATCH(A109,'18O'!A$3:A$29,1)+1),INDEX('18O'!A$3:A$29,MATCH(A109,'18O'!A$3:A$29,1)):INDEX('18O'!A$3:A$29,MATCH(A109,'18O'!A$3:A$29,1)+1))</f>
        <v>111.51118031526337</v>
      </c>
      <c r="I109" s="9">
        <f>FORECAST(A109,INDEX('18O'!E$3:E$29,MATCH(A109,'18O'!A$3:A$29,1)):INDEX('18O'!E$3:E$29,MATCH(A109,'18O'!A$3:A$29,1)+1),INDEX('18O'!A$3:A$29,MATCH(A109,'18O'!A$3:A$29,1)):INDEX('18O'!A$3:A$29,MATCH(A109,'18O'!A$3:A$29,1)+1))</f>
        <v>8.8897865786104351</v>
      </c>
      <c r="J109" s="27">
        <f>'39Ar'!E109</f>
        <v>0.7541379310344829</v>
      </c>
      <c r="K109" s="8">
        <f>FORECAST($A109,INDEX(NG!B$2:B$17,MATCH($A109,NG!A$2:A$17,1)):INDEX(NG!B$2:B$17,MATCH($A109,NG!A$2:A$17,1)+1),INDEX(NG!A$2:A$17,MATCH($A109,NG!A$2:A$17,1)):INDEX(NG!A$2:A$17,MATCH($A109,NG!A$2:A$17,1)+1))</f>
        <v>4.4544655859404508E-6</v>
      </c>
      <c r="L109" s="8">
        <f>FORECAST($A109,INDEX(NG!D$2:D$18,MATCH($A109,NG!C$2:C$18,1)):INDEX(NG!D$2:D$18,MATCH($A109,NG!C$2:C$18,1)+1),INDEX(NG!C$2:C$18,MATCH($A109,NG!C$2:C$18,1)):INDEX(NG!C$2:C$18,MATCH($A109,NG!C$2:C$18,1)+1))</f>
        <v>1.4166886621583131E-7</v>
      </c>
      <c r="M109" s="8">
        <f>FORECAST($A109,INDEX(NG!F$2:F$14,MATCH($A109,NG!E$2:E$14,1)):INDEX(NG!F$2:F$14,MATCH($A109,NG!E$2:E$14,1)+1),INDEX(NG!E$2:E$14,MATCH($A109,NG!E$2:E$14,1)):INDEX(NG!E$2:E$14,MATCH($A109,NG!E$2:E$14,1)+1))</f>
        <v>7.8240420187302342E-7</v>
      </c>
      <c r="N109" s="8">
        <f>FORECAST($A109,INDEX(NG!H$2:H$14,MATCH($A109,NG!G$2:G$14,1)):INDEX(NG!H$2:H$14,MATCH($A109,NG!G$2:G$14,1)+1),INDEX(NG!G$2:G$14,MATCH($A109,NG!G$2:G$14,1)):INDEX(NG!G$2:G$14,MATCH($A109,NG!G$2:G$14,1)+1))</f>
        <v>5.0294021363222607E-8</v>
      </c>
      <c r="O109" s="3">
        <v>3.0000000000000001E-6</v>
      </c>
      <c r="P109" s="3">
        <v>5.0000000000000003E-10</v>
      </c>
      <c r="T109" s="9"/>
    </row>
    <row r="110" spans="1:20" x14ac:dyDescent="0.35">
      <c r="A110">
        <v>108</v>
      </c>
      <c r="B110" s="13">
        <f t="shared" si="3"/>
        <v>-108</v>
      </c>
      <c r="C110" s="2">
        <v>0</v>
      </c>
      <c r="D110" s="2">
        <v>0</v>
      </c>
      <c r="E110" s="7">
        <f>FORECAST(A110,INDEX(ross!C$3:C$960,MATCH(A110,ross!B$3:B$960,1)):INDEX(ross!C$3:C$960,MATCH(A110,ross!B$3:B$960,1)+1),INDEX(ross!B$3:B$960,MATCH(A110,ross!B$3:B$960,1)):INDEX(ross!B$3:B$960,MATCH(A110,ross!B$3:B$960,1)+1))</f>
        <v>23.14933224</v>
      </c>
      <c r="F110" s="7">
        <f>FORECAST(A110,INDEX(ross!I$3:I$960,MATCH(A110,ross!B$3:B$960,1)):INDEX(ross!I$3:I$960,MATCH(A110,ross!B$3:B$960,1)+1),INDEX(ross!B$3:B$960,MATCH(A110,ross!B$3:B$960,1)):INDEX(ross!B$3:B$960,MATCH(A110,ross!B$3:B$960,1)+1))</f>
        <v>2.374557345586755</v>
      </c>
      <c r="G110" s="3">
        <f t="shared" si="2"/>
        <v>1.0000000000000001E-30</v>
      </c>
      <c r="H110" s="9">
        <f>FORECAST(A110,INDEX('18O'!C$3:C$29,MATCH(A110,'18O'!A$3:A$29,1)):INDEX('18O'!C$3:C$29,MATCH(A110,'18O'!A$3:A$29,1)+1),INDEX('18O'!A$3:A$29,MATCH(A110,'18O'!A$3:A$29,1)):INDEX('18O'!A$3:A$29,MATCH(A110,'18O'!A$3:A$29,1)+1))</f>
        <v>111.50982516977317</v>
      </c>
      <c r="I110" s="9">
        <f>FORECAST(A110,INDEX('18O'!E$3:E$29,MATCH(A110,'18O'!A$3:A$29,1)):INDEX('18O'!E$3:E$29,MATCH(A110,'18O'!A$3:A$29,1)+1),INDEX('18O'!A$3:A$29,MATCH(A110,'18O'!A$3:A$29,1)):INDEX('18O'!A$3:A$29,MATCH(A110,'18O'!A$3:A$29,1)+1))</f>
        <v>8.8895539378324404</v>
      </c>
      <c r="J110" s="27">
        <f>'39Ar'!E110</f>
        <v>0.74596551724137938</v>
      </c>
      <c r="K110" s="8">
        <f>FORECAST($A110,INDEX(NG!B$2:B$17,MATCH($A110,NG!A$2:A$17,1)):INDEX(NG!B$2:B$17,MATCH($A110,NG!A$2:A$17,1)+1),INDEX(NG!A$2:A$17,MATCH($A110,NG!A$2:A$17,1)):INDEX(NG!A$2:A$17,MATCH($A110,NG!A$2:A$17,1)+1))</f>
        <v>4.5134128631227033E-6</v>
      </c>
      <c r="L110" s="8">
        <f>FORECAST($A110,INDEX(NG!D$2:D$18,MATCH($A110,NG!C$2:C$18,1)):INDEX(NG!D$2:D$18,MATCH($A110,NG!C$2:C$18,1)+1),INDEX(NG!C$2:C$18,MATCH($A110,NG!C$2:C$18,1)):INDEX(NG!C$2:C$18,MATCH($A110,NG!C$2:C$18,1)+1))</f>
        <v>1.4156905557480921E-7</v>
      </c>
      <c r="M110" s="8">
        <f>FORECAST($A110,INDEX(NG!F$2:F$14,MATCH($A110,NG!E$2:E$14,1)):INDEX(NG!F$2:F$14,MATCH($A110,NG!E$2:E$14,1)+1),INDEX(NG!E$2:E$14,MATCH($A110,NG!E$2:E$14,1)):INDEX(NG!E$2:E$14,MATCH($A110,NG!E$2:E$14,1)+1))</f>
        <v>7.814196367442434E-7</v>
      </c>
      <c r="N110" s="8">
        <f>FORECAST($A110,INDEX(NG!H$2:H$14,MATCH($A110,NG!G$2:G$14,1)):INDEX(NG!H$2:H$14,MATCH($A110,NG!G$2:G$14,1)+1),INDEX(NG!G$2:G$14,MATCH($A110,NG!G$2:G$14,1)):INDEX(NG!G$2:G$14,MATCH($A110,NG!G$2:G$14,1)+1))</f>
        <v>5.0241385539621788E-8</v>
      </c>
      <c r="O110" s="3">
        <v>3.0000000000000001E-6</v>
      </c>
      <c r="P110" s="3">
        <v>5.0000000000000003E-10</v>
      </c>
      <c r="T110" s="9"/>
    </row>
    <row r="111" spans="1:20" x14ac:dyDescent="0.35">
      <c r="A111">
        <v>109</v>
      </c>
      <c r="B111" s="13">
        <f t="shared" si="3"/>
        <v>-109</v>
      </c>
      <c r="C111" s="2">
        <v>0</v>
      </c>
      <c r="D111" s="2">
        <v>0</v>
      </c>
      <c r="E111" s="7">
        <f>FORECAST(A111,INDEX(ross!C$3:C$960,MATCH(A111,ross!B$3:B$960,1)):INDEX(ross!C$3:C$960,MATCH(A111,ross!B$3:B$960,1)+1),INDEX(ross!B$3:B$960,MATCH(A111,ross!B$3:B$960,1)):INDEX(ross!B$3:B$960,MATCH(A111,ross!B$3:B$960,1)+1))</f>
        <v>23.1523</v>
      </c>
      <c r="F111" s="7">
        <f>FORECAST(A111,INDEX(ross!I$3:I$960,MATCH(A111,ross!B$3:B$960,1)):INDEX(ross!I$3:I$960,MATCH(A111,ross!B$3:B$960,1)+1),INDEX(ross!B$3:B$960,MATCH(A111,ross!B$3:B$960,1)):INDEX(ross!B$3:B$960,MATCH(A111,ross!B$3:B$960,1)+1))</f>
        <v>2.3926180702113617</v>
      </c>
      <c r="G111" s="3">
        <f t="shared" si="2"/>
        <v>1.0000000000000001E-30</v>
      </c>
      <c r="H111" s="9">
        <f>FORECAST(A111,INDEX('18O'!C$3:C$29,MATCH(A111,'18O'!A$3:A$29,1)):INDEX('18O'!C$3:C$29,MATCH(A111,'18O'!A$3:A$29,1)+1),INDEX('18O'!A$3:A$29,MATCH(A111,'18O'!A$3:A$29,1)):INDEX('18O'!A$3:A$29,MATCH(A111,'18O'!A$3:A$29,1)+1))</f>
        <v>111.5084091894235</v>
      </c>
      <c r="I111" s="9">
        <f>FORECAST(A111,INDEX('18O'!E$3:E$29,MATCH(A111,'18O'!A$3:A$29,1)):INDEX('18O'!E$3:E$29,MATCH(A111,'18O'!A$3:A$29,1)+1),INDEX('18O'!A$3:A$29,MATCH(A111,'18O'!A$3:A$29,1)):INDEX('18O'!A$3:A$29,MATCH(A111,'18O'!A$3:A$29,1)+1))</f>
        <v>8.8893333801455778</v>
      </c>
      <c r="J111" s="27">
        <f>'39Ar'!E111</f>
        <v>0.73779310344827598</v>
      </c>
      <c r="K111" s="8">
        <f>FORECAST($A111,INDEX(NG!B$2:B$17,MATCH($A111,NG!A$2:A$17,1)):INDEX(NG!B$2:B$17,MATCH($A111,NG!A$2:A$17,1)+1),INDEX(NG!A$2:A$17,MATCH($A111,NG!A$2:A$17,1)):INDEX(NG!A$2:A$17,MATCH($A111,NG!A$2:A$17,1)+1))</f>
        <v>4.5723601403049559E-6</v>
      </c>
      <c r="L111" s="8">
        <f>FORECAST($A111,INDEX(NG!D$2:D$18,MATCH($A111,NG!C$2:C$18,1)):INDEX(NG!D$2:D$18,MATCH($A111,NG!C$2:C$18,1)+1),INDEX(NG!C$2:C$18,MATCH($A111,NG!C$2:C$18,1)):INDEX(NG!C$2:C$18,MATCH($A111,NG!C$2:C$18,1)+1))</f>
        <v>1.4146924493378714E-7</v>
      </c>
      <c r="M111" s="8">
        <f>FORECAST($A111,INDEX(NG!F$2:F$14,MATCH($A111,NG!E$2:E$14,1)):INDEX(NG!F$2:F$14,MATCH($A111,NG!E$2:E$14,1)+1),INDEX(NG!E$2:E$14,MATCH($A111,NG!E$2:E$14,1)):INDEX(NG!E$2:E$14,MATCH($A111,NG!E$2:E$14,1)+1))</f>
        <v>7.8043507161546328E-7</v>
      </c>
      <c r="N111" s="8">
        <f>FORECAST($A111,INDEX(NG!H$2:H$14,MATCH($A111,NG!G$2:G$14,1)):INDEX(NG!H$2:H$14,MATCH($A111,NG!G$2:G$14,1)+1),INDEX(NG!G$2:G$14,MATCH($A111,NG!G$2:G$14,1)):INDEX(NG!G$2:G$14,MATCH($A111,NG!G$2:G$14,1)+1))</f>
        <v>5.0188749716020961E-8</v>
      </c>
      <c r="O111" s="3">
        <v>3.0000000000000001E-6</v>
      </c>
      <c r="P111" s="3">
        <v>5.0000000000000003E-10</v>
      </c>
      <c r="T111" s="9"/>
    </row>
    <row r="112" spans="1:20" x14ac:dyDescent="0.35">
      <c r="A112">
        <v>110</v>
      </c>
      <c r="B112" s="13">
        <f t="shared" si="3"/>
        <v>-110</v>
      </c>
      <c r="C112" s="2">
        <v>0</v>
      </c>
      <c r="D112" s="2">
        <v>0</v>
      </c>
      <c r="E112" s="7">
        <f>FORECAST(A112,INDEX(ross!C$3:C$960,MATCH(A112,ross!B$3:B$960,1)):INDEX(ross!C$3:C$960,MATCH(A112,ross!B$3:B$960,1)+1),INDEX(ross!B$3:B$960,MATCH(A112,ross!B$3:B$960,1)):INDEX(ross!B$3:B$960,MATCH(A112,ross!B$3:B$960,1)+1))</f>
        <v>23.156476659999999</v>
      </c>
      <c r="F112" s="7">
        <f>FORECAST(A112,INDEX(ross!I$3:I$960,MATCH(A112,ross!B$3:B$960,1)):INDEX(ross!I$3:I$960,MATCH(A112,ross!B$3:B$960,1)+1),INDEX(ross!B$3:B$960,MATCH(A112,ross!B$3:B$960,1)):INDEX(ross!B$3:B$960,MATCH(A112,ross!B$3:B$960,1)+1))</f>
        <v>2.4060156168195928</v>
      </c>
      <c r="G112" s="3">
        <f t="shared" si="2"/>
        <v>1.0000000000000001E-30</v>
      </c>
      <c r="H112" s="9">
        <f>FORECAST(A112,INDEX('18O'!C$3:C$29,MATCH(A112,'18O'!A$3:A$29,1)):INDEX('18O'!C$3:C$29,MATCH(A112,'18O'!A$3:A$29,1)+1),INDEX('18O'!A$3:A$29,MATCH(A112,'18O'!A$3:A$29,1)):INDEX('18O'!A$3:A$29,MATCH(A112,'18O'!A$3:A$29,1)+1))</f>
        <v>111.50699320907384</v>
      </c>
      <c r="I112" s="9">
        <f>FORECAST(A112,INDEX('18O'!E$3:E$29,MATCH(A112,'18O'!A$3:A$29,1)):INDEX('18O'!E$3:E$29,MATCH(A112,'18O'!A$3:A$29,1)+1),INDEX('18O'!A$3:A$29,MATCH(A112,'18O'!A$3:A$29,1)):INDEX('18O'!A$3:A$29,MATCH(A112,'18O'!A$3:A$29,1)+1))</f>
        <v>8.8891128224587153</v>
      </c>
      <c r="J112" s="27">
        <f>'39Ar'!E112</f>
        <v>0.72962068965517246</v>
      </c>
      <c r="K112" s="8">
        <f>FORECAST($A112,INDEX(NG!B$2:B$17,MATCH($A112,NG!A$2:A$17,1)):INDEX(NG!B$2:B$17,MATCH($A112,NG!A$2:A$17,1)+1),INDEX(NG!A$2:A$17,MATCH($A112,NG!A$2:A$17,1)):INDEX(NG!A$2:A$17,MATCH($A112,NG!A$2:A$17,1)+1))</f>
        <v>4.6313074174872084E-6</v>
      </c>
      <c r="L112" s="8">
        <f>FORECAST($A112,INDEX(NG!D$2:D$18,MATCH($A112,NG!C$2:C$18,1)):INDEX(NG!D$2:D$18,MATCH($A112,NG!C$2:C$18,1)+1),INDEX(NG!C$2:C$18,MATCH($A112,NG!C$2:C$18,1)):INDEX(NG!C$2:C$18,MATCH($A112,NG!C$2:C$18,1)+1))</f>
        <v>1.4136943429276507E-7</v>
      </c>
      <c r="M112" s="8">
        <f>FORECAST($A112,INDEX(NG!F$2:F$14,MATCH($A112,NG!E$2:E$14,1)):INDEX(NG!F$2:F$14,MATCH($A112,NG!E$2:E$14,1)+1),INDEX(NG!E$2:E$14,MATCH($A112,NG!E$2:E$14,1)):INDEX(NG!E$2:E$14,MATCH($A112,NG!E$2:E$14,1)+1))</f>
        <v>7.7945050648668326E-7</v>
      </c>
      <c r="N112" s="8">
        <f>FORECAST($A112,INDEX(NG!H$2:H$14,MATCH($A112,NG!G$2:G$14,1)):INDEX(NG!H$2:H$14,MATCH($A112,NG!G$2:G$14,1)+1),INDEX(NG!G$2:G$14,MATCH($A112,NG!G$2:G$14,1)):INDEX(NG!G$2:G$14,MATCH($A112,NG!G$2:G$14,1)+1))</f>
        <v>5.0136113892420142E-8</v>
      </c>
      <c r="O112" s="3">
        <v>3.0000000000000001E-6</v>
      </c>
      <c r="P112" s="3">
        <v>5.0000000000000003E-10</v>
      </c>
      <c r="T112" s="9"/>
    </row>
    <row r="113" spans="1:20" x14ac:dyDescent="0.35">
      <c r="A113">
        <v>111</v>
      </c>
      <c r="B113" s="13">
        <f t="shared" si="3"/>
        <v>-111</v>
      </c>
      <c r="C113" s="2">
        <v>0</v>
      </c>
      <c r="D113" s="2">
        <v>0</v>
      </c>
      <c r="E113" s="7">
        <f>FORECAST(A113,INDEX(ross!C$3:C$960,MATCH(A113,ross!B$3:B$960,1)):INDEX(ross!C$3:C$960,MATCH(A113,ross!B$3:B$960,1)+1),INDEX(ross!B$3:B$960,MATCH(A113,ross!B$3:B$960,1)):INDEX(ross!B$3:B$960,MATCH(A113,ross!B$3:B$960,1)+1))</f>
        <v>23.163199999999996</v>
      </c>
      <c r="F113" s="7">
        <f>FORECAST(A113,INDEX(ross!I$3:I$960,MATCH(A113,ross!B$3:B$960,1)):INDEX(ross!I$3:I$960,MATCH(A113,ross!B$3:B$960,1)+1),INDEX(ross!B$3:B$960,MATCH(A113,ross!B$3:B$960,1)):INDEX(ross!B$3:B$960,MATCH(A113,ross!B$3:B$960,1)+1))</f>
        <v>2.4200595913874086</v>
      </c>
      <c r="G113" s="3">
        <f t="shared" si="2"/>
        <v>1.0000000000000001E-30</v>
      </c>
      <c r="H113" s="9">
        <f>FORECAST(A113,INDEX('18O'!C$3:C$29,MATCH(A113,'18O'!A$3:A$29,1)):INDEX('18O'!C$3:C$29,MATCH(A113,'18O'!A$3:A$29,1)+1),INDEX('18O'!A$3:A$29,MATCH(A113,'18O'!A$3:A$29,1)):INDEX('18O'!A$3:A$29,MATCH(A113,'18O'!A$3:A$29,1)+1))</f>
        <v>111.50557722872418</v>
      </c>
      <c r="I113" s="9">
        <f>FORECAST(A113,INDEX('18O'!E$3:E$29,MATCH(A113,'18O'!A$3:A$29,1)):INDEX('18O'!E$3:E$29,MATCH(A113,'18O'!A$3:A$29,1)+1),INDEX('18O'!A$3:A$29,MATCH(A113,'18O'!A$3:A$29,1)):INDEX('18O'!A$3:A$29,MATCH(A113,'18O'!A$3:A$29,1)+1))</f>
        <v>8.8888922647718509</v>
      </c>
      <c r="J113" s="27">
        <f>'39Ar'!E113</f>
        <v>0.72144827586206906</v>
      </c>
      <c r="K113" s="8">
        <f>FORECAST($A113,INDEX(NG!B$2:B$17,MATCH($A113,NG!A$2:A$17,1)):INDEX(NG!B$2:B$17,MATCH($A113,NG!A$2:A$17,1)+1),INDEX(NG!A$2:A$17,MATCH($A113,NG!A$2:A$17,1)):INDEX(NG!A$2:A$17,MATCH($A113,NG!A$2:A$17,1)+1))</f>
        <v>4.6902546946694609E-6</v>
      </c>
      <c r="L113" s="8">
        <f>FORECAST($A113,INDEX(NG!D$2:D$18,MATCH($A113,NG!C$2:C$18,1)):INDEX(NG!D$2:D$18,MATCH($A113,NG!C$2:C$18,1)+1),INDEX(NG!C$2:C$18,MATCH($A113,NG!C$2:C$18,1)):INDEX(NG!C$2:C$18,MATCH($A113,NG!C$2:C$18,1)+1))</f>
        <v>1.4126962365174299E-7</v>
      </c>
      <c r="M113" s="8">
        <f>FORECAST($A113,INDEX(NG!F$2:F$14,MATCH($A113,NG!E$2:E$14,1)):INDEX(NG!F$2:F$14,MATCH($A113,NG!E$2:E$14,1)+1),INDEX(NG!E$2:E$14,MATCH($A113,NG!E$2:E$14,1)):INDEX(NG!E$2:E$14,MATCH($A113,NG!E$2:E$14,1)+1))</f>
        <v>7.7846594135790324E-7</v>
      </c>
      <c r="N113" s="8">
        <f>FORECAST($A113,INDEX(NG!H$2:H$14,MATCH($A113,NG!G$2:G$14,1)):INDEX(NG!H$2:H$14,MATCH($A113,NG!G$2:G$14,1)+1),INDEX(NG!G$2:G$14,MATCH($A113,NG!G$2:G$14,1)):INDEX(NG!G$2:G$14,MATCH($A113,NG!G$2:G$14,1)+1))</f>
        <v>5.0083478068819322E-8</v>
      </c>
      <c r="O113" s="3">
        <v>3.0000000000000001E-6</v>
      </c>
      <c r="P113" s="3">
        <v>5.0000000000000003E-10</v>
      </c>
      <c r="T113" s="9"/>
    </row>
    <row r="114" spans="1:20" x14ac:dyDescent="0.35">
      <c r="A114">
        <v>112</v>
      </c>
      <c r="B114" s="13">
        <f t="shared" si="3"/>
        <v>-112</v>
      </c>
      <c r="C114" s="2">
        <v>0</v>
      </c>
      <c r="D114" s="2">
        <v>0</v>
      </c>
      <c r="E114" s="7">
        <f>FORECAST(A114,INDEX(ross!C$3:C$960,MATCH(A114,ross!B$3:B$960,1)):INDEX(ross!C$3:C$960,MATCH(A114,ross!B$3:B$960,1)+1),INDEX(ross!B$3:B$960,MATCH(A114,ross!B$3:B$960,1)):INDEX(ross!B$3:B$960,MATCH(A114,ross!B$3:B$960,1)+1))</f>
        <v>23.163780129999999</v>
      </c>
      <c r="F114" s="7">
        <f>FORECAST(A114,INDEX(ross!I$3:I$960,MATCH(A114,ross!B$3:B$960,1)):INDEX(ross!I$3:I$960,MATCH(A114,ross!B$3:B$960,1)+1),INDEX(ross!B$3:B$960,MATCH(A114,ross!B$3:B$960,1)):INDEX(ross!B$3:B$960,MATCH(A114,ross!B$3:B$960,1)+1))</f>
        <v>2.4354845967001775</v>
      </c>
      <c r="G114" s="3">
        <f t="shared" si="2"/>
        <v>1.0000000000000001E-30</v>
      </c>
      <c r="H114" s="9">
        <f>FORECAST(A114,INDEX('18O'!C$3:C$29,MATCH(A114,'18O'!A$3:A$29,1)):INDEX('18O'!C$3:C$29,MATCH(A114,'18O'!A$3:A$29,1)+1),INDEX('18O'!A$3:A$29,MATCH(A114,'18O'!A$3:A$29,1)):INDEX('18O'!A$3:A$29,MATCH(A114,'18O'!A$3:A$29,1)+1))</f>
        <v>111.50416124837452</v>
      </c>
      <c r="I114" s="9">
        <f>FORECAST(A114,INDEX('18O'!E$3:E$29,MATCH(A114,'18O'!A$3:A$29,1)):INDEX('18O'!E$3:E$29,MATCH(A114,'18O'!A$3:A$29,1)+1),INDEX('18O'!A$3:A$29,MATCH(A114,'18O'!A$3:A$29,1)):INDEX('18O'!A$3:A$29,MATCH(A114,'18O'!A$3:A$29,1)+1))</f>
        <v>8.8886717070849883</v>
      </c>
      <c r="J114" s="27">
        <f>'39Ar'!E114</f>
        <v>0.71327586206896565</v>
      </c>
      <c r="K114" s="8">
        <f>FORECAST($A114,INDEX(NG!B$2:B$17,MATCH($A114,NG!A$2:A$17,1)):INDEX(NG!B$2:B$17,MATCH($A114,NG!A$2:A$17,1)+1),INDEX(NG!A$2:A$17,MATCH($A114,NG!A$2:A$17,1)):INDEX(NG!A$2:A$17,MATCH($A114,NG!A$2:A$17,1)+1))</f>
        <v>4.7492019718517135E-6</v>
      </c>
      <c r="L114" s="8">
        <f>FORECAST($A114,INDEX(NG!D$2:D$18,MATCH($A114,NG!C$2:C$18,1)):INDEX(NG!D$2:D$18,MATCH($A114,NG!C$2:C$18,1)+1),INDEX(NG!C$2:C$18,MATCH($A114,NG!C$2:C$18,1)):INDEX(NG!C$2:C$18,MATCH($A114,NG!C$2:C$18,1)+1))</f>
        <v>1.4116981301072092E-7</v>
      </c>
      <c r="M114" s="8">
        <f>FORECAST($A114,INDEX(NG!F$2:F$14,MATCH($A114,NG!E$2:E$14,1)):INDEX(NG!F$2:F$14,MATCH($A114,NG!E$2:E$14,1)+1),INDEX(NG!E$2:E$14,MATCH($A114,NG!E$2:E$14,1)):INDEX(NG!E$2:E$14,MATCH($A114,NG!E$2:E$14,1)+1))</f>
        <v>7.7748137622912322E-7</v>
      </c>
      <c r="N114" s="8">
        <f>FORECAST($A114,INDEX(NG!H$2:H$14,MATCH($A114,NG!G$2:G$14,1)):INDEX(NG!H$2:H$14,MATCH($A114,NG!G$2:G$14,1)+1),INDEX(NG!G$2:G$14,MATCH($A114,NG!G$2:G$14,1)):INDEX(NG!G$2:G$14,MATCH($A114,NG!G$2:G$14,1)+1))</f>
        <v>5.0030842245218502E-8</v>
      </c>
      <c r="O114" s="3">
        <v>3.0000000000000001E-6</v>
      </c>
      <c r="P114" s="3">
        <v>5.0000000000000003E-10</v>
      </c>
      <c r="T114" s="9"/>
    </row>
    <row r="115" spans="1:20" x14ac:dyDescent="0.35">
      <c r="A115">
        <v>113</v>
      </c>
      <c r="B115" s="13">
        <f t="shared" si="3"/>
        <v>-113</v>
      </c>
      <c r="C115" s="2">
        <v>0</v>
      </c>
      <c r="D115" s="2">
        <v>0</v>
      </c>
      <c r="E115" s="7">
        <f>FORECAST(A115,INDEX(ross!C$3:C$960,MATCH(A115,ross!B$3:B$960,1)):INDEX(ross!C$3:C$960,MATCH(A115,ross!B$3:B$960,1)+1),INDEX(ross!B$3:B$960,MATCH(A115,ross!B$3:B$960,1)):INDEX(ross!B$3:B$960,MATCH(A115,ross!B$3:B$960,1)+1))</f>
        <v>23.166397839999998</v>
      </c>
      <c r="F115" s="7">
        <f>FORECAST(A115,INDEX(ross!I$3:I$960,MATCH(A115,ross!B$3:B$960,1)):INDEX(ross!I$3:I$960,MATCH(A115,ross!B$3:B$960,1)+1),INDEX(ross!B$3:B$960,MATCH(A115,ross!B$3:B$960,1)):INDEX(ross!B$3:B$960,MATCH(A115,ross!B$3:B$960,1)+1))</f>
        <v>2.4496517365627137</v>
      </c>
      <c r="G115" s="3">
        <f t="shared" si="2"/>
        <v>1.0000000000000001E-30</v>
      </c>
      <c r="H115" s="9">
        <f>FORECAST(A115,INDEX('18O'!C$3:C$29,MATCH(A115,'18O'!A$3:A$29,1)):INDEX('18O'!C$3:C$29,MATCH(A115,'18O'!A$3:A$29,1)+1),INDEX('18O'!A$3:A$29,MATCH(A115,'18O'!A$3:A$29,1)):INDEX('18O'!A$3:A$29,MATCH(A115,'18O'!A$3:A$29,1)+1))</f>
        <v>111.50274526802485</v>
      </c>
      <c r="I115" s="9">
        <f>FORECAST(A115,INDEX('18O'!E$3:E$29,MATCH(A115,'18O'!A$3:A$29,1)):INDEX('18O'!E$3:E$29,MATCH(A115,'18O'!A$3:A$29,1)+1),INDEX('18O'!A$3:A$29,MATCH(A115,'18O'!A$3:A$29,1)):INDEX('18O'!A$3:A$29,MATCH(A115,'18O'!A$3:A$29,1)+1))</f>
        <v>8.888451149398124</v>
      </c>
      <c r="J115" s="27">
        <f>'39Ar'!E115</f>
        <v>0.70510344827586213</v>
      </c>
      <c r="K115" s="8">
        <f>FORECAST($A115,INDEX(NG!B$2:B$17,MATCH($A115,NG!A$2:A$17,1)):INDEX(NG!B$2:B$17,MATCH($A115,NG!A$2:A$17,1)+1),INDEX(NG!A$2:A$17,MATCH($A115,NG!A$2:A$17,1)):INDEX(NG!A$2:A$17,MATCH($A115,NG!A$2:A$17,1)+1))</f>
        <v>4.808149249033966E-6</v>
      </c>
      <c r="L115" s="8">
        <f>FORECAST($A115,INDEX(NG!D$2:D$18,MATCH($A115,NG!C$2:C$18,1)):INDEX(NG!D$2:D$18,MATCH($A115,NG!C$2:C$18,1)+1),INDEX(NG!C$2:C$18,MATCH($A115,NG!C$2:C$18,1)):INDEX(NG!C$2:C$18,MATCH($A115,NG!C$2:C$18,1)+1))</f>
        <v>1.4107000236969884E-7</v>
      </c>
      <c r="M115" s="8">
        <f>FORECAST($A115,INDEX(NG!F$2:F$14,MATCH($A115,NG!E$2:E$14,1)):INDEX(NG!F$2:F$14,MATCH($A115,NG!E$2:E$14,1)+1),INDEX(NG!E$2:E$14,MATCH($A115,NG!E$2:E$14,1)):INDEX(NG!E$2:E$14,MATCH($A115,NG!E$2:E$14,1)+1))</f>
        <v>7.764968111003432E-7</v>
      </c>
      <c r="N115" s="8">
        <f>FORECAST($A115,INDEX(NG!H$2:H$14,MATCH($A115,NG!G$2:G$14,1)):INDEX(NG!H$2:H$14,MATCH($A115,NG!G$2:G$14,1)+1),INDEX(NG!G$2:G$14,MATCH($A115,NG!G$2:G$14,1)):INDEX(NG!G$2:G$14,MATCH($A115,NG!G$2:G$14,1)+1))</f>
        <v>4.9978206421617683E-8</v>
      </c>
      <c r="O115" s="3">
        <v>3.0000000000000001E-6</v>
      </c>
      <c r="P115" s="3">
        <v>5.0000000000000003E-10</v>
      </c>
      <c r="T115" s="9"/>
    </row>
    <row r="116" spans="1:20" x14ac:dyDescent="0.35">
      <c r="A116">
        <v>114</v>
      </c>
      <c r="B116" s="13">
        <f t="shared" si="3"/>
        <v>-114</v>
      </c>
      <c r="C116" s="2">
        <v>0</v>
      </c>
      <c r="D116" s="2">
        <v>0</v>
      </c>
      <c r="E116" s="7">
        <f>FORECAST(A116,INDEX(ross!C$3:C$960,MATCH(A116,ross!B$3:B$960,1)):INDEX(ross!C$3:C$960,MATCH(A116,ross!B$3:B$960,1)+1),INDEX(ross!B$3:B$960,MATCH(A116,ross!B$3:B$960,1)):INDEX(ross!B$3:B$960,MATCH(A116,ross!B$3:B$960,1)+1))</f>
        <v>23.173072139999999</v>
      </c>
      <c r="F116" s="7">
        <f>FORECAST(A116,INDEX(ross!I$3:I$960,MATCH(A116,ross!B$3:B$960,1)):INDEX(ross!I$3:I$960,MATCH(A116,ross!B$3:B$960,1)+1),INDEX(ross!B$3:B$960,MATCH(A116,ross!B$3:B$960,1)):INDEX(ross!B$3:B$960,MATCH(A116,ross!B$3:B$960,1)+1))</f>
        <v>2.4660717956549467</v>
      </c>
      <c r="G116" s="3">
        <f t="shared" si="2"/>
        <v>1.0000000000000001E-30</v>
      </c>
      <c r="H116" s="9">
        <f>FORECAST(A116,INDEX('18O'!C$3:C$29,MATCH(A116,'18O'!A$3:A$29,1)):INDEX('18O'!C$3:C$29,MATCH(A116,'18O'!A$3:A$29,1)+1),INDEX('18O'!A$3:A$29,MATCH(A116,'18O'!A$3:A$29,1)):INDEX('18O'!A$3:A$29,MATCH(A116,'18O'!A$3:A$29,1)+1))</f>
        <v>111.50132928767519</v>
      </c>
      <c r="I116" s="9">
        <f>FORECAST(A116,INDEX('18O'!E$3:E$29,MATCH(A116,'18O'!A$3:A$29,1)):INDEX('18O'!E$3:E$29,MATCH(A116,'18O'!A$3:A$29,1)+1),INDEX('18O'!A$3:A$29,MATCH(A116,'18O'!A$3:A$29,1)):INDEX('18O'!A$3:A$29,MATCH(A116,'18O'!A$3:A$29,1)+1))</f>
        <v>8.8882305917112614</v>
      </c>
      <c r="J116" s="27">
        <f>'39Ar'!E116</f>
        <v>0.69693103448275873</v>
      </c>
      <c r="K116" s="8">
        <f>FORECAST($A116,INDEX(NG!B$2:B$17,MATCH($A116,NG!A$2:A$17,1)):INDEX(NG!B$2:B$17,MATCH($A116,NG!A$2:A$17,1)+1),INDEX(NG!A$2:A$17,MATCH($A116,NG!A$2:A$17,1)):INDEX(NG!A$2:A$17,MATCH($A116,NG!A$2:A$17,1)+1))</f>
        <v>4.8670965262162186E-6</v>
      </c>
      <c r="L116" s="8">
        <f>FORECAST($A116,INDEX(NG!D$2:D$18,MATCH($A116,NG!C$2:C$18,1)):INDEX(NG!D$2:D$18,MATCH($A116,NG!C$2:C$18,1)+1),INDEX(NG!C$2:C$18,MATCH($A116,NG!C$2:C$18,1)):INDEX(NG!C$2:C$18,MATCH($A116,NG!C$2:C$18,1)+1))</f>
        <v>1.4097019172867674E-7</v>
      </c>
      <c r="M116" s="8">
        <f>FORECAST($A116,INDEX(NG!F$2:F$14,MATCH($A116,NG!E$2:E$14,1)):INDEX(NG!F$2:F$14,MATCH($A116,NG!E$2:E$14,1)+1),INDEX(NG!E$2:E$14,MATCH($A116,NG!E$2:E$14,1)):INDEX(NG!E$2:E$14,MATCH($A116,NG!E$2:E$14,1)+1))</f>
        <v>7.7551224597156307E-7</v>
      </c>
      <c r="N116" s="8">
        <f>FORECAST($A116,INDEX(NG!H$2:H$14,MATCH($A116,NG!G$2:G$14,1)):INDEX(NG!H$2:H$14,MATCH($A116,NG!G$2:G$14,1)+1),INDEX(NG!G$2:G$14,MATCH($A116,NG!G$2:G$14,1)):INDEX(NG!G$2:G$14,MATCH($A116,NG!G$2:G$14,1)+1))</f>
        <v>4.9925570598016856E-8</v>
      </c>
      <c r="O116" s="3">
        <v>3.0000000000000001E-6</v>
      </c>
      <c r="P116" s="3">
        <v>5.0000000000000003E-10</v>
      </c>
      <c r="T116" s="9"/>
    </row>
    <row r="117" spans="1:20" x14ac:dyDescent="0.35">
      <c r="A117">
        <v>115</v>
      </c>
      <c r="B117" s="13">
        <f t="shared" si="3"/>
        <v>-115</v>
      </c>
      <c r="C117" s="2">
        <v>0</v>
      </c>
      <c r="D117" s="2">
        <v>0</v>
      </c>
      <c r="E117" s="7">
        <f>FORECAST(A117,INDEX(ross!C$3:C$960,MATCH(A117,ross!B$3:B$960,1)):INDEX(ross!C$3:C$960,MATCH(A117,ross!B$3:B$960,1)+1),INDEX(ross!B$3:B$960,MATCH(A117,ross!B$3:B$960,1)):INDEX(ross!B$3:B$960,MATCH(A117,ross!B$3:B$960,1)+1))</f>
        <v>23.176845620000002</v>
      </c>
      <c r="F117" s="7">
        <f>FORECAST(A117,INDEX(ross!I$3:I$960,MATCH(A117,ross!B$3:B$960,1)):INDEX(ross!I$3:I$960,MATCH(A117,ross!B$3:B$960,1)+1),INDEX(ross!B$3:B$960,MATCH(A117,ross!B$3:B$960,1)):INDEX(ross!B$3:B$960,MATCH(A117,ross!B$3:B$960,1)+1))</f>
        <v>2.4839483762686623</v>
      </c>
      <c r="G117" s="3">
        <f t="shared" si="2"/>
        <v>1.0000000000000001E-30</v>
      </c>
      <c r="H117" s="9">
        <f>FORECAST(A117,INDEX('18O'!C$3:C$29,MATCH(A117,'18O'!A$3:A$29,1)):INDEX('18O'!C$3:C$29,MATCH(A117,'18O'!A$3:A$29,1)+1),INDEX('18O'!A$3:A$29,MATCH(A117,'18O'!A$3:A$29,1)):INDEX('18O'!A$3:A$29,MATCH(A117,'18O'!A$3:A$29,1)+1))</f>
        <v>111.5</v>
      </c>
      <c r="I117" s="9">
        <f>FORECAST(A117,INDEX('18O'!E$3:E$29,MATCH(A117,'18O'!A$3:A$29,1)):INDEX('18O'!E$3:E$29,MATCH(A117,'18O'!A$3:A$29,1)+1),INDEX('18O'!A$3:A$29,MATCH(A117,'18O'!A$3:A$29,1)):INDEX('18O'!A$3:A$29,MATCH(A117,'18O'!A$3:A$29,1)+1))</f>
        <v>8.888011448829829</v>
      </c>
      <c r="J117" s="27">
        <f>'39Ar'!E117</f>
        <v>0.68875862068965521</v>
      </c>
      <c r="K117" s="8">
        <f>FORECAST($A117,INDEX(NG!B$2:B$17,MATCH($A117,NG!A$2:A$17,1)):INDEX(NG!B$2:B$17,MATCH($A117,NG!A$2:A$17,1)+1),INDEX(NG!A$2:A$17,MATCH($A117,NG!A$2:A$17,1)):INDEX(NG!A$2:A$17,MATCH($A117,NG!A$2:A$17,1)+1))</f>
        <v>4.9260438033984711E-6</v>
      </c>
      <c r="L117" s="8">
        <f>FORECAST($A117,INDEX(NG!D$2:D$18,MATCH($A117,NG!C$2:C$18,1)):INDEX(NG!D$2:D$18,MATCH($A117,NG!C$2:C$18,1)+1),INDEX(NG!C$2:C$18,MATCH($A117,NG!C$2:C$18,1)):INDEX(NG!C$2:C$18,MATCH($A117,NG!C$2:C$18,1)+1))</f>
        <v>1.4087038108765467E-7</v>
      </c>
      <c r="M117" s="8">
        <f>FORECAST($A117,INDEX(NG!F$2:F$14,MATCH($A117,NG!E$2:E$14,1)):INDEX(NG!F$2:F$14,MATCH($A117,NG!E$2:E$14,1)+1),INDEX(NG!E$2:E$14,MATCH($A117,NG!E$2:E$14,1)):INDEX(NG!E$2:E$14,MATCH($A117,NG!E$2:E$14,1)+1))</f>
        <v>7.7452768084278305E-7</v>
      </c>
      <c r="N117" s="8">
        <f>FORECAST($A117,INDEX(NG!H$2:H$14,MATCH($A117,NG!G$2:G$14,1)):INDEX(NG!H$2:H$14,MATCH($A117,NG!G$2:G$14,1)+1),INDEX(NG!G$2:G$14,MATCH($A117,NG!G$2:G$14,1)):INDEX(NG!G$2:G$14,MATCH($A117,NG!G$2:G$14,1)+1))</f>
        <v>4.9872934774416037E-8</v>
      </c>
      <c r="O117" s="3">
        <v>3.0000000000000001E-6</v>
      </c>
      <c r="P117" s="3">
        <v>5.0000000000000003E-10</v>
      </c>
      <c r="T117" s="9"/>
    </row>
    <row r="118" spans="1:20" x14ac:dyDescent="0.35">
      <c r="A118">
        <v>116</v>
      </c>
      <c r="B118" s="13">
        <f t="shared" si="3"/>
        <v>-116</v>
      </c>
      <c r="C118" s="2">
        <v>0</v>
      </c>
      <c r="D118" s="2">
        <v>0</v>
      </c>
      <c r="E118" s="7">
        <f>FORECAST(A118,INDEX(ross!C$3:C$960,MATCH(A118,ross!B$3:B$960,1)):INDEX(ross!C$3:C$960,MATCH(A118,ross!B$3:B$960,1)+1),INDEX(ross!B$3:B$960,MATCH(A118,ross!B$3:B$960,1)):INDEX(ross!B$3:B$960,MATCH(A118,ross!B$3:B$960,1)+1))</f>
        <v>23.187615269999998</v>
      </c>
      <c r="F118" s="7">
        <f>FORECAST(A118,INDEX(ross!I$3:I$960,MATCH(A118,ross!B$3:B$960,1)):INDEX(ross!I$3:I$960,MATCH(A118,ross!B$3:B$960,1)+1),INDEX(ross!B$3:B$960,MATCH(A118,ross!B$3:B$960,1)):INDEX(ross!B$3:B$960,MATCH(A118,ross!B$3:B$960,1)+1))</f>
        <v>2.499586416794084</v>
      </c>
      <c r="G118" s="3">
        <f t="shared" si="2"/>
        <v>1.0000000000000001E-30</v>
      </c>
      <c r="H118" s="9">
        <f>FORECAST(A118,INDEX('18O'!C$3:C$29,MATCH(A118,'18O'!A$3:A$29,1)):INDEX('18O'!C$3:C$29,MATCH(A118,'18O'!A$3:A$29,1)+1),INDEX('18O'!A$3:A$29,MATCH(A118,'18O'!A$3:A$29,1)):INDEX('18O'!A$3:A$29,MATCH(A118,'18O'!A$3:A$29,1)+1))</f>
        <v>111.5</v>
      </c>
      <c r="I118" s="9">
        <f>FORECAST(A118,INDEX('18O'!E$3:E$29,MATCH(A118,'18O'!A$3:A$29,1)):INDEX('18O'!E$3:E$29,MATCH(A118,'18O'!A$3:A$29,1)+1),INDEX('18O'!A$3:A$29,MATCH(A118,'18O'!A$3:A$29,1)):INDEX('18O'!A$3:A$29,MATCH(A118,'18O'!A$3:A$29,1)+1))</f>
        <v>8.8878139996316943</v>
      </c>
      <c r="J118" s="27">
        <f>'39Ar'!E118</f>
        <v>0.6805862068965518</v>
      </c>
      <c r="K118" s="8">
        <f>FORECAST($A118,INDEX(NG!B$2:B$17,MATCH($A118,NG!A$2:A$17,1)):INDEX(NG!B$2:B$17,MATCH($A118,NG!A$2:A$17,1)+1),INDEX(NG!A$2:A$17,MATCH($A118,NG!A$2:A$17,1)):INDEX(NG!A$2:A$17,MATCH($A118,NG!A$2:A$17,1)+1))</f>
        <v>4.9849910805807236E-6</v>
      </c>
      <c r="L118" s="8">
        <f>FORECAST($A118,INDEX(NG!D$2:D$18,MATCH($A118,NG!C$2:C$18,1)):INDEX(NG!D$2:D$18,MATCH($A118,NG!C$2:C$18,1)+1),INDEX(NG!C$2:C$18,MATCH($A118,NG!C$2:C$18,1)):INDEX(NG!C$2:C$18,MATCH($A118,NG!C$2:C$18,1)+1))</f>
        <v>1.407705704466326E-7</v>
      </c>
      <c r="M118" s="8">
        <f>FORECAST($A118,INDEX(NG!F$2:F$14,MATCH($A118,NG!E$2:E$14,1)):INDEX(NG!F$2:F$14,MATCH($A118,NG!E$2:E$14,1)+1),INDEX(NG!E$2:E$14,MATCH($A118,NG!E$2:E$14,1)):INDEX(NG!E$2:E$14,MATCH($A118,NG!E$2:E$14,1)+1))</f>
        <v>7.7354311571400304E-7</v>
      </c>
      <c r="N118" s="8">
        <f>FORECAST($A118,INDEX(NG!H$2:H$14,MATCH($A118,NG!G$2:G$14,1)):INDEX(NG!H$2:H$14,MATCH($A118,NG!G$2:G$14,1)+1),INDEX(NG!G$2:G$14,MATCH($A118,NG!G$2:G$14,1)):INDEX(NG!G$2:G$14,MATCH($A118,NG!G$2:G$14,1)+1))</f>
        <v>4.9820298950815217E-8</v>
      </c>
      <c r="O118" s="3">
        <v>3.0000000000000001E-6</v>
      </c>
      <c r="P118" s="3">
        <v>5.0000000000000003E-10</v>
      </c>
      <c r="T118" s="9"/>
    </row>
    <row r="119" spans="1:20" x14ac:dyDescent="0.35">
      <c r="A119">
        <v>117</v>
      </c>
      <c r="B119" s="13">
        <f t="shared" si="3"/>
        <v>-117</v>
      </c>
      <c r="C119" s="2">
        <v>0</v>
      </c>
      <c r="D119" s="2">
        <v>0</v>
      </c>
      <c r="E119" s="7">
        <f>FORECAST(A119,INDEX(ross!C$3:C$960,MATCH(A119,ross!B$3:B$960,1)):INDEX(ross!C$3:C$960,MATCH(A119,ross!B$3:B$960,1)+1),INDEX(ross!B$3:B$960,MATCH(A119,ross!B$3:B$960,1)):INDEX(ross!B$3:B$960,MATCH(A119,ross!B$3:B$960,1)+1))</f>
        <v>23.193275530000001</v>
      </c>
      <c r="F119" s="7">
        <f>FORECAST(A119,INDEX(ross!I$3:I$960,MATCH(A119,ross!B$3:B$960,1)):INDEX(ross!I$3:I$960,MATCH(A119,ross!B$3:B$960,1)+1),INDEX(ross!B$3:B$960,MATCH(A119,ross!B$3:B$960,1)):INDEX(ross!B$3:B$960,MATCH(A119,ross!B$3:B$960,1)+1))</f>
        <v>2.5091580709086942</v>
      </c>
      <c r="G119" s="3">
        <f t="shared" si="2"/>
        <v>1.0000000000000001E-30</v>
      </c>
      <c r="H119" s="9">
        <f>FORECAST(A119,INDEX('18O'!C$3:C$29,MATCH(A119,'18O'!A$3:A$29,1)):INDEX('18O'!C$3:C$29,MATCH(A119,'18O'!A$3:A$29,1)+1),INDEX('18O'!A$3:A$29,MATCH(A119,'18O'!A$3:A$29,1)):INDEX('18O'!A$3:A$29,MATCH(A119,'18O'!A$3:A$29,1)+1))</f>
        <v>111.5</v>
      </c>
      <c r="I119" s="9">
        <f>FORECAST(A119,INDEX('18O'!E$3:E$29,MATCH(A119,'18O'!A$3:A$29,1)):INDEX('18O'!E$3:E$29,MATCH(A119,'18O'!A$3:A$29,1)+1),INDEX('18O'!A$3:A$29,MATCH(A119,'18O'!A$3:A$29,1)):INDEX('18O'!A$3:A$29,MATCH(A119,'18O'!A$3:A$29,1)+1))</f>
        <v>8.8876165504335596</v>
      </c>
      <c r="J119" s="27">
        <f>'39Ar'!E119</f>
        <v>0.6724137931034484</v>
      </c>
      <c r="K119" s="8">
        <f>FORECAST($A119,INDEX(NG!B$2:B$17,MATCH($A119,NG!A$2:A$17,1)):INDEX(NG!B$2:B$17,MATCH($A119,NG!A$2:A$17,1)+1),INDEX(NG!A$2:A$17,MATCH($A119,NG!A$2:A$17,1)):INDEX(NG!A$2:A$17,MATCH($A119,NG!A$2:A$17,1)+1))</f>
        <v>5.0439383577629762E-6</v>
      </c>
      <c r="L119" s="8">
        <f>FORECAST($A119,INDEX(NG!D$2:D$18,MATCH($A119,NG!C$2:C$18,1)):INDEX(NG!D$2:D$18,MATCH($A119,NG!C$2:C$18,1)+1),INDEX(NG!C$2:C$18,MATCH($A119,NG!C$2:C$18,1)):INDEX(NG!C$2:C$18,MATCH($A119,NG!C$2:C$18,1)+1))</f>
        <v>1.4067075980561052E-7</v>
      </c>
      <c r="M119" s="8">
        <f>FORECAST($A119,INDEX(NG!F$2:F$14,MATCH($A119,NG!E$2:E$14,1)):INDEX(NG!F$2:F$14,MATCH($A119,NG!E$2:E$14,1)+1),INDEX(NG!E$2:E$14,MATCH($A119,NG!E$2:E$14,1)):INDEX(NG!E$2:E$14,MATCH($A119,NG!E$2:E$14,1)+1))</f>
        <v>7.7255855058522302E-7</v>
      </c>
      <c r="N119" s="8">
        <f>FORECAST($A119,INDEX(NG!H$2:H$14,MATCH($A119,NG!G$2:G$14,1)):INDEX(NG!H$2:H$14,MATCH($A119,NG!G$2:G$14,1)+1),INDEX(NG!G$2:G$14,MATCH($A119,NG!G$2:G$14,1)):INDEX(NG!G$2:G$14,MATCH($A119,NG!G$2:G$14,1)+1))</f>
        <v>4.9767663127214397E-8</v>
      </c>
      <c r="O119" s="3">
        <v>3.0000000000000001E-6</v>
      </c>
      <c r="P119" s="3">
        <v>5.0000000000000003E-10</v>
      </c>
      <c r="T119" s="9"/>
    </row>
    <row r="120" spans="1:20" x14ac:dyDescent="0.35">
      <c r="A120">
        <v>118</v>
      </c>
      <c r="B120" s="13">
        <f t="shared" si="3"/>
        <v>-118</v>
      </c>
      <c r="C120" s="2">
        <v>0</v>
      </c>
      <c r="D120" s="2">
        <v>0</v>
      </c>
      <c r="E120" s="7">
        <f>FORECAST(A120,INDEX(ross!C$3:C$960,MATCH(A120,ross!B$3:B$960,1)):INDEX(ross!C$3:C$960,MATCH(A120,ross!B$3:B$960,1)+1),INDEX(ross!B$3:B$960,MATCH(A120,ross!B$3:B$960,1)):INDEX(ross!B$3:B$960,MATCH(A120,ross!B$3:B$960,1)+1))</f>
        <v>23.198810640000001</v>
      </c>
      <c r="F120" s="7">
        <f>FORECAST(A120,INDEX(ross!I$3:I$960,MATCH(A120,ross!B$3:B$960,1)):INDEX(ross!I$3:I$960,MATCH(A120,ross!B$3:B$960,1)+1),INDEX(ross!B$3:B$960,MATCH(A120,ross!B$3:B$960,1)):INDEX(ross!B$3:B$960,MATCH(A120,ross!B$3:B$960,1)+1))</f>
        <v>2.5200589673597955</v>
      </c>
      <c r="G120" s="3">
        <f t="shared" si="2"/>
        <v>1.0000000000000001E-30</v>
      </c>
      <c r="H120" s="9">
        <f>FORECAST(A120,INDEX('18O'!C$3:C$29,MATCH(A120,'18O'!A$3:A$29,1)):INDEX('18O'!C$3:C$29,MATCH(A120,'18O'!A$3:A$29,1)+1),INDEX('18O'!A$3:A$29,MATCH(A120,'18O'!A$3:A$29,1)):INDEX('18O'!A$3:A$29,MATCH(A120,'18O'!A$3:A$29,1)+1))</f>
        <v>111.5</v>
      </c>
      <c r="I120" s="9">
        <f>FORECAST(A120,INDEX('18O'!E$3:E$29,MATCH(A120,'18O'!A$3:A$29,1)):INDEX('18O'!E$3:E$29,MATCH(A120,'18O'!A$3:A$29,1)+1),INDEX('18O'!A$3:A$29,MATCH(A120,'18O'!A$3:A$29,1)):INDEX('18O'!A$3:A$29,MATCH(A120,'18O'!A$3:A$29,1)+1))</f>
        <v>8.8874191012354249</v>
      </c>
      <c r="J120" s="27">
        <f>'39Ar'!E120</f>
        <v>0.66424137931034488</v>
      </c>
      <c r="K120" s="8">
        <f>FORECAST($A120,INDEX(NG!B$2:B$17,MATCH($A120,NG!A$2:A$17,1)):INDEX(NG!B$2:B$17,MATCH($A120,NG!A$2:A$17,1)+1),INDEX(NG!A$2:A$17,MATCH($A120,NG!A$2:A$17,1)):INDEX(NG!A$2:A$17,MATCH($A120,NG!A$2:A$17,1)+1))</f>
        <v>5.1028856349452287E-6</v>
      </c>
      <c r="L120" s="8">
        <f>FORECAST($A120,INDEX(NG!D$2:D$18,MATCH($A120,NG!C$2:C$18,1)):INDEX(NG!D$2:D$18,MATCH($A120,NG!C$2:C$18,1)+1),INDEX(NG!C$2:C$18,MATCH($A120,NG!C$2:C$18,1)):INDEX(NG!C$2:C$18,MATCH($A120,NG!C$2:C$18,1)+1))</f>
        <v>1.4057094916458845E-7</v>
      </c>
      <c r="M120" s="8">
        <f>FORECAST($A120,INDEX(NG!F$2:F$14,MATCH($A120,NG!E$2:E$14,1)):INDEX(NG!F$2:F$14,MATCH($A120,NG!E$2:E$14,1)+1),INDEX(NG!E$2:E$14,MATCH($A120,NG!E$2:E$14,1)):INDEX(NG!E$2:E$14,MATCH($A120,NG!E$2:E$14,1)+1))</f>
        <v>7.7157398545644289E-7</v>
      </c>
      <c r="N120" s="8">
        <f>FORECAST($A120,INDEX(NG!H$2:H$14,MATCH($A120,NG!G$2:G$14,1)):INDEX(NG!H$2:H$14,MATCH($A120,NG!G$2:G$14,1)+1),INDEX(NG!G$2:G$14,MATCH($A120,NG!G$2:G$14,1)):INDEX(NG!G$2:G$14,MATCH($A120,NG!G$2:G$14,1)+1))</f>
        <v>4.9715027303613577E-8</v>
      </c>
      <c r="O120" s="3">
        <v>3.0000000000000001E-6</v>
      </c>
      <c r="P120" s="3">
        <v>5.0000000000000003E-10</v>
      </c>
      <c r="T120" s="9"/>
    </row>
    <row r="121" spans="1:20" x14ac:dyDescent="0.35">
      <c r="A121">
        <v>119</v>
      </c>
      <c r="B121" s="13">
        <f t="shared" si="3"/>
        <v>-119</v>
      </c>
      <c r="C121" s="2">
        <v>0</v>
      </c>
      <c r="D121" s="2">
        <v>0</v>
      </c>
      <c r="E121" s="7">
        <f>FORECAST(A121,INDEX(ross!C$3:C$960,MATCH(A121,ross!B$3:B$960,1)):INDEX(ross!C$3:C$960,MATCH(A121,ross!B$3:B$960,1)+1),INDEX(ross!B$3:B$960,MATCH(A121,ross!B$3:B$960,1)):INDEX(ross!B$3:B$960,MATCH(A121,ross!B$3:B$960,1)+1))</f>
        <v>23.203505289999999</v>
      </c>
      <c r="F121" s="7">
        <f>FORECAST(A121,INDEX(ross!I$3:I$960,MATCH(A121,ross!B$3:B$960,1)):INDEX(ross!I$3:I$960,MATCH(A121,ross!B$3:B$960,1)+1),INDEX(ross!B$3:B$960,MATCH(A121,ross!B$3:B$960,1)):INDEX(ross!B$3:B$960,MATCH(A121,ross!B$3:B$960,1)+1))</f>
        <v>2.5368765955124921</v>
      </c>
      <c r="G121" s="3">
        <f t="shared" si="2"/>
        <v>1.0000000000000001E-30</v>
      </c>
      <c r="H121" s="9">
        <f>FORECAST(A121,INDEX('18O'!C$3:C$29,MATCH(A121,'18O'!A$3:A$29,1)):INDEX('18O'!C$3:C$29,MATCH(A121,'18O'!A$3:A$29,1)+1),INDEX('18O'!A$3:A$29,MATCH(A121,'18O'!A$3:A$29,1)):INDEX('18O'!A$3:A$29,MATCH(A121,'18O'!A$3:A$29,1)+1))</f>
        <v>111.5</v>
      </c>
      <c r="I121" s="9">
        <f>FORECAST(A121,INDEX('18O'!E$3:E$29,MATCH(A121,'18O'!A$3:A$29,1)):INDEX('18O'!E$3:E$29,MATCH(A121,'18O'!A$3:A$29,1)+1),INDEX('18O'!A$3:A$29,MATCH(A121,'18O'!A$3:A$29,1)):INDEX('18O'!A$3:A$29,MATCH(A121,'18O'!A$3:A$29,1)+1))</f>
        <v>8.8872216520372902</v>
      </c>
      <c r="J121" s="27">
        <f>'39Ar'!E121</f>
        <v>0.65606896551724148</v>
      </c>
      <c r="K121" s="8">
        <f>FORECAST($A121,INDEX(NG!B$2:B$17,MATCH($A121,NG!A$2:A$17,1)):INDEX(NG!B$2:B$17,MATCH($A121,NG!A$2:A$17,1)+1),INDEX(NG!A$2:A$17,MATCH($A121,NG!A$2:A$17,1)):INDEX(NG!A$2:A$17,MATCH($A121,NG!A$2:A$17,1)+1))</f>
        <v>5.1618329121274812E-6</v>
      </c>
      <c r="L121" s="8">
        <f>FORECAST($A121,INDEX(NG!D$2:D$18,MATCH($A121,NG!C$2:C$18,1)):INDEX(NG!D$2:D$18,MATCH($A121,NG!C$2:C$18,1)+1),INDEX(NG!C$2:C$18,MATCH($A121,NG!C$2:C$18,1)):INDEX(NG!C$2:C$18,MATCH($A121,NG!C$2:C$18,1)+1))</f>
        <v>1.4047113852356638E-7</v>
      </c>
      <c r="M121" s="8">
        <f>FORECAST($A121,INDEX(NG!F$2:F$14,MATCH($A121,NG!E$2:E$14,1)):INDEX(NG!F$2:F$14,MATCH($A121,NG!E$2:E$14,1)+1),INDEX(NG!E$2:E$14,MATCH($A121,NG!E$2:E$14,1)):INDEX(NG!E$2:E$14,MATCH($A121,NG!E$2:E$14,1)+1))</f>
        <v>7.7058942032766287E-7</v>
      </c>
      <c r="N121" s="8">
        <f>FORECAST($A121,INDEX(NG!H$2:H$14,MATCH($A121,NG!G$2:G$14,1)):INDEX(NG!H$2:H$14,MATCH($A121,NG!G$2:G$14,1)+1),INDEX(NG!G$2:G$14,MATCH($A121,NG!G$2:G$14,1)):INDEX(NG!G$2:G$14,MATCH($A121,NG!G$2:G$14,1)+1))</f>
        <v>4.9662391480012751E-8</v>
      </c>
      <c r="O121" s="3">
        <v>3.0000000000000001E-6</v>
      </c>
      <c r="P121" s="3">
        <v>5.0000000000000003E-10</v>
      </c>
      <c r="T121" s="9"/>
    </row>
    <row r="122" spans="1:20" x14ac:dyDescent="0.35">
      <c r="A122">
        <v>120</v>
      </c>
      <c r="B122" s="13">
        <f t="shared" si="3"/>
        <v>-120</v>
      </c>
      <c r="C122" s="2">
        <v>0</v>
      </c>
      <c r="D122" s="2">
        <v>0</v>
      </c>
      <c r="E122" s="7">
        <f>FORECAST(A122,INDEX(ross!C$3:C$960,MATCH(A122,ross!B$3:B$960,1)):INDEX(ross!C$3:C$960,MATCH(A122,ross!B$3:B$960,1)+1),INDEX(ross!B$3:B$960,MATCH(A122,ross!B$3:B$960,1)):INDEX(ross!B$3:B$960,MATCH(A122,ross!B$3:B$960,1)+1))</f>
        <v>23.208829949999998</v>
      </c>
      <c r="F122" s="7">
        <f>FORECAST(A122,INDEX(ross!I$3:I$960,MATCH(A122,ross!B$3:B$960,1)):INDEX(ross!I$3:I$960,MATCH(A122,ross!B$3:B$960,1)+1),INDEX(ross!B$3:B$960,MATCH(A122,ross!B$3:B$960,1)):INDEX(ross!B$3:B$960,MATCH(A122,ross!B$3:B$960,1)+1))</f>
        <v>2.5462788244896135</v>
      </c>
      <c r="G122" s="3">
        <f t="shared" si="2"/>
        <v>1.0000000000000001E-30</v>
      </c>
      <c r="H122" s="9">
        <f>FORECAST(A122,INDEX('18O'!C$3:C$29,MATCH(A122,'18O'!A$3:A$29,1)):INDEX('18O'!C$3:C$29,MATCH(A122,'18O'!A$3:A$29,1)+1),INDEX('18O'!A$3:A$29,MATCH(A122,'18O'!A$3:A$29,1)):INDEX('18O'!A$3:A$29,MATCH(A122,'18O'!A$3:A$29,1)+1))</f>
        <v>111.5</v>
      </c>
      <c r="I122" s="9">
        <f>FORECAST(A122,INDEX('18O'!E$3:E$29,MATCH(A122,'18O'!A$3:A$29,1)):INDEX('18O'!E$3:E$29,MATCH(A122,'18O'!A$3:A$29,1)+1),INDEX('18O'!A$3:A$29,MATCH(A122,'18O'!A$3:A$29,1)):INDEX('18O'!A$3:A$29,MATCH(A122,'18O'!A$3:A$29,1)+1))</f>
        <v>8.8870242028391555</v>
      </c>
      <c r="J122" s="27">
        <f>'39Ar'!E122</f>
        <v>0.64789655172413807</v>
      </c>
      <c r="K122" s="8">
        <f>FORECAST($A122,INDEX(NG!B$2:B$17,MATCH($A122,NG!A$2:A$17,1)):INDEX(NG!B$2:B$17,MATCH($A122,NG!A$2:A$17,1)+1),INDEX(NG!A$2:A$17,MATCH($A122,NG!A$2:A$17,1)):INDEX(NG!A$2:A$17,MATCH($A122,NG!A$2:A$17,1)+1))</f>
        <v>5.2207801893097338E-6</v>
      </c>
      <c r="L122" s="8">
        <f>FORECAST($A122,INDEX(NG!D$2:D$18,MATCH($A122,NG!C$2:C$18,1)):INDEX(NG!D$2:D$18,MATCH($A122,NG!C$2:C$18,1)+1),INDEX(NG!C$2:C$18,MATCH($A122,NG!C$2:C$18,1)):INDEX(NG!C$2:C$18,MATCH($A122,NG!C$2:C$18,1)+1))</f>
        <v>1.403713278825443E-7</v>
      </c>
      <c r="M122" s="8">
        <f>FORECAST($A122,INDEX(NG!F$2:F$14,MATCH($A122,NG!E$2:E$14,1)):INDEX(NG!F$2:F$14,MATCH($A122,NG!E$2:E$14,1)+1),INDEX(NG!E$2:E$14,MATCH($A122,NG!E$2:E$14,1)):INDEX(NG!E$2:E$14,MATCH($A122,NG!E$2:E$14,1)+1))</f>
        <v>7.6960485519888285E-7</v>
      </c>
      <c r="N122" s="8">
        <f>FORECAST($A122,INDEX(NG!H$2:H$14,MATCH($A122,NG!G$2:G$14,1)):INDEX(NG!H$2:H$14,MATCH($A122,NG!G$2:G$14,1)+1),INDEX(NG!G$2:G$14,MATCH($A122,NG!G$2:G$14,1)):INDEX(NG!G$2:G$14,MATCH($A122,NG!G$2:G$14,1)+1))</f>
        <v>4.9609755656411931E-8</v>
      </c>
      <c r="O122" s="3">
        <v>3.0000000000000001E-6</v>
      </c>
      <c r="P122" s="3">
        <v>5.0000000000000003E-10</v>
      </c>
      <c r="T122" s="9"/>
    </row>
    <row r="123" spans="1:20" x14ac:dyDescent="0.35">
      <c r="A123">
        <v>121</v>
      </c>
      <c r="B123" s="13">
        <f t="shared" si="3"/>
        <v>-121</v>
      </c>
      <c r="C123" s="2">
        <v>0</v>
      </c>
      <c r="D123" s="2">
        <v>0</v>
      </c>
      <c r="E123" s="7">
        <f>FORECAST(A123,INDEX(ross!C$3:C$960,MATCH(A123,ross!B$3:B$960,1)):INDEX(ross!C$3:C$960,MATCH(A123,ross!B$3:B$960,1)+1),INDEX(ross!B$3:B$960,MATCH(A123,ross!B$3:B$960,1)):INDEX(ross!B$3:B$960,MATCH(A123,ross!B$3:B$960,1)+1))</f>
        <v>23.213694329999999</v>
      </c>
      <c r="F123" s="7">
        <f>FORECAST(A123,INDEX(ross!I$3:I$960,MATCH(A123,ross!B$3:B$960,1)):INDEX(ross!I$3:I$960,MATCH(A123,ross!B$3:B$960,1)+1),INDEX(ross!B$3:B$960,MATCH(A123,ross!B$3:B$960,1)):INDEX(ross!B$3:B$960,MATCH(A123,ross!B$3:B$960,1)+1))</f>
        <v>2.5549129083329909</v>
      </c>
      <c r="G123" s="3">
        <f t="shared" si="2"/>
        <v>1.0000000000000001E-30</v>
      </c>
      <c r="H123" s="9">
        <f>FORECAST(A123,INDEX('18O'!C$3:C$29,MATCH(A123,'18O'!A$3:A$29,1)):INDEX('18O'!C$3:C$29,MATCH(A123,'18O'!A$3:A$29,1)+1),INDEX('18O'!A$3:A$29,MATCH(A123,'18O'!A$3:A$29,1)):INDEX('18O'!A$3:A$29,MATCH(A123,'18O'!A$3:A$29,1)+1))</f>
        <v>111.5</v>
      </c>
      <c r="I123" s="9">
        <f>FORECAST(A123,INDEX('18O'!E$3:E$29,MATCH(A123,'18O'!A$3:A$29,1)):INDEX('18O'!E$3:E$29,MATCH(A123,'18O'!A$3:A$29,1)+1),INDEX('18O'!A$3:A$29,MATCH(A123,'18O'!A$3:A$29,1)):INDEX('18O'!A$3:A$29,MATCH(A123,'18O'!A$3:A$29,1)+1))</f>
        <v>8.8868267536410208</v>
      </c>
      <c r="J123" s="27">
        <f>'39Ar'!E123</f>
        <v>0.63972413793103455</v>
      </c>
      <c r="K123" s="8">
        <f>FORECAST($A123,INDEX(NG!B$2:B$17,MATCH($A123,NG!A$2:A$17,1)):INDEX(NG!B$2:B$17,MATCH($A123,NG!A$2:A$17,1)+1),INDEX(NG!A$2:A$17,MATCH($A123,NG!A$2:A$17,1)):INDEX(NG!A$2:A$17,MATCH($A123,NG!A$2:A$17,1)+1))</f>
        <v>5.2797274664919855E-6</v>
      </c>
      <c r="L123" s="8">
        <f>FORECAST($A123,INDEX(NG!D$2:D$18,MATCH($A123,NG!C$2:C$18,1)):INDEX(NG!D$2:D$18,MATCH($A123,NG!C$2:C$18,1)+1),INDEX(NG!C$2:C$18,MATCH($A123,NG!C$2:C$18,1)):INDEX(NG!C$2:C$18,MATCH($A123,NG!C$2:C$18,1)+1))</f>
        <v>1.402715172415222E-7</v>
      </c>
      <c r="M123" s="8">
        <f>FORECAST($A123,INDEX(NG!F$2:F$14,MATCH($A123,NG!E$2:E$14,1)):INDEX(NG!F$2:F$14,MATCH($A123,NG!E$2:E$14,1)+1),INDEX(NG!E$2:E$14,MATCH($A123,NG!E$2:E$14,1)):INDEX(NG!E$2:E$14,MATCH($A123,NG!E$2:E$14,1)+1))</f>
        <v>7.6862029007010283E-7</v>
      </c>
      <c r="N123" s="8">
        <f>FORECAST($A123,INDEX(NG!H$2:H$14,MATCH($A123,NG!G$2:G$14,1)):INDEX(NG!H$2:H$14,MATCH($A123,NG!G$2:G$14,1)+1),INDEX(NG!G$2:G$14,MATCH($A123,NG!G$2:G$14,1)):INDEX(NG!G$2:G$14,MATCH($A123,NG!G$2:G$14,1)+1))</f>
        <v>4.9557119832811112E-8</v>
      </c>
      <c r="O123" s="3">
        <v>3.0000000000000001E-6</v>
      </c>
      <c r="P123" s="3">
        <v>5.0000000000000003E-10</v>
      </c>
      <c r="T123" s="9"/>
    </row>
    <row r="124" spans="1:20" x14ac:dyDescent="0.35">
      <c r="A124">
        <v>122</v>
      </c>
      <c r="B124" s="13">
        <f t="shared" si="3"/>
        <v>-122</v>
      </c>
      <c r="C124" s="2">
        <v>0</v>
      </c>
      <c r="D124" s="2">
        <v>0</v>
      </c>
      <c r="E124" s="7">
        <f>FORECAST(A124,INDEX(ross!C$3:C$960,MATCH(A124,ross!B$3:B$960,1)):INDEX(ross!C$3:C$960,MATCH(A124,ross!B$3:B$960,1)+1),INDEX(ross!B$3:B$960,MATCH(A124,ross!B$3:B$960,1)):INDEX(ross!B$3:B$960,MATCH(A124,ross!B$3:B$960,1)+1))</f>
        <v>23.220594290000001</v>
      </c>
      <c r="F124" s="7">
        <f>FORECAST(A124,INDEX(ross!I$3:I$960,MATCH(A124,ross!B$3:B$960,1)):INDEX(ross!I$3:I$960,MATCH(A124,ross!B$3:B$960,1)+1),INDEX(ross!B$3:B$960,MATCH(A124,ross!B$3:B$960,1)):INDEX(ross!B$3:B$960,MATCH(A124,ross!B$3:B$960,1)+1))</f>
        <v>2.568564407971663</v>
      </c>
      <c r="G124" s="3">
        <f t="shared" si="2"/>
        <v>1.0000000000000001E-30</v>
      </c>
      <c r="H124" s="9">
        <f>FORECAST(A124,INDEX('18O'!C$3:C$29,MATCH(A124,'18O'!A$3:A$29,1)):INDEX('18O'!C$3:C$29,MATCH(A124,'18O'!A$3:A$29,1)+1),INDEX('18O'!A$3:A$29,MATCH(A124,'18O'!A$3:A$29,1)):INDEX('18O'!A$3:A$29,MATCH(A124,'18O'!A$3:A$29,1)+1))</f>
        <v>111.5</v>
      </c>
      <c r="I124" s="9">
        <f>FORECAST(A124,INDEX('18O'!E$3:E$29,MATCH(A124,'18O'!A$3:A$29,1)):INDEX('18O'!E$3:E$29,MATCH(A124,'18O'!A$3:A$29,1)+1),INDEX('18O'!A$3:A$29,MATCH(A124,'18O'!A$3:A$29,1)):INDEX('18O'!A$3:A$29,MATCH(A124,'18O'!A$3:A$29,1)+1))</f>
        <v>8.8866293044428861</v>
      </c>
      <c r="J124" s="27">
        <f>'39Ar'!E124</f>
        <v>0.63155172413793115</v>
      </c>
      <c r="K124" s="8">
        <f>FORECAST($A124,INDEX(NG!B$2:B$17,MATCH($A124,NG!A$2:A$17,1)):INDEX(NG!B$2:B$17,MATCH($A124,NG!A$2:A$17,1)+1),INDEX(NG!A$2:A$17,MATCH($A124,NG!A$2:A$17,1)):INDEX(NG!A$2:A$17,MATCH($A124,NG!A$2:A$17,1)+1))</f>
        <v>5.338674743674238E-6</v>
      </c>
      <c r="L124" s="8">
        <f>FORECAST($A124,INDEX(NG!D$2:D$18,MATCH($A124,NG!C$2:C$18,1)):INDEX(NG!D$2:D$18,MATCH($A124,NG!C$2:C$18,1)+1),INDEX(NG!C$2:C$18,MATCH($A124,NG!C$2:C$18,1)):INDEX(NG!C$2:C$18,MATCH($A124,NG!C$2:C$18,1)+1))</f>
        <v>1.4017170660050013E-7</v>
      </c>
      <c r="M124" s="8">
        <f>FORECAST($A124,INDEX(NG!F$2:F$14,MATCH($A124,NG!E$2:E$14,1)):INDEX(NG!F$2:F$14,MATCH($A124,NG!E$2:E$14,1)+1),INDEX(NG!E$2:E$14,MATCH($A124,NG!E$2:E$14,1)):INDEX(NG!E$2:E$14,MATCH($A124,NG!E$2:E$14,1)+1))</f>
        <v>7.6763572494132281E-7</v>
      </c>
      <c r="N124" s="8">
        <f>FORECAST($A124,INDEX(NG!H$2:H$14,MATCH($A124,NG!G$2:G$14,1)):INDEX(NG!H$2:H$14,MATCH($A124,NG!G$2:G$14,1)+1),INDEX(NG!G$2:G$14,MATCH($A124,NG!G$2:G$14,1)):INDEX(NG!G$2:G$14,MATCH($A124,NG!G$2:G$14,1)+1))</f>
        <v>4.9504484009210292E-8</v>
      </c>
      <c r="O124" s="3">
        <v>3.0000000000000001E-6</v>
      </c>
      <c r="P124" s="3">
        <v>5.0000000000000003E-10</v>
      </c>
      <c r="T124" s="9"/>
    </row>
    <row r="125" spans="1:20" x14ac:dyDescent="0.35">
      <c r="A125">
        <v>123</v>
      </c>
      <c r="B125" s="13">
        <f t="shared" si="3"/>
        <v>-123</v>
      </c>
      <c r="C125" s="2">
        <v>0</v>
      </c>
      <c r="D125" s="2">
        <v>0</v>
      </c>
      <c r="E125" s="7">
        <f>FORECAST(A125,INDEX(ross!C$3:C$960,MATCH(A125,ross!B$3:B$960,1)):INDEX(ross!C$3:C$960,MATCH(A125,ross!B$3:B$960,1)+1),INDEX(ross!B$3:B$960,MATCH(A125,ross!B$3:B$960,1)):INDEX(ross!B$3:B$960,MATCH(A125,ross!B$3:B$960,1)+1))</f>
        <v>23.228660909999995</v>
      </c>
      <c r="F125" s="7">
        <f>FORECAST(A125,INDEX(ross!I$3:I$960,MATCH(A125,ross!B$3:B$960,1)):INDEX(ross!I$3:I$960,MATCH(A125,ross!B$3:B$960,1)+1),INDEX(ross!B$3:B$960,MATCH(A125,ross!B$3:B$960,1)):INDEX(ross!B$3:B$960,MATCH(A125,ross!B$3:B$960,1)+1))</f>
        <v>2.5838968437643071</v>
      </c>
      <c r="G125" s="3">
        <f t="shared" si="2"/>
        <v>1.0000000000000001E-30</v>
      </c>
      <c r="H125" s="9">
        <f>FORECAST(A125,INDEX('18O'!C$3:C$29,MATCH(A125,'18O'!A$3:A$29,1)):INDEX('18O'!C$3:C$29,MATCH(A125,'18O'!A$3:A$29,1)+1),INDEX('18O'!A$3:A$29,MATCH(A125,'18O'!A$3:A$29,1)):INDEX('18O'!A$3:A$29,MATCH(A125,'18O'!A$3:A$29,1)+1))</f>
        <v>111.5</v>
      </c>
      <c r="I125" s="9">
        <f>FORECAST(A125,INDEX('18O'!E$3:E$29,MATCH(A125,'18O'!A$3:A$29,1)):INDEX('18O'!E$3:E$29,MATCH(A125,'18O'!A$3:A$29,1)+1),INDEX('18O'!A$3:A$29,MATCH(A125,'18O'!A$3:A$29,1)):INDEX('18O'!A$3:A$29,MATCH(A125,'18O'!A$3:A$29,1)+1))</f>
        <v>8.8864318552447514</v>
      </c>
      <c r="J125" s="27">
        <f>'39Ar'!E125</f>
        <v>0.62337931034482774</v>
      </c>
      <c r="K125" s="8">
        <f>FORECAST($A125,INDEX(NG!B$2:B$17,MATCH($A125,NG!A$2:A$17,1)):INDEX(NG!B$2:B$17,MATCH($A125,NG!A$2:A$17,1)+1),INDEX(NG!A$2:A$17,MATCH($A125,NG!A$2:A$17,1)):INDEX(NG!A$2:A$17,MATCH($A125,NG!A$2:A$17,1)+1))</f>
        <v>5.3976220208564905E-6</v>
      </c>
      <c r="L125" s="8">
        <f>FORECAST($A125,INDEX(NG!D$2:D$18,MATCH($A125,NG!C$2:C$18,1)):INDEX(NG!D$2:D$18,MATCH($A125,NG!C$2:C$18,1)+1),INDEX(NG!C$2:C$18,MATCH($A125,NG!C$2:C$18,1)):INDEX(NG!C$2:C$18,MATCH($A125,NG!C$2:C$18,1)+1))</f>
        <v>1.4007189595947805E-7</v>
      </c>
      <c r="M125" s="8">
        <f>FORECAST($A125,INDEX(NG!F$2:F$14,MATCH($A125,NG!E$2:E$14,1)):INDEX(NG!F$2:F$14,MATCH($A125,NG!E$2:E$14,1)+1),INDEX(NG!E$2:E$14,MATCH($A125,NG!E$2:E$14,1)):INDEX(NG!E$2:E$14,MATCH($A125,NG!E$2:E$14,1)+1))</f>
        <v>7.6665115981254269E-7</v>
      </c>
      <c r="N125" s="8">
        <f>FORECAST($A125,INDEX(NG!H$2:H$14,MATCH($A125,NG!G$2:G$14,1)):INDEX(NG!H$2:H$14,MATCH($A125,NG!G$2:G$14,1)+1),INDEX(NG!G$2:G$14,MATCH($A125,NG!G$2:G$14,1)):INDEX(NG!G$2:G$14,MATCH($A125,NG!G$2:G$14,1)+1))</f>
        <v>4.9451848185609472E-8</v>
      </c>
      <c r="O125" s="3">
        <v>3.0000000000000001E-6</v>
      </c>
      <c r="P125" s="3">
        <v>5.0000000000000003E-10</v>
      </c>
      <c r="T125" s="9"/>
    </row>
    <row r="126" spans="1:20" x14ac:dyDescent="0.35">
      <c r="A126">
        <v>124</v>
      </c>
      <c r="B126" s="13">
        <f t="shared" si="3"/>
        <v>-124</v>
      </c>
      <c r="C126" s="2">
        <v>0</v>
      </c>
      <c r="D126" s="2">
        <v>0</v>
      </c>
      <c r="E126" s="7">
        <f>FORECAST(A126,INDEX(ross!C$3:C$960,MATCH(A126,ross!B$3:B$960,1)):INDEX(ross!C$3:C$960,MATCH(A126,ross!B$3:B$960,1)+1),INDEX(ross!B$3:B$960,MATCH(A126,ross!B$3:B$960,1)):INDEX(ross!B$3:B$960,MATCH(A126,ross!B$3:B$960,1)+1))</f>
        <v>23.23297496</v>
      </c>
      <c r="F126" s="7">
        <f>FORECAST(A126,INDEX(ross!I$3:I$960,MATCH(A126,ross!B$3:B$960,1)):INDEX(ross!I$3:I$960,MATCH(A126,ross!B$3:B$960,1)+1),INDEX(ross!B$3:B$960,MATCH(A126,ross!B$3:B$960,1)):INDEX(ross!B$3:B$960,MATCH(A126,ross!B$3:B$960,1)+1))</f>
        <v>2.5934795521984588</v>
      </c>
      <c r="G126" s="3">
        <f t="shared" si="2"/>
        <v>1.0000000000000001E-30</v>
      </c>
      <c r="H126" s="9">
        <f>FORECAST(A126,INDEX('18O'!C$3:C$29,MATCH(A126,'18O'!A$3:A$29,1)):INDEX('18O'!C$3:C$29,MATCH(A126,'18O'!A$3:A$29,1)+1),INDEX('18O'!A$3:A$29,MATCH(A126,'18O'!A$3:A$29,1)):INDEX('18O'!A$3:A$29,MATCH(A126,'18O'!A$3:A$29,1)+1))</f>
        <v>111.5</v>
      </c>
      <c r="I126" s="9">
        <f>FORECAST(A126,INDEX('18O'!E$3:E$29,MATCH(A126,'18O'!A$3:A$29,1)):INDEX('18O'!E$3:E$29,MATCH(A126,'18O'!A$3:A$29,1)+1),INDEX('18O'!A$3:A$29,MATCH(A126,'18O'!A$3:A$29,1)):INDEX('18O'!A$3:A$29,MATCH(A126,'18O'!A$3:A$29,1)+1))</f>
        <v>8.8862452159371781</v>
      </c>
      <c r="J126" s="27">
        <f>'39Ar'!E126</f>
        <v>0.61520689655172434</v>
      </c>
      <c r="K126" s="8">
        <f>FORECAST($A126,INDEX(NG!B$2:B$17,MATCH($A126,NG!A$2:A$17,1)):INDEX(NG!B$2:B$17,MATCH($A126,NG!A$2:A$17,1)+1),INDEX(NG!A$2:A$17,MATCH($A126,NG!A$2:A$17,1)):INDEX(NG!A$2:A$17,MATCH($A126,NG!A$2:A$17,1)+1))</f>
        <v>5.4565692980387431E-6</v>
      </c>
      <c r="L126" s="8">
        <f>FORECAST($A126,INDEX(NG!D$2:D$18,MATCH($A126,NG!C$2:C$18,1)):INDEX(NG!D$2:D$18,MATCH($A126,NG!C$2:C$18,1)+1),INDEX(NG!C$2:C$18,MATCH($A126,NG!C$2:C$18,1)):INDEX(NG!C$2:C$18,MATCH($A126,NG!C$2:C$18,1)+1))</f>
        <v>1.3997208531845598E-7</v>
      </c>
      <c r="M126" s="8">
        <f>FORECAST($A126,INDEX(NG!F$2:F$14,MATCH($A126,NG!E$2:E$14,1)):INDEX(NG!F$2:F$14,MATCH($A126,NG!E$2:E$14,1)+1),INDEX(NG!E$2:E$14,MATCH($A126,NG!E$2:E$14,1)):INDEX(NG!E$2:E$14,MATCH($A126,NG!E$2:E$14,1)+1))</f>
        <v>7.6566659468376267E-7</v>
      </c>
      <c r="N126" s="8">
        <f>FORECAST($A126,INDEX(NG!H$2:H$14,MATCH($A126,NG!G$2:G$14,1)):INDEX(NG!H$2:H$14,MATCH($A126,NG!G$2:G$14,1)+1),INDEX(NG!G$2:G$14,MATCH($A126,NG!G$2:G$14,1)):INDEX(NG!G$2:G$14,MATCH($A126,NG!G$2:G$14,1)+1))</f>
        <v>4.9399212362008646E-8</v>
      </c>
      <c r="O126" s="3">
        <v>3.0000000000000001E-6</v>
      </c>
      <c r="P126" s="3">
        <v>5.0000000000000003E-10</v>
      </c>
      <c r="T126" s="9"/>
    </row>
    <row r="127" spans="1:20" x14ac:dyDescent="0.35">
      <c r="A127">
        <v>125</v>
      </c>
      <c r="B127" s="13">
        <f t="shared" si="3"/>
        <v>-125</v>
      </c>
      <c r="C127" s="2">
        <v>0</v>
      </c>
      <c r="D127" s="2">
        <v>0</v>
      </c>
      <c r="E127" s="7">
        <f>FORECAST(A127,INDEX(ross!C$3:C$960,MATCH(A127,ross!B$3:B$960,1)):INDEX(ross!C$3:C$960,MATCH(A127,ross!B$3:B$960,1)+1),INDEX(ross!B$3:B$960,MATCH(A127,ross!B$3:B$960,1)):INDEX(ross!B$3:B$960,MATCH(A127,ross!B$3:B$960,1)+1))</f>
        <v>23.237421449999999</v>
      </c>
      <c r="F127" s="7">
        <f>FORECAST(A127,INDEX(ross!I$3:I$960,MATCH(A127,ross!B$3:B$960,1)):INDEX(ross!I$3:I$960,MATCH(A127,ross!B$3:B$960,1)+1),INDEX(ross!B$3:B$960,MATCH(A127,ross!B$3:B$960,1)):INDEX(ross!B$3:B$960,MATCH(A127,ross!B$3:B$960,1)+1))</f>
        <v>2.6059750311737178</v>
      </c>
      <c r="G127" s="3">
        <f t="shared" si="2"/>
        <v>1.0000000000000001E-30</v>
      </c>
      <c r="H127" s="9">
        <f>FORECAST(A127,INDEX('18O'!C$3:C$29,MATCH(A127,'18O'!A$3:A$29,1)):INDEX('18O'!C$3:C$29,MATCH(A127,'18O'!A$3:A$29,1)+1),INDEX('18O'!A$3:A$29,MATCH(A127,'18O'!A$3:A$29,1)):INDEX('18O'!A$3:A$29,MATCH(A127,'18O'!A$3:A$29,1)+1))</f>
        <v>111.5</v>
      </c>
      <c r="I127" s="9">
        <f>FORECAST(A127,INDEX('18O'!E$3:E$29,MATCH(A127,'18O'!A$3:A$29,1)):INDEX('18O'!E$3:E$29,MATCH(A127,'18O'!A$3:A$29,1)+1),INDEX('18O'!A$3:A$29,MATCH(A127,'18O'!A$3:A$29,1)):INDEX('18O'!A$3:A$29,MATCH(A127,'18O'!A$3:A$29,1)+1))</f>
        <v>8.8860842967140297</v>
      </c>
      <c r="J127" s="27">
        <f>'39Ar'!E127</f>
        <v>0.60703448275862071</v>
      </c>
      <c r="K127" s="8">
        <f>FORECAST($A127,INDEX(NG!B$2:B$17,MATCH($A127,NG!A$2:A$17,1)):INDEX(NG!B$2:B$17,MATCH($A127,NG!A$2:A$17,1)+1),INDEX(NG!A$2:A$17,MATCH($A127,NG!A$2:A$17,1)):INDEX(NG!A$2:A$17,MATCH($A127,NG!A$2:A$17,1)+1))</f>
        <v>5.5155165752209956E-6</v>
      </c>
      <c r="L127" s="8">
        <f>FORECAST($A127,INDEX(NG!D$2:D$18,MATCH($A127,NG!C$2:C$18,1)):INDEX(NG!D$2:D$18,MATCH($A127,NG!C$2:C$18,1)+1),INDEX(NG!C$2:C$18,MATCH($A127,NG!C$2:C$18,1)):INDEX(NG!C$2:C$18,MATCH($A127,NG!C$2:C$18,1)+1))</f>
        <v>1.3987227467743391E-7</v>
      </c>
      <c r="M127" s="8">
        <f>FORECAST($A127,INDEX(NG!F$2:F$14,MATCH($A127,NG!E$2:E$14,1)):INDEX(NG!F$2:F$14,MATCH($A127,NG!E$2:E$14,1)+1),INDEX(NG!E$2:E$14,MATCH($A127,NG!E$2:E$14,1)):INDEX(NG!E$2:E$14,MATCH($A127,NG!E$2:E$14,1)+1))</f>
        <v>7.6468202955498265E-7</v>
      </c>
      <c r="N127" s="8">
        <f>FORECAST($A127,INDEX(NG!H$2:H$14,MATCH($A127,NG!G$2:G$14,1)):INDEX(NG!H$2:H$14,MATCH($A127,NG!G$2:G$14,1)+1),INDEX(NG!G$2:G$14,MATCH($A127,NG!G$2:G$14,1)):INDEX(NG!G$2:G$14,MATCH($A127,NG!G$2:G$14,1)+1))</f>
        <v>4.9346576538407826E-8</v>
      </c>
      <c r="O127" s="3">
        <v>3.0000000000000001E-6</v>
      </c>
      <c r="P127" s="3">
        <v>5.0000000000000003E-10</v>
      </c>
      <c r="T127" s="9"/>
    </row>
    <row r="128" spans="1:20" x14ac:dyDescent="0.35">
      <c r="A128">
        <v>126</v>
      </c>
      <c r="B128" s="13">
        <f t="shared" si="3"/>
        <v>-126</v>
      </c>
      <c r="C128" s="2">
        <v>0</v>
      </c>
      <c r="D128" s="2">
        <v>0</v>
      </c>
      <c r="E128" s="7">
        <f>FORECAST(A128,INDEX(ross!C$3:C$960,MATCH(A128,ross!B$3:B$960,1)):INDEX(ross!C$3:C$960,MATCH(A128,ross!B$3:B$960,1)+1),INDEX(ross!B$3:B$960,MATCH(A128,ross!B$3:B$960,1)):INDEX(ross!B$3:B$960,MATCH(A128,ross!B$3:B$960,1)+1))</f>
        <v>23.240809760000001</v>
      </c>
      <c r="F128" s="7">
        <f>FORECAST(A128,INDEX(ross!I$3:I$960,MATCH(A128,ross!B$3:B$960,1)):INDEX(ross!I$3:I$960,MATCH(A128,ross!B$3:B$960,1)+1),INDEX(ross!B$3:B$960,MATCH(A128,ross!B$3:B$960,1)):INDEX(ross!B$3:B$960,MATCH(A128,ross!B$3:B$960,1)+1))</f>
        <v>2.6134690764557345</v>
      </c>
      <c r="G128" s="3">
        <f t="shared" si="2"/>
        <v>1.0000000000000001E-30</v>
      </c>
      <c r="H128" s="9">
        <f>FORECAST(A128,INDEX('18O'!C$3:C$29,MATCH(A128,'18O'!A$3:A$29,1)):INDEX('18O'!C$3:C$29,MATCH(A128,'18O'!A$3:A$29,1)+1),INDEX('18O'!A$3:A$29,MATCH(A128,'18O'!A$3:A$29,1)):INDEX('18O'!A$3:A$29,MATCH(A128,'18O'!A$3:A$29,1)+1))</f>
        <v>111.5</v>
      </c>
      <c r="I128" s="9">
        <f>FORECAST(A128,INDEX('18O'!E$3:E$29,MATCH(A128,'18O'!A$3:A$29,1)):INDEX('18O'!E$3:E$29,MATCH(A128,'18O'!A$3:A$29,1)+1),INDEX('18O'!A$3:A$29,MATCH(A128,'18O'!A$3:A$29,1)):INDEX('18O'!A$3:A$29,MATCH(A128,'18O'!A$3:A$29,1)+1))</f>
        <v>8.885923377490883</v>
      </c>
      <c r="J128" s="27">
        <f>'39Ar'!E128</f>
        <v>0.5988620689655173</v>
      </c>
      <c r="K128" s="8">
        <f>FORECAST($A128,INDEX(NG!B$2:B$17,MATCH($A128,NG!A$2:A$17,1)):INDEX(NG!B$2:B$17,MATCH($A128,NG!A$2:A$17,1)+1),INDEX(NG!A$2:A$17,MATCH($A128,NG!A$2:A$17,1)):INDEX(NG!A$2:A$17,MATCH($A128,NG!A$2:A$17,1)+1))</f>
        <v>5.5744638524032481E-6</v>
      </c>
      <c r="L128" s="8">
        <f>FORECAST($A128,INDEX(NG!D$2:D$18,MATCH($A128,NG!C$2:C$18,1)):INDEX(NG!D$2:D$18,MATCH($A128,NG!C$2:C$18,1)+1),INDEX(NG!C$2:C$18,MATCH($A128,NG!C$2:C$18,1)):INDEX(NG!C$2:C$18,MATCH($A128,NG!C$2:C$18,1)+1))</f>
        <v>1.3977246403641183E-7</v>
      </c>
      <c r="M128" s="8">
        <f>FORECAST($A128,INDEX(NG!F$2:F$14,MATCH($A128,NG!E$2:E$14,1)):INDEX(NG!F$2:F$14,MATCH($A128,NG!E$2:E$14,1)+1),INDEX(NG!E$2:E$14,MATCH($A128,NG!E$2:E$14,1)):INDEX(NG!E$2:E$14,MATCH($A128,NG!E$2:E$14,1)+1))</f>
        <v>7.6369746442620263E-7</v>
      </c>
      <c r="N128" s="8">
        <f>FORECAST($A128,INDEX(NG!H$2:H$14,MATCH($A128,NG!G$2:G$14,1)):INDEX(NG!H$2:H$14,MATCH($A128,NG!G$2:G$14,1)+1),INDEX(NG!G$2:G$14,MATCH($A128,NG!G$2:G$14,1)):INDEX(NG!G$2:G$14,MATCH($A128,NG!G$2:G$14,1)+1))</f>
        <v>4.9293940714807007E-8</v>
      </c>
      <c r="O128" s="3">
        <v>3.0000000000000001E-6</v>
      </c>
      <c r="P128" s="3">
        <v>5.0000000000000003E-10</v>
      </c>
      <c r="T128" s="9"/>
    </row>
    <row r="129" spans="1:20" x14ac:dyDescent="0.35">
      <c r="A129">
        <v>127</v>
      </c>
      <c r="B129" s="13">
        <f t="shared" si="3"/>
        <v>-127</v>
      </c>
      <c r="C129" s="2">
        <v>0</v>
      </c>
      <c r="D129" s="2">
        <v>0</v>
      </c>
      <c r="E129" s="7">
        <f>FORECAST(A129,INDEX(ross!C$3:C$960,MATCH(A129,ross!B$3:B$960,1)):INDEX(ross!C$3:C$960,MATCH(A129,ross!B$3:B$960,1)+1),INDEX(ross!B$3:B$960,MATCH(A129,ross!B$3:B$960,1)):INDEX(ross!B$3:B$960,MATCH(A129,ross!B$3:B$960,1)+1))</f>
        <v>23.24406879</v>
      </c>
      <c r="F129" s="7">
        <f>FORECAST(A129,INDEX(ross!I$3:I$960,MATCH(A129,ross!B$3:B$960,1)):INDEX(ross!I$3:I$960,MATCH(A129,ross!B$3:B$960,1)+1),INDEX(ross!B$3:B$960,MATCH(A129,ross!B$3:B$960,1)):INDEX(ross!B$3:B$960,MATCH(A129,ross!B$3:B$960,1)+1))</f>
        <v>2.6218761813860381</v>
      </c>
      <c r="G129" s="3">
        <f t="shared" si="2"/>
        <v>1.0000000000000001E-30</v>
      </c>
      <c r="H129" s="9">
        <f>FORECAST(A129,INDEX('18O'!C$3:C$29,MATCH(A129,'18O'!A$3:A$29,1)):INDEX('18O'!C$3:C$29,MATCH(A129,'18O'!A$3:A$29,1)+1),INDEX('18O'!A$3:A$29,MATCH(A129,'18O'!A$3:A$29,1)):INDEX('18O'!A$3:A$29,MATCH(A129,'18O'!A$3:A$29,1)+1))</f>
        <v>111.5</v>
      </c>
      <c r="I129" s="9">
        <f>FORECAST(A129,INDEX('18O'!E$3:E$29,MATCH(A129,'18O'!A$3:A$29,1)):INDEX('18O'!E$3:E$29,MATCH(A129,'18O'!A$3:A$29,1)+1),INDEX('18O'!A$3:A$29,MATCH(A129,'18O'!A$3:A$29,1)):INDEX('18O'!A$3:A$29,MATCH(A129,'18O'!A$3:A$29,1)+1))</f>
        <v>8.8857624582677346</v>
      </c>
      <c r="J129" s="27">
        <f>'39Ar'!E129</f>
        <v>0.5906896551724139</v>
      </c>
      <c r="K129" s="8">
        <f>FORECAST($A129,INDEX(NG!B$2:B$17,MATCH($A129,NG!A$2:A$17,1)):INDEX(NG!B$2:B$17,MATCH($A129,NG!A$2:A$17,1)+1),INDEX(NG!A$2:A$17,MATCH($A129,NG!A$2:A$17,1)):INDEX(NG!A$2:A$17,MATCH($A129,NG!A$2:A$17,1)+1))</f>
        <v>5.6334111295855007E-6</v>
      </c>
      <c r="L129" s="8">
        <f>FORECAST($A129,INDEX(NG!D$2:D$18,MATCH($A129,NG!C$2:C$18,1)):INDEX(NG!D$2:D$18,MATCH($A129,NG!C$2:C$18,1)+1),INDEX(NG!C$2:C$18,MATCH($A129,NG!C$2:C$18,1)):INDEX(NG!C$2:C$18,MATCH($A129,NG!C$2:C$18,1)+1))</f>
        <v>1.3967265339538973E-7</v>
      </c>
      <c r="M129" s="8">
        <f>FORECAST($A129,INDEX(NG!F$2:F$14,MATCH($A129,NG!E$2:E$14,1)):INDEX(NG!F$2:F$14,MATCH($A129,NG!E$2:E$14,1)+1),INDEX(NG!E$2:E$14,MATCH($A129,NG!E$2:E$14,1)):INDEX(NG!E$2:E$14,MATCH($A129,NG!E$2:E$14,1)+1))</f>
        <v>7.627128992974225E-7</v>
      </c>
      <c r="N129" s="8">
        <f>FORECAST($A129,INDEX(NG!H$2:H$14,MATCH($A129,NG!G$2:G$14,1)):INDEX(NG!H$2:H$14,MATCH($A129,NG!G$2:G$14,1)+1),INDEX(NG!G$2:G$14,MATCH($A129,NG!G$2:G$14,1)):INDEX(NG!G$2:G$14,MATCH($A129,NG!G$2:G$14,1)+1))</f>
        <v>4.9241304891206187E-8</v>
      </c>
      <c r="O129" s="3">
        <v>3.0000000000000001E-6</v>
      </c>
      <c r="P129" s="3">
        <v>5.0000000000000003E-10</v>
      </c>
      <c r="T129" s="9"/>
    </row>
    <row r="130" spans="1:20" x14ac:dyDescent="0.35">
      <c r="A130">
        <v>128</v>
      </c>
      <c r="B130" s="13">
        <f t="shared" si="3"/>
        <v>-128</v>
      </c>
      <c r="C130" s="2">
        <v>0</v>
      </c>
      <c r="D130" s="2">
        <v>0</v>
      </c>
      <c r="E130" s="7">
        <f>FORECAST(A130,INDEX(ross!C$3:C$960,MATCH(A130,ross!B$3:B$960,1)):INDEX(ross!C$3:C$960,MATCH(A130,ross!B$3:B$960,1)+1),INDEX(ross!B$3:B$960,MATCH(A130,ross!B$3:B$960,1)):INDEX(ross!B$3:B$960,MATCH(A130,ross!B$3:B$960,1)+1))</f>
        <v>23.251170199999997</v>
      </c>
      <c r="F130" s="7">
        <f>FORECAST(A130,INDEX(ross!I$3:I$960,MATCH(A130,ross!B$3:B$960,1)):INDEX(ross!I$3:I$960,MATCH(A130,ross!B$3:B$960,1)+1),INDEX(ross!B$3:B$960,MATCH(A130,ross!B$3:B$960,1)):INDEX(ross!B$3:B$960,MATCH(A130,ross!B$3:B$960,1)+1))</f>
        <v>2.6278568855198046</v>
      </c>
      <c r="G130" s="3">
        <f t="shared" si="2"/>
        <v>1.0000000000000001E-30</v>
      </c>
      <c r="H130" s="9">
        <f>FORECAST(A130,INDEX('18O'!C$3:C$29,MATCH(A130,'18O'!A$3:A$29,1)):INDEX('18O'!C$3:C$29,MATCH(A130,'18O'!A$3:A$29,1)+1),INDEX('18O'!A$3:A$29,MATCH(A130,'18O'!A$3:A$29,1)):INDEX('18O'!A$3:A$29,MATCH(A130,'18O'!A$3:A$29,1)+1))</f>
        <v>111.5</v>
      </c>
      <c r="I130" s="9">
        <f>FORECAST(A130,INDEX('18O'!E$3:E$29,MATCH(A130,'18O'!A$3:A$29,1)):INDEX('18O'!E$3:E$29,MATCH(A130,'18O'!A$3:A$29,1)+1),INDEX('18O'!A$3:A$29,MATCH(A130,'18O'!A$3:A$29,1)):INDEX('18O'!A$3:A$29,MATCH(A130,'18O'!A$3:A$29,1)+1))</f>
        <v>8.8856015390445879</v>
      </c>
      <c r="J130" s="27">
        <f>'39Ar'!E130</f>
        <v>0.58251724137931049</v>
      </c>
      <c r="K130" s="8">
        <f>FORECAST($A130,INDEX(NG!B$2:B$17,MATCH($A130,NG!A$2:A$17,1)):INDEX(NG!B$2:B$17,MATCH($A130,NG!A$2:A$17,1)+1),INDEX(NG!A$2:A$17,MATCH($A130,NG!A$2:A$17,1)):INDEX(NG!A$2:A$17,MATCH($A130,NG!A$2:A$17,1)+1))</f>
        <v>5.6923584067677532E-6</v>
      </c>
      <c r="L130" s="8">
        <f>FORECAST($A130,INDEX(NG!D$2:D$18,MATCH($A130,NG!C$2:C$18,1)):INDEX(NG!D$2:D$18,MATCH($A130,NG!C$2:C$18,1)+1),INDEX(NG!C$2:C$18,MATCH($A130,NG!C$2:C$18,1)):INDEX(NG!C$2:C$18,MATCH($A130,NG!C$2:C$18,1)+1))</f>
        <v>1.3957284275436766E-7</v>
      </c>
      <c r="M130" s="8">
        <f>FORECAST($A130,INDEX(NG!F$2:F$14,MATCH($A130,NG!E$2:E$14,1)):INDEX(NG!F$2:F$14,MATCH($A130,NG!E$2:E$14,1)+1),INDEX(NG!E$2:E$14,MATCH($A130,NG!E$2:E$14,1)):INDEX(NG!E$2:E$14,MATCH($A130,NG!E$2:E$14,1)+1))</f>
        <v>7.6172833416864248E-7</v>
      </c>
      <c r="N130" s="8">
        <f>FORECAST($A130,INDEX(NG!H$2:H$14,MATCH($A130,NG!G$2:G$14,1)):INDEX(NG!H$2:H$14,MATCH($A130,NG!G$2:G$14,1)+1),INDEX(NG!G$2:G$14,MATCH($A130,NG!G$2:G$14,1)):INDEX(NG!G$2:G$14,MATCH($A130,NG!G$2:G$14,1)+1))</f>
        <v>4.9188669067605367E-8</v>
      </c>
      <c r="O130" s="3">
        <v>3.0000000000000001E-6</v>
      </c>
      <c r="P130" s="3">
        <v>5.0000000000000003E-10</v>
      </c>
      <c r="T130" s="9"/>
    </row>
    <row r="131" spans="1:20" x14ac:dyDescent="0.35">
      <c r="A131">
        <v>129</v>
      </c>
      <c r="B131" s="13">
        <f t="shared" si="3"/>
        <v>-129</v>
      </c>
      <c r="C131" s="2">
        <v>0</v>
      </c>
      <c r="D131" s="2">
        <v>0</v>
      </c>
      <c r="E131" s="7">
        <f>FORECAST(A131,INDEX(ross!C$3:C$960,MATCH(A131,ross!B$3:B$960,1)):INDEX(ross!C$3:C$960,MATCH(A131,ross!B$3:B$960,1)+1),INDEX(ross!B$3:B$960,MATCH(A131,ross!B$3:B$960,1)):INDEX(ross!B$3:B$960,MATCH(A131,ross!B$3:B$960,1)+1))</f>
        <v>23.258388579999998</v>
      </c>
      <c r="F131" s="7">
        <f>FORECAST(A131,INDEX(ross!I$3:I$960,MATCH(A131,ross!B$3:B$960,1)):INDEX(ross!I$3:I$960,MATCH(A131,ross!B$3:B$960,1)+1),INDEX(ross!B$3:B$960,MATCH(A131,ross!B$3:B$960,1)):INDEX(ross!B$3:B$960,MATCH(A131,ross!B$3:B$960,1)+1))</f>
        <v>2.63580617977175</v>
      </c>
      <c r="G131" s="3">
        <f t="shared" ref="G131:G194" si="4">1E-30</f>
        <v>1.0000000000000001E-30</v>
      </c>
      <c r="H131" s="9">
        <f>FORECAST(A131,INDEX('18O'!C$3:C$29,MATCH(A131,'18O'!A$3:A$29,1)):INDEX('18O'!C$3:C$29,MATCH(A131,'18O'!A$3:A$29,1)+1),INDEX('18O'!A$3:A$29,MATCH(A131,'18O'!A$3:A$29,1)):INDEX('18O'!A$3:A$29,MATCH(A131,'18O'!A$3:A$29,1)+1))</f>
        <v>111.5</v>
      </c>
      <c r="I131" s="9">
        <f>FORECAST(A131,INDEX('18O'!E$3:E$29,MATCH(A131,'18O'!A$3:A$29,1)):INDEX('18O'!E$3:E$29,MATCH(A131,'18O'!A$3:A$29,1)+1),INDEX('18O'!A$3:A$29,MATCH(A131,'18O'!A$3:A$29,1)):INDEX('18O'!A$3:A$29,MATCH(A131,'18O'!A$3:A$29,1)+1))</f>
        <v>8.8854406198214395</v>
      </c>
      <c r="J131" s="27">
        <f>'39Ar'!E131</f>
        <v>0.57434482758620709</v>
      </c>
      <c r="K131" s="8">
        <f>FORECAST($A131,INDEX(NG!B$2:B$17,MATCH($A131,NG!A$2:A$17,1)):INDEX(NG!B$2:B$17,MATCH($A131,NG!A$2:A$17,1)+1),INDEX(NG!A$2:A$17,MATCH($A131,NG!A$2:A$17,1)):INDEX(NG!A$2:A$17,MATCH($A131,NG!A$2:A$17,1)+1))</f>
        <v>5.7513056839500058E-6</v>
      </c>
      <c r="L131" s="8">
        <f>FORECAST($A131,INDEX(NG!D$2:D$18,MATCH($A131,NG!C$2:C$18,1)):INDEX(NG!D$2:D$18,MATCH($A131,NG!C$2:C$18,1)+1),INDEX(NG!C$2:C$18,MATCH($A131,NG!C$2:C$18,1)):INDEX(NG!C$2:C$18,MATCH($A131,NG!C$2:C$18,1)+1))</f>
        <v>1.3947303211334559E-7</v>
      </c>
      <c r="M131" s="8">
        <f>FORECAST($A131,INDEX(NG!F$2:F$14,MATCH($A131,NG!E$2:E$14,1)):INDEX(NG!F$2:F$14,MATCH($A131,NG!E$2:E$14,1)+1),INDEX(NG!E$2:E$14,MATCH($A131,NG!E$2:E$14,1)):INDEX(NG!E$2:E$14,MATCH($A131,NG!E$2:E$14,1)+1))</f>
        <v>7.6074376903986246E-7</v>
      </c>
      <c r="N131" s="8">
        <f>FORECAST($A131,INDEX(NG!H$2:H$14,MATCH($A131,NG!G$2:G$14,1)):INDEX(NG!H$2:H$14,MATCH($A131,NG!G$2:G$14,1)+1),INDEX(NG!G$2:G$14,MATCH($A131,NG!G$2:G$14,1)):INDEX(NG!G$2:G$14,MATCH($A131,NG!G$2:G$14,1)+1))</f>
        <v>4.9136033244004541E-8</v>
      </c>
      <c r="O131" s="3">
        <v>3.0000000000000001E-6</v>
      </c>
      <c r="P131" s="3">
        <v>5.0000000000000003E-10</v>
      </c>
      <c r="T131" s="9"/>
    </row>
    <row r="132" spans="1:20" x14ac:dyDescent="0.35">
      <c r="A132">
        <v>130</v>
      </c>
      <c r="B132" s="13">
        <f t="shared" ref="B132:B195" si="5">-A132</f>
        <v>-130</v>
      </c>
      <c r="C132" s="2">
        <v>0</v>
      </c>
      <c r="D132" s="2">
        <v>0</v>
      </c>
      <c r="E132" s="7">
        <f>FORECAST(A132,INDEX(ross!C$3:C$960,MATCH(A132,ross!B$3:B$960,1)):INDEX(ross!C$3:C$960,MATCH(A132,ross!B$3:B$960,1)+1),INDEX(ross!B$3:B$960,MATCH(A132,ross!B$3:B$960,1)):INDEX(ross!B$3:B$960,MATCH(A132,ross!B$3:B$960,1)+1))</f>
        <v>23.260100000000001</v>
      </c>
      <c r="F132" s="7">
        <f>FORECAST(A132,INDEX(ross!I$3:I$960,MATCH(A132,ross!B$3:B$960,1)):INDEX(ross!I$3:I$960,MATCH(A132,ross!B$3:B$960,1)+1),INDEX(ross!B$3:B$960,MATCH(A132,ross!B$3:B$960,1)):INDEX(ross!B$3:B$960,MATCH(A132,ross!B$3:B$960,1)+1))</f>
        <v>2.6401213051131736</v>
      </c>
      <c r="G132" s="3">
        <f t="shared" si="4"/>
        <v>1.0000000000000001E-30</v>
      </c>
      <c r="H132" s="9">
        <f>FORECAST(A132,INDEX('18O'!C$3:C$29,MATCH(A132,'18O'!A$3:A$29,1)):INDEX('18O'!C$3:C$29,MATCH(A132,'18O'!A$3:A$29,1)+1),INDEX('18O'!A$3:A$29,MATCH(A132,'18O'!A$3:A$29,1)):INDEX('18O'!A$3:A$29,MATCH(A132,'18O'!A$3:A$29,1)+1))</f>
        <v>111.49761904761904</v>
      </c>
      <c r="I132" s="9">
        <f>FORECAST(A132,INDEX('18O'!E$3:E$29,MATCH(A132,'18O'!A$3:A$29,1)):INDEX('18O'!E$3:E$29,MATCH(A132,'18O'!A$3:A$29,1)+1),INDEX('18O'!A$3:A$29,MATCH(A132,'18O'!A$3:A$29,1)):INDEX('18O'!A$3:A$29,MATCH(A132,'18O'!A$3:A$29,1)+1))</f>
        <v>8.8850566187014781</v>
      </c>
      <c r="J132" s="27">
        <f>'39Ar'!E132</f>
        <v>0.56617241379310346</v>
      </c>
      <c r="K132" s="8">
        <f>FORECAST($A132,INDEX(NG!B$2:B$17,MATCH($A132,NG!A$2:A$17,1)):INDEX(NG!B$2:B$17,MATCH($A132,NG!A$2:A$17,1)+1),INDEX(NG!A$2:A$17,MATCH($A132,NG!A$2:A$17,1)):INDEX(NG!A$2:A$17,MATCH($A132,NG!A$2:A$17,1)+1))</f>
        <v>5.8102529611322574E-6</v>
      </c>
      <c r="L132" s="8">
        <f>FORECAST($A132,INDEX(NG!D$2:D$18,MATCH($A132,NG!C$2:C$18,1)):INDEX(NG!D$2:D$18,MATCH($A132,NG!C$2:C$18,1)+1),INDEX(NG!C$2:C$18,MATCH($A132,NG!C$2:C$18,1)):INDEX(NG!C$2:C$18,MATCH($A132,NG!C$2:C$18,1)+1))</f>
        <v>1.3937322147232351E-7</v>
      </c>
      <c r="M132" s="8">
        <f>FORECAST($A132,INDEX(NG!F$2:F$14,MATCH($A132,NG!E$2:E$14,1)):INDEX(NG!F$2:F$14,MATCH($A132,NG!E$2:E$14,1)+1),INDEX(NG!E$2:E$14,MATCH($A132,NG!E$2:E$14,1)):INDEX(NG!E$2:E$14,MATCH($A132,NG!E$2:E$14,1)+1))</f>
        <v>7.5975920391108244E-7</v>
      </c>
      <c r="N132" s="8">
        <f>FORECAST($A132,INDEX(NG!H$2:H$14,MATCH($A132,NG!G$2:G$14,1)):INDEX(NG!H$2:H$14,MATCH($A132,NG!G$2:G$14,1)+1),INDEX(NG!G$2:G$14,MATCH($A132,NG!G$2:G$14,1)):INDEX(NG!G$2:G$14,MATCH($A132,NG!G$2:G$14,1)+1))</f>
        <v>4.9083397420403721E-8</v>
      </c>
      <c r="O132" s="3">
        <v>3.0000000000000001E-6</v>
      </c>
      <c r="P132" s="3">
        <v>5.0000000000000003E-10</v>
      </c>
      <c r="T132" s="9"/>
    </row>
    <row r="133" spans="1:20" x14ac:dyDescent="0.35">
      <c r="A133">
        <v>131</v>
      </c>
      <c r="B133" s="13">
        <f t="shared" si="5"/>
        <v>-131</v>
      </c>
      <c r="C133" s="2">
        <v>0</v>
      </c>
      <c r="D133" s="2">
        <v>0</v>
      </c>
      <c r="E133" s="7">
        <f>FORECAST(A133,INDEX(ross!C$3:C$960,MATCH(A133,ross!B$3:B$960,1)):INDEX(ross!C$3:C$960,MATCH(A133,ross!B$3:B$960,1)+1),INDEX(ross!B$3:B$960,MATCH(A133,ross!B$3:B$960,1)):INDEX(ross!B$3:B$960,MATCH(A133,ross!B$3:B$960,1)+1))</f>
        <v>23.26730195</v>
      </c>
      <c r="F133" s="7">
        <f>FORECAST(A133,INDEX(ross!I$3:I$960,MATCH(A133,ross!B$3:B$960,1)):INDEX(ross!I$3:I$960,MATCH(A133,ross!B$3:B$960,1)+1),INDEX(ross!B$3:B$960,MATCH(A133,ross!B$3:B$960,1)):INDEX(ross!B$3:B$960,MATCH(A133,ross!B$3:B$960,1)+1))</f>
        <v>2.6478639725531439</v>
      </c>
      <c r="G133" s="3">
        <f t="shared" si="4"/>
        <v>1.0000000000000001E-30</v>
      </c>
      <c r="H133" s="9">
        <f>FORECAST(A133,INDEX('18O'!C$3:C$29,MATCH(A133,'18O'!A$3:A$29,1)):INDEX('18O'!C$3:C$29,MATCH(A133,'18O'!A$3:A$29,1)+1),INDEX('18O'!A$3:A$29,MATCH(A133,'18O'!A$3:A$29,1)):INDEX('18O'!A$3:A$29,MATCH(A133,'18O'!A$3:A$29,1)+1))</f>
        <v>111.49502645502645</v>
      </c>
      <c r="I133" s="9">
        <f>FORECAST(A133,INDEX('18O'!E$3:E$29,MATCH(A133,'18O'!A$3:A$29,1)):INDEX('18O'!E$3:E$29,MATCH(A133,'18O'!A$3:A$29,1)+1),INDEX('18O'!A$3:A$29,MATCH(A133,'18O'!A$3:A$29,1)):INDEX('18O'!A$3:A$29,MATCH(A133,'18O'!A$3:A$29,1)+1))</f>
        <v>8.8846527880795794</v>
      </c>
      <c r="J133" s="27">
        <f>'39Ar'!E133</f>
        <v>0.55800000000000016</v>
      </c>
      <c r="K133" s="8">
        <f>FORECAST($A133,INDEX(NG!B$2:B$17,MATCH($A133,NG!A$2:A$17,1)):INDEX(NG!B$2:B$17,MATCH($A133,NG!A$2:A$17,1)+1),INDEX(NG!A$2:A$17,MATCH($A133,NG!A$2:A$17,1)):INDEX(NG!A$2:A$17,MATCH($A133,NG!A$2:A$17,1)+1))</f>
        <v>5.86920023831451E-6</v>
      </c>
      <c r="L133" s="8">
        <f>FORECAST($A133,INDEX(NG!D$2:D$18,MATCH($A133,NG!C$2:C$18,1)):INDEX(NG!D$2:D$18,MATCH($A133,NG!C$2:C$18,1)+1),INDEX(NG!C$2:C$18,MATCH($A133,NG!C$2:C$18,1)):INDEX(NG!C$2:C$18,MATCH($A133,NG!C$2:C$18,1)+1))</f>
        <v>1.3927341083130144E-7</v>
      </c>
      <c r="M133" s="8">
        <f>FORECAST($A133,INDEX(NG!F$2:F$14,MATCH($A133,NG!E$2:E$14,1)):INDEX(NG!F$2:F$14,MATCH($A133,NG!E$2:E$14,1)+1),INDEX(NG!E$2:E$14,MATCH($A133,NG!E$2:E$14,1)):INDEX(NG!E$2:E$14,MATCH($A133,NG!E$2:E$14,1)+1))</f>
        <v>7.5877463878230243E-7</v>
      </c>
      <c r="N133" s="8">
        <f>FORECAST($A133,INDEX(NG!H$2:H$14,MATCH($A133,NG!G$2:G$14,1)):INDEX(NG!H$2:H$14,MATCH($A133,NG!G$2:G$14,1)+1),INDEX(NG!G$2:G$14,MATCH($A133,NG!G$2:G$14,1)):INDEX(NG!G$2:G$14,MATCH($A133,NG!G$2:G$14,1)+1))</f>
        <v>4.9030761596802901E-8</v>
      </c>
      <c r="O133" s="3">
        <v>3.0000000000000001E-6</v>
      </c>
      <c r="P133" s="3">
        <v>5.0000000000000003E-10</v>
      </c>
      <c r="T133" s="9"/>
    </row>
    <row r="134" spans="1:20" x14ac:dyDescent="0.35">
      <c r="A134">
        <v>132</v>
      </c>
      <c r="B134" s="13">
        <f t="shared" si="5"/>
        <v>-132</v>
      </c>
      <c r="C134" s="2">
        <v>0</v>
      </c>
      <c r="D134" s="2">
        <v>0</v>
      </c>
      <c r="E134" s="7">
        <f>FORECAST(A134,INDEX(ross!C$3:C$960,MATCH(A134,ross!B$3:B$960,1)):INDEX(ross!C$3:C$960,MATCH(A134,ross!B$3:B$960,1)+1),INDEX(ross!B$3:B$960,MATCH(A134,ross!B$3:B$960,1)):INDEX(ross!B$3:B$960,MATCH(A134,ross!B$3:B$960,1)+1))</f>
        <v>23.270752020000003</v>
      </c>
      <c r="F134" s="7">
        <f>FORECAST(A134,INDEX(ross!I$3:I$960,MATCH(A134,ross!B$3:B$960,1)):INDEX(ross!I$3:I$960,MATCH(A134,ross!B$3:B$960,1)+1),INDEX(ross!B$3:B$960,MATCH(A134,ross!B$3:B$960,1)):INDEX(ross!B$3:B$960,MATCH(A134,ross!B$3:B$960,1)+1))</f>
        <v>2.6544722442524069</v>
      </c>
      <c r="G134" s="3">
        <f t="shared" si="4"/>
        <v>1.0000000000000001E-30</v>
      </c>
      <c r="H134" s="9">
        <f>FORECAST(A134,INDEX('18O'!C$3:C$29,MATCH(A134,'18O'!A$3:A$29,1)):INDEX('18O'!C$3:C$29,MATCH(A134,'18O'!A$3:A$29,1)+1),INDEX('18O'!A$3:A$29,MATCH(A134,'18O'!A$3:A$29,1)):INDEX('18O'!A$3:A$29,MATCH(A134,'18O'!A$3:A$29,1)+1))</f>
        <v>111.49243386243386</v>
      </c>
      <c r="I134" s="9">
        <f>FORECAST(A134,INDEX('18O'!E$3:E$29,MATCH(A134,'18O'!A$3:A$29,1)):INDEX('18O'!E$3:E$29,MATCH(A134,'18O'!A$3:A$29,1)+1),INDEX('18O'!A$3:A$29,MATCH(A134,'18O'!A$3:A$29,1)):INDEX('18O'!A$3:A$29,MATCH(A134,'18O'!A$3:A$29,1)+1))</f>
        <v>8.8842489574576806</v>
      </c>
      <c r="J134" s="27">
        <f>'39Ar'!E134</f>
        <v>0.55748000000000009</v>
      </c>
      <c r="K134" s="8">
        <f>FORECAST($A134,INDEX(NG!B$2:B$17,MATCH($A134,NG!A$2:A$17,1)):INDEX(NG!B$2:B$17,MATCH($A134,NG!A$2:A$17,1)+1),INDEX(NG!A$2:A$17,MATCH($A134,NG!A$2:A$17,1)):INDEX(NG!A$2:A$17,MATCH($A134,NG!A$2:A$17,1)+1))</f>
        <v>5.9281475154967625E-6</v>
      </c>
      <c r="L134" s="8">
        <f>FORECAST($A134,INDEX(NG!D$2:D$18,MATCH($A134,NG!C$2:C$18,1)):INDEX(NG!D$2:D$18,MATCH($A134,NG!C$2:C$18,1)+1),INDEX(NG!C$2:C$18,MATCH($A134,NG!C$2:C$18,1)):INDEX(NG!C$2:C$18,MATCH($A134,NG!C$2:C$18,1)+1))</f>
        <v>1.3917360019027936E-7</v>
      </c>
      <c r="M134" s="8">
        <f>FORECAST($A134,INDEX(NG!F$2:F$14,MATCH($A134,NG!E$2:E$14,1)):INDEX(NG!F$2:F$14,MATCH($A134,NG!E$2:E$14,1)+1),INDEX(NG!E$2:E$14,MATCH($A134,NG!E$2:E$14,1)):INDEX(NG!E$2:E$14,MATCH($A134,NG!E$2:E$14,1)+1))</f>
        <v>7.5779007365352241E-7</v>
      </c>
      <c r="N134" s="8">
        <f>FORECAST($A134,INDEX(NG!H$2:H$14,MATCH($A134,NG!G$2:G$14,1)):INDEX(NG!H$2:H$14,MATCH($A134,NG!G$2:G$14,1)+1),INDEX(NG!G$2:G$14,MATCH($A134,NG!G$2:G$14,1)):INDEX(NG!G$2:G$14,MATCH($A134,NG!G$2:G$14,1)+1))</f>
        <v>4.8978125773202082E-8</v>
      </c>
      <c r="O134" s="3">
        <v>3.0000000000000001E-6</v>
      </c>
      <c r="P134" s="3">
        <v>5.0000000000000003E-10</v>
      </c>
      <c r="T134" s="9"/>
    </row>
    <row r="135" spans="1:20" x14ac:dyDescent="0.35">
      <c r="A135">
        <v>133</v>
      </c>
      <c r="B135" s="13">
        <f t="shared" si="5"/>
        <v>-133</v>
      </c>
      <c r="C135" s="2">
        <v>0</v>
      </c>
      <c r="D135" s="2">
        <v>0</v>
      </c>
      <c r="E135" s="7">
        <f>FORECAST(A135,INDEX(ross!C$3:C$960,MATCH(A135,ross!B$3:B$960,1)):INDEX(ross!C$3:C$960,MATCH(A135,ross!B$3:B$960,1)+1),INDEX(ross!B$3:B$960,MATCH(A135,ross!B$3:B$960,1)):INDEX(ross!B$3:B$960,MATCH(A135,ross!B$3:B$960,1)+1))</f>
        <v>23.27590846</v>
      </c>
      <c r="F135" s="7">
        <f>FORECAST(A135,INDEX(ross!I$3:I$960,MATCH(A135,ross!B$3:B$960,1)):INDEX(ross!I$3:I$960,MATCH(A135,ross!B$3:B$960,1)+1),INDEX(ross!B$3:B$960,MATCH(A135,ross!B$3:B$960,1)):INDEX(ross!B$3:B$960,MATCH(A135,ross!B$3:B$960,1)+1))</f>
        <v>2.658897847701982</v>
      </c>
      <c r="G135" s="3">
        <f t="shared" si="4"/>
        <v>1.0000000000000001E-30</v>
      </c>
      <c r="H135" s="9">
        <f>FORECAST(A135,INDEX('18O'!C$3:C$29,MATCH(A135,'18O'!A$3:A$29,1)):INDEX('18O'!C$3:C$29,MATCH(A135,'18O'!A$3:A$29,1)+1),INDEX('18O'!A$3:A$29,MATCH(A135,'18O'!A$3:A$29,1)):INDEX('18O'!A$3:A$29,MATCH(A135,'18O'!A$3:A$29,1)+1))</f>
        <v>111.48984126984125</v>
      </c>
      <c r="I135" s="9">
        <f>FORECAST(A135,INDEX('18O'!E$3:E$29,MATCH(A135,'18O'!A$3:A$29,1)):INDEX('18O'!E$3:E$29,MATCH(A135,'18O'!A$3:A$29,1)+1),INDEX('18O'!A$3:A$29,MATCH(A135,'18O'!A$3:A$29,1)):INDEX('18O'!A$3:A$29,MATCH(A135,'18O'!A$3:A$29,1)+1))</f>
        <v>8.8838451268357819</v>
      </c>
      <c r="J135" s="27">
        <f>'39Ar'!E135</f>
        <v>0.55696000000000012</v>
      </c>
      <c r="K135" s="8">
        <f>FORECAST($A135,INDEX(NG!B$2:B$17,MATCH($A135,NG!A$2:A$17,1)):INDEX(NG!B$2:B$17,MATCH($A135,NG!A$2:A$17,1)+1),INDEX(NG!A$2:A$17,MATCH($A135,NG!A$2:A$17,1)):INDEX(NG!A$2:A$17,MATCH($A135,NG!A$2:A$17,1)+1))</f>
        <v>5.9870947926790151E-6</v>
      </c>
      <c r="L135" s="8">
        <f>FORECAST($A135,INDEX(NG!D$2:D$18,MATCH($A135,NG!C$2:C$18,1)):INDEX(NG!D$2:D$18,MATCH($A135,NG!C$2:C$18,1)+1),INDEX(NG!C$2:C$18,MATCH($A135,NG!C$2:C$18,1)):INDEX(NG!C$2:C$18,MATCH($A135,NG!C$2:C$18,1)+1))</f>
        <v>1.3907378954925729E-7</v>
      </c>
      <c r="M135" s="8">
        <f>FORECAST($A135,INDEX(NG!F$2:F$14,MATCH($A135,NG!E$2:E$14,1)):INDEX(NG!F$2:F$14,MATCH($A135,NG!E$2:E$14,1)+1),INDEX(NG!E$2:E$14,MATCH($A135,NG!E$2:E$14,1)):INDEX(NG!E$2:E$14,MATCH($A135,NG!E$2:E$14,1)+1))</f>
        <v>7.5680550852474228E-7</v>
      </c>
      <c r="N135" s="8">
        <f>FORECAST($A135,INDEX(NG!H$2:H$14,MATCH($A135,NG!G$2:G$14,1)):INDEX(NG!H$2:H$14,MATCH($A135,NG!G$2:G$14,1)+1),INDEX(NG!G$2:G$14,MATCH($A135,NG!G$2:G$14,1)):INDEX(NG!G$2:G$14,MATCH($A135,NG!G$2:G$14,1)+1))</f>
        <v>4.8925489949601262E-8</v>
      </c>
      <c r="O135" s="3">
        <v>3.0000000000000001E-6</v>
      </c>
      <c r="P135" s="3">
        <v>5.0000000000000003E-10</v>
      </c>
      <c r="T135" s="9"/>
    </row>
    <row r="136" spans="1:20" x14ac:dyDescent="0.35">
      <c r="A136">
        <v>134</v>
      </c>
      <c r="B136" s="13">
        <f t="shared" si="5"/>
        <v>-134</v>
      </c>
      <c r="C136" s="2">
        <v>0</v>
      </c>
      <c r="D136" s="2">
        <v>0</v>
      </c>
      <c r="E136" s="7">
        <f>FORECAST(A136,INDEX(ross!C$3:C$960,MATCH(A136,ross!B$3:B$960,1)):INDEX(ross!C$3:C$960,MATCH(A136,ross!B$3:B$960,1)+1),INDEX(ross!B$3:B$960,MATCH(A136,ross!B$3:B$960,1)):INDEX(ross!B$3:B$960,MATCH(A136,ross!B$3:B$960,1)+1))</f>
        <v>23.279136770000001</v>
      </c>
      <c r="F136" s="7">
        <f>FORECAST(A136,INDEX(ross!I$3:I$960,MATCH(A136,ross!B$3:B$960,1)):INDEX(ross!I$3:I$960,MATCH(A136,ross!B$3:B$960,1)+1),INDEX(ross!B$3:B$960,MATCH(A136,ross!B$3:B$960,1)):INDEX(ross!B$3:B$960,MATCH(A136,ross!B$3:B$960,1)+1))</f>
        <v>2.6622072342036396</v>
      </c>
      <c r="G136" s="3">
        <f t="shared" si="4"/>
        <v>1.0000000000000001E-30</v>
      </c>
      <c r="H136" s="9">
        <f>FORECAST(A136,INDEX('18O'!C$3:C$29,MATCH(A136,'18O'!A$3:A$29,1)):INDEX('18O'!C$3:C$29,MATCH(A136,'18O'!A$3:A$29,1)+1),INDEX('18O'!A$3:A$29,MATCH(A136,'18O'!A$3:A$29,1)):INDEX('18O'!A$3:A$29,MATCH(A136,'18O'!A$3:A$29,1)+1))</f>
        <v>111.48753812636166</v>
      </c>
      <c r="I136" s="9">
        <f>FORECAST(A136,INDEX('18O'!E$3:E$29,MATCH(A136,'18O'!A$3:A$29,1)):INDEX('18O'!E$3:E$29,MATCH(A136,'18O'!A$3:A$29,1)+1),INDEX('18O'!A$3:A$29,MATCH(A136,'18O'!A$3:A$29,1)):INDEX('18O'!A$3:A$29,MATCH(A136,'18O'!A$3:A$29,1)+1))</f>
        <v>8.8825395855815508</v>
      </c>
      <c r="J136" s="27">
        <f>'39Ar'!E136</f>
        <v>0.55644000000000016</v>
      </c>
      <c r="K136" s="8">
        <f>FORECAST($A136,INDEX(NG!B$2:B$17,MATCH($A136,NG!A$2:A$17,1)):INDEX(NG!B$2:B$17,MATCH($A136,NG!A$2:A$17,1)+1),INDEX(NG!A$2:A$17,MATCH($A136,NG!A$2:A$17,1)):INDEX(NG!A$2:A$17,MATCH($A136,NG!A$2:A$17,1)+1))</f>
        <v>6.0460420698612676E-6</v>
      </c>
      <c r="L136" s="8">
        <f>FORECAST($A136,INDEX(NG!D$2:D$18,MATCH($A136,NG!C$2:C$18,1)):INDEX(NG!D$2:D$18,MATCH($A136,NG!C$2:C$18,1)+1),INDEX(NG!C$2:C$18,MATCH($A136,NG!C$2:C$18,1)):INDEX(NG!C$2:C$18,MATCH($A136,NG!C$2:C$18,1)+1))</f>
        <v>1.3897397890823519E-7</v>
      </c>
      <c r="M136" s="8">
        <f>FORECAST($A136,INDEX(NG!F$2:F$14,MATCH($A136,NG!E$2:E$14,1)):INDEX(NG!F$2:F$14,MATCH($A136,NG!E$2:E$14,1)+1),INDEX(NG!E$2:E$14,MATCH($A136,NG!E$2:E$14,1)):INDEX(NG!E$2:E$14,MATCH($A136,NG!E$2:E$14,1)+1))</f>
        <v>7.5582094339596226E-7</v>
      </c>
      <c r="N136" s="8">
        <f>FORECAST($A136,INDEX(NG!H$2:H$14,MATCH($A136,NG!G$2:G$14,1)):INDEX(NG!H$2:H$14,MATCH($A136,NG!G$2:G$14,1)+1),INDEX(NG!G$2:G$14,MATCH($A136,NG!G$2:G$14,1)):INDEX(NG!G$2:G$14,MATCH($A136,NG!G$2:G$14,1)+1))</f>
        <v>4.8872854126000436E-8</v>
      </c>
      <c r="O136" s="3">
        <v>3.0000000000000001E-6</v>
      </c>
      <c r="P136" s="3">
        <v>5.0000000000000003E-10</v>
      </c>
      <c r="T136" s="9"/>
    </row>
    <row r="137" spans="1:20" x14ac:dyDescent="0.35">
      <c r="A137">
        <v>135</v>
      </c>
      <c r="B137" s="13">
        <f t="shared" si="5"/>
        <v>-135</v>
      </c>
      <c r="C137" s="2">
        <v>0</v>
      </c>
      <c r="D137" s="2">
        <v>0</v>
      </c>
      <c r="E137" s="7">
        <f>FORECAST(A137,INDEX(ross!C$3:C$960,MATCH(A137,ross!B$3:B$960,1)):INDEX(ross!C$3:C$960,MATCH(A137,ross!B$3:B$960,1)+1),INDEX(ross!B$3:B$960,MATCH(A137,ross!B$3:B$960,1)):INDEX(ross!B$3:B$960,MATCH(A137,ross!B$3:B$960,1)+1))</f>
        <v>23.284146820000004</v>
      </c>
      <c r="F137" s="7">
        <f>FORECAST(A137,INDEX(ross!I$3:I$960,MATCH(A137,ross!B$3:B$960,1)):INDEX(ross!I$3:I$960,MATCH(A137,ross!B$3:B$960,1)+1),INDEX(ross!B$3:B$960,MATCH(A137,ross!B$3:B$960,1)):INDEX(ross!B$3:B$960,MATCH(A137,ross!B$3:B$960,1)+1))</f>
        <v>2.6644134318491322</v>
      </c>
      <c r="G137" s="3">
        <f t="shared" si="4"/>
        <v>1.0000000000000001E-30</v>
      </c>
      <c r="H137" s="9">
        <f>FORECAST(A137,INDEX('18O'!C$3:C$29,MATCH(A137,'18O'!A$3:A$29,1)):INDEX('18O'!C$3:C$29,MATCH(A137,'18O'!A$3:A$29,1)+1),INDEX('18O'!A$3:A$29,MATCH(A137,'18O'!A$3:A$29,1)):INDEX('18O'!A$3:A$29,MATCH(A137,'18O'!A$3:A$29,1)+1))</f>
        <v>111.48540305010893</v>
      </c>
      <c r="I137" s="9">
        <f>FORECAST(A137,INDEX('18O'!E$3:E$29,MATCH(A137,'18O'!A$3:A$29,1)):INDEX('18O'!E$3:E$29,MATCH(A137,'18O'!A$3:A$29,1)+1),INDEX('18O'!A$3:A$29,MATCH(A137,'18O'!A$3:A$29,1)):INDEX('18O'!A$3:A$29,MATCH(A137,'18O'!A$3:A$29,1)+1))</f>
        <v>8.8807104704117723</v>
      </c>
      <c r="J137" s="27">
        <f>'39Ar'!E137</f>
        <v>0.55592000000000019</v>
      </c>
      <c r="K137" s="8">
        <f>FORECAST($A137,INDEX(NG!B$2:B$17,MATCH($A137,NG!A$2:A$17,1)):INDEX(NG!B$2:B$17,MATCH($A137,NG!A$2:A$17,1)+1),INDEX(NG!A$2:A$17,MATCH($A137,NG!A$2:A$17,1)):INDEX(NG!A$2:A$17,MATCH($A137,NG!A$2:A$17,1)+1))</f>
        <v>6.1049893470435201E-6</v>
      </c>
      <c r="L137" s="8">
        <f>FORECAST($A137,INDEX(NG!D$2:D$18,MATCH($A137,NG!C$2:C$18,1)):INDEX(NG!D$2:D$18,MATCH($A137,NG!C$2:C$18,1)+1),INDEX(NG!C$2:C$18,MATCH($A137,NG!C$2:C$18,1)):INDEX(NG!C$2:C$18,MATCH($A137,NG!C$2:C$18,1)+1))</f>
        <v>1.3887416826721312E-7</v>
      </c>
      <c r="M137" s="8">
        <f>FORECAST($A137,INDEX(NG!F$2:F$14,MATCH($A137,NG!E$2:E$14,1)):INDEX(NG!F$2:F$14,MATCH($A137,NG!E$2:E$14,1)+1),INDEX(NG!E$2:E$14,MATCH($A137,NG!E$2:E$14,1)):INDEX(NG!E$2:E$14,MATCH($A137,NG!E$2:E$14,1)+1))</f>
        <v>7.5483637826718224E-7</v>
      </c>
      <c r="N137" s="8">
        <f>FORECAST($A137,INDEX(NG!H$2:H$14,MATCH($A137,NG!G$2:G$14,1)):INDEX(NG!H$2:H$14,MATCH($A137,NG!G$2:G$14,1)+1),INDEX(NG!G$2:G$14,MATCH($A137,NG!G$2:G$14,1)):INDEX(NG!G$2:G$14,MATCH($A137,NG!G$2:G$14,1)+1))</f>
        <v>4.8820218302399616E-8</v>
      </c>
      <c r="O137" s="3">
        <v>3.0000000000000001E-6</v>
      </c>
      <c r="P137" s="3">
        <v>5.0000000000000003E-10</v>
      </c>
      <c r="T137" s="9"/>
    </row>
    <row r="138" spans="1:20" x14ac:dyDescent="0.35">
      <c r="A138">
        <v>136</v>
      </c>
      <c r="B138" s="13">
        <f t="shared" si="5"/>
        <v>-136</v>
      </c>
      <c r="C138" s="2">
        <v>0</v>
      </c>
      <c r="D138" s="2">
        <v>0</v>
      </c>
      <c r="E138" s="7">
        <f>FORECAST(A138,INDEX(ross!C$3:C$960,MATCH(A138,ross!B$3:B$960,1)):INDEX(ross!C$3:C$960,MATCH(A138,ross!B$3:B$960,1)+1),INDEX(ross!B$3:B$960,MATCH(A138,ross!B$3:B$960,1)):INDEX(ross!B$3:B$960,MATCH(A138,ross!B$3:B$960,1)+1))</f>
        <v>23.288705450000002</v>
      </c>
      <c r="F138" s="7">
        <f>FORECAST(A138,INDEX(ross!I$3:I$960,MATCH(A138,ross!B$3:B$960,1)):INDEX(ross!I$3:I$960,MATCH(A138,ross!B$3:B$960,1)+1),INDEX(ross!B$3:B$960,MATCH(A138,ross!B$3:B$960,1)):INDEX(ross!B$3:B$960,MATCH(A138,ross!B$3:B$960,1)+1))</f>
        <v>2.6686960397864605</v>
      </c>
      <c r="G138" s="3">
        <f t="shared" si="4"/>
        <v>1.0000000000000001E-30</v>
      </c>
      <c r="H138" s="9">
        <f>FORECAST(A138,INDEX('18O'!C$3:C$29,MATCH(A138,'18O'!A$3:A$29,1)):INDEX('18O'!C$3:C$29,MATCH(A138,'18O'!A$3:A$29,1)+1),INDEX('18O'!A$3:A$29,MATCH(A138,'18O'!A$3:A$29,1)):INDEX('18O'!A$3:A$29,MATCH(A138,'18O'!A$3:A$29,1)+1))</f>
        <v>111.48326797385621</v>
      </c>
      <c r="I138" s="9">
        <f>FORECAST(A138,INDEX('18O'!E$3:E$29,MATCH(A138,'18O'!A$3:A$29,1)):INDEX('18O'!E$3:E$29,MATCH(A138,'18O'!A$3:A$29,1)+1),INDEX('18O'!A$3:A$29,MATCH(A138,'18O'!A$3:A$29,1)):INDEX('18O'!A$3:A$29,MATCH(A138,'18O'!A$3:A$29,1)+1))</f>
        <v>8.8788813552419938</v>
      </c>
      <c r="J138" s="27">
        <f>'39Ar'!E138</f>
        <v>0.55540000000000012</v>
      </c>
      <c r="K138" s="8">
        <f>FORECAST($A138,INDEX(NG!B$2:B$17,MATCH($A138,NG!A$2:A$17,1)):INDEX(NG!B$2:B$17,MATCH($A138,NG!A$2:A$17,1)+1),INDEX(NG!A$2:A$17,MATCH($A138,NG!A$2:A$17,1)):INDEX(NG!A$2:A$17,MATCH($A138,NG!A$2:A$17,1)+1))</f>
        <v>6.1639366242257727E-6</v>
      </c>
      <c r="L138" s="8">
        <f>FORECAST($A138,INDEX(NG!D$2:D$18,MATCH($A138,NG!C$2:C$18,1)):INDEX(NG!D$2:D$18,MATCH($A138,NG!C$2:C$18,1)+1),INDEX(NG!C$2:C$18,MATCH($A138,NG!C$2:C$18,1)):INDEX(NG!C$2:C$18,MATCH($A138,NG!C$2:C$18,1)+1))</f>
        <v>1.3877435762619104E-7</v>
      </c>
      <c r="M138" s="8">
        <f>FORECAST($A138,INDEX(NG!F$2:F$14,MATCH($A138,NG!E$2:E$14,1)):INDEX(NG!F$2:F$14,MATCH($A138,NG!E$2:E$14,1)+1),INDEX(NG!E$2:E$14,MATCH($A138,NG!E$2:E$14,1)):INDEX(NG!E$2:E$14,MATCH($A138,NG!E$2:E$14,1)+1))</f>
        <v>7.5385181313840212E-7</v>
      </c>
      <c r="N138" s="8">
        <f>FORECAST($A138,INDEX(NG!H$2:H$14,MATCH($A138,NG!G$2:G$14,1)):INDEX(NG!H$2:H$14,MATCH($A138,NG!G$2:G$14,1)+1),INDEX(NG!G$2:G$14,MATCH($A138,NG!G$2:G$14,1)):INDEX(NG!G$2:G$14,MATCH($A138,NG!G$2:G$14,1)+1))</f>
        <v>4.8767582478798796E-8</v>
      </c>
      <c r="O138" s="3">
        <v>3.0000000000000001E-6</v>
      </c>
      <c r="P138" s="3">
        <v>5.0000000000000003E-10</v>
      </c>
      <c r="T138" s="9"/>
    </row>
    <row r="139" spans="1:20" x14ac:dyDescent="0.35">
      <c r="A139">
        <v>137</v>
      </c>
      <c r="B139" s="13">
        <f t="shared" si="5"/>
        <v>-137</v>
      </c>
      <c r="C139" s="2">
        <v>0</v>
      </c>
      <c r="D139" s="2">
        <v>0</v>
      </c>
      <c r="E139" s="7">
        <f>FORECAST(A139,INDEX(ross!C$3:C$960,MATCH(A139,ross!B$3:B$960,1)):INDEX(ross!C$3:C$960,MATCH(A139,ross!B$3:B$960,1)+1),INDEX(ross!B$3:B$960,MATCH(A139,ross!B$3:B$960,1)):INDEX(ross!B$3:B$960,MATCH(A139,ross!B$3:B$960,1)+1))</f>
        <v>23.2942</v>
      </c>
      <c r="F139" s="7">
        <f>FORECAST(A139,INDEX(ross!I$3:I$960,MATCH(A139,ross!B$3:B$960,1)):INDEX(ross!I$3:I$960,MATCH(A139,ross!B$3:B$960,1)+1),INDEX(ross!B$3:B$960,MATCH(A139,ross!B$3:B$960,1)):INDEX(ross!B$3:B$960,MATCH(A139,ross!B$3:B$960,1)+1))</f>
        <v>2.6697722702735511</v>
      </c>
      <c r="G139" s="3">
        <f t="shared" si="4"/>
        <v>1.0000000000000001E-30</v>
      </c>
      <c r="H139" s="9">
        <f>FORECAST(A139,INDEX('18O'!C$3:C$29,MATCH(A139,'18O'!A$3:A$29,1)):INDEX('18O'!C$3:C$29,MATCH(A139,'18O'!A$3:A$29,1)+1),INDEX('18O'!A$3:A$29,MATCH(A139,'18O'!A$3:A$29,1)):INDEX('18O'!A$3:A$29,MATCH(A139,'18O'!A$3:A$29,1)+1))</f>
        <v>111.48113289760349</v>
      </c>
      <c r="I139" s="9">
        <f>FORECAST(A139,INDEX('18O'!E$3:E$29,MATCH(A139,'18O'!A$3:A$29,1)):INDEX('18O'!E$3:E$29,MATCH(A139,'18O'!A$3:A$29,1)+1),INDEX('18O'!A$3:A$29,MATCH(A139,'18O'!A$3:A$29,1)):INDEX('18O'!A$3:A$29,MATCH(A139,'18O'!A$3:A$29,1)+1))</f>
        <v>8.8770522400722154</v>
      </c>
      <c r="J139" s="27">
        <f>'39Ar'!E139</f>
        <v>0.55488000000000015</v>
      </c>
      <c r="K139" s="8">
        <f>FORECAST($A139,INDEX(NG!B$2:B$17,MATCH($A139,NG!A$2:A$17,1)):INDEX(NG!B$2:B$17,MATCH($A139,NG!A$2:A$17,1)+1),INDEX(NG!A$2:A$17,MATCH($A139,NG!A$2:A$17,1)):INDEX(NG!A$2:A$17,MATCH($A139,NG!A$2:A$17,1)+1))</f>
        <v>6.2103684779605529E-6</v>
      </c>
      <c r="L139" s="8">
        <f>FORECAST($A139,INDEX(NG!D$2:D$18,MATCH($A139,NG!C$2:C$18,1)):INDEX(NG!D$2:D$18,MATCH($A139,NG!C$2:C$18,1)+1),INDEX(NG!C$2:C$18,MATCH($A139,NG!C$2:C$18,1)):INDEX(NG!C$2:C$18,MATCH($A139,NG!C$2:C$18,1)+1))</f>
        <v>1.3867454698516897E-7</v>
      </c>
      <c r="M139" s="8">
        <f>FORECAST($A139,INDEX(NG!F$2:F$14,MATCH($A139,NG!E$2:E$14,1)):INDEX(NG!F$2:F$14,MATCH($A139,NG!E$2:E$14,1)+1),INDEX(NG!E$2:E$14,MATCH($A139,NG!E$2:E$14,1)):INDEX(NG!E$2:E$14,MATCH($A139,NG!E$2:E$14,1)+1))</f>
        <v>7.528672480096221E-7</v>
      </c>
      <c r="N139" s="8">
        <f>FORECAST($A139,INDEX(NG!H$2:H$14,MATCH($A139,NG!G$2:G$14,1)):INDEX(NG!H$2:H$14,MATCH($A139,NG!G$2:G$14,1)+1),INDEX(NG!G$2:G$14,MATCH($A139,NG!G$2:G$14,1)):INDEX(NG!G$2:G$14,MATCH($A139,NG!G$2:G$14,1)+1))</f>
        <v>4.8714946655197977E-8</v>
      </c>
      <c r="O139" s="3">
        <v>3.0000000000000001E-6</v>
      </c>
      <c r="P139" s="3">
        <v>5.0000000000000003E-10</v>
      </c>
      <c r="T139" s="9"/>
    </row>
    <row r="140" spans="1:20" x14ac:dyDescent="0.35">
      <c r="A140">
        <v>138</v>
      </c>
      <c r="B140" s="13">
        <f t="shared" si="5"/>
        <v>-138</v>
      </c>
      <c r="C140" s="2">
        <v>0</v>
      </c>
      <c r="D140" s="2">
        <v>0</v>
      </c>
      <c r="E140" s="7">
        <f>FORECAST(A140,INDEX(ross!C$3:C$960,MATCH(A140,ross!B$3:B$960,1)):INDEX(ross!C$3:C$960,MATCH(A140,ross!B$3:B$960,1)+1),INDEX(ross!B$3:B$960,MATCH(A140,ross!B$3:B$960,1)):INDEX(ross!B$3:B$960,MATCH(A140,ross!B$3:B$960,1)+1))</f>
        <v>23.29773153</v>
      </c>
      <c r="F140" s="7">
        <f>FORECAST(A140,INDEX(ross!I$3:I$960,MATCH(A140,ross!B$3:B$960,1)):INDEX(ross!I$3:I$960,MATCH(A140,ross!B$3:B$960,1)+1),INDEX(ross!B$3:B$960,MATCH(A140,ross!B$3:B$960,1)):INDEX(ross!B$3:B$960,MATCH(A140,ross!B$3:B$960,1)+1))</f>
        <v>2.6743365222958642</v>
      </c>
      <c r="G140" s="3">
        <f t="shared" si="4"/>
        <v>1.0000000000000001E-30</v>
      </c>
      <c r="H140" s="9">
        <f>FORECAST(A140,INDEX('18O'!C$3:C$29,MATCH(A140,'18O'!A$3:A$29,1)):INDEX('18O'!C$3:C$29,MATCH(A140,'18O'!A$3:A$29,1)+1),INDEX('18O'!A$3:A$29,MATCH(A140,'18O'!A$3:A$29,1)):INDEX('18O'!A$3:A$29,MATCH(A140,'18O'!A$3:A$29,1)+1))</f>
        <v>111.47899782135077</v>
      </c>
      <c r="I140" s="9">
        <f>FORECAST(A140,INDEX('18O'!E$3:E$29,MATCH(A140,'18O'!A$3:A$29,1)):INDEX('18O'!E$3:E$29,MATCH(A140,'18O'!A$3:A$29,1)+1),INDEX('18O'!A$3:A$29,MATCH(A140,'18O'!A$3:A$29,1)):INDEX('18O'!A$3:A$29,MATCH(A140,'18O'!A$3:A$29,1)+1))</f>
        <v>8.8752231249024369</v>
      </c>
      <c r="J140" s="27">
        <f>'39Ar'!E140</f>
        <v>0.55436000000000019</v>
      </c>
      <c r="K140" s="8">
        <f>FORECAST($A140,INDEX(NG!B$2:B$17,MATCH($A140,NG!A$2:A$17,1)):INDEX(NG!B$2:B$17,MATCH($A140,NG!A$2:A$17,1)+1),INDEX(NG!A$2:A$17,MATCH($A140,NG!A$2:A$17,1)):INDEX(NG!A$2:A$17,MATCH($A140,NG!A$2:A$17,1)+1))</f>
        <v>6.2380271965241239E-6</v>
      </c>
      <c r="L140" s="8">
        <f>FORECAST($A140,INDEX(NG!D$2:D$18,MATCH($A140,NG!C$2:C$18,1)):INDEX(NG!D$2:D$18,MATCH($A140,NG!C$2:C$18,1)+1),INDEX(NG!C$2:C$18,MATCH($A140,NG!C$2:C$18,1)):INDEX(NG!C$2:C$18,MATCH($A140,NG!C$2:C$18,1)+1))</f>
        <v>1.385747363441469E-7</v>
      </c>
      <c r="M140" s="8">
        <f>FORECAST($A140,INDEX(NG!F$2:F$14,MATCH($A140,NG!E$2:E$14,1)):INDEX(NG!F$2:F$14,MATCH($A140,NG!E$2:E$14,1)+1),INDEX(NG!E$2:E$14,MATCH($A140,NG!E$2:E$14,1)):INDEX(NG!E$2:E$14,MATCH($A140,NG!E$2:E$14,1)+1))</f>
        <v>7.5188268288084208E-7</v>
      </c>
      <c r="N140" s="8">
        <f>FORECAST($A140,INDEX(NG!H$2:H$14,MATCH($A140,NG!G$2:G$14,1)):INDEX(NG!H$2:H$14,MATCH($A140,NG!G$2:G$14,1)+1),INDEX(NG!G$2:G$14,MATCH($A140,NG!G$2:G$14,1)):INDEX(NG!G$2:G$14,MATCH($A140,NG!G$2:G$14,1)+1))</f>
        <v>4.8662310831597157E-8</v>
      </c>
      <c r="O140" s="3">
        <v>3.0000000000000001E-6</v>
      </c>
      <c r="P140" s="3">
        <v>5.0000000000000003E-10</v>
      </c>
      <c r="T140" s="9"/>
    </row>
    <row r="141" spans="1:20" x14ac:dyDescent="0.35">
      <c r="A141">
        <v>139</v>
      </c>
      <c r="B141" s="13">
        <f t="shared" si="5"/>
        <v>-139</v>
      </c>
      <c r="C141" s="2">
        <v>0</v>
      </c>
      <c r="D141" s="2">
        <v>0</v>
      </c>
      <c r="E141" s="7">
        <f>FORECAST(A141,INDEX(ross!C$3:C$960,MATCH(A141,ross!B$3:B$960,1)):INDEX(ross!C$3:C$960,MATCH(A141,ross!B$3:B$960,1)+1),INDEX(ross!B$3:B$960,MATCH(A141,ross!B$3:B$960,1)):INDEX(ross!B$3:B$960,MATCH(A141,ross!B$3:B$960,1)+1))</f>
        <v>23.301068189999995</v>
      </c>
      <c r="F141" s="7">
        <f>FORECAST(A141,INDEX(ross!I$3:I$960,MATCH(A141,ross!B$3:B$960,1)):INDEX(ross!I$3:I$960,MATCH(A141,ross!B$3:B$960,1)+1),INDEX(ross!B$3:B$960,MATCH(A141,ross!B$3:B$960,1)):INDEX(ross!B$3:B$960,MATCH(A141,ross!B$3:B$960,1)+1))</f>
        <v>2.6778568840207981</v>
      </c>
      <c r="G141" s="3">
        <f t="shared" si="4"/>
        <v>1.0000000000000001E-30</v>
      </c>
      <c r="H141" s="9">
        <f>FORECAST(A141,INDEX('18O'!C$3:C$29,MATCH(A141,'18O'!A$3:A$29,1)):INDEX('18O'!C$3:C$29,MATCH(A141,'18O'!A$3:A$29,1)+1),INDEX('18O'!A$3:A$29,MATCH(A141,'18O'!A$3:A$29,1)):INDEX('18O'!A$3:A$29,MATCH(A141,'18O'!A$3:A$29,1)+1))</f>
        <v>111.47777777777779</v>
      </c>
      <c r="I141" s="9">
        <f>FORECAST(A141,INDEX('18O'!E$3:E$29,MATCH(A141,'18O'!A$3:A$29,1)):INDEX('18O'!E$3:E$29,MATCH(A141,'18O'!A$3:A$29,1)+1),INDEX('18O'!A$3:A$29,MATCH(A141,'18O'!A$3:A$29,1)):INDEX('18O'!A$3:A$29,MATCH(A141,'18O'!A$3:A$29,1)+1))</f>
        <v>8.8743406539472947</v>
      </c>
      <c r="J141" s="27">
        <f>'39Ar'!E141</f>
        <v>0.55384000000000011</v>
      </c>
      <c r="K141" s="8">
        <f>FORECAST($A141,INDEX(NG!B$2:B$17,MATCH($A141,NG!A$2:A$17,1)):INDEX(NG!B$2:B$17,MATCH($A141,NG!A$2:A$17,1)+1),INDEX(NG!A$2:A$17,MATCH($A141,NG!A$2:A$17,1)):INDEX(NG!A$2:A$17,MATCH($A141,NG!A$2:A$17,1)+1))</f>
        <v>6.265685915087694E-6</v>
      </c>
      <c r="L141" s="8">
        <f>FORECAST($A141,INDEX(NG!D$2:D$18,MATCH($A141,NG!C$2:C$18,1)):INDEX(NG!D$2:D$18,MATCH($A141,NG!C$2:C$18,1)+1),INDEX(NG!C$2:C$18,MATCH($A141,NG!C$2:C$18,1)):INDEX(NG!C$2:C$18,MATCH($A141,NG!C$2:C$18,1)+1))</f>
        <v>1.3847492570312482E-7</v>
      </c>
      <c r="M141" s="8">
        <f>FORECAST($A141,INDEX(NG!F$2:F$14,MATCH($A141,NG!E$2:E$14,1)):INDEX(NG!F$2:F$14,MATCH($A141,NG!E$2:E$14,1)+1),INDEX(NG!E$2:E$14,MATCH($A141,NG!E$2:E$14,1)):INDEX(NG!E$2:E$14,MATCH($A141,NG!E$2:E$14,1)+1))</f>
        <v>7.5089811775206206E-7</v>
      </c>
      <c r="N141" s="8">
        <f>FORECAST($A141,INDEX(NG!H$2:H$14,MATCH($A141,NG!G$2:G$14,1)):INDEX(NG!H$2:H$14,MATCH($A141,NG!G$2:G$14,1)+1),INDEX(NG!G$2:G$14,MATCH($A141,NG!G$2:G$14,1)):INDEX(NG!G$2:G$14,MATCH($A141,NG!G$2:G$14,1)+1))</f>
        <v>4.8609675007996331E-8</v>
      </c>
      <c r="O141" s="3">
        <v>3.0000000000000001E-6</v>
      </c>
      <c r="P141" s="3">
        <v>5.0000000000000003E-10</v>
      </c>
      <c r="T141" s="9"/>
    </row>
    <row r="142" spans="1:20" x14ac:dyDescent="0.35">
      <c r="A142">
        <v>140</v>
      </c>
      <c r="B142" s="13">
        <f t="shared" si="5"/>
        <v>-140</v>
      </c>
      <c r="C142" s="2">
        <v>0</v>
      </c>
      <c r="D142" s="2">
        <v>0</v>
      </c>
      <c r="E142" s="7">
        <f>FORECAST(A142,INDEX(ross!C$3:C$960,MATCH(A142,ross!B$3:B$960,1)):INDEX(ross!C$3:C$960,MATCH(A142,ross!B$3:B$960,1)+1),INDEX(ross!B$3:B$960,MATCH(A142,ross!B$3:B$960,1)):INDEX(ross!B$3:B$960,MATCH(A142,ross!B$3:B$960,1)+1))</f>
        <v>23.304136849999999</v>
      </c>
      <c r="F142" s="7">
        <f>FORECAST(A142,INDEX(ross!I$3:I$960,MATCH(A142,ross!B$3:B$960,1)):INDEX(ross!I$3:I$960,MATCH(A142,ross!B$3:B$960,1)+1),INDEX(ross!B$3:B$960,MATCH(A142,ross!B$3:B$960,1)):INDEX(ross!B$3:B$960,MATCH(A142,ross!B$3:B$960,1)+1))</f>
        <v>2.6814487772232676</v>
      </c>
      <c r="G142" s="3">
        <f t="shared" si="4"/>
        <v>1.0000000000000001E-30</v>
      </c>
      <c r="H142" s="9">
        <f>FORECAST(A142,INDEX('18O'!C$3:C$29,MATCH(A142,'18O'!A$3:A$29,1)):INDEX('18O'!C$3:C$29,MATCH(A142,'18O'!A$3:A$29,1)+1),INDEX('18O'!A$3:A$29,MATCH(A142,'18O'!A$3:A$29,1)):INDEX('18O'!A$3:A$29,MATCH(A142,'18O'!A$3:A$29,1)+1))</f>
        <v>111.47777777777779</v>
      </c>
      <c r="I142" s="9">
        <f>FORECAST(A142,INDEX('18O'!E$3:E$29,MATCH(A142,'18O'!A$3:A$29,1)):INDEX('18O'!E$3:E$29,MATCH(A142,'18O'!A$3:A$29,1)+1),INDEX('18O'!A$3:A$29,MATCH(A142,'18O'!A$3:A$29,1)):INDEX('18O'!A$3:A$29,MATCH(A142,'18O'!A$3:A$29,1)+1))</f>
        <v>8.8747203752783346</v>
      </c>
      <c r="J142" s="27">
        <f>'39Ar'!E142</f>
        <v>0.55332000000000015</v>
      </c>
      <c r="K142" s="8">
        <f>FORECAST($A142,INDEX(NG!B$2:B$17,MATCH($A142,NG!A$2:A$17,1)):INDEX(NG!B$2:B$17,MATCH($A142,NG!A$2:A$17,1)+1),INDEX(NG!A$2:A$17,MATCH($A142,NG!A$2:A$17,1)):INDEX(NG!A$2:A$17,MATCH($A142,NG!A$2:A$17,1)+1))</f>
        <v>6.2933446336512641E-6</v>
      </c>
      <c r="L142" s="8">
        <f>FORECAST($A142,INDEX(NG!D$2:D$18,MATCH($A142,NG!C$2:C$18,1)):INDEX(NG!D$2:D$18,MATCH($A142,NG!C$2:C$18,1)+1),INDEX(NG!C$2:C$18,MATCH($A142,NG!C$2:C$18,1)):INDEX(NG!C$2:C$18,MATCH($A142,NG!C$2:C$18,1)+1))</f>
        <v>1.3837511506210272E-7</v>
      </c>
      <c r="M142" s="8">
        <f>FORECAST($A142,INDEX(NG!F$2:F$14,MATCH($A142,NG!E$2:E$14,1)):INDEX(NG!F$2:F$14,MATCH($A142,NG!E$2:E$14,1)+1),INDEX(NG!E$2:E$14,MATCH($A142,NG!E$2:E$14,1)):INDEX(NG!E$2:E$14,MATCH($A142,NG!E$2:E$14,1)+1))</f>
        <v>7.4991355262328204E-7</v>
      </c>
      <c r="N142" s="8">
        <f>FORECAST($A142,INDEX(NG!H$2:H$14,MATCH($A142,NG!G$2:G$14,1)):INDEX(NG!H$2:H$14,MATCH($A142,NG!G$2:G$14,1)+1),INDEX(NG!G$2:G$14,MATCH($A142,NG!G$2:G$14,1)):INDEX(NG!G$2:G$14,MATCH($A142,NG!G$2:G$14,1)+1))</f>
        <v>4.8557039184395511E-8</v>
      </c>
      <c r="O142" s="3">
        <v>3.0000000000000001E-6</v>
      </c>
      <c r="P142" s="3">
        <v>5.0000000000000003E-10</v>
      </c>
      <c r="T142" s="9"/>
    </row>
    <row r="143" spans="1:20" x14ac:dyDescent="0.35">
      <c r="A143">
        <v>141</v>
      </c>
      <c r="B143" s="13">
        <f t="shared" si="5"/>
        <v>-141</v>
      </c>
      <c r="C143" s="2">
        <v>0</v>
      </c>
      <c r="D143" s="2">
        <v>0</v>
      </c>
      <c r="E143" s="7">
        <f>FORECAST(A143,INDEX(ross!C$3:C$960,MATCH(A143,ross!B$3:B$960,1)):INDEX(ross!C$3:C$960,MATCH(A143,ross!B$3:B$960,1)+1),INDEX(ross!B$3:B$960,MATCH(A143,ross!B$3:B$960,1)):INDEX(ross!B$3:B$960,MATCH(A143,ross!B$3:B$960,1)+1))</f>
        <v>23.306679590000002</v>
      </c>
      <c r="F143" s="7">
        <f>FORECAST(A143,INDEX(ross!I$3:I$960,MATCH(A143,ross!B$3:B$960,1)):INDEX(ross!I$3:I$960,MATCH(A143,ross!B$3:B$960,1)+1),INDEX(ross!B$3:B$960,MATCH(A143,ross!B$3:B$960,1)):INDEX(ross!B$3:B$960,MATCH(A143,ross!B$3:B$960,1)+1))</f>
        <v>2.6857777886583403</v>
      </c>
      <c r="G143" s="3">
        <f t="shared" si="4"/>
        <v>1.0000000000000001E-30</v>
      </c>
      <c r="H143" s="9">
        <f>FORECAST(A143,INDEX('18O'!C$3:C$29,MATCH(A143,'18O'!A$3:A$29,1)):INDEX('18O'!C$3:C$29,MATCH(A143,'18O'!A$3:A$29,1)+1),INDEX('18O'!A$3:A$29,MATCH(A143,'18O'!A$3:A$29,1)):INDEX('18O'!A$3:A$29,MATCH(A143,'18O'!A$3:A$29,1)+1))</f>
        <v>111.47777777777779</v>
      </c>
      <c r="I143" s="9">
        <f>FORECAST(A143,INDEX('18O'!E$3:E$29,MATCH(A143,'18O'!A$3:A$29,1)):INDEX('18O'!E$3:E$29,MATCH(A143,'18O'!A$3:A$29,1)+1),INDEX('18O'!A$3:A$29,MATCH(A143,'18O'!A$3:A$29,1)):INDEX('18O'!A$3:A$29,MATCH(A143,'18O'!A$3:A$29,1)+1))</f>
        <v>8.8751000966093727</v>
      </c>
      <c r="J143" s="27">
        <f>'39Ar'!E143</f>
        <v>0.55280000000000018</v>
      </c>
      <c r="K143" s="8">
        <f>FORECAST($A143,INDEX(NG!B$2:B$17,MATCH($A143,NG!A$2:A$17,1)):INDEX(NG!B$2:B$17,MATCH($A143,NG!A$2:A$17,1)+1),INDEX(NG!A$2:A$17,MATCH($A143,NG!A$2:A$17,1)):INDEX(NG!A$2:A$17,MATCH($A143,NG!A$2:A$17,1)+1))</f>
        <v>6.3210033522148342E-6</v>
      </c>
      <c r="L143" s="8">
        <f>FORECAST($A143,INDEX(NG!D$2:D$18,MATCH($A143,NG!C$2:C$18,1)):INDEX(NG!D$2:D$18,MATCH($A143,NG!C$2:C$18,1)+1),INDEX(NG!C$2:C$18,MATCH($A143,NG!C$2:C$18,1)):INDEX(NG!C$2:C$18,MATCH($A143,NG!C$2:C$18,1)+1))</f>
        <v>1.3827530442108065E-7</v>
      </c>
      <c r="M143" s="8">
        <f>FORECAST($A143,INDEX(NG!F$2:F$14,MATCH($A143,NG!E$2:E$14,1)):INDEX(NG!F$2:F$14,MATCH($A143,NG!E$2:E$14,1)+1),INDEX(NG!E$2:E$14,MATCH($A143,NG!E$2:E$14,1)):INDEX(NG!E$2:E$14,MATCH($A143,NG!E$2:E$14,1)+1))</f>
        <v>7.4892898749450202E-7</v>
      </c>
      <c r="N143" s="8">
        <f>FORECAST($A143,INDEX(NG!H$2:H$14,MATCH($A143,NG!G$2:G$14,1)):INDEX(NG!H$2:H$14,MATCH($A143,NG!G$2:G$14,1)+1),INDEX(NG!G$2:G$14,MATCH($A143,NG!G$2:G$14,1)):INDEX(NG!G$2:G$14,MATCH($A143,NG!G$2:G$14,1)+1))</f>
        <v>4.8504403360794691E-8</v>
      </c>
      <c r="O143" s="3">
        <v>3.0000000000000001E-6</v>
      </c>
      <c r="P143" s="3">
        <v>5.0000000000000003E-10</v>
      </c>
      <c r="T143" s="9"/>
    </row>
    <row r="144" spans="1:20" x14ac:dyDescent="0.35">
      <c r="A144">
        <v>142</v>
      </c>
      <c r="B144" s="13">
        <f t="shared" si="5"/>
        <v>-142</v>
      </c>
      <c r="C144" s="2">
        <v>0</v>
      </c>
      <c r="D144" s="2">
        <v>0</v>
      </c>
      <c r="E144" s="7">
        <f>FORECAST(A144,INDEX(ross!C$3:C$960,MATCH(A144,ross!B$3:B$960,1)):INDEX(ross!C$3:C$960,MATCH(A144,ross!B$3:B$960,1)+1),INDEX(ross!B$3:B$960,MATCH(A144,ross!B$3:B$960,1)):INDEX(ross!B$3:B$960,MATCH(A144,ross!B$3:B$960,1)+1))</f>
        <v>23.31153995</v>
      </c>
      <c r="F144" s="7">
        <f>FORECAST(A144,INDEX(ross!I$3:I$960,MATCH(A144,ross!B$3:B$960,1)):INDEX(ross!I$3:I$960,MATCH(A144,ross!B$3:B$960,1)+1),INDEX(ross!B$3:B$960,MATCH(A144,ross!B$3:B$960,1)):INDEX(ross!B$3:B$960,MATCH(A144,ross!B$3:B$960,1)+1))</f>
        <v>2.687913558820179</v>
      </c>
      <c r="G144" s="3">
        <f t="shared" si="4"/>
        <v>1.0000000000000001E-30</v>
      </c>
      <c r="H144" s="9">
        <f>FORECAST(A144,INDEX('18O'!C$3:C$29,MATCH(A144,'18O'!A$3:A$29,1)):INDEX('18O'!C$3:C$29,MATCH(A144,'18O'!A$3:A$29,1)+1),INDEX('18O'!A$3:A$29,MATCH(A144,'18O'!A$3:A$29,1)):INDEX('18O'!A$3:A$29,MATCH(A144,'18O'!A$3:A$29,1)+1))</f>
        <v>111.47777777777779</v>
      </c>
      <c r="I144" s="9">
        <f>FORECAST(A144,INDEX('18O'!E$3:E$29,MATCH(A144,'18O'!A$3:A$29,1)):INDEX('18O'!E$3:E$29,MATCH(A144,'18O'!A$3:A$29,1)+1),INDEX('18O'!A$3:A$29,MATCH(A144,'18O'!A$3:A$29,1)):INDEX('18O'!A$3:A$29,MATCH(A144,'18O'!A$3:A$29,1)+1))</f>
        <v>8.8754798179404126</v>
      </c>
      <c r="J144" s="27">
        <f>'39Ar'!E144</f>
        <v>0.5522800000000001</v>
      </c>
      <c r="K144" s="8">
        <f>FORECAST($A144,INDEX(NG!B$2:B$17,MATCH($A144,NG!A$2:A$17,1)):INDEX(NG!B$2:B$17,MATCH($A144,NG!A$2:A$17,1)+1),INDEX(NG!A$2:A$17,MATCH($A144,NG!A$2:A$17,1)):INDEX(NG!A$2:A$17,MATCH($A144,NG!A$2:A$17,1)+1))</f>
        <v>6.3486620707784044E-6</v>
      </c>
      <c r="L144" s="8">
        <f>FORECAST($A144,INDEX(NG!D$2:D$18,MATCH($A144,NG!C$2:C$18,1)):INDEX(NG!D$2:D$18,MATCH($A144,NG!C$2:C$18,1)+1),INDEX(NG!C$2:C$18,MATCH($A144,NG!C$2:C$18,1)):INDEX(NG!C$2:C$18,MATCH($A144,NG!C$2:C$18,1)+1))</f>
        <v>1.3817549378005857E-7</v>
      </c>
      <c r="M144" s="8">
        <f>FORECAST($A144,INDEX(NG!F$2:F$14,MATCH($A144,NG!E$2:E$14,1)):INDEX(NG!F$2:F$14,MATCH($A144,NG!E$2:E$14,1)+1),INDEX(NG!E$2:E$14,MATCH($A144,NG!E$2:E$14,1)):INDEX(NG!E$2:E$14,MATCH($A144,NG!E$2:E$14,1)+1))</f>
        <v>7.4794442236572189E-7</v>
      </c>
      <c r="N144" s="8">
        <f>FORECAST($A144,INDEX(NG!H$2:H$14,MATCH($A144,NG!G$2:G$14,1)):INDEX(NG!H$2:H$14,MATCH($A144,NG!G$2:G$14,1)+1),INDEX(NG!G$2:G$14,MATCH($A144,NG!G$2:G$14,1)):INDEX(NG!G$2:G$14,MATCH($A144,NG!G$2:G$14,1)+1))</f>
        <v>4.8451767537193872E-8</v>
      </c>
      <c r="O144" s="3">
        <v>3.0000000000000001E-6</v>
      </c>
      <c r="P144" s="3">
        <v>5.0000000000000003E-10</v>
      </c>
      <c r="T144" s="9"/>
    </row>
    <row r="145" spans="1:20" x14ac:dyDescent="0.35">
      <c r="A145">
        <v>143</v>
      </c>
      <c r="B145" s="13">
        <f t="shared" si="5"/>
        <v>-143</v>
      </c>
      <c r="C145" s="2">
        <v>0</v>
      </c>
      <c r="D145" s="2">
        <v>0</v>
      </c>
      <c r="E145" s="7">
        <f>FORECAST(A145,INDEX(ross!C$3:C$960,MATCH(A145,ross!B$3:B$960,1)):INDEX(ross!C$3:C$960,MATCH(A145,ross!B$3:B$960,1)+1),INDEX(ross!B$3:B$960,MATCH(A145,ross!B$3:B$960,1)):INDEX(ross!B$3:B$960,MATCH(A145,ross!B$3:B$960,1)+1))</f>
        <v>23.314429929999999</v>
      </c>
      <c r="F145" s="7">
        <f>FORECAST(A145,INDEX(ross!I$3:I$960,MATCH(A145,ross!B$3:B$960,1)):INDEX(ross!I$3:I$960,MATCH(A145,ross!B$3:B$960,1)+1),INDEX(ross!B$3:B$960,MATCH(A145,ross!B$3:B$960,1)):INDEX(ross!B$3:B$960,MATCH(A145,ross!B$3:B$960,1)+1))</f>
        <v>2.6902091600446649</v>
      </c>
      <c r="G145" s="3">
        <f t="shared" si="4"/>
        <v>1.0000000000000001E-30</v>
      </c>
      <c r="H145" s="9">
        <f>FORECAST(A145,INDEX('18O'!C$3:C$29,MATCH(A145,'18O'!A$3:A$29,1)):INDEX('18O'!C$3:C$29,MATCH(A145,'18O'!A$3:A$29,1)+1),INDEX('18O'!A$3:A$29,MATCH(A145,'18O'!A$3:A$29,1)):INDEX('18O'!A$3:A$29,MATCH(A145,'18O'!A$3:A$29,1)+1))</f>
        <v>111.47777777777779</v>
      </c>
      <c r="I145" s="9">
        <f>FORECAST(A145,INDEX('18O'!E$3:E$29,MATCH(A145,'18O'!A$3:A$29,1)):INDEX('18O'!E$3:E$29,MATCH(A145,'18O'!A$3:A$29,1)+1),INDEX('18O'!A$3:A$29,MATCH(A145,'18O'!A$3:A$29,1)):INDEX('18O'!A$3:A$29,MATCH(A145,'18O'!A$3:A$29,1)+1))</f>
        <v>8.8758595392714525</v>
      </c>
      <c r="J145" s="27">
        <f>'39Ar'!E145</f>
        <v>0.55176000000000014</v>
      </c>
      <c r="K145" s="8">
        <f>FORECAST($A145,INDEX(NG!B$2:B$17,MATCH($A145,NG!A$2:A$17,1)):INDEX(NG!B$2:B$17,MATCH($A145,NG!A$2:A$17,1)+1),INDEX(NG!A$2:A$17,MATCH($A145,NG!A$2:A$17,1)):INDEX(NG!A$2:A$17,MATCH($A145,NG!A$2:A$17,1)+1))</f>
        <v>6.3763207893419753E-6</v>
      </c>
      <c r="L145" s="8">
        <f>FORECAST($A145,INDEX(NG!D$2:D$18,MATCH($A145,NG!C$2:C$18,1)):INDEX(NG!D$2:D$18,MATCH($A145,NG!C$2:C$18,1)+1),INDEX(NG!C$2:C$18,MATCH($A145,NG!C$2:C$18,1)):INDEX(NG!C$2:C$18,MATCH($A145,NG!C$2:C$18,1)+1))</f>
        <v>1.380756831390365E-7</v>
      </c>
      <c r="M145" s="8">
        <f>FORECAST($A145,INDEX(NG!F$2:F$14,MATCH($A145,NG!E$2:E$14,1)):INDEX(NG!F$2:F$14,MATCH($A145,NG!E$2:E$14,1)+1),INDEX(NG!E$2:E$14,MATCH($A145,NG!E$2:E$14,1)):INDEX(NG!E$2:E$14,MATCH($A145,NG!E$2:E$14,1)+1))</f>
        <v>7.4695985723694187E-7</v>
      </c>
      <c r="N145" s="8">
        <f>FORECAST($A145,INDEX(NG!H$2:H$14,MATCH($A145,NG!G$2:G$14,1)):INDEX(NG!H$2:H$14,MATCH($A145,NG!G$2:G$14,1)+1),INDEX(NG!G$2:G$14,MATCH($A145,NG!G$2:G$14,1)):INDEX(NG!G$2:G$14,MATCH($A145,NG!G$2:G$14,1)+1))</f>
        <v>4.8399131713593052E-8</v>
      </c>
      <c r="O145" s="3">
        <v>3.0000000000000001E-6</v>
      </c>
      <c r="P145" s="3">
        <v>5.0000000000000003E-10</v>
      </c>
      <c r="T145" s="9"/>
    </row>
    <row r="146" spans="1:20" x14ac:dyDescent="0.35">
      <c r="A146">
        <v>144</v>
      </c>
      <c r="B146" s="13">
        <f t="shared" si="5"/>
        <v>-144</v>
      </c>
      <c r="C146" s="2">
        <v>0</v>
      </c>
      <c r="D146" s="2">
        <v>0</v>
      </c>
      <c r="E146" s="7">
        <f>FORECAST(A146,INDEX(ross!C$3:C$960,MATCH(A146,ross!B$3:B$960,1)):INDEX(ross!C$3:C$960,MATCH(A146,ross!B$3:B$960,1)+1),INDEX(ross!B$3:B$960,MATCH(A146,ross!B$3:B$960,1)):INDEX(ross!B$3:B$960,MATCH(A146,ross!B$3:B$960,1)+1))</f>
        <v>23.316229539999995</v>
      </c>
      <c r="F146" s="7">
        <f>FORECAST(A146,INDEX(ross!I$3:I$960,MATCH(A146,ross!B$3:B$960,1)):INDEX(ross!I$3:I$960,MATCH(A146,ross!B$3:B$960,1)+1),INDEX(ross!B$3:B$960,MATCH(A146,ross!B$3:B$960,1)):INDEX(ross!B$3:B$960,MATCH(A146,ross!B$3:B$960,1)+1))</f>
        <v>2.6923169224654826</v>
      </c>
      <c r="G146" s="3">
        <f t="shared" si="4"/>
        <v>1.0000000000000001E-30</v>
      </c>
      <c r="H146" s="9">
        <f>FORECAST(A146,INDEX('18O'!C$3:C$29,MATCH(A146,'18O'!A$3:A$29,1)):INDEX('18O'!C$3:C$29,MATCH(A146,'18O'!A$3:A$29,1)+1),INDEX('18O'!A$3:A$29,MATCH(A146,'18O'!A$3:A$29,1)):INDEX('18O'!A$3:A$29,MATCH(A146,'18O'!A$3:A$29,1)+1))</f>
        <v>111.47777777777779</v>
      </c>
      <c r="I146" s="9">
        <f>FORECAST(A146,INDEX('18O'!E$3:E$29,MATCH(A146,'18O'!A$3:A$29,1)):INDEX('18O'!E$3:E$29,MATCH(A146,'18O'!A$3:A$29,1)+1),INDEX('18O'!A$3:A$29,MATCH(A146,'18O'!A$3:A$29,1)):INDEX('18O'!A$3:A$29,MATCH(A146,'18O'!A$3:A$29,1)+1))</f>
        <v>8.8762392606024925</v>
      </c>
      <c r="J146" s="27">
        <f>'39Ar'!E146</f>
        <v>0.55124000000000017</v>
      </c>
      <c r="K146" s="8">
        <f>FORECAST($A146,INDEX(NG!B$2:B$17,MATCH($A146,NG!A$2:A$17,1)):INDEX(NG!B$2:B$17,MATCH($A146,NG!A$2:A$17,1)+1),INDEX(NG!A$2:A$17,MATCH($A146,NG!A$2:A$17,1)):INDEX(NG!A$2:A$17,MATCH($A146,NG!A$2:A$17,1)+1))</f>
        <v>6.4039795079055455E-6</v>
      </c>
      <c r="L146" s="8">
        <f>FORECAST($A146,INDEX(NG!D$2:D$18,MATCH($A146,NG!C$2:C$18,1)):INDEX(NG!D$2:D$18,MATCH($A146,NG!C$2:C$18,1)+1),INDEX(NG!C$2:C$18,MATCH($A146,NG!C$2:C$18,1)):INDEX(NG!C$2:C$18,MATCH($A146,NG!C$2:C$18,1)+1))</f>
        <v>1.3797587249801443E-7</v>
      </c>
      <c r="M146" s="8">
        <f>FORECAST($A146,INDEX(NG!F$2:F$14,MATCH($A146,NG!E$2:E$14,1)):INDEX(NG!F$2:F$14,MATCH($A146,NG!E$2:E$14,1)+1),INDEX(NG!E$2:E$14,MATCH($A146,NG!E$2:E$14,1)):INDEX(NG!E$2:E$14,MATCH($A146,NG!E$2:E$14,1)+1))</f>
        <v>7.4597529210816185E-7</v>
      </c>
      <c r="N146" s="8">
        <f>FORECAST($A146,INDEX(NG!H$2:H$14,MATCH($A146,NG!G$2:G$14,1)):INDEX(NG!H$2:H$14,MATCH($A146,NG!G$2:G$14,1)+1),INDEX(NG!G$2:G$14,MATCH($A146,NG!G$2:G$14,1)):INDEX(NG!G$2:G$14,MATCH($A146,NG!G$2:G$14,1)+1))</f>
        <v>4.8346495889992232E-8</v>
      </c>
      <c r="O146" s="3">
        <v>3.0000000000000001E-6</v>
      </c>
      <c r="P146" s="3">
        <v>5.0000000000000003E-10</v>
      </c>
      <c r="T146" s="9"/>
    </row>
    <row r="147" spans="1:20" x14ac:dyDescent="0.35">
      <c r="A147">
        <v>145</v>
      </c>
      <c r="B147" s="13">
        <f t="shared" si="5"/>
        <v>-145</v>
      </c>
      <c r="C147" s="2">
        <v>0</v>
      </c>
      <c r="D147" s="2">
        <v>0</v>
      </c>
      <c r="E147" s="7">
        <f>FORECAST(A147,INDEX(ross!C$3:C$960,MATCH(A147,ross!B$3:B$960,1)):INDEX(ross!C$3:C$960,MATCH(A147,ross!B$3:B$960,1)+1),INDEX(ross!B$3:B$960,MATCH(A147,ross!B$3:B$960,1)):INDEX(ross!B$3:B$960,MATCH(A147,ross!B$3:B$960,1)+1))</f>
        <v>23.318632119999997</v>
      </c>
      <c r="F147" s="7">
        <f>FORECAST(A147,INDEX(ross!I$3:I$960,MATCH(A147,ross!B$3:B$960,1)):INDEX(ross!I$3:I$960,MATCH(A147,ross!B$3:B$960,1)+1),INDEX(ross!B$3:B$960,MATCH(A147,ross!B$3:B$960,1)):INDEX(ross!B$3:B$960,MATCH(A147,ross!B$3:B$960,1)+1))</f>
        <v>2.69550772551634</v>
      </c>
      <c r="G147" s="3">
        <f t="shared" si="4"/>
        <v>1.0000000000000001E-30</v>
      </c>
      <c r="H147" s="9">
        <f>FORECAST(A147,INDEX('18O'!C$3:C$29,MATCH(A147,'18O'!A$3:A$29,1)):INDEX('18O'!C$3:C$29,MATCH(A147,'18O'!A$3:A$29,1)+1),INDEX('18O'!A$3:A$29,MATCH(A147,'18O'!A$3:A$29,1)):INDEX('18O'!A$3:A$29,MATCH(A147,'18O'!A$3:A$29,1)+1))</f>
        <v>111.47777777777779</v>
      </c>
      <c r="I147" s="9">
        <f>FORECAST(A147,INDEX('18O'!E$3:E$29,MATCH(A147,'18O'!A$3:A$29,1)):INDEX('18O'!E$3:E$29,MATCH(A147,'18O'!A$3:A$29,1)+1),INDEX('18O'!A$3:A$29,MATCH(A147,'18O'!A$3:A$29,1)):INDEX('18O'!A$3:A$29,MATCH(A147,'18O'!A$3:A$29,1)+1))</f>
        <v>8.8766189819335306</v>
      </c>
      <c r="J147" s="27">
        <f>'39Ar'!E147</f>
        <v>0.5507200000000001</v>
      </c>
      <c r="K147" s="8">
        <f>FORECAST($A147,INDEX(NG!B$2:B$17,MATCH($A147,NG!A$2:A$17,1)):INDEX(NG!B$2:B$17,MATCH($A147,NG!A$2:A$17,1)+1),INDEX(NG!A$2:A$17,MATCH($A147,NG!A$2:A$17,1)):INDEX(NG!A$2:A$17,MATCH($A147,NG!A$2:A$17,1)+1))</f>
        <v>6.4316382264691156E-6</v>
      </c>
      <c r="L147" s="8">
        <f>FORECAST($A147,INDEX(NG!D$2:D$18,MATCH($A147,NG!C$2:C$18,1)):INDEX(NG!D$2:D$18,MATCH($A147,NG!C$2:C$18,1)+1),INDEX(NG!C$2:C$18,MATCH($A147,NG!C$2:C$18,1)):INDEX(NG!C$2:C$18,MATCH($A147,NG!C$2:C$18,1)+1))</f>
        <v>1.3787606185699235E-7</v>
      </c>
      <c r="M147" s="8">
        <f>FORECAST($A147,INDEX(NG!F$2:F$14,MATCH($A147,NG!E$2:E$14,1)):INDEX(NG!F$2:F$14,MATCH($A147,NG!E$2:E$14,1)+1),INDEX(NG!E$2:E$14,MATCH($A147,NG!E$2:E$14,1)):INDEX(NG!E$2:E$14,MATCH($A147,NG!E$2:E$14,1)+1))</f>
        <v>7.4499072697938173E-7</v>
      </c>
      <c r="N147" s="8">
        <f>FORECAST($A147,INDEX(NG!H$2:H$14,MATCH($A147,NG!G$2:G$14,1)):INDEX(NG!H$2:H$14,MATCH($A147,NG!G$2:G$14,1)+1),INDEX(NG!G$2:G$14,MATCH($A147,NG!G$2:G$14,1)):INDEX(NG!G$2:G$14,MATCH($A147,NG!G$2:G$14,1)+1))</f>
        <v>4.8293860066391406E-8</v>
      </c>
      <c r="O147" s="3">
        <v>3.0000000000000001E-6</v>
      </c>
      <c r="P147" s="3">
        <v>5.0000000000000003E-10</v>
      </c>
      <c r="T147" s="9"/>
    </row>
    <row r="148" spans="1:20" x14ac:dyDescent="0.35">
      <c r="A148">
        <v>146</v>
      </c>
      <c r="B148" s="13">
        <f t="shared" si="5"/>
        <v>-146</v>
      </c>
      <c r="C148" s="2">
        <v>0</v>
      </c>
      <c r="D148" s="2">
        <v>0</v>
      </c>
      <c r="E148" s="7">
        <f>FORECAST(A148,INDEX(ross!C$3:C$960,MATCH(A148,ross!B$3:B$960,1)):INDEX(ross!C$3:C$960,MATCH(A148,ross!B$3:B$960,1)+1),INDEX(ross!B$3:B$960,MATCH(A148,ross!B$3:B$960,1)):INDEX(ross!B$3:B$960,MATCH(A148,ross!B$3:B$960,1)+1))</f>
        <v>23.321533380000002</v>
      </c>
      <c r="F148" s="7">
        <f>FORECAST(A148,INDEX(ross!I$3:I$960,MATCH(A148,ross!B$3:B$960,1)):INDEX(ross!I$3:I$960,MATCH(A148,ross!B$3:B$960,1)+1),INDEX(ross!B$3:B$960,MATCH(A148,ross!B$3:B$960,1)):INDEX(ross!B$3:B$960,MATCH(A148,ross!B$3:B$960,1)+1))</f>
        <v>2.697878886067814</v>
      </c>
      <c r="G148" s="3">
        <f t="shared" si="4"/>
        <v>1.0000000000000001E-30</v>
      </c>
      <c r="H148" s="9">
        <f>FORECAST(A148,INDEX('18O'!C$3:C$29,MATCH(A148,'18O'!A$3:A$29,1)):INDEX('18O'!C$3:C$29,MATCH(A148,'18O'!A$3:A$29,1)+1),INDEX('18O'!A$3:A$29,MATCH(A148,'18O'!A$3:A$29,1)):INDEX('18O'!A$3:A$29,MATCH(A148,'18O'!A$3:A$29,1)+1))</f>
        <v>111.47777777777779</v>
      </c>
      <c r="I148" s="9">
        <f>FORECAST(A148,INDEX('18O'!E$3:E$29,MATCH(A148,'18O'!A$3:A$29,1)):INDEX('18O'!E$3:E$29,MATCH(A148,'18O'!A$3:A$29,1)+1),INDEX('18O'!A$3:A$29,MATCH(A148,'18O'!A$3:A$29,1)):INDEX('18O'!A$3:A$29,MATCH(A148,'18O'!A$3:A$29,1)+1))</f>
        <v>8.8769987032645705</v>
      </c>
      <c r="J148" s="27">
        <f>'39Ar'!E148</f>
        <v>0.55020000000000013</v>
      </c>
      <c r="K148" s="8">
        <f>FORECAST($A148,INDEX(NG!B$2:B$17,MATCH($A148,NG!A$2:A$17,1)):INDEX(NG!B$2:B$17,MATCH($A148,NG!A$2:A$17,1)+1),INDEX(NG!A$2:A$17,MATCH($A148,NG!A$2:A$17,1)):INDEX(NG!A$2:A$17,MATCH($A148,NG!A$2:A$17,1)+1))</f>
        <v>6.4592969450326857E-6</v>
      </c>
      <c r="L148" s="8">
        <f>FORECAST($A148,INDEX(NG!D$2:D$18,MATCH($A148,NG!C$2:C$18,1)):INDEX(NG!D$2:D$18,MATCH($A148,NG!C$2:C$18,1)+1),INDEX(NG!C$2:C$18,MATCH($A148,NG!C$2:C$18,1)):INDEX(NG!C$2:C$18,MATCH($A148,NG!C$2:C$18,1)+1))</f>
        <v>1.3777625121597028E-7</v>
      </c>
      <c r="M148" s="8">
        <f>FORECAST($A148,INDEX(NG!F$2:F$14,MATCH($A148,NG!E$2:E$14,1)):INDEX(NG!F$2:F$14,MATCH($A148,NG!E$2:E$14,1)+1),INDEX(NG!E$2:E$14,MATCH($A148,NG!E$2:E$14,1)):INDEX(NG!E$2:E$14,MATCH($A148,NG!E$2:E$14,1)+1))</f>
        <v>7.4400616185060171E-7</v>
      </c>
      <c r="N148" s="8">
        <f>FORECAST($A148,INDEX(NG!H$2:H$14,MATCH($A148,NG!G$2:G$14,1)):INDEX(NG!H$2:H$14,MATCH($A148,NG!G$2:G$14,1)+1),INDEX(NG!G$2:G$14,MATCH($A148,NG!G$2:G$14,1)):INDEX(NG!G$2:G$14,MATCH($A148,NG!G$2:G$14,1)+1))</f>
        <v>4.8241224242790586E-8</v>
      </c>
      <c r="O148" s="3">
        <v>3.0000000000000001E-6</v>
      </c>
      <c r="P148" s="3">
        <v>5.0000000000000003E-10</v>
      </c>
      <c r="T148" s="9"/>
    </row>
    <row r="149" spans="1:20" x14ac:dyDescent="0.35">
      <c r="A149">
        <v>147</v>
      </c>
      <c r="B149" s="13">
        <f t="shared" si="5"/>
        <v>-147</v>
      </c>
      <c r="C149" s="2">
        <v>0</v>
      </c>
      <c r="D149" s="2">
        <v>0</v>
      </c>
      <c r="E149" s="7">
        <f>FORECAST(A149,INDEX(ross!C$3:C$960,MATCH(A149,ross!B$3:B$960,1)):INDEX(ross!C$3:C$960,MATCH(A149,ross!B$3:B$960,1)+1),INDEX(ross!B$3:B$960,MATCH(A149,ross!B$3:B$960,1)):INDEX(ross!B$3:B$960,MATCH(A149,ross!B$3:B$960,1)+1))</f>
        <v>23.324851899999999</v>
      </c>
      <c r="F149" s="7">
        <f>FORECAST(A149,INDEX(ross!I$3:I$960,MATCH(A149,ross!B$3:B$960,1)):INDEX(ross!I$3:I$960,MATCH(A149,ross!B$3:B$960,1)+1),INDEX(ross!B$3:B$960,MATCH(A149,ross!B$3:B$960,1)):INDEX(ross!B$3:B$960,MATCH(A149,ross!B$3:B$960,1)+1))</f>
        <v>2.7005718064060185</v>
      </c>
      <c r="G149" s="3">
        <f t="shared" si="4"/>
        <v>1.0000000000000001E-30</v>
      </c>
      <c r="H149" s="9">
        <f>FORECAST(A149,INDEX('18O'!C$3:C$29,MATCH(A149,'18O'!A$3:A$29,1)):INDEX('18O'!C$3:C$29,MATCH(A149,'18O'!A$3:A$29,1)+1),INDEX('18O'!A$3:A$29,MATCH(A149,'18O'!A$3:A$29,1)):INDEX('18O'!A$3:A$29,MATCH(A149,'18O'!A$3:A$29,1)+1))</f>
        <v>111.47777777777779</v>
      </c>
      <c r="I149" s="9">
        <f>FORECAST(A149,INDEX('18O'!E$3:E$29,MATCH(A149,'18O'!A$3:A$29,1)):INDEX('18O'!E$3:E$29,MATCH(A149,'18O'!A$3:A$29,1)+1),INDEX('18O'!A$3:A$29,MATCH(A149,'18O'!A$3:A$29,1)):INDEX('18O'!A$3:A$29,MATCH(A149,'18O'!A$3:A$29,1)+1))</f>
        <v>8.8773784245956104</v>
      </c>
      <c r="J149" s="27">
        <f>'39Ar'!E149</f>
        <v>0.54968000000000017</v>
      </c>
      <c r="K149" s="8">
        <f>FORECAST($A149,INDEX(NG!B$2:B$17,MATCH($A149,NG!A$2:A$17,1)):INDEX(NG!B$2:B$17,MATCH($A149,NG!A$2:A$17,1)+1),INDEX(NG!A$2:A$17,MATCH($A149,NG!A$2:A$17,1)):INDEX(NG!A$2:A$17,MATCH($A149,NG!A$2:A$17,1)+1))</f>
        <v>6.4869556635962558E-6</v>
      </c>
      <c r="L149" s="8">
        <f>FORECAST($A149,INDEX(NG!D$2:D$18,MATCH($A149,NG!C$2:C$18,1)):INDEX(NG!D$2:D$18,MATCH($A149,NG!C$2:C$18,1)+1),INDEX(NG!C$2:C$18,MATCH($A149,NG!C$2:C$18,1)):INDEX(NG!C$2:C$18,MATCH($A149,NG!C$2:C$18,1)+1))</f>
        <v>1.3767644057494818E-7</v>
      </c>
      <c r="M149" s="8">
        <f>FORECAST($A149,INDEX(NG!F$2:F$14,MATCH($A149,NG!E$2:E$14,1)):INDEX(NG!F$2:F$14,MATCH($A149,NG!E$2:E$14,1)+1),INDEX(NG!E$2:E$14,MATCH($A149,NG!E$2:E$14,1)):INDEX(NG!E$2:E$14,MATCH($A149,NG!E$2:E$14,1)+1))</f>
        <v>7.4302159672182169E-7</v>
      </c>
      <c r="N149" s="8">
        <f>FORECAST($A149,INDEX(NG!H$2:H$14,MATCH($A149,NG!G$2:G$14,1)):INDEX(NG!H$2:H$14,MATCH($A149,NG!G$2:G$14,1)+1),INDEX(NG!G$2:G$14,MATCH($A149,NG!G$2:G$14,1)):INDEX(NG!G$2:G$14,MATCH($A149,NG!G$2:G$14,1)+1))</f>
        <v>4.8188588419189766E-8</v>
      </c>
      <c r="O149" s="3">
        <v>3.0000000000000001E-6</v>
      </c>
      <c r="P149" s="3">
        <v>5.0000000000000003E-10</v>
      </c>
      <c r="T149" s="9"/>
    </row>
    <row r="150" spans="1:20" x14ac:dyDescent="0.35">
      <c r="A150">
        <v>148</v>
      </c>
      <c r="B150" s="13">
        <f t="shared" si="5"/>
        <v>-148</v>
      </c>
      <c r="C150" s="2">
        <v>0</v>
      </c>
      <c r="D150" s="2">
        <v>0</v>
      </c>
      <c r="E150" s="7">
        <f>FORECAST(A150,INDEX(ross!C$3:C$960,MATCH(A150,ross!B$3:B$960,1)):INDEX(ross!C$3:C$960,MATCH(A150,ross!B$3:B$960,1)+1),INDEX(ross!B$3:B$960,MATCH(A150,ross!B$3:B$960,1)):INDEX(ross!B$3:B$960,MATCH(A150,ross!B$3:B$960,1)+1))</f>
        <v>23.327771160000005</v>
      </c>
      <c r="F150" s="7">
        <f>FORECAST(A150,INDEX(ross!I$3:I$960,MATCH(A150,ross!B$3:B$960,1)):INDEX(ross!I$3:I$960,MATCH(A150,ross!B$3:B$960,1)+1),INDEX(ross!B$3:B$960,MATCH(A150,ross!B$3:B$960,1)):INDEX(ross!B$3:B$960,MATCH(A150,ross!B$3:B$960,1)+1))</f>
        <v>2.7028589766490994</v>
      </c>
      <c r="G150" s="3">
        <f t="shared" si="4"/>
        <v>1.0000000000000001E-30</v>
      </c>
      <c r="H150" s="9">
        <f>FORECAST(A150,INDEX('18O'!C$3:C$29,MATCH(A150,'18O'!A$3:A$29,1)):INDEX('18O'!C$3:C$29,MATCH(A150,'18O'!A$3:A$29,1)+1),INDEX('18O'!A$3:A$29,MATCH(A150,'18O'!A$3:A$29,1)):INDEX('18O'!A$3:A$29,MATCH(A150,'18O'!A$3:A$29,1)+1))</f>
        <v>111.47777777777779</v>
      </c>
      <c r="I150" s="9">
        <f>FORECAST(A150,INDEX('18O'!E$3:E$29,MATCH(A150,'18O'!A$3:A$29,1)):INDEX('18O'!E$3:E$29,MATCH(A150,'18O'!A$3:A$29,1)+1),INDEX('18O'!A$3:A$29,MATCH(A150,'18O'!A$3:A$29,1)):INDEX('18O'!A$3:A$29,MATCH(A150,'18O'!A$3:A$29,1)+1))</f>
        <v>8.8777581459266486</v>
      </c>
      <c r="J150" s="27">
        <f>'39Ar'!E150</f>
        <v>0.54916000000000009</v>
      </c>
      <c r="K150" s="8">
        <f>FORECAST($A150,INDEX(NG!B$2:B$17,MATCH($A150,NG!A$2:A$17,1)):INDEX(NG!B$2:B$17,MATCH($A150,NG!A$2:A$17,1)+1),INDEX(NG!A$2:A$17,MATCH($A150,NG!A$2:A$17,1)):INDEX(NG!A$2:A$17,MATCH($A150,NG!A$2:A$17,1)+1))</f>
        <v>6.5146143821598259E-6</v>
      </c>
      <c r="L150" s="8">
        <f>FORECAST($A150,INDEX(NG!D$2:D$18,MATCH($A150,NG!C$2:C$18,1)):INDEX(NG!D$2:D$18,MATCH($A150,NG!C$2:C$18,1)+1),INDEX(NG!C$2:C$18,MATCH($A150,NG!C$2:C$18,1)):INDEX(NG!C$2:C$18,MATCH($A150,NG!C$2:C$18,1)+1))</f>
        <v>1.3757662993392611E-7</v>
      </c>
      <c r="M150" s="8">
        <f>FORECAST($A150,INDEX(NG!F$2:F$14,MATCH($A150,NG!E$2:E$14,1)):INDEX(NG!F$2:F$14,MATCH($A150,NG!E$2:E$14,1)+1),INDEX(NG!E$2:E$14,MATCH($A150,NG!E$2:E$14,1)):INDEX(NG!E$2:E$14,MATCH($A150,NG!E$2:E$14,1)+1))</f>
        <v>7.4203703159304167E-7</v>
      </c>
      <c r="N150" s="8">
        <f>FORECAST($A150,INDEX(NG!H$2:H$14,MATCH($A150,NG!G$2:G$14,1)):INDEX(NG!H$2:H$14,MATCH($A150,NG!G$2:G$14,1)+1),INDEX(NG!G$2:G$14,MATCH($A150,NG!G$2:G$14,1)):INDEX(NG!G$2:G$14,MATCH($A150,NG!G$2:G$14,1)+1))</f>
        <v>4.8135952595588947E-8</v>
      </c>
      <c r="O150" s="3">
        <v>3.0000000000000001E-6</v>
      </c>
      <c r="P150" s="3">
        <v>5.0000000000000003E-10</v>
      </c>
      <c r="T150" s="9"/>
    </row>
    <row r="151" spans="1:20" x14ac:dyDescent="0.35">
      <c r="A151">
        <v>149</v>
      </c>
      <c r="B151" s="13">
        <f t="shared" si="5"/>
        <v>-149</v>
      </c>
      <c r="C151" s="2">
        <v>0</v>
      </c>
      <c r="D151" s="2">
        <v>0</v>
      </c>
      <c r="E151" s="7">
        <f>FORECAST(A151,INDEX(ross!C$3:C$960,MATCH(A151,ross!B$3:B$960,1)):INDEX(ross!C$3:C$960,MATCH(A151,ross!B$3:B$960,1)+1),INDEX(ross!B$3:B$960,MATCH(A151,ross!B$3:B$960,1)):INDEX(ross!B$3:B$960,MATCH(A151,ross!B$3:B$960,1)+1))</f>
        <v>23.330100000000002</v>
      </c>
      <c r="F151" s="7">
        <f>FORECAST(A151,INDEX(ross!I$3:I$960,MATCH(A151,ross!B$3:B$960,1)):INDEX(ross!I$3:I$960,MATCH(A151,ross!B$3:B$960,1)+1),INDEX(ross!B$3:B$960,MATCH(A151,ross!B$3:B$960,1)):INDEX(ross!B$3:B$960,MATCH(A151,ross!B$3:B$960,1)+1))</f>
        <v>2.7051006258503136</v>
      </c>
      <c r="G151" s="3">
        <f t="shared" si="4"/>
        <v>1.0000000000000001E-30</v>
      </c>
      <c r="H151" s="9">
        <f>FORECAST(A151,INDEX('18O'!C$3:C$29,MATCH(A151,'18O'!A$3:A$29,1)):INDEX('18O'!C$3:C$29,MATCH(A151,'18O'!A$3:A$29,1)+1),INDEX('18O'!A$3:A$29,MATCH(A151,'18O'!A$3:A$29,1)):INDEX('18O'!A$3:A$29,MATCH(A151,'18O'!A$3:A$29,1)+1))</f>
        <v>111.47777777777779</v>
      </c>
      <c r="I151" s="9">
        <f>FORECAST(A151,INDEX('18O'!E$3:E$29,MATCH(A151,'18O'!A$3:A$29,1)):INDEX('18O'!E$3:E$29,MATCH(A151,'18O'!A$3:A$29,1)+1),INDEX('18O'!A$3:A$29,MATCH(A151,'18O'!A$3:A$29,1)):INDEX('18O'!A$3:A$29,MATCH(A151,'18O'!A$3:A$29,1)+1))</f>
        <v>8.8781378672576885</v>
      </c>
      <c r="J151" s="27">
        <f>'39Ar'!E151</f>
        <v>0.54864000000000013</v>
      </c>
      <c r="K151" s="8">
        <f>FORECAST($A151,INDEX(NG!B$2:B$17,MATCH($A151,NG!A$2:A$17,1)):INDEX(NG!B$2:B$17,MATCH($A151,NG!A$2:A$17,1)+1),INDEX(NG!A$2:A$17,MATCH($A151,NG!A$2:A$17,1)):INDEX(NG!A$2:A$17,MATCH($A151,NG!A$2:A$17,1)+1))</f>
        <v>6.5422731007233961E-6</v>
      </c>
      <c r="L151" s="8">
        <f>FORECAST($A151,INDEX(NG!D$2:D$18,MATCH($A151,NG!C$2:C$18,1)):INDEX(NG!D$2:D$18,MATCH($A151,NG!C$2:C$18,1)+1),INDEX(NG!C$2:C$18,MATCH($A151,NG!C$2:C$18,1)):INDEX(NG!C$2:C$18,MATCH($A151,NG!C$2:C$18,1)+1))</f>
        <v>1.3747681929290403E-7</v>
      </c>
      <c r="M151" s="8">
        <f>FORECAST($A151,INDEX(NG!F$2:F$14,MATCH($A151,NG!E$2:E$14,1)):INDEX(NG!F$2:F$14,MATCH($A151,NG!E$2:E$14,1)+1),INDEX(NG!E$2:E$14,MATCH($A151,NG!E$2:E$14,1)):INDEX(NG!E$2:E$14,MATCH($A151,NG!E$2:E$14,1)+1))</f>
        <v>7.4105246646426165E-7</v>
      </c>
      <c r="N151" s="8">
        <f>FORECAST($A151,INDEX(NG!H$2:H$14,MATCH($A151,NG!G$2:G$14,1)):INDEX(NG!H$2:H$14,MATCH($A151,NG!G$2:G$14,1)+1),INDEX(NG!G$2:G$14,MATCH($A151,NG!G$2:G$14,1)):INDEX(NG!G$2:G$14,MATCH($A151,NG!G$2:G$14,1)+1))</f>
        <v>4.808331677198812E-8</v>
      </c>
      <c r="O151" s="3">
        <v>3.0000000000000001E-6</v>
      </c>
      <c r="P151" s="3">
        <v>5.0000000000000003E-10</v>
      </c>
      <c r="T151" s="9"/>
    </row>
    <row r="152" spans="1:20" x14ac:dyDescent="0.35">
      <c r="A152">
        <v>150</v>
      </c>
      <c r="B152" s="13">
        <f t="shared" si="5"/>
        <v>-150</v>
      </c>
      <c r="C152" s="2">
        <v>0</v>
      </c>
      <c r="D152" s="2">
        <v>0</v>
      </c>
      <c r="E152" s="7">
        <f>FORECAST(A152,INDEX(ross!C$3:C$960,MATCH(A152,ross!B$3:B$960,1)):INDEX(ross!C$3:C$960,MATCH(A152,ross!B$3:B$960,1)+1),INDEX(ross!B$3:B$960,MATCH(A152,ross!B$3:B$960,1)):INDEX(ross!B$3:B$960,MATCH(A152,ross!B$3:B$960,1)+1))</f>
        <v>23.331585950000004</v>
      </c>
      <c r="F152" s="7">
        <f>FORECAST(A152,INDEX(ross!I$3:I$960,MATCH(A152,ross!B$3:B$960,1)):INDEX(ross!I$3:I$960,MATCH(A152,ross!B$3:B$960,1)+1),INDEX(ross!B$3:B$960,MATCH(A152,ross!B$3:B$960,1)):INDEX(ross!B$3:B$960,MATCH(A152,ross!B$3:B$960,1)+1))</f>
        <v>2.7067872501415087</v>
      </c>
      <c r="G152" s="3">
        <f t="shared" si="4"/>
        <v>1.0000000000000001E-30</v>
      </c>
      <c r="H152" s="9">
        <f>FORECAST(A152,INDEX('18O'!C$3:C$29,MATCH(A152,'18O'!A$3:A$29,1)):INDEX('18O'!C$3:C$29,MATCH(A152,'18O'!A$3:A$29,1)+1),INDEX('18O'!A$3:A$29,MATCH(A152,'18O'!A$3:A$29,1)):INDEX('18O'!A$3:A$29,MATCH(A152,'18O'!A$3:A$29,1)+1))</f>
        <v>111.47777777777779</v>
      </c>
      <c r="I152" s="9">
        <f>FORECAST(A152,INDEX('18O'!E$3:E$29,MATCH(A152,'18O'!A$3:A$29,1)):INDEX('18O'!E$3:E$29,MATCH(A152,'18O'!A$3:A$29,1)+1),INDEX('18O'!A$3:A$29,MATCH(A152,'18O'!A$3:A$29,1)):INDEX('18O'!A$3:A$29,MATCH(A152,'18O'!A$3:A$29,1)+1))</f>
        <v>8.8785175885887284</v>
      </c>
      <c r="J152" s="27">
        <f>'39Ar'!E152</f>
        <v>0.54812000000000016</v>
      </c>
      <c r="K152" s="8">
        <f>FORECAST($A152,INDEX(NG!B$2:B$17,MATCH($A152,NG!A$2:A$17,1)):INDEX(NG!B$2:B$17,MATCH($A152,NG!A$2:A$17,1)+1),INDEX(NG!A$2:A$17,MATCH($A152,NG!A$2:A$17,1)):INDEX(NG!A$2:A$17,MATCH($A152,NG!A$2:A$17,1)+1))</f>
        <v>6.569931819286967E-6</v>
      </c>
      <c r="L152" s="8">
        <f>FORECAST($A152,INDEX(NG!D$2:D$18,MATCH($A152,NG!C$2:C$18,1)):INDEX(NG!D$2:D$18,MATCH($A152,NG!C$2:C$18,1)+1),INDEX(NG!C$2:C$18,MATCH($A152,NG!C$2:C$18,1)):INDEX(NG!C$2:C$18,MATCH($A152,NG!C$2:C$18,1)+1))</f>
        <v>1.3737700865188196E-7</v>
      </c>
      <c r="M152" s="8">
        <f>FORECAST($A152,INDEX(NG!F$2:F$14,MATCH($A152,NG!E$2:E$14,1)):INDEX(NG!F$2:F$14,MATCH($A152,NG!E$2:E$14,1)+1),INDEX(NG!E$2:E$14,MATCH($A152,NG!E$2:E$14,1)):INDEX(NG!E$2:E$14,MATCH($A152,NG!E$2:E$14,1)+1))</f>
        <v>7.4006790133548163E-7</v>
      </c>
      <c r="N152" s="8">
        <f>FORECAST($A152,INDEX(NG!H$2:H$14,MATCH($A152,NG!G$2:G$14,1)):INDEX(NG!H$2:H$14,MATCH($A152,NG!G$2:G$14,1)+1),INDEX(NG!G$2:G$14,MATCH($A152,NG!G$2:G$14,1)):INDEX(NG!G$2:G$14,MATCH($A152,NG!G$2:G$14,1)+1))</f>
        <v>4.8030680948387301E-8</v>
      </c>
      <c r="O152" s="3">
        <v>3.0000000000000001E-6</v>
      </c>
      <c r="P152" s="3">
        <v>5.0000000000000003E-10</v>
      </c>
      <c r="T152" s="9"/>
    </row>
    <row r="153" spans="1:20" x14ac:dyDescent="0.35">
      <c r="A153">
        <v>151</v>
      </c>
      <c r="B153" s="13">
        <f t="shared" si="5"/>
        <v>-151</v>
      </c>
      <c r="C153" s="2">
        <v>0</v>
      </c>
      <c r="D153" s="2">
        <v>0</v>
      </c>
      <c r="E153" s="7">
        <f>FORECAST(A153,INDEX(ross!C$3:C$960,MATCH(A153,ross!B$3:B$960,1)):INDEX(ross!C$3:C$960,MATCH(A153,ross!B$3:B$960,1)+1),INDEX(ross!B$3:B$960,MATCH(A153,ross!B$3:B$960,1)):INDEX(ross!B$3:B$960,MATCH(A153,ross!B$3:B$960,1)+1))</f>
        <v>23.335527039999999</v>
      </c>
      <c r="F153" s="7">
        <f>FORECAST(A153,INDEX(ross!I$3:I$960,MATCH(A153,ross!B$3:B$960,1)):INDEX(ross!I$3:I$960,MATCH(A153,ross!B$3:B$960,1)+1),INDEX(ross!B$3:B$960,MATCH(A153,ross!B$3:B$960,1)):INDEX(ross!B$3:B$960,MATCH(A153,ross!B$3:B$960,1)+1))</f>
        <v>2.709348665803617</v>
      </c>
      <c r="G153" s="3">
        <f t="shared" si="4"/>
        <v>1.0000000000000001E-30</v>
      </c>
      <c r="H153" s="9">
        <f>FORECAST(A153,INDEX('18O'!C$3:C$29,MATCH(A153,'18O'!A$3:A$29,1)):INDEX('18O'!C$3:C$29,MATCH(A153,'18O'!A$3:A$29,1)+1),INDEX('18O'!A$3:A$29,MATCH(A153,'18O'!A$3:A$29,1)):INDEX('18O'!A$3:A$29,MATCH(A153,'18O'!A$3:A$29,1)+1))</f>
        <v>111.47777777777779</v>
      </c>
      <c r="I153" s="9">
        <f>FORECAST(A153,INDEX('18O'!E$3:E$29,MATCH(A153,'18O'!A$3:A$29,1)):INDEX('18O'!E$3:E$29,MATCH(A153,'18O'!A$3:A$29,1)+1),INDEX('18O'!A$3:A$29,MATCH(A153,'18O'!A$3:A$29,1)):INDEX('18O'!A$3:A$29,MATCH(A153,'18O'!A$3:A$29,1)+1))</f>
        <v>8.8788973099197683</v>
      </c>
      <c r="J153" s="27">
        <f>'39Ar'!E153</f>
        <v>0.54760000000000009</v>
      </c>
      <c r="K153" s="8">
        <f>FORECAST($A153,INDEX(NG!B$2:B$17,MATCH($A153,NG!A$2:A$17,1)):INDEX(NG!B$2:B$17,MATCH($A153,NG!A$2:A$17,1)+1),INDEX(NG!A$2:A$17,MATCH($A153,NG!A$2:A$17,1)):INDEX(NG!A$2:A$17,MATCH($A153,NG!A$2:A$17,1)+1))</f>
        <v>6.5975905378505372E-6</v>
      </c>
      <c r="L153" s="8">
        <f>FORECAST($A153,INDEX(NG!D$2:D$18,MATCH($A153,NG!C$2:C$18,1)):INDEX(NG!D$2:D$18,MATCH($A153,NG!C$2:C$18,1)+1),INDEX(NG!C$2:C$18,MATCH($A153,NG!C$2:C$18,1)):INDEX(NG!C$2:C$18,MATCH($A153,NG!C$2:C$18,1)+1))</f>
        <v>1.3727719801085988E-7</v>
      </c>
      <c r="M153" s="8">
        <f>FORECAST($A153,INDEX(NG!F$2:F$14,MATCH($A153,NG!E$2:E$14,1)):INDEX(NG!F$2:F$14,MATCH($A153,NG!E$2:E$14,1)+1),INDEX(NG!E$2:E$14,MATCH($A153,NG!E$2:E$14,1)):INDEX(NG!E$2:E$14,MATCH($A153,NG!E$2:E$14,1)+1))</f>
        <v>7.3908333620670151E-7</v>
      </c>
      <c r="N153" s="8">
        <f>FORECAST($A153,INDEX(NG!H$2:H$14,MATCH($A153,NG!G$2:G$14,1)):INDEX(NG!H$2:H$14,MATCH($A153,NG!G$2:G$14,1)+1),INDEX(NG!G$2:G$14,MATCH($A153,NG!G$2:G$14,1)):INDEX(NG!G$2:G$14,MATCH($A153,NG!G$2:G$14,1)+1))</f>
        <v>4.7978045124786481E-8</v>
      </c>
      <c r="O153" s="3">
        <v>3.0000000000000001E-6</v>
      </c>
      <c r="P153" s="3">
        <v>5.0000000000000003E-10</v>
      </c>
      <c r="T153" s="9"/>
    </row>
    <row r="154" spans="1:20" x14ac:dyDescent="0.35">
      <c r="A154">
        <v>152</v>
      </c>
      <c r="B154" s="13">
        <f t="shared" si="5"/>
        <v>-152</v>
      </c>
      <c r="C154" s="2">
        <v>0</v>
      </c>
      <c r="D154" s="2">
        <v>0</v>
      </c>
      <c r="E154" s="7">
        <f>FORECAST(A154,INDEX(ross!C$3:C$960,MATCH(A154,ross!B$3:B$960,1)):INDEX(ross!C$3:C$960,MATCH(A154,ross!B$3:B$960,1)+1),INDEX(ross!B$3:B$960,MATCH(A154,ross!B$3:B$960,1)):INDEX(ross!B$3:B$960,MATCH(A154,ross!B$3:B$960,1)+1))</f>
        <v>23.340341639999998</v>
      </c>
      <c r="F154" s="7">
        <f>FORECAST(A154,INDEX(ross!I$3:I$960,MATCH(A154,ross!B$3:B$960,1)):INDEX(ross!I$3:I$960,MATCH(A154,ross!B$3:B$960,1)+1),INDEX(ross!B$3:B$960,MATCH(A154,ross!B$3:B$960,1)):INDEX(ross!B$3:B$960,MATCH(A154,ross!B$3:B$960,1)+1))</f>
        <v>2.7114641056150832</v>
      </c>
      <c r="G154" s="3">
        <f t="shared" si="4"/>
        <v>1.0000000000000001E-30</v>
      </c>
      <c r="H154" s="9">
        <f>FORECAST(A154,INDEX('18O'!C$3:C$29,MATCH(A154,'18O'!A$3:A$29,1)):INDEX('18O'!C$3:C$29,MATCH(A154,'18O'!A$3:A$29,1)+1),INDEX('18O'!A$3:A$29,MATCH(A154,'18O'!A$3:A$29,1)):INDEX('18O'!A$3:A$29,MATCH(A154,'18O'!A$3:A$29,1)+1))</f>
        <v>111.47777777777779</v>
      </c>
      <c r="I154" s="9">
        <f>FORECAST(A154,INDEX('18O'!E$3:E$29,MATCH(A154,'18O'!A$3:A$29,1)):INDEX('18O'!E$3:E$29,MATCH(A154,'18O'!A$3:A$29,1)+1),INDEX('18O'!A$3:A$29,MATCH(A154,'18O'!A$3:A$29,1)):INDEX('18O'!A$3:A$29,MATCH(A154,'18O'!A$3:A$29,1)+1))</f>
        <v>8.8792770312508065</v>
      </c>
      <c r="J154" s="27">
        <f>'39Ar'!E154</f>
        <v>0.54708000000000012</v>
      </c>
      <c r="K154" s="8">
        <f>FORECAST($A154,INDEX(NG!B$2:B$17,MATCH($A154,NG!A$2:A$17,1)):INDEX(NG!B$2:B$17,MATCH($A154,NG!A$2:A$17,1)+1),INDEX(NG!A$2:A$17,MATCH($A154,NG!A$2:A$17,1)):INDEX(NG!A$2:A$17,MATCH($A154,NG!A$2:A$17,1)+1))</f>
        <v>6.6252492564141073E-6</v>
      </c>
      <c r="L154" s="8">
        <f>FORECAST($A154,INDEX(NG!D$2:D$18,MATCH($A154,NG!C$2:C$18,1)):INDEX(NG!D$2:D$18,MATCH($A154,NG!C$2:C$18,1)+1),INDEX(NG!C$2:C$18,MATCH($A154,NG!C$2:C$18,1)):INDEX(NG!C$2:C$18,MATCH($A154,NG!C$2:C$18,1)+1))</f>
        <v>1.3717738736983781E-7</v>
      </c>
      <c r="M154" s="8">
        <f>FORECAST($A154,INDEX(NG!F$2:F$14,MATCH($A154,NG!E$2:E$14,1)):INDEX(NG!F$2:F$14,MATCH($A154,NG!E$2:E$14,1)+1),INDEX(NG!E$2:E$14,MATCH($A154,NG!E$2:E$14,1)):INDEX(NG!E$2:E$14,MATCH($A154,NG!E$2:E$14,1)+1))</f>
        <v>7.3809877107792149E-7</v>
      </c>
      <c r="N154" s="8">
        <f>FORECAST($A154,INDEX(NG!H$2:H$14,MATCH($A154,NG!G$2:G$14,1)):INDEX(NG!H$2:H$14,MATCH($A154,NG!G$2:G$14,1)+1),INDEX(NG!G$2:G$14,MATCH($A154,NG!G$2:G$14,1)):INDEX(NG!G$2:G$14,MATCH($A154,NG!G$2:G$14,1)+1))</f>
        <v>4.7925409301185661E-8</v>
      </c>
      <c r="O154" s="3">
        <v>3.0000000000000001E-6</v>
      </c>
      <c r="P154" s="3">
        <v>5.0000000000000003E-10</v>
      </c>
      <c r="T154" s="9"/>
    </row>
    <row r="155" spans="1:20" x14ac:dyDescent="0.35">
      <c r="A155">
        <v>153</v>
      </c>
      <c r="B155" s="13">
        <f t="shared" si="5"/>
        <v>-153</v>
      </c>
      <c r="C155" s="2">
        <v>0</v>
      </c>
      <c r="D155" s="2">
        <v>0</v>
      </c>
      <c r="E155" s="7">
        <f>FORECAST(A155,INDEX(ross!C$3:C$960,MATCH(A155,ross!B$3:B$960,1)):INDEX(ross!C$3:C$960,MATCH(A155,ross!B$3:B$960,1)+1),INDEX(ross!B$3:B$960,MATCH(A155,ross!B$3:B$960,1)):INDEX(ross!B$3:B$960,MATCH(A155,ross!B$3:B$960,1)+1))</f>
        <v>23.343898439999997</v>
      </c>
      <c r="F155" s="7">
        <f>FORECAST(A155,INDEX(ross!I$3:I$960,MATCH(A155,ross!B$3:B$960,1)):INDEX(ross!I$3:I$960,MATCH(A155,ross!B$3:B$960,1)+1),INDEX(ross!B$3:B$960,MATCH(A155,ross!B$3:B$960,1)):INDEX(ross!B$3:B$960,MATCH(A155,ross!B$3:B$960,1)+1))</f>
        <v>2.7134125917103145</v>
      </c>
      <c r="G155" s="3">
        <f t="shared" si="4"/>
        <v>1.0000000000000001E-30</v>
      </c>
      <c r="H155" s="9">
        <f>FORECAST(A155,INDEX('18O'!C$3:C$29,MATCH(A155,'18O'!A$3:A$29,1)):INDEX('18O'!C$3:C$29,MATCH(A155,'18O'!A$3:A$29,1)+1),INDEX('18O'!A$3:A$29,MATCH(A155,'18O'!A$3:A$29,1)):INDEX('18O'!A$3:A$29,MATCH(A155,'18O'!A$3:A$29,1)+1))</f>
        <v>111.47777777777779</v>
      </c>
      <c r="I155" s="9">
        <f>FORECAST(A155,INDEX('18O'!E$3:E$29,MATCH(A155,'18O'!A$3:A$29,1)):INDEX('18O'!E$3:E$29,MATCH(A155,'18O'!A$3:A$29,1)+1),INDEX('18O'!A$3:A$29,MATCH(A155,'18O'!A$3:A$29,1)):INDEX('18O'!A$3:A$29,MATCH(A155,'18O'!A$3:A$29,1)+1))</f>
        <v>8.8796567525818464</v>
      </c>
      <c r="J155" s="27">
        <f>'39Ar'!E155</f>
        <v>0.54656000000000016</v>
      </c>
      <c r="K155" s="8">
        <f>FORECAST($A155,INDEX(NG!B$2:B$17,MATCH($A155,NG!A$2:A$17,1)):INDEX(NG!B$2:B$17,MATCH($A155,NG!A$2:A$17,1)+1),INDEX(NG!A$2:A$17,MATCH($A155,NG!A$2:A$17,1)):INDEX(NG!A$2:A$17,MATCH($A155,NG!A$2:A$17,1)+1))</f>
        <v>6.6529079749776774E-6</v>
      </c>
      <c r="L155" s="8">
        <f>FORECAST($A155,INDEX(NG!D$2:D$18,MATCH($A155,NG!C$2:C$18,1)):INDEX(NG!D$2:D$18,MATCH($A155,NG!C$2:C$18,1)+1),INDEX(NG!C$2:C$18,MATCH($A155,NG!C$2:C$18,1)):INDEX(NG!C$2:C$18,MATCH($A155,NG!C$2:C$18,1)+1))</f>
        <v>1.3707757672881574E-7</v>
      </c>
      <c r="M155" s="8">
        <f>FORECAST($A155,INDEX(NG!F$2:F$14,MATCH($A155,NG!E$2:E$14,1)):INDEX(NG!F$2:F$14,MATCH($A155,NG!E$2:E$14,1)+1),INDEX(NG!E$2:E$14,MATCH($A155,NG!E$2:E$14,1)):INDEX(NG!E$2:E$14,MATCH($A155,NG!E$2:E$14,1)+1))</f>
        <v>7.3711420594914147E-7</v>
      </c>
      <c r="N155" s="8">
        <f>FORECAST($A155,INDEX(NG!H$2:H$14,MATCH($A155,NG!G$2:G$14,1)):INDEX(NG!H$2:H$14,MATCH($A155,NG!G$2:G$14,1)+1),INDEX(NG!G$2:G$14,MATCH($A155,NG!G$2:G$14,1)):INDEX(NG!G$2:G$14,MATCH($A155,NG!G$2:G$14,1)+1))</f>
        <v>4.7872773477584842E-8</v>
      </c>
      <c r="O155" s="3">
        <v>3.0000000000000001E-6</v>
      </c>
      <c r="P155" s="3">
        <v>5.0000000000000003E-10</v>
      </c>
      <c r="T155" s="9"/>
    </row>
    <row r="156" spans="1:20" x14ac:dyDescent="0.35">
      <c r="A156">
        <v>154</v>
      </c>
      <c r="B156" s="13">
        <f t="shared" si="5"/>
        <v>-154</v>
      </c>
      <c r="C156" s="2">
        <v>0</v>
      </c>
      <c r="D156" s="2">
        <v>0</v>
      </c>
      <c r="E156" s="7">
        <f>FORECAST(A156,INDEX(ross!C$3:C$960,MATCH(A156,ross!B$3:B$960,1)):INDEX(ross!C$3:C$960,MATCH(A156,ross!B$3:B$960,1)+1),INDEX(ross!B$3:B$960,MATCH(A156,ross!B$3:B$960,1)):INDEX(ross!B$3:B$960,MATCH(A156,ross!B$3:B$960,1)+1))</f>
        <v>23.346701240000002</v>
      </c>
      <c r="F156" s="7">
        <f>FORECAST(A156,INDEX(ross!I$3:I$960,MATCH(A156,ross!B$3:B$960,1)):INDEX(ross!I$3:I$960,MATCH(A156,ross!B$3:B$960,1)+1),INDEX(ross!B$3:B$960,MATCH(A156,ross!B$3:B$960,1)):INDEX(ross!B$3:B$960,MATCH(A156,ross!B$3:B$960,1)+1))</f>
        <v>2.7169415293359664</v>
      </c>
      <c r="G156" s="3">
        <f t="shared" si="4"/>
        <v>1.0000000000000001E-30</v>
      </c>
      <c r="H156" s="9">
        <f>FORECAST(A156,INDEX('18O'!C$3:C$29,MATCH(A156,'18O'!A$3:A$29,1)):INDEX('18O'!C$3:C$29,MATCH(A156,'18O'!A$3:A$29,1)+1),INDEX('18O'!A$3:A$29,MATCH(A156,'18O'!A$3:A$29,1)):INDEX('18O'!A$3:A$29,MATCH(A156,'18O'!A$3:A$29,1)+1))</f>
        <v>111.47777777777779</v>
      </c>
      <c r="I156" s="9">
        <f>FORECAST(A156,INDEX('18O'!E$3:E$29,MATCH(A156,'18O'!A$3:A$29,1)):INDEX('18O'!E$3:E$29,MATCH(A156,'18O'!A$3:A$29,1)+1),INDEX('18O'!A$3:A$29,MATCH(A156,'18O'!A$3:A$29,1)):INDEX('18O'!A$3:A$29,MATCH(A156,'18O'!A$3:A$29,1)+1))</f>
        <v>8.8800364739128863</v>
      </c>
      <c r="J156" s="27">
        <f>'39Ar'!E156</f>
        <v>0.54604000000000008</v>
      </c>
      <c r="K156" s="8">
        <f>FORECAST($A156,INDEX(NG!B$2:B$17,MATCH($A156,NG!A$2:A$17,1)):INDEX(NG!B$2:B$17,MATCH($A156,NG!A$2:A$17,1)+1),INDEX(NG!A$2:A$17,MATCH($A156,NG!A$2:A$17,1)):INDEX(NG!A$2:A$17,MATCH($A156,NG!A$2:A$17,1)+1))</f>
        <v>6.6805666935412475E-6</v>
      </c>
      <c r="L156" s="8">
        <f>FORECAST($A156,INDEX(NG!D$2:D$18,MATCH($A156,NG!C$2:C$18,1)):INDEX(NG!D$2:D$18,MATCH($A156,NG!C$2:C$18,1)+1),INDEX(NG!C$2:C$18,MATCH($A156,NG!C$2:C$18,1)):INDEX(NG!C$2:C$18,MATCH($A156,NG!C$2:C$18,1)+1))</f>
        <v>1.3697776608779364E-7</v>
      </c>
      <c r="M156" s="8">
        <f>FORECAST($A156,INDEX(NG!F$2:F$14,MATCH($A156,NG!E$2:E$14,1)):INDEX(NG!F$2:F$14,MATCH($A156,NG!E$2:E$14,1)+1),INDEX(NG!E$2:E$14,MATCH($A156,NG!E$2:E$14,1)):INDEX(NG!E$2:E$14,MATCH($A156,NG!E$2:E$14,1)+1))</f>
        <v>7.3612964082036134E-7</v>
      </c>
      <c r="N156" s="8">
        <f>FORECAST($A156,INDEX(NG!H$2:H$14,MATCH($A156,NG!G$2:G$14,1)):INDEX(NG!H$2:H$14,MATCH($A156,NG!G$2:G$14,1)+1),INDEX(NG!G$2:G$14,MATCH($A156,NG!G$2:G$14,1)):INDEX(NG!G$2:G$14,MATCH($A156,NG!G$2:G$14,1)+1))</f>
        <v>4.7820137653984022E-8</v>
      </c>
      <c r="O156" s="3">
        <v>3.0000000000000001E-6</v>
      </c>
      <c r="P156" s="3">
        <v>5.0000000000000003E-10</v>
      </c>
      <c r="T156" s="9"/>
    </row>
    <row r="157" spans="1:20" x14ac:dyDescent="0.35">
      <c r="A157">
        <v>155</v>
      </c>
      <c r="B157" s="13">
        <f t="shared" si="5"/>
        <v>-155</v>
      </c>
      <c r="C157" s="2">
        <v>0</v>
      </c>
      <c r="D157" s="2">
        <v>0</v>
      </c>
      <c r="E157" s="7">
        <f>FORECAST(A157,INDEX(ross!C$3:C$960,MATCH(A157,ross!B$3:B$960,1)):INDEX(ross!C$3:C$960,MATCH(A157,ross!B$3:B$960,1)+1),INDEX(ross!B$3:B$960,MATCH(A157,ross!B$3:B$960,1)):INDEX(ross!B$3:B$960,MATCH(A157,ross!B$3:B$960,1)+1))</f>
        <v>23.349072899999999</v>
      </c>
      <c r="F157" s="7">
        <f>FORECAST(A157,INDEX(ross!I$3:I$960,MATCH(A157,ross!B$3:B$960,1)):INDEX(ross!I$3:I$960,MATCH(A157,ross!B$3:B$960,1)+1),INDEX(ross!B$3:B$960,MATCH(A157,ross!B$3:B$960,1)):INDEX(ross!B$3:B$960,MATCH(A157,ross!B$3:B$960,1)+1))</f>
        <v>2.7192808856615907</v>
      </c>
      <c r="G157" s="3">
        <f t="shared" si="4"/>
        <v>1.0000000000000001E-30</v>
      </c>
      <c r="H157" s="9">
        <f>FORECAST(A157,INDEX('18O'!C$3:C$29,MATCH(A157,'18O'!A$3:A$29,1)):INDEX('18O'!C$3:C$29,MATCH(A157,'18O'!A$3:A$29,1)+1),INDEX('18O'!A$3:A$29,MATCH(A157,'18O'!A$3:A$29,1)):INDEX('18O'!A$3:A$29,MATCH(A157,'18O'!A$3:A$29,1)+1))</f>
        <v>111.47777777777779</v>
      </c>
      <c r="I157" s="9">
        <f>FORECAST(A157,INDEX('18O'!E$3:E$29,MATCH(A157,'18O'!A$3:A$29,1)):INDEX('18O'!E$3:E$29,MATCH(A157,'18O'!A$3:A$29,1)+1),INDEX('18O'!A$3:A$29,MATCH(A157,'18O'!A$3:A$29,1)):INDEX('18O'!A$3:A$29,MATCH(A157,'18O'!A$3:A$29,1)+1))</f>
        <v>8.8804161952439244</v>
      </c>
      <c r="J157" s="27">
        <f>'39Ar'!E157</f>
        <v>0.54552000000000012</v>
      </c>
      <c r="K157" s="8">
        <f>FORECAST($A157,INDEX(NG!B$2:B$17,MATCH($A157,NG!A$2:A$17,1)):INDEX(NG!B$2:B$17,MATCH($A157,NG!A$2:A$17,1)+1),INDEX(NG!A$2:A$17,MATCH($A157,NG!A$2:A$17,1)):INDEX(NG!A$2:A$17,MATCH($A157,NG!A$2:A$17,1)+1))</f>
        <v>6.7082254121048176E-6</v>
      </c>
      <c r="L157" s="8">
        <f>FORECAST($A157,INDEX(NG!D$2:D$18,MATCH($A157,NG!C$2:C$18,1)):INDEX(NG!D$2:D$18,MATCH($A157,NG!C$2:C$18,1)+1),INDEX(NG!C$2:C$18,MATCH($A157,NG!C$2:C$18,1)):INDEX(NG!C$2:C$18,MATCH($A157,NG!C$2:C$18,1)+1))</f>
        <v>1.3687795544677156E-7</v>
      </c>
      <c r="M157" s="8">
        <f>FORECAST($A157,INDEX(NG!F$2:F$14,MATCH($A157,NG!E$2:E$14,1)):INDEX(NG!F$2:F$14,MATCH($A157,NG!E$2:E$14,1)+1),INDEX(NG!E$2:E$14,MATCH($A157,NG!E$2:E$14,1)):INDEX(NG!E$2:E$14,MATCH($A157,NG!E$2:E$14,1)+1))</f>
        <v>7.3514507569158132E-7</v>
      </c>
      <c r="N157" s="8">
        <f>FORECAST($A157,INDEX(NG!H$2:H$14,MATCH($A157,NG!G$2:G$14,1)):INDEX(NG!H$2:H$14,MATCH($A157,NG!G$2:G$14,1)+1),INDEX(NG!G$2:G$14,MATCH($A157,NG!G$2:G$14,1)):INDEX(NG!G$2:G$14,MATCH($A157,NG!G$2:G$14,1)+1))</f>
        <v>4.7767501830383196E-8</v>
      </c>
      <c r="O157" s="3">
        <v>3.0000000000000001E-6</v>
      </c>
      <c r="P157" s="3">
        <v>5.0000000000000003E-10</v>
      </c>
      <c r="T157" s="9"/>
    </row>
    <row r="158" spans="1:20" x14ac:dyDescent="0.35">
      <c r="A158">
        <v>156</v>
      </c>
      <c r="B158" s="13">
        <f t="shared" si="5"/>
        <v>-156</v>
      </c>
      <c r="C158" s="2">
        <v>0</v>
      </c>
      <c r="D158" s="2">
        <v>0</v>
      </c>
      <c r="E158" s="7">
        <f>FORECAST(A158,INDEX(ross!C$3:C$960,MATCH(A158,ross!B$3:B$960,1)):INDEX(ross!C$3:C$960,MATCH(A158,ross!B$3:B$960,1)+1),INDEX(ross!B$3:B$960,MATCH(A158,ross!B$3:B$960,1)):INDEX(ross!B$3:B$960,MATCH(A158,ross!B$3:B$960,1)+1))</f>
        <v>23.353181119999995</v>
      </c>
      <c r="F158" s="7">
        <f>FORECAST(A158,INDEX(ross!I$3:I$960,MATCH(A158,ross!B$3:B$960,1)):INDEX(ross!I$3:I$960,MATCH(A158,ross!B$3:B$960,1)+1),INDEX(ross!B$3:B$960,MATCH(A158,ross!B$3:B$960,1)):INDEX(ross!B$3:B$960,MATCH(A158,ross!B$3:B$960,1)+1))</f>
        <v>2.7220960777411243</v>
      </c>
      <c r="G158" s="3">
        <f t="shared" si="4"/>
        <v>1.0000000000000001E-30</v>
      </c>
      <c r="H158" s="9">
        <f>FORECAST(A158,INDEX('18O'!C$3:C$29,MATCH(A158,'18O'!A$3:A$29,1)):INDEX('18O'!C$3:C$29,MATCH(A158,'18O'!A$3:A$29,1)+1),INDEX('18O'!A$3:A$29,MATCH(A158,'18O'!A$3:A$29,1)):INDEX('18O'!A$3:A$29,MATCH(A158,'18O'!A$3:A$29,1)+1))</f>
        <v>111.47777777777779</v>
      </c>
      <c r="I158" s="9">
        <f>FORECAST(A158,INDEX('18O'!E$3:E$29,MATCH(A158,'18O'!A$3:A$29,1)):INDEX('18O'!E$3:E$29,MATCH(A158,'18O'!A$3:A$29,1)+1),INDEX('18O'!A$3:A$29,MATCH(A158,'18O'!A$3:A$29,1)):INDEX('18O'!A$3:A$29,MATCH(A158,'18O'!A$3:A$29,1)+1))</f>
        <v>8.8807959165749644</v>
      </c>
      <c r="J158" s="27">
        <f>'39Ar'!E158</f>
        <v>0.54500000000000004</v>
      </c>
      <c r="K158" s="8">
        <f>FORECAST($A158,INDEX(NG!B$2:B$17,MATCH($A158,NG!A$2:A$17,1)):INDEX(NG!B$2:B$17,MATCH($A158,NG!A$2:A$17,1)+1),INDEX(NG!A$2:A$17,MATCH($A158,NG!A$2:A$17,1)):INDEX(NG!A$2:A$17,MATCH($A158,NG!A$2:A$17,1)+1))</f>
        <v>6.7358841306683878E-6</v>
      </c>
      <c r="L158" s="8">
        <f>FORECAST($A158,INDEX(NG!D$2:D$18,MATCH($A158,NG!C$2:C$18,1)):INDEX(NG!D$2:D$18,MATCH($A158,NG!C$2:C$18,1)+1),INDEX(NG!C$2:C$18,MATCH($A158,NG!C$2:C$18,1)):INDEX(NG!C$2:C$18,MATCH($A158,NG!C$2:C$18,1)+1))</f>
        <v>1.3677814480574949E-7</v>
      </c>
      <c r="M158" s="8">
        <f>FORECAST($A158,INDEX(NG!F$2:F$14,MATCH($A158,NG!E$2:E$14,1)):INDEX(NG!F$2:F$14,MATCH($A158,NG!E$2:E$14,1)+1),INDEX(NG!E$2:E$14,MATCH($A158,NG!E$2:E$14,1)):INDEX(NG!E$2:E$14,MATCH($A158,NG!E$2:E$14,1)+1))</f>
        <v>7.341605105628013E-7</v>
      </c>
      <c r="N158" s="8">
        <f>FORECAST($A158,INDEX(NG!H$2:H$14,MATCH($A158,NG!G$2:G$14,1)):INDEX(NG!H$2:H$14,MATCH($A158,NG!G$2:G$14,1)+1),INDEX(NG!G$2:G$14,MATCH($A158,NG!G$2:G$14,1)):INDEX(NG!G$2:G$14,MATCH($A158,NG!G$2:G$14,1)+1))</f>
        <v>4.7714866006782376E-8</v>
      </c>
      <c r="O158" s="3">
        <v>3.0000000000000001E-6</v>
      </c>
      <c r="P158" s="3">
        <v>5.0000000000000003E-10</v>
      </c>
      <c r="T158" s="9"/>
    </row>
    <row r="159" spans="1:20" x14ac:dyDescent="0.35">
      <c r="A159">
        <v>157</v>
      </c>
      <c r="B159" s="13">
        <f t="shared" si="5"/>
        <v>-157</v>
      </c>
      <c r="C159" s="2">
        <v>0</v>
      </c>
      <c r="D159" s="2">
        <v>0</v>
      </c>
      <c r="E159" s="7">
        <f>FORECAST(A159,INDEX(ross!C$3:C$960,MATCH(A159,ross!B$3:B$960,1)):INDEX(ross!C$3:C$960,MATCH(A159,ross!B$3:B$960,1)+1),INDEX(ross!B$3:B$960,MATCH(A159,ross!B$3:B$960,1)):INDEX(ross!B$3:B$960,MATCH(A159,ross!B$3:B$960,1)+1))</f>
        <v>23.356706129999999</v>
      </c>
      <c r="F159" s="7">
        <f>FORECAST(A159,INDEX(ross!I$3:I$960,MATCH(A159,ross!B$3:B$960,1)):INDEX(ross!I$3:I$960,MATCH(A159,ross!B$3:B$960,1)+1),INDEX(ross!B$3:B$960,MATCH(A159,ross!B$3:B$960,1)):INDEX(ross!B$3:B$960,MATCH(A159,ross!B$3:B$960,1)+1))</f>
        <v>2.7250272984922592</v>
      </c>
      <c r="G159" s="3">
        <f t="shared" si="4"/>
        <v>1.0000000000000001E-30</v>
      </c>
      <c r="H159" s="9">
        <f>FORECAST(A159,INDEX('18O'!C$3:C$29,MATCH(A159,'18O'!A$3:A$29,1)):INDEX('18O'!C$3:C$29,MATCH(A159,'18O'!A$3:A$29,1)+1),INDEX('18O'!A$3:A$29,MATCH(A159,'18O'!A$3:A$29,1)):INDEX('18O'!A$3:A$29,MATCH(A159,'18O'!A$3:A$29,1)+1))</f>
        <v>111.47777777777779</v>
      </c>
      <c r="I159" s="9">
        <f>FORECAST(A159,INDEX('18O'!E$3:E$29,MATCH(A159,'18O'!A$3:A$29,1)):INDEX('18O'!E$3:E$29,MATCH(A159,'18O'!A$3:A$29,1)+1),INDEX('18O'!A$3:A$29,MATCH(A159,'18O'!A$3:A$29,1)):INDEX('18O'!A$3:A$29,MATCH(A159,'18O'!A$3:A$29,1)+1))</f>
        <v>8.8811756379060043</v>
      </c>
      <c r="J159" s="27">
        <f>'39Ar'!E159</f>
        <v>0.5472131147540984</v>
      </c>
      <c r="K159" s="8">
        <f>FORECAST($A159,INDEX(NG!B$2:B$17,MATCH($A159,NG!A$2:A$17,1)):INDEX(NG!B$2:B$17,MATCH($A159,NG!A$2:A$17,1)+1),INDEX(NG!A$2:A$17,MATCH($A159,NG!A$2:A$17,1)):INDEX(NG!A$2:A$17,MATCH($A159,NG!A$2:A$17,1)+1))</f>
        <v>6.7635428492319579E-6</v>
      </c>
      <c r="L159" s="8">
        <f>FORECAST($A159,INDEX(NG!D$2:D$18,MATCH($A159,NG!C$2:C$18,1)):INDEX(NG!D$2:D$18,MATCH($A159,NG!C$2:C$18,1)+1),INDEX(NG!C$2:C$18,MATCH($A159,NG!C$2:C$18,1)):INDEX(NG!C$2:C$18,MATCH($A159,NG!C$2:C$18,1)+1))</f>
        <v>1.3667833416472742E-7</v>
      </c>
      <c r="M159" s="8">
        <f>FORECAST($A159,INDEX(NG!F$2:F$14,MATCH($A159,NG!E$2:E$14,1)):INDEX(NG!F$2:F$14,MATCH($A159,NG!E$2:E$14,1)+1),INDEX(NG!E$2:E$14,MATCH($A159,NG!E$2:E$14,1)):INDEX(NG!E$2:E$14,MATCH($A159,NG!E$2:E$14,1)+1))</f>
        <v>7.3317594543402128E-7</v>
      </c>
      <c r="N159" s="8">
        <f>FORECAST($A159,INDEX(NG!H$2:H$14,MATCH($A159,NG!G$2:G$14,1)):INDEX(NG!H$2:H$14,MATCH($A159,NG!G$2:G$14,1)+1),INDEX(NG!G$2:G$14,MATCH($A159,NG!G$2:G$14,1)):INDEX(NG!G$2:G$14,MATCH($A159,NG!G$2:G$14,1)+1))</f>
        <v>4.7662230183181556E-8</v>
      </c>
      <c r="O159" s="3">
        <v>3.0000000000000001E-6</v>
      </c>
      <c r="P159" s="3">
        <v>5.0000000000000003E-10</v>
      </c>
      <c r="T159" s="9"/>
    </row>
    <row r="160" spans="1:20" x14ac:dyDescent="0.35">
      <c r="A160">
        <v>158</v>
      </c>
      <c r="B160" s="13">
        <f t="shared" si="5"/>
        <v>-158</v>
      </c>
      <c r="C160" s="2">
        <v>0</v>
      </c>
      <c r="D160" s="2">
        <v>0</v>
      </c>
      <c r="E160" s="7">
        <f>FORECAST(A160,INDEX(ross!C$3:C$960,MATCH(A160,ross!B$3:B$960,1)):INDEX(ross!C$3:C$960,MATCH(A160,ross!B$3:B$960,1)+1),INDEX(ross!B$3:B$960,MATCH(A160,ross!B$3:B$960,1)):INDEX(ross!B$3:B$960,MATCH(A160,ross!B$3:B$960,1)+1))</f>
        <v>23.359431430000001</v>
      </c>
      <c r="F160" s="7">
        <f>FORECAST(A160,INDEX(ross!I$3:I$960,MATCH(A160,ross!B$3:B$960,1)):INDEX(ross!I$3:I$960,MATCH(A160,ross!B$3:B$960,1)+1),INDEX(ross!B$3:B$960,MATCH(A160,ross!B$3:B$960,1)):INDEX(ross!B$3:B$960,MATCH(A160,ross!B$3:B$960,1)+1))</f>
        <v>2.7280405412460809</v>
      </c>
      <c r="G160" s="3">
        <f t="shared" si="4"/>
        <v>1.0000000000000001E-30</v>
      </c>
      <c r="H160" s="9">
        <f>FORECAST(A160,INDEX('18O'!C$3:C$29,MATCH(A160,'18O'!A$3:A$29,1)):INDEX('18O'!C$3:C$29,MATCH(A160,'18O'!A$3:A$29,1)+1),INDEX('18O'!A$3:A$29,MATCH(A160,'18O'!A$3:A$29,1)):INDEX('18O'!A$3:A$29,MATCH(A160,'18O'!A$3:A$29,1)+1))</f>
        <v>111.47777777777779</v>
      </c>
      <c r="I160" s="9">
        <f>FORECAST(A160,INDEX('18O'!E$3:E$29,MATCH(A160,'18O'!A$3:A$29,1)):INDEX('18O'!E$3:E$29,MATCH(A160,'18O'!A$3:A$29,1)+1),INDEX('18O'!A$3:A$29,MATCH(A160,'18O'!A$3:A$29,1)):INDEX('18O'!A$3:A$29,MATCH(A160,'18O'!A$3:A$29,1)+1))</f>
        <v>8.8815553592370442</v>
      </c>
      <c r="J160" s="27">
        <f>'39Ar'!E160</f>
        <v>0.54942622950819675</v>
      </c>
      <c r="K160" s="8">
        <f>FORECAST($A160,INDEX(NG!B$2:B$17,MATCH($A160,NG!A$2:A$17,1)):INDEX(NG!B$2:B$17,MATCH($A160,NG!A$2:A$17,1)+1),INDEX(NG!A$2:A$17,MATCH($A160,NG!A$2:A$17,1)):INDEX(NG!A$2:A$17,MATCH($A160,NG!A$2:A$17,1)+1))</f>
        <v>6.7912015677955288E-6</v>
      </c>
      <c r="L160" s="8">
        <f>FORECAST($A160,INDEX(NG!D$2:D$18,MATCH($A160,NG!C$2:C$18,1)):INDEX(NG!D$2:D$18,MATCH($A160,NG!C$2:C$18,1)+1),INDEX(NG!C$2:C$18,MATCH($A160,NG!C$2:C$18,1)):INDEX(NG!C$2:C$18,MATCH($A160,NG!C$2:C$18,1)+1))</f>
        <v>1.3657852352370534E-7</v>
      </c>
      <c r="M160" s="8">
        <f>FORECAST($A160,INDEX(NG!F$2:F$14,MATCH($A160,NG!E$2:E$14,1)):INDEX(NG!F$2:F$14,MATCH($A160,NG!E$2:E$14,1)+1),INDEX(NG!E$2:E$14,MATCH($A160,NG!E$2:E$14,1)):INDEX(NG!E$2:E$14,MATCH($A160,NG!E$2:E$14,1)+1))</f>
        <v>7.3219138030524126E-7</v>
      </c>
      <c r="N160" s="8">
        <f>FORECAST($A160,INDEX(NG!H$2:H$14,MATCH($A160,NG!G$2:G$14,1)):INDEX(NG!H$2:H$14,MATCH($A160,NG!G$2:G$14,1)+1),INDEX(NG!G$2:G$14,MATCH($A160,NG!G$2:G$14,1)):INDEX(NG!G$2:G$14,MATCH($A160,NG!G$2:G$14,1)+1))</f>
        <v>4.7609594359580736E-8</v>
      </c>
      <c r="O160" s="3">
        <v>3.0000000000000001E-6</v>
      </c>
      <c r="P160" s="3">
        <v>5.0000000000000003E-10</v>
      </c>
      <c r="T160" s="9"/>
    </row>
    <row r="161" spans="1:20" x14ac:dyDescent="0.35">
      <c r="A161">
        <v>159</v>
      </c>
      <c r="B161" s="13">
        <f t="shared" si="5"/>
        <v>-159</v>
      </c>
      <c r="C161" s="2">
        <v>0</v>
      </c>
      <c r="D161" s="2">
        <v>0</v>
      </c>
      <c r="E161" s="7">
        <f>FORECAST(A161,INDEX(ross!C$3:C$960,MATCH(A161,ross!B$3:B$960,1)):INDEX(ross!C$3:C$960,MATCH(A161,ross!B$3:B$960,1)+1),INDEX(ross!B$3:B$960,MATCH(A161,ross!B$3:B$960,1)):INDEX(ross!B$3:B$960,MATCH(A161,ross!B$3:B$960,1)+1))</f>
        <v>23.362200000000001</v>
      </c>
      <c r="F161" s="7">
        <f>FORECAST(A161,INDEX(ross!I$3:I$960,MATCH(A161,ross!B$3:B$960,1)):INDEX(ross!I$3:I$960,MATCH(A161,ross!B$3:B$960,1)+1),INDEX(ross!B$3:B$960,MATCH(A161,ross!B$3:B$960,1)):INDEX(ross!B$3:B$960,MATCH(A161,ross!B$3:B$960,1)+1))</f>
        <v>2.7287660110192631</v>
      </c>
      <c r="G161" s="3">
        <f t="shared" si="4"/>
        <v>1.0000000000000001E-30</v>
      </c>
      <c r="H161" s="9">
        <f>FORECAST(A161,INDEX('18O'!C$3:C$29,MATCH(A161,'18O'!A$3:A$29,1)):INDEX('18O'!C$3:C$29,MATCH(A161,'18O'!A$3:A$29,1)+1),INDEX('18O'!A$3:A$29,MATCH(A161,'18O'!A$3:A$29,1)):INDEX('18O'!A$3:A$29,MATCH(A161,'18O'!A$3:A$29,1)+1))</f>
        <v>111.47777777777779</v>
      </c>
      <c r="I161" s="9">
        <f>FORECAST(A161,INDEX('18O'!E$3:E$29,MATCH(A161,'18O'!A$3:A$29,1)):INDEX('18O'!E$3:E$29,MATCH(A161,'18O'!A$3:A$29,1)+1),INDEX('18O'!A$3:A$29,MATCH(A161,'18O'!A$3:A$29,1)):INDEX('18O'!A$3:A$29,MATCH(A161,'18O'!A$3:A$29,1)+1))</f>
        <v>8.8819350805680823</v>
      </c>
      <c r="J161" s="27">
        <f>'39Ar'!E161</f>
        <v>0.55163934426229511</v>
      </c>
      <c r="K161" s="8">
        <f>FORECAST($A161,INDEX(NG!B$2:B$17,MATCH($A161,NG!A$2:A$17,1)):INDEX(NG!B$2:B$17,MATCH($A161,NG!A$2:A$17,1)+1),INDEX(NG!A$2:A$17,MATCH($A161,NG!A$2:A$17,1)):INDEX(NG!A$2:A$17,MATCH($A161,NG!A$2:A$17,1)+1))</f>
        <v>6.818860286359099E-6</v>
      </c>
      <c r="L161" s="8">
        <f>FORECAST($A161,INDEX(NG!D$2:D$18,MATCH($A161,NG!C$2:C$18,1)):INDEX(NG!D$2:D$18,MATCH($A161,NG!C$2:C$18,1)+1),INDEX(NG!C$2:C$18,MATCH($A161,NG!C$2:C$18,1)):INDEX(NG!C$2:C$18,MATCH($A161,NG!C$2:C$18,1)+1))</f>
        <v>1.3647871288268324E-7</v>
      </c>
      <c r="M161" s="8">
        <f>FORECAST($A161,INDEX(NG!F$2:F$14,MATCH($A161,NG!E$2:E$14,1)):INDEX(NG!F$2:F$14,MATCH($A161,NG!E$2:E$14,1)+1),INDEX(NG!E$2:E$14,MATCH($A161,NG!E$2:E$14,1)):INDEX(NG!E$2:E$14,MATCH($A161,NG!E$2:E$14,1)+1))</f>
        <v>7.3120681517646124E-7</v>
      </c>
      <c r="N161" s="8">
        <f>FORECAST($A161,INDEX(NG!H$2:H$14,MATCH($A161,NG!G$2:G$14,1)):INDEX(NG!H$2:H$14,MATCH($A161,NG!G$2:G$14,1)+1),INDEX(NG!G$2:G$14,MATCH($A161,NG!G$2:G$14,1)):INDEX(NG!G$2:G$14,MATCH($A161,NG!G$2:G$14,1)+1))</f>
        <v>4.755695853597991E-8</v>
      </c>
      <c r="O161" s="3">
        <v>3.0000000000000001E-6</v>
      </c>
      <c r="P161" s="3">
        <v>5.0000000000000003E-10</v>
      </c>
      <c r="T161" s="9"/>
    </row>
    <row r="162" spans="1:20" x14ac:dyDescent="0.35">
      <c r="A162">
        <v>160</v>
      </c>
      <c r="B162" s="13">
        <f t="shared" si="5"/>
        <v>-160</v>
      </c>
      <c r="C162" s="2">
        <v>0</v>
      </c>
      <c r="D162" s="2">
        <v>0</v>
      </c>
      <c r="E162" s="7">
        <f>FORECAST(A162,INDEX(ross!C$3:C$960,MATCH(A162,ross!B$3:B$960,1)):INDEX(ross!C$3:C$960,MATCH(A162,ross!B$3:B$960,1)+1),INDEX(ross!B$3:B$960,MATCH(A162,ross!B$3:B$960,1)):INDEX(ross!B$3:B$960,MATCH(A162,ross!B$3:B$960,1)+1))</f>
        <v>23.366008069999999</v>
      </c>
      <c r="F162" s="7">
        <f>FORECAST(A162,INDEX(ross!I$3:I$960,MATCH(A162,ross!B$3:B$960,1)):INDEX(ross!I$3:I$960,MATCH(A162,ross!B$3:B$960,1)+1),INDEX(ross!B$3:B$960,MATCH(A162,ross!B$3:B$960,1)):INDEX(ross!B$3:B$960,MATCH(A162,ross!B$3:B$960,1)+1))</f>
        <v>2.7327873696674074</v>
      </c>
      <c r="G162" s="3">
        <f t="shared" si="4"/>
        <v>1.0000000000000001E-30</v>
      </c>
      <c r="H162" s="9">
        <f>FORECAST(A162,INDEX('18O'!C$3:C$29,MATCH(A162,'18O'!A$3:A$29,1)):INDEX('18O'!C$3:C$29,MATCH(A162,'18O'!A$3:A$29,1)+1),INDEX('18O'!A$3:A$29,MATCH(A162,'18O'!A$3:A$29,1)):INDEX('18O'!A$3:A$29,MATCH(A162,'18O'!A$3:A$29,1)+1))</f>
        <v>111.47720959595959</v>
      </c>
      <c r="I162" s="9">
        <f>FORECAST(A162,INDEX('18O'!E$3:E$29,MATCH(A162,'18O'!A$3:A$29,1)):INDEX('18O'!E$3:E$29,MATCH(A162,'18O'!A$3:A$29,1)+1),INDEX('18O'!A$3:A$29,MATCH(A162,'18O'!A$3:A$29,1)):INDEX('18O'!A$3:A$29,MATCH(A162,'18O'!A$3:A$29,1)+1))</f>
        <v>8.8815235690235674</v>
      </c>
      <c r="J162" s="27">
        <f>'39Ar'!E162</f>
        <v>0.55385245901639346</v>
      </c>
      <c r="K162" s="8">
        <f>FORECAST($A162,INDEX(NG!B$2:B$17,MATCH($A162,NG!A$2:A$17,1)):INDEX(NG!B$2:B$17,MATCH($A162,NG!A$2:A$17,1)+1),INDEX(NG!A$2:A$17,MATCH($A162,NG!A$2:A$17,1)):INDEX(NG!A$2:A$17,MATCH($A162,NG!A$2:A$17,1)+1))</f>
        <v>6.8465190049226691E-6</v>
      </c>
      <c r="L162" s="8">
        <f>FORECAST($A162,INDEX(NG!D$2:D$18,MATCH($A162,NG!C$2:C$18,1)):INDEX(NG!D$2:D$18,MATCH($A162,NG!C$2:C$18,1)+1),INDEX(NG!C$2:C$18,MATCH($A162,NG!C$2:C$18,1)):INDEX(NG!C$2:C$18,MATCH($A162,NG!C$2:C$18,1)+1))</f>
        <v>1.3637890224166117E-7</v>
      </c>
      <c r="M162" s="8">
        <f>FORECAST($A162,INDEX(NG!F$2:F$14,MATCH($A162,NG!E$2:E$14,1)):INDEX(NG!F$2:F$14,MATCH($A162,NG!E$2:E$14,1)+1),INDEX(NG!E$2:E$14,MATCH($A162,NG!E$2:E$14,1)):INDEX(NG!E$2:E$14,MATCH($A162,NG!E$2:E$14,1)+1))</f>
        <v>7.3022225004768112E-7</v>
      </c>
      <c r="N162" s="8">
        <f>FORECAST($A162,INDEX(NG!H$2:H$14,MATCH($A162,NG!G$2:G$14,1)):INDEX(NG!H$2:H$14,MATCH($A162,NG!G$2:G$14,1)+1),INDEX(NG!G$2:G$14,MATCH($A162,NG!G$2:G$14,1)):INDEX(NG!G$2:G$14,MATCH($A162,NG!G$2:G$14,1)+1))</f>
        <v>4.750432271237909E-8</v>
      </c>
      <c r="O162" s="3">
        <v>3.0000000000000001E-6</v>
      </c>
      <c r="P162" s="3">
        <v>5.0000000000000003E-10</v>
      </c>
      <c r="T162" s="9"/>
    </row>
    <row r="163" spans="1:20" x14ac:dyDescent="0.35">
      <c r="A163">
        <v>161</v>
      </c>
      <c r="B163" s="13">
        <f t="shared" si="5"/>
        <v>-161</v>
      </c>
      <c r="C163" s="2">
        <v>0</v>
      </c>
      <c r="D163" s="2">
        <v>0</v>
      </c>
      <c r="E163" s="7">
        <f>FORECAST(A163,INDEX(ross!C$3:C$960,MATCH(A163,ross!B$3:B$960,1)):INDEX(ross!C$3:C$960,MATCH(A163,ross!B$3:B$960,1)+1),INDEX(ross!B$3:B$960,MATCH(A163,ross!B$3:B$960,1)):INDEX(ross!B$3:B$960,MATCH(A163,ross!B$3:B$960,1)+1))</f>
        <v>23.371753569999999</v>
      </c>
      <c r="F163" s="7">
        <f>FORECAST(A163,INDEX(ross!I$3:I$960,MATCH(A163,ross!B$3:B$960,1)):INDEX(ross!I$3:I$960,MATCH(A163,ross!B$3:B$960,1)+1),INDEX(ross!B$3:B$960,MATCH(A163,ross!B$3:B$960,1)):INDEX(ross!B$3:B$960,MATCH(A163,ross!B$3:B$960,1)+1))</f>
        <v>2.7347632539045064</v>
      </c>
      <c r="G163" s="3">
        <f t="shared" si="4"/>
        <v>1.0000000000000001E-30</v>
      </c>
      <c r="H163" s="9">
        <f>FORECAST(A163,INDEX('18O'!C$3:C$29,MATCH(A163,'18O'!A$3:A$29,1)):INDEX('18O'!C$3:C$29,MATCH(A163,'18O'!A$3:A$29,1)+1),INDEX('18O'!A$3:A$29,MATCH(A163,'18O'!A$3:A$29,1)):INDEX('18O'!A$3:A$29,MATCH(A163,'18O'!A$3:A$29,1)+1))</f>
        <v>111.47659090909092</v>
      </c>
      <c r="I163" s="9">
        <f>FORECAST(A163,INDEX('18O'!E$3:E$29,MATCH(A163,'18O'!A$3:A$29,1)):INDEX('18O'!E$3:E$29,MATCH(A163,'18O'!A$3:A$29,1)+1),INDEX('18O'!A$3:A$29,MATCH(A163,'18O'!A$3:A$29,1)):INDEX('18O'!A$3:A$29,MATCH(A163,'18O'!A$3:A$29,1)+1))</f>
        <v>8.8810417256678917</v>
      </c>
      <c r="J163" s="27">
        <f>'39Ar'!E163</f>
        <v>0.55606557377049182</v>
      </c>
      <c r="K163" s="8">
        <f>FORECAST($A163,INDEX(NG!B$2:B$17,MATCH($A163,NG!A$2:A$17,1)):INDEX(NG!B$2:B$17,MATCH($A163,NG!A$2:A$17,1)+1),INDEX(NG!A$2:A$17,MATCH($A163,NG!A$2:A$17,1)):INDEX(NG!A$2:A$17,MATCH($A163,NG!A$2:A$17,1)+1))</f>
        <v>6.8741777234862392E-6</v>
      </c>
      <c r="L163" s="8">
        <f>FORECAST($A163,INDEX(NG!D$2:D$18,MATCH($A163,NG!C$2:C$18,1)):INDEX(NG!D$2:D$18,MATCH($A163,NG!C$2:C$18,1)+1),INDEX(NG!C$2:C$18,MATCH($A163,NG!C$2:C$18,1)):INDEX(NG!C$2:C$18,MATCH($A163,NG!C$2:C$18,1)+1))</f>
        <v>1.3627909160063909E-7</v>
      </c>
      <c r="M163" s="8">
        <f>FORECAST($A163,INDEX(NG!F$2:F$14,MATCH($A163,NG!E$2:E$14,1)):INDEX(NG!F$2:F$14,MATCH($A163,NG!E$2:E$14,1)+1),INDEX(NG!E$2:E$14,MATCH($A163,NG!E$2:E$14,1)):INDEX(NG!E$2:E$14,MATCH($A163,NG!E$2:E$14,1)+1))</f>
        <v>7.292376849189011E-7</v>
      </c>
      <c r="N163" s="8">
        <f>FORECAST($A163,INDEX(NG!H$2:H$14,MATCH($A163,NG!G$2:G$14,1)):INDEX(NG!H$2:H$14,MATCH($A163,NG!G$2:G$14,1)+1),INDEX(NG!G$2:G$14,MATCH($A163,NG!G$2:G$14,1)):INDEX(NG!G$2:G$14,MATCH($A163,NG!G$2:G$14,1)+1))</f>
        <v>4.7451686888778271E-8</v>
      </c>
      <c r="O163" s="3">
        <v>3.0000000000000001E-6</v>
      </c>
      <c r="P163" s="3">
        <v>5.0000000000000003E-10</v>
      </c>
      <c r="T163" s="9"/>
    </row>
    <row r="164" spans="1:20" x14ac:dyDescent="0.35">
      <c r="A164">
        <v>162</v>
      </c>
      <c r="B164" s="13">
        <f t="shared" si="5"/>
        <v>-162</v>
      </c>
      <c r="C164" s="2">
        <v>0</v>
      </c>
      <c r="D164" s="2">
        <v>0</v>
      </c>
      <c r="E164" s="7">
        <f>FORECAST(A164,INDEX(ross!C$3:C$960,MATCH(A164,ross!B$3:B$960,1)):INDEX(ross!C$3:C$960,MATCH(A164,ross!B$3:B$960,1)+1),INDEX(ross!B$3:B$960,MATCH(A164,ross!B$3:B$960,1)):INDEX(ross!B$3:B$960,MATCH(A164,ross!B$3:B$960,1)+1))</f>
        <v>23.373985730000001</v>
      </c>
      <c r="F164" s="7">
        <f>FORECAST(A164,INDEX(ross!I$3:I$960,MATCH(A164,ross!B$3:B$960,1)):INDEX(ross!I$3:I$960,MATCH(A164,ross!B$3:B$960,1)+1),INDEX(ross!B$3:B$960,MATCH(A164,ross!B$3:B$960,1)):INDEX(ross!B$3:B$960,MATCH(A164,ross!B$3:B$960,1)+1))</f>
        <v>2.7378562489801914</v>
      </c>
      <c r="G164" s="3">
        <f t="shared" si="4"/>
        <v>1.0000000000000001E-30</v>
      </c>
      <c r="H164" s="9">
        <f>FORECAST(A164,INDEX('18O'!C$3:C$29,MATCH(A164,'18O'!A$3:A$29,1)):INDEX('18O'!C$3:C$29,MATCH(A164,'18O'!A$3:A$29,1)+1),INDEX('18O'!A$3:A$29,MATCH(A164,'18O'!A$3:A$29,1)):INDEX('18O'!A$3:A$29,MATCH(A164,'18O'!A$3:A$29,1)+1))</f>
        <v>111.47597222222223</v>
      </c>
      <c r="I164" s="9">
        <f>FORECAST(A164,INDEX('18O'!E$3:E$29,MATCH(A164,'18O'!A$3:A$29,1)):INDEX('18O'!E$3:E$29,MATCH(A164,'18O'!A$3:A$29,1)+1),INDEX('18O'!A$3:A$29,MATCH(A164,'18O'!A$3:A$29,1)):INDEX('18O'!A$3:A$29,MATCH(A164,'18O'!A$3:A$29,1)+1))</f>
        <v>8.8805598823122178</v>
      </c>
      <c r="J164" s="27">
        <f>'39Ar'!E164</f>
        <v>0.55827868852459028</v>
      </c>
      <c r="K164" s="8">
        <f>FORECAST($A164,INDEX(NG!B$2:B$17,MATCH($A164,NG!A$2:A$17,1)):INDEX(NG!B$2:B$17,MATCH($A164,NG!A$2:A$17,1)+1),INDEX(NG!A$2:A$17,MATCH($A164,NG!A$2:A$17,1)):INDEX(NG!A$2:A$17,MATCH($A164,NG!A$2:A$17,1)+1))</f>
        <v>6.9018364420498093E-6</v>
      </c>
      <c r="L164" s="8">
        <f>FORECAST($A164,INDEX(NG!D$2:D$18,MATCH($A164,NG!C$2:C$18,1)):INDEX(NG!D$2:D$18,MATCH($A164,NG!C$2:C$18,1)+1),INDEX(NG!C$2:C$18,MATCH($A164,NG!C$2:C$18,1)):INDEX(NG!C$2:C$18,MATCH($A164,NG!C$2:C$18,1)+1))</f>
        <v>1.3617928095961702E-7</v>
      </c>
      <c r="M164" s="8">
        <f>FORECAST($A164,INDEX(NG!F$2:F$14,MATCH($A164,NG!E$2:E$14,1)):INDEX(NG!F$2:F$14,MATCH($A164,NG!E$2:E$14,1)+1),INDEX(NG!E$2:E$14,MATCH($A164,NG!E$2:E$14,1)):INDEX(NG!E$2:E$14,MATCH($A164,NG!E$2:E$14,1)+1))</f>
        <v>7.2825311979012108E-7</v>
      </c>
      <c r="N164" s="8">
        <f>FORECAST($A164,INDEX(NG!H$2:H$14,MATCH($A164,NG!G$2:G$14,1)):INDEX(NG!H$2:H$14,MATCH($A164,NG!G$2:G$14,1)+1),INDEX(NG!G$2:G$14,MATCH($A164,NG!G$2:G$14,1)):INDEX(NG!G$2:G$14,MATCH($A164,NG!G$2:G$14,1)+1))</f>
        <v>4.7399051065177451E-8</v>
      </c>
      <c r="O164" s="3">
        <v>3.0000000000000001E-6</v>
      </c>
      <c r="P164" s="3">
        <v>5.0000000000000003E-10</v>
      </c>
      <c r="T164" s="9"/>
    </row>
    <row r="165" spans="1:20" x14ac:dyDescent="0.35">
      <c r="A165">
        <v>163</v>
      </c>
      <c r="B165" s="13">
        <f t="shared" si="5"/>
        <v>-163</v>
      </c>
      <c r="C165" s="2">
        <v>0</v>
      </c>
      <c r="D165" s="2">
        <v>0</v>
      </c>
      <c r="E165" s="7">
        <f>FORECAST(A165,INDEX(ross!C$3:C$960,MATCH(A165,ross!B$3:B$960,1)):INDEX(ross!C$3:C$960,MATCH(A165,ross!B$3:B$960,1)+1),INDEX(ross!B$3:B$960,MATCH(A165,ross!B$3:B$960,1)):INDEX(ross!B$3:B$960,MATCH(A165,ross!B$3:B$960,1)+1))</f>
        <v>23.380360899999999</v>
      </c>
      <c r="F165" s="7">
        <f>FORECAST(A165,INDEX(ross!I$3:I$960,MATCH(A165,ross!B$3:B$960,1)):INDEX(ross!I$3:I$960,MATCH(A165,ross!B$3:B$960,1)+1),INDEX(ross!B$3:B$960,MATCH(A165,ross!B$3:B$960,1)):INDEX(ross!B$3:B$960,MATCH(A165,ross!B$3:B$960,1)+1))</f>
        <v>2.7389241093192416</v>
      </c>
      <c r="G165" s="3">
        <f t="shared" si="4"/>
        <v>1.0000000000000001E-30</v>
      </c>
      <c r="H165" s="9">
        <f>FORECAST(A165,INDEX('18O'!C$3:C$29,MATCH(A165,'18O'!A$3:A$29,1)):INDEX('18O'!C$3:C$29,MATCH(A165,'18O'!A$3:A$29,1)+1),INDEX('18O'!A$3:A$29,MATCH(A165,'18O'!A$3:A$29,1)):INDEX('18O'!A$3:A$29,MATCH(A165,'18O'!A$3:A$29,1)+1))</f>
        <v>111.47535353535353</v>
      </c>
      <c r="I165" s="9">
        <f>FORECAST(A165,INDEX('18O'!E$3:E$29,MATCH(A165,'18O'!A$3:A$29,1)):INDEX('18O'!E$3:E$29,MATCH(A165,'18O'!A$3:A$29,1)+1),INDEX('18O'!A$3:A$29,MATCH(A165,'18O'!A$3:A$29,1)):INDEX('18O'!A$3:A$29,MATCH(A165,'18O'!A$3:A$29,1)+1))</f>
        <v>8.8800780389565421</v>
      </c>
      <c r="J165" s="27">
        <f>'39Ar'!E165</f>
        <v>0.56049180327868853</v>
      </c>
      <c r="K165" s="8">
        <f>FORECAST($A165,INDEX(NG!B$2:B$17,MATCH($A165,NG!A$2:A$17,1)):INDEX(NG!B$2:B$17,MATCH($A165,NG!A$2:A$17,1)+1),INDEX(NG!A$2:A$17,MATCH($A165,NG!A$2:A$17,1)):INDEX(NG!A$2:A$17,MATCH($A165,NG!A$2:A$17,1)+1))</f>
        <v>6.9294951606133795E-6</v>
      </c>
      <c r="L165" s="8">
        <f>FORECAST($A165,INDEX(NG!D$2:D$18,MATCH($A165,NG!C$2:C$18,1)):INDEX(NG!D$2:D$18,MATCH($A165,NG!C$2:C$18,1)+1),INDEX(NG!C$2:C$18,MATCH($A165,NG!C$2:C$18,1)):INDEX(NG!C$2:C$18,MATCH($A165,NG!C$2:C$18,1)+1))</f>
        <v>1.3607947031859495E-7</v>
      </c>
      <c r="M165" s="8">
        <f>FORECAST($A165,INDEX(NG!F$2:F$14,MATCH($A165,NG!E$2:E$14,1)):INDEX(NG!F$2:F$14,MATCH($A165,NG!E$2:E$14,1)+1),INDEX(NG!E$2:E$14,MATCH($A165,NG!E$2:E$14,1)):INDEX(NG!E$2:E$14,MATCH($A165,NG!E$2:E$14,1)+1))</f>
        <v>7.2726855466134106E-7</v>
      </c>
      <c r="N165" s="8">
        <f>FORECAST($A165,INDEX(NG!H$2:H$14,MATCH($A165,NG!G$2:G$14,1)):INDEX(NG!H$2:H$14,MATCH($A165,NG!G$2:G$14,1)+1),INDEX(NG!G$2:G$14,MATCH($A165,NG!G$2:G$14,1)):INDEX(NG!G$2:G$14,MATCH($A165,NG!G$2:G$14,1)+1))</f>
        <v>4.7346415241576631E-8</v>
      </c>
      <c r="O165" s="3">
        <v>3.0000000000000001E-6</v>
      </c>
      <c r="P165" s="3">
        <v>5.0000000000000003E-10</v>
      </c>
      <c r="T165" s="9"/>
    </row>
    <row r="166" spans="1:20" x14ac:dyDescent="0.35">
      <c r="A166">
        <v>164</v>
      </c>
      <c r="B166" s="13">
        <f t="shared" si="5"/>
        <v>-164</v>
      </c>
      <c r="C166" s="2">
        <v>0</v>
      </c>
      <c r="D166" s="2">
        <v>0</v>
      </c>
      <c r="E166" s="7">
        <f>FORECAST(A166,INDEX(ross!C$3:C$960,MATCH(A166,ross!B$3:B$960,1)):INDEX(ross!C$3:C$960,MATCH(A166,ross!B$3:B$960,1)+1),INDEX(ross!B$3:B$960,MATCH(A166,ross!B$3:B$960,1)):INDEX(ross!B$3:B$960,MATCH(A166,ross!B$3:B$960,1)+1))</f>
        <v>23.385415460000004</v>
      </c>
      <c r="F166" s="7">
        <f>FORECAST(A166,INDEX(ross!I$3:I$960,MATCH(A166,ross!B$3:B$960,1)):INDEX(ross!I$3:I$960,MATCH(A166,ross!B$3:B$960,1)+1),INDEX(ross!B$3:B$960,MATCH(A166,ross!B$3:B$960,1)):INDEX(ross!B$3:B$960,MATCH(A166,ross!B$3:B$960,1)+1))</f>
        <v>2.74241380891449</v>
      </c>
      <c r="G166" s="3">
        <f t="shared" si="4"/>
        <v>1.0000000000000001E-30</v>
      </c>
      <c r="H166" s="9">
        <f>FORECAST(A166,INDEX('18O'!C$3:C$29,MATCH(A166,'18O'!A$3:A$29,1)):INDEX('18O'!C$3:C$29,MATCH(A166,'18O'!A$3:A$29,1)+1),INDEX('18O'!A$3:A$29,MATCH(A166,'18O'!A$3:A$29,1)):INDEX('18O'!A$3:A$29,MATCH(A166,'18O'!A$3:A$29,1)+1))</f>
        <v>111.47473484848486</v>
      </c>
      <c r="I166" s="9">
        <f>FORECAST(A166,INDEX('18O'!E$3:E$29,MATCH(A166,'18O'!A$3:A$29,1)):INDEX('18O'!E$3:E$29,MATCH(A166,'18O'!A$3:A$29,1)+1),INDEX('18O'!A$3:A$29,MATCH(A166,'18O'!A$3:A$29,1)):INDEX('18O'!A$3:A$29,MATCH(A166,'18O'!A$3:A$29,1)+1))</f>
        <v>8.8795961956008664</v>
      </c>
      <c r="J166" s="27">
        <f>'39Ar'!E166</f>
        <v>0.56270491803278699</v>
      </c>
      <c r="K166" s="8">
        <f>FORECAST($A166,INDEX(NG!B$2:B$17,MATCH($A166,NG!A$2:A$17,1)):INDEX(NG!B$2:B$17,MATCH($A166,NG!A$2:A$17,1)+1),INDEX(NG!A$2:A$17,MATCH($A166,NG!A$2:A$17,1)):INDEX(NG!A$2:A$17,MATCH($A166,NG!A$2:A$17,1)+1))</f>
        <v>6.9571538791769496E-6</v>
      </c>
      <c r="L166" s="8">
        <f>FORECAST($A166,INDEX(NG!D$2:D$18,MATCH($A166,NG!C$2:C$18,1)):INDEX(NG!D$2:D$18,MATCH($A166,NG!C$2:C$18,1)+1),INDEX(NG!C$2:C$18,MATCH($A166,NG!C$2:C$18,1)):INDEX(NG!C$2:C$18,MATCH($A166,NG!C$2:C$18,1)+1))</f>
        <v>1.3597965967757287E-7</v>
      </c>
      <c r="M166" s="8">
        <f>FORECAST($A166,INDEX(NG!F$2:F$14,MATCH($A166,NG!E$2:E$14,1)):INDEX(NG!F$2:F$14,MATCH($A166,NG!E$2:E$14,1)+1),INDEX(NG!E$2:E$14,MATCH($A166,NG!E$2:E$14,1)):INDEX(NG!E$2:E$14,MATCH($A166,NG!E$2:E$14,1)+1))</f>
        <v>7.2628398953256093E-7</v>
      </c>
      <c r="N166" s="8">
        <f>FORECAST($A166,INDEX(NG!H$2:H$14,MATCH($A166,NG!G$2:G$14,1)):INDEX(NG!H$2:H$14,MATCH($A166,NG!G$2:G$14,1)+1),INDEX(NG!G$2:G$14,MATCH($A166,NG!G$2:G$14,1)):INDEX(NG!G$2:G$14,MATCH($A166,NG!G$2:G$14,1)+1))</f>
        <v>4.7293779417975812E-8</v>
      </c>
      <c r="O166" s="3">
        <v>3.0000000000000001E-6</v>
      </c>
      <c r="P166" s="3">
        <v>5.0000000000000003E-10</v>
      </c>
      <c r="T166" s="9"/>
    </row>
    <row r="167" spans="1:20" x14ac:dyDescent="0.35">
      <c r="A167">
        <v>165</v>
      </c>
      <c r="B167" s="13">
        <f t="shared" si="5"/>
        <v>-165</v>
      </c>
      <c r="C167" s="2">
        <v>0</v>
      </c>
      <c r="D167" s="2">
        <v>0</v>
      </c>
      <c r="E167" s="7">
        <f>FORECAST(A167,INDEX(ross!C$3:C$960,MATCH(A167,ross!B$3:B$960,1)):INDEX(ross!C$3:C$960,MATCH(A167,ross!B$3:B$960,1)+1),INDEX(ross!B$3:B$960,MATCH(A167,ross!B$3:B$960,1)):INDEX(ross!B$3:B$960,MATCH(A167,ross!B$3:B$960,1)+1))</f>
        <v>23.38968217</v>
      </c>
      <c r="F167" s="7">
        <f>FORECAST(A167,INDEX(ross!I$3:I$960,MATCH(A167,ross!B$3:B$960,1)):INDEX(ross!I$3:I$960,MATCH(A167,ross!B$3:B$960,1)+1),INDEX(ross!B$3:B$960,MATCH(A167,ross!B$3:B$960,1)):INDEX(ross!B$3:B$960,MATCH(A167,ross!B$3:B$960,1)+1))</f>
        <v>2.7455746614556404</v>
      </c>
      <c r="G167" s="3">
        <f t="shared" si="4"/>
        <v>1.0000000000000001E-30</v>
      </c>
      <c r="H167" s="9">
        <f>FORECAST(A167,INDEX('18O'!C$3:C$29,MATCH(A167,'18O'!A$3:A$29,1)):INDEX('18O'!C$3:C$29,MATCH(A167,'18O'!A$3:A$29,1)+1),INDEX('18O'!A$3:A$29,MATCH(A167,'18O'!A$3:A$29,1)):INDEX('18O'!A$3:A$29,MATCH(A167,'18O'!A$3:A$29,1)+1))</f>
        <v>111.47411616161617</v>
      </c>
      <c r="I167" s="9">
        <f>FORECAST(A167,INDEX('18O'!E$3:E$29,MATCH(A167,'18O'!A$3:A$29,1)):INDEX('18O'!E$3:E$29,MATCH(A167,'18O'!A$3:A$29,1)+1),INDEX('18O'!A$3:A$29,MATCH(A167,'18O'!A$3:A$29,1)):INDEX('18O'!A$3:A$29,MATCH(A167,'18O'!A$3:A$29,1)+1))</f>
        <v>8.8791143522451925</v>
      </c>
      <c r="J167" s="27">
        <f>'39Ar'!E167</f>
        <v>0.56491803278688524</v>
      </c>
      <c r="K167" s="8">
        <f>FORECAST($A167,INDEX(NG!B$2:B$17,MATCH($A167,NG!A$2:A$17,1)):INDEX(NG!B$2:B$17,MATCH($A167,NG!A$2:A$17,1)+1),INDEX(NG!A$2:A$17,MATCH($A167,NG!A$2:A$17,1)):INDEX(NG!A$2:A$17,MATCH($A167,NG!A$2:A$17,1)+1))</f>
        <v>6.9848125977405205E-6</v>
      </c>
      <c r="L167" s="8">
        <f>FORECAST($A167,INDEX(NG!D$2:D$18,MATCH($A167,NG!C$2:C$18,1)):INDEX(NG!D$2:D$18,MATCH($A167,NG!C$2:C$18,1)+1),INDEX(NG!C$2:C$18,MATCH($A167,NG!C$2:C$18,1)):INDEX(NG!C$2:C$18,MATCH($A167,NG!C$2:C$18,1)+1))</f>
        <v>1.358798490365508E-7</v>
      </c>
      <c r="M167" s="8">
        <f>FORECAST($A167,INDEX(NG!F$2:F$14,MATCH($A167,NG!E$2:E$14,1)):INDEX(NG!F$2:F$14,MATCH($A167,NG!E$2:E$14,1)+1),INDEX(NG!E$2:E$14,MATCH($A167,NG!E$2:E$14,1)):INDEX(NG!E$2:E$14,MATCH($A167,NG!E$2:E$14,1)+1))</f>
        <v>7.2529942440378092E-7</v>
      </c>
      <c r="N167" s="8">
        <f>FORECAST($A167,INDEX(NG!H$2:H$14,MATCH($A167,NG!G$2:G$14,1)):INDEX(NG!H$2:H$14,MATCH($A167,NG!G$2:G$14,1)+1),INDEX(NG!G$2:G$14,MATCH($A167,NG!G$2:G$14,1)):INDEX(NG!G$2:G$14,MATCH($A167,NG!G$2:G$14,1)+1))</f>
        <v>4.7241143594374985E-8</v>
      </c>
      <c r="O167" s="3">
        <v>3.0000000000000001E-6</v>
      </c>
      <c r="P167" s="3">
        <v>5.0000000000000003E-10</v>
      </c>
      <c r="T167" s="9"/>
    </row>
    <row r="168" spans="1:20" x14ac:dyDescent="0.35">
      <c r="A168">
        <v>166</v>
      </c>
      <c r="B168" s="13">
        <f t="shared" si="5"/>
        <v>-166</v>
      </c>
      <c r="C168" s="2">
        <v>0</v>
      </c>
      <c r="D168" s="2">
        <v>0</v>
      </c>
      <c r="E168" s="7">
        <f>FORECAST(A168,INDEX(ross!C$3:C$960,MATCH(A168,ross!B$3:B$960,1)):INDEX(ross!C$3:C$960,MATCH(A168,ross!B$3:B$960,1)+1),INDEX(ross!B$3:B$960,MATCH(A168,ross!B$3:B$960,1)):INDEX(ross!B$3:B$960,MATCH(A168,ross!B$3:B$960,1)+1))</f>
        <v>23.39294769</v>
      </c>
      <c r="F168" s="7">
        <f>FORECAST(A168,INDEX(ross!I$3:I$960,MATCH(A168,ross!B$3:B$960,1)):INDEX(ross!I$3:I$960,MATCH(A168,ross!B$3:B$960,1)+1),INDEX(ross!B$3:B$960,MATCH(A168,ross!B$3:B$960,1)):INDEX(ross!B$3:B$960,MATCH(A168,ross!B$3:B$960,1)+1))</f>
        <v>2.7481647624570193</v>
      </c>
      <c r="G168" s="3">
        <f t="shared" si="4"/>
        <v>1.0000000000000001E-30</v>
      </c>
      <c r="H168" s="9">
        <f>FORECAST(A168,INDEX('18O'!C$3:C$29,MATCH(A168,'18O'!A$3:A$29,1)):INDEX('18O'!C$3:C$29,MATCH(A168,'18O'!A$3:A$29,1)+1),INDEX('18O'!A$3:A$29,MATCH(A168,'18O'!A$3:A$29,1)):INDEX('18O'!A$3:A$29,MATCH(A168,'18O'!A$3:A$29,1)+1))</f>
        <v>111.47349747474748</v>
      </c>
      <c r="I168" s="9">
        <f>FORECAST(A168,INDEX('18O'!E$3:E$29,MATCH(A168,'18O'!A$3:A$29,1)):INDEX('18O'!E$3:E$29,MATCH(A168,'18O'!A$3:A$29,1)+1),INDEX('18O'!A$3:A$29,MATCH(A168,'18O'!A$3:A$29,1)):INDEX('18O'!A$3:A$29,MATCH(A168,'18O'!A$3:A$29,1)+1))</f>
        <v>8.8786325088895168</v>
      </c>
      <c r="J168" s="27">
        <f>'39Ar'!E168</f>
        <v>0.5671311475409837</v>
      </c>
      <c r="K168" s="8">
        <f>FORECAST($A168,INDEX(NG!B$2:B$17,MATCH($A168,NG!A$2:A$17,1)):INDEX(NG!B$2:B$17,MATCH($A168,NG!A$2:A$17,1)+1),INDEX(NG!A$2:A$17,MATCH($A168,NG!A$2:A$17,1)):INDEX(NG!A$2:A$17,MATCH($A168,NG!A$2:A$17,1)+1))</f>
        <v>7.0124713163040907E-6</v>
      </c>
      <c r="L168" s="8">
        <f>FORECAST($A168,INDEX(NG!D$2:D$18,MATCH($A168,NG!C$2:C$18,1)):INDEX(NG!D$2:D$18,MATCH($A168,NG!C$2:C$18,1)+1),INDEX(NG!C$2:C$18,MATCH($A168,NG!C$2:C$18,1)):INDEX(NG!C$2:C$18,MATCH($A168,NG!C$2:C$18,1)+1))</f>
        <v>1.357800383955287E-7</v>
      </c>
      <c r="M168" s="8">
        <f>FORECAST($A168,INDEX(NG!F$2:F$14,MATCH($A168,NG!E$2:E$14,1)):INDEX(NG!F$2:F$14,MATCH($A168,NG!E$2:E$14,1)+1),INDEX(NG!E$2:E$14,MATCH($A168,NG!E$2:E$14,1)):INDEX(NG!E$2:E$14,MATCH($A168,NG!E$2:E$14,1)+1))</f>
        <v>7.243148592750009E-7</v>
      </c>
      <c r="N168" s="8">
        <f>FORECAST($A168,INDEX(NG!H$2:H$14,MATCH($A168,NG!G$2:G$14,1)):INDEX(NG!H$2:H$14,MATCH($A168,NG!G$2:G$14,1)+1),INDEX(NG!G$2:G$14,MATCH($A168,NG!G$2:G$14,1)):INDEX(NG!G$2:G$14,MATCH($A168,NG!G$2:G$14,1)+1))</f>
        <v>4.7188507770774166E-8</v>
      </c>
      <c r="O168" s="3">
        <v>3.0000000000000001E-6</v>
      </c>
      <c r="P168" s="3">
        <v>5.0000000000000003E-10</v>
      </c>
      <c r="T168" s="9"/>
    </row>
    <row r="169" spans="1:20" x14ac:dyDescent="0.35">
      <c r="A169">
        <v>167</v>
      </c>
      <c r="B169" s="13">
        <f t="shared" si="5"/>
        <v>-167</v>
      </c>
      <c r="C169" s="2">
        <v>0</v>
      </c>
      <c r="D169" s="2">
        <v>0</v>
      </c>
      <c r="E169" s="7">
        <f>FORECAST(A169,INDEX(ross!C$3:C$960,MATCH(A169,ross!B$3:B$960,1)):INDEX(ross!C$3:C$960,MATCH(A169,ross!B$3:B$960,1)+1),INDEX(ross!B$3:B$960,MATCH(A169,ross!B$3:B$960,1)):INDEX(ross!B$3:B$960,MATCH(A169,ross!B$3:B$960,1)+1))</f>
        <v>23.398117769999999</v>
      </c>
      <c r="F169" s="7">
        <f>FORECAST(A169,INDEX(ross!I$3:I$960,MATCH(A169,ross!B$3:B$960,1)):INDEX(ross!I$3:I$960,MATCH(A169,ross!B$3:B$960,1)+1),INDEX(ross!B$3:B$960,MATCH(A169,ross!B$3:B$960,1)):INDEX(ross!B$3:B$960,MATCH(A169,ross!B$3:B$960,1)+1))</f>
        <v>2.7512343404187178</v>
      </c>
      <c r="G169" s="3">
        <f t="shared" si="4"/>
        <v>1.0000000000000001E-30</v>
      </c>
      <c r="H169" s="9">
        <f>FORECAST(A169,INDEX('18O'!C$3:C$29,MATCH(A169,'18O'!A$3:A$29,1)):INDEX('18O'!C$3:C$29,MATCH(A169,'18O'!A$3:A$29,1)+1),INDEX('18O'!A$3:A$29,MATCH(A169,'18O'!A$3:A$29,1)):INDEX('18O'!A$3:A$29,MATCH(A169,'18O'!A$3:A$29,1)+1))</f>
        <v>111.4728787878788</v>
      </c>
      <c r="I169" s="9">
        <f>FORECAST(A169,INDEX('18O'!E$3:E$29,MATCH(A169,'18O'!A$3:A$29,1)):INDEX('18O'!E$3:E$29,MATCH(A169,'18O'!A$3:A$29,1)+1),INDEX('18O'!A$3:A$29,MATCH(A169,'18O'!A$3:A$29,1)):INDEX('18O'!A$3:A$29,MATCH(A169,'18O'!A$3:A$29,1)+1))</f>
        <v>8.8781506655338411</v>
      </c>
      <c r="J169" s="27">
        <f>'39Ar'!E169</f>
        <v>0.56934426229508195</v>
      </c>
      <c r="K169" s="8">
        <f>FORECAST($A169,INDEX(NG!B$2:B$17,MATCH($A169,NG!A$2:A$17,1)):INDEX(NG!B$2:B$17,MATCH($A169,NG!A$2:A$17,1)+1),INDEX(NG!A$2:A$17,MATCH($A169,NG!A$2:A$17,1)):INDEX(NG!A$2:A$17,MATCH($A169,NG!A$2:A$17,1)+1))</f>
        <v>7.0401300348676608E-6</v>
      </c>
      <c r="L169" s="8">
        <f>FORECAST($A169,INDEX(NG!D$2:D$18,MATCH($A169,NG!C$2:C$18,1)):INDEX(NG!D$2:D$18,MATCH($A169,NG!C$2:C$18,1)+1),INDEX(NG!C$2:C$18,MATCH($A169,NG!C$2:C$18,1)):INDEX(NG!C$2:C$18,MATCH($A169,NG!C$2:C$18,1)+1))</f>
        <v>1.3568022775450663E-7</v>
      </c>
      <c r="M169" s="8">
        <f>FORECAST($A169,INDEX(NG!F$2:F$14,MATCH($A169,NG!E$2:E$14,1)):INDEX(NG!F$2:F$14,MATCH($A169,NG!E$2:E$14,1)+1),INDEX(NG!E$2:E$14,MATCH($A169,NG!E$2:E$14,1)):INDEX(NG!E$2:E$14,MATCH($A169,NG!E$2:E$14,1)+1))</f>
        <v>7.2333029414622088E-7</v>
      </c>
      <c r="N169" s="8">
        <f>FORECAST($A169,INDEX(NG!H$2:H$14,MATCH($A169,NG!G$2:G$14,1)):INDEX(NG!H$2:H$14,MATCH($A169,NG!G$2:G$14,1)+1),INDEX(NG!G$2:G$14,MATCH($A169,NG!G$2:G$14,1)):INDEX(NG!G$2:G$14,MATCH($A169,NG!G$2:G$14,1)+1))</f>
        <v>4.7135871947173346E-8</v>
      </c>
      <c r="O169" s="3">
        <v>3.0000000000000001E-6</v>
      </c>
      <c r="P169" s="3">
        <v>5.0000000000000003E-10</v>
      </c>
      <c r="T169" s="9"/>
    </row>
    <row r="170" spans="1:20" x14ac:dyDescent="0.35">
      <c r="A170">
        <v>168</v>
      </c>
      <c r="B170" s="13">
        <f t="shared" si="5"/>
        <v>-168</v>
      </c>
      <c r="C170" s="2">
        <v>0</v>
      </c>
      <c r="D170" s="2">
        <v>0</v>
      </c>
      <c r="E170" s="7">
        <f>FORECAST(A170,INDEX(ross!C$3:C$960,MATCH(A170,ross!B$3:B$960,1)):INDEX(ross!C$3:C$960,MATCH(A170,ross!B$3:B$960,1)+1),INDEX(ross!B$3:B$960,MATCH(A170,ross!B$3:B$960,1)):INDEX(ross!B$3:B$960,MATCH(A170,ross!B$3:B$960,1)+1))</f>
        <v>23.4022389</v>
      </c>
      <c r="F170" s="7">
        <f>FORECAST(A170,INDEX(ross!I$3:I$960,MATCH(A170,ross!B$3:B$960,1)):INDEX(ross!I$3:I$960,MATCH(A170,ross!B$3:B$960,1)+1),INDEX(ross!B$3:B$960,MATCH(A170,ross!B$3:B$960,1)):INDEX(ross!B$3:B$960,MATCH(A170,ross!B$3:B$960,1)+1))</f>
        <v>2.7555334251778234</v>
      </c>
      <c r="G170" s="3">
        <f t="shared" si="4"/>
        <v>1.0000000000000001E-30</v>
      </c>
      <c r="H170" s="9">
        <f>FORECAST(A170,INDEX('18O'!C$3:C$29,MATCH(A170,'18O'!A$3:A$29,1)):INDEX('18O'!C$3:C$29,MATCH(A170,'18O'!A$3:A$29,1)+1),INDEX('18O'!A$3:A$29,MATCH(A170,'18O'!A$3:A$29,1)):INDEX('18O'!A$3:A$29,MATCH(A170,'18O'!A$3:A$29,1)+1))</f>
        <v>111.47226010101011</v>
      </c>
      <c r="I170" s="9">
        <f>FORECAST(A170,INDEX('18O'!E$3:E$29,MATCH(A170,'18O'!A$3:A$29,1)):INDEX('18O'!E$3:E$29,MATCH(A170,'18O'!A$3:A$29,1)+1),INDEX('18O'!A$3:A$29,MATCH(A170,'18O'!A$3:A$29,1)):INDEX('18O'!A$3:A$29,MATCH(A170,'18O'!A$3:A$29,1)+1))</f>
        <v>8.8776688221781672</v>
      </c>
      <c r="J170" s="27">
        <f>'39Ar'!E170</f>
        <v>0.57155737704918042</v>
      </c>
      <c r="K170" s="8">
        <f>FORECAST($A170,INDEX(NG!B$2:B$17,MATCH($A170,NG!A$2:A$17,1)):INDEX(NG!B$2:B$17,MATCH($A170,NG!A$2:A$17,1)+1),INDEX(NG!A$2:A$17,MATCH($A170,NG!A$2:A$17,1)):INDEX(NG!A$2:A$17,MATCH($A170,NG!A$2:A$17,1)+1))</f>
        <v>7.0866130185921002E-6</v>
      </c>
      <c r="L170" s="8">
        <f>FORECAST($A170,INDEX(NG!D$2:D$18,MATCH($A170,NG!C$2:C$18,1)):INDEX(NG!D$2:D$18,MATCH($A170,NG!C$2:C$18,1)+1),INDEX(NG!C$2:C$18,MATCH($A170,NG!C$2:C$18,1)):INDEX(NG!C$2:C$18,MATCH($A170,NG!C$2:C$18,1)+1))</f>
        <v>1.3559862003940143E-7</v>
      </c>
      <c r="M170" s="8">
        <f>FORECAST($A170,INDEX(NG!F$2:F$14,MATCH($A170,NG!E$2:E$14,1)):INDEX(NG!F$2:F$14,MATCH($A170,NG!E$2:E$14,1)+1),INDEX(NG!E$2:E$14,MATCH($A170,NG!E$2:E$14,1)):INDEX(NG!E$2:E$14,MATCH($A170,NG!E$2:E$14,1)+1))</f>
        <v>7.2169886891002968E-7</v>
      </c>
      <c r="N170" s="8">
        <f>FORECAST($A170,INDEX(NG!H$2:H$14,MATCH($A170,NG!G$2:G$14,1)):INDEX(NG!H$2:H$14,MATCH($A170,NG!G$2:G$14,1)+1),INDEX(NG!G$2:G$14,MATCH($A170,NG!G$2:G$14,1)):INDEX(NG!G$2:G$14,MATCH($A170,NG!G$2:G$14,1)+1))</f>
        <v>4.7028257133528539E-8</v>
      </c>
      <c r="O170" s="3">
        <v>3.0000000000000001E-6</v>
      </c>
      <c r="P170" s="3">
        <v>5.0000000000000003E-10</v>
      </c>
      <c r="T170" s="9"/>
    </row>
    <row r="171" spans="1:20" x14ac:dyDescent="0.35">
      <c r="A171">
        <v>169</v>
      </c>
      <c r="B171" s="13">
        <f t="shared" si="5"/>
        <v>-169</v>
      </c>
      <c r="C171" s="2">
        <v>0</v>
      </c>
      <c r="D171" s="2">
        <v>0</v>
      </c>
      <c r="E171" s="7">
        <f>FORECAST(A171,INDEX(ross!C$3:C$960,MATCH(A171,ross!B$3:B$960,1)):INDEX(ross!C$3:C$960,MATCH(A171,ross!B$3:B$960,1)+1),INDEX(ross!B$3:B$960,MATCH(A171,ross!B$3:B$960,1)):INDEX(ross!B$3:B$960,MATCH(A171,ross!B$3:B$960,1)+1))</f>
        <v>23.408314919999999</v>
      </c>
      <c r="F171" s="7">
        <f>FORECAST(A171,INDEX(ross!I$3:I$960,MATCH(A171,ross!B$3:B$960,1)):INDEX(ross!I$3:I$960,MATCH(A171,ross!B$3:B$960,1)+1),INDEX(ross!B$3:B$960,MATCH(A171,ross!B$3:B$960,1)):INDEX(ross!B$3:B$960,MATCH(A171,ross!B$3:B$960,1)+1))</f>
        <v>2.759626092281537</v>
      </c>
      <c r="G171" s="3">
        <f t="shared" si="4"/>
        <v>1.0000000000000001E-30</v>
      </c>
      <c r="H171" s="9">
        <f>FORECAST(A171,INDEX('18O'!C$3:C$29,MATCH(A171,'18O'!A$3:A$29,1)):INDEX('18O'!C$3:C$29,MATCH(A171,'18O'!A$3:A$29,1)+1),INDEX('18O'!A$3:A$29,MATCH(A171,'18O'!A$3:A$29,1)):INDEX('18O'!A$3:A$29,MATCH(A171,'18O'!A$3:A$29,1)+1))</f>
        <v>111.47164141414142</v>
      </c>
      <c r="I171" s="9">
        <f>FORECAST(A171,INDEX('18O'!E$3:E$29,MATCH(A171,'18O'!A$3:A$29,1)):INDEX('18O'!E$3:E$29,MATCH(A171,'18O'!A$3:A$29,1)+1),INDEX('18O'!A$3:A$29,MATCH(A171,'18O'!A$3:A$29,1)):INDEX('18O'!A$3:A$29,MATCH(A171,'18O'!A$3:A$29,1)+1))</f>
        <v>8.8771869788224915</v>
      </c>
      <c r="J171" s="27">
        <f>'39Ar'!E171</f>
        <v>0.57377049180327866</v>
      </c>
      <c r="K171" s="8">
        <f>FORECAST($A171,INDEX(NG!B$2:B$17,MATCH($A171,NG!A$2:A$17,1)):INDEX(NG!B$2:B$17,MATCH($A171,NG!A$2:A$17,1)+1),INDEX(NG!A$2:A$17,MATCH($A171,NG!A$2:A$17,1)):INDEX(NG!A$2:A$17,MATCH($A171,NG!A$2:A$17,1)+1))</f>
        <v>7.141163544528343E-6</v>
      </c>
      <c r="L171" s="8">
        <f>FORECAST($A171,INDEX(NG!D$2:D$18,MATCH($A171,NG!C$2:C$18,1)):INDEX(NG!D$2:D$18,MATCH($A171,NG!C$2:C$18,1)+1),INDEX(NG!C$2:C$18,MATCH($A171,NG!C$2:C$18,1)):INDEX(NG!C$2:C$18,MATCH($A171,NG!C$2:C$18,1)+1))</f>
        <v>1.3552481357826058E-7</v>
      </c>
      <c r="M171" s="8">
        <f>FORECAST($A171,INDEX(NG!F$2:F$14,MATCH($A171,NG!E$2:E$14,1)):INDEX(NG!F$2:F$14,MATCH($A171,NG!E$2:E$14,1)+1),INDEX(NG!E$2:E$14,MATCH($A171,NG!E$2:E$14,1)):INDEX(NG!E$2:E$14,MATCH($A171,NG!E$2:E$14,1)+1))</f>
        <v>7.1979021791351948E-7</v>
      </c>
      <c r="N171" s="8">
        <f>FORECAST($A171,INDEX(NG!H$2:H$14,MATCH($A171,NG!G$2:G$14,1)):INDEX(NG!H$2:H$14,MATCH($A171,NG!G$2:G$14,1)+1),INDEX(NG!G$2:G$14,MATCH($A171,NG!G$2:G$14,1)):INDEX(NG!G$2:G$14,MATCH($A171,NG!G$2:G$14,1)+1))</f>
        <v>4.6897079895579167E-8</v>
      </c>
      <c r="O171" s="3">
        <v>3.0000000000000001E-6</v>
      </c>
      <c r="P171" s="3">
        <v>5.0000000000000003E-10</v>
      </c>
      <c r="T171" s="9"/>
    </row>
    <row r="172" spans="1:20" x14ac:dyDescent="0.35">
      <c r="A172">
        <v>170</v>
      </c>
      <c r="B172" s="13">
        <f t="shared" si="5"/>
        <v>-170</v>
      </c>
      <c r="C172" s="2">
        <v>0</v>
      </c>
      <c r="D172" s="2">
        <v>0</v>
      </c>
      <c r="E172" s="7">
        <f>FORECAST(A172,INDEX(ross!C$3:C$960,MATCH(A172,ross!B$3:B$960,1)):INDEX(ross!C$3:C$960,MATCH(A172,ross!B$3:B$960,1)+1),INDEX(ross!B$3:B$960,MATCH(A172,ross!B$3:B$960,1)):INDEX(ross!B$3:B$960,MATCH(A172,ross!B$3:B$960,1)+1))</f>
        <v>23.417210709999999</v>
      </c>
      <c r="F172" s="7">
        <f>FORECAST(A172,INDEX(ross!I$3:I$960,MATCH(A172,ross!B$3:B$960,1)):INDEX(ross!I$3:I$960,MATCH(A172,ross!B$3:B$960,1)+1),INDEX(ross!B$3:B$960,MATCH(A172,ross!B$3:B$960,1)):INDEX(ross!B$3:B$960,MATCH(A172,ross!B$3:B$960,1)+1))</f>
        <v>2.7621399644761784</v>
      </c>
      <c r="G172" s="3">
        <f t="shared" si="4"/>
        <v>1.0000000000000001E-30</v>
      </c>
      <c r="H172" s="9">
        <f>FORECAST(A172,INDEX('18O'!C$3:C$29,MATCH(A172,'18O'!A$3:A$29,1)):INDEX('18O'!C$3:C$29,MATCH(A172,'18O'!A$3:A$29,1)+1),INDEX('18O'!A$3:A$29,MATCH(A172,'18O'!A$3:A$29,1)):INDEX('18O'!A$3:A$29,MATCH(A172,'18O'!A$3:A$29,1)+1))</f>
        <v>111.47102272727274</v>
      </c>
      <c r="I172" s="9">
        <f>FORECAST(A172,INDEX('18O'!E$3:E$29,MATCH(A172,'18O'!A$3:A$29,1)):INDEX('18O'!E$3:E$29,MATCH(A172,'18O'!A$3:A$29,1)+1),INDEX('18O'!A$3:A$29,MATCH(A172,'18O'!A$3:A$29,1)):INDEX('18O'!A$3:A$29,MATCH(A172,'18O'!A$3:A$29,1)+1))</f>
        <v>8.8767051354668158</v>
      </c>
      <c r="J172" s="27">
        <f>'39Ar'!E172</f>
        <v>0.57598360655737713</v>
      </c>
      <c r="K172" s="8">
        <f>FORECAST($A172,INDEX(NG!B$2:B$17,MATCH($A172,NG!A$2:A$17,1)):INDEX(NG!B$2:B$17,MATCH($A172,NG!A$2:A$17,1)+1),INDEX(NG!A$2:A$17,MATCH($A172,NG!A$2:A$17,1)):INDEX(NG!A$2:A$17,MATCH($A172,NG!A$2:A$17,1)+1))</f>
        <v>7.195714070464584E-6</v>
      </c>
      <c r="L172" s="8">
        <f>FORECAST($A172,INDEX(NG!D$2:D$18,MATCH($A172,NG!C$2:C$18,1)):INDEX(NG!D$2:D$18,MATCH($A172,NG!C$2:C$18,1)+1),INDEX(NG!C$2:C$18,MATCH($A172,NG!C$2:C$18,1)):INDEX(NG!C$2:C$18,MATCH($A172,NG!C$2:C$18,1)+1))</f>
        <v>1.3545100711711973E-7</v>
      </c>
      <c r="M172" s="8">
        <f>FORECAST($A172,INDEX(NG!F$2:F$14,MATCH($A172,NG!E$2:E$14,1)):INDEX(NG!F$2:F$14,MATCH($A172,NG!E$2:E$14,1)+1),INDEX(NG!E$2:E$14,MATCH($A172,NG!E$2:E$14,1)):INDEX(NG!E$2:E$14,MATCH($A172,NG!E$2:E$14,1)+1))</f>
        <v>7.1788156691700929E-7</v>
      </c>
      <c r="N172" s="8">
        <f>FORECAST($A172,INDEX(NG!H$2:H$14,MATCH($A172,NG!G$2:G$14,1)):INDEX(NG!H$2:H$14,MATCH($A172,NG!G$2:G$14,1)+1),INDEX(NG!G$2:G$14,MATCH($A172,NG!G$2:G$14,1)):INDEX(NG!G$2:G$14,MATCH($A172,NG!G$2:G$14,1)+1))</f>
        <v>4.6765902657629801E-8</v>
      </c>
      <c r="O172" s="3">
        <v>3.0000000000000001E-6</v>
      </c>
      <c r="P172" s="3">
        <v>5.0000000000000003E-10</v>
      </c>
      <c r="T172" s="9"/>
    </row>
    <row r="173" spans="1:20" x14ac:dyDescent="0.35">
      <c r="A173">
        <v>171</v>
      </c>
      <c r="B173" s="13">
        <f t="shared" si="5"/>
        <v>-171</v>
      </c>
      <c r="C173" s="2">
        <v>0</v>
      </c>
      <c r="D173" s="2">
        <v>0</v>
      </c>
      <c r="E173" s="7">
        <f>FORECAST(A173,INDEX(ross!C$3:C$960,MATCH(A173,ross!B$3:B$960,1)):INDEX(ross!C$3:C$960,MATCH(A173,ross!B$3:B$960,1)+1),INDEX(ross!B$3:B$960,MATCH(A173,ross!B$3:B$960,1)):INDEX(ross!B$3:B$960,MATCH(A173,ross!B$3:B$960,1)+1))</f>
        <v>23.423250379999999</v>
      </c>
      <c r="F173" s="7">
        <f>FORECAST(A173,INDEX(ross!I$3:I$960,MATCH(A173,ross!B$3:B$960,1)):INDEX(ross!I$3:I$960,MATCH(A173,ross!B$3:B$960,1)+1),INDEX(ross!B$3:B$960,MATCH(A173,ross!B$3:B$960,1)):INDEX(ross!B$3:B$960,MATCH(A173,ross!B$3:B$960,1)+1))</f>
        <v>2.7659047978719249</v>
      </c>
      <c r="G173" s="3">
        <f t="shared" si="4"/>
        <v>1.0000000000000001E-30</v>
      </c>
      <c r="H173" s="9">
        <f>FORECAST(A173,INDEX('18O'!C$3:C$29,MATCH(A173,'18O'!A$3:A$29,1)):INDEX('18O'!C$3:C$29,MATCH(A173,'18O'!A$3:A$29,1)+1),INDEX('18O'!A$3:A$29,MATCH(A173,'18O'!A$3:A$29,1)):INDEX('18O'!A$3:A$29,MATCH(A173,'18O'!A$3:A$29,1)+1))</f>
        <v>111.47040404040405</v>
      </c>
      <c r="I173" s="9">
        <f>FORECAST(A173,INDEX('18O'!E$3:E$29,MATCH(A173,'18O'!A$3:A$29,1)):INDEX('18O'!E$3:E$29,MATCH(A173,'18O'!A$3:A$29,1)+1),INDEX('18O'!A$3:A$29,MATCH(A173,'18O'!A$3:A$29,1)):INDEX('18O'!A$3:A$29,MATCH(A173,'18O'!A$3:A$29,1)+1))</f>
        <v>8.8762232921111419</v>
      </c>
      <c r="J173" s="27">
        <f>'39Ar'!E173</f>
        <v>0.57819672131147537</v>
      </c>
      <c r="K173" s="8">
        <f>FORECAST($A173,INDEX(NG!B$2:B$17,MATCH($A173,NG!A$2:A$17,1)):INDEX(NG!B$2:B$17,MATCH($A173,NG!A$2:A$17,1)+1),INDEX(NG!A$2:A$17,MATCH($A173,NG!A$2:A$17,1)):INDEX(NG!A$2:A$17,MATCH($A173,NG!A$2:A$17,1)+1))</f>
        <v>7.2502645964008268E-6</v>
      </c>
      <c r="L173" s="8">
        <f>FORECAST($A173,INDEX(NG!D$2:D$18,MATCH($A173,NG!C$2:C$18,1)):INDEX(NG!D$2:D$18,MATCH($A173,NG!C$2:C$18,1)+1),INDEX(NG!C$2:C$18,MATCH($A173,NG!C$2:C$18,1)):INDEX(NG!C$2:C$18,MATCH($A173,NG!C$2:C$18,1)+1))</f>
        <v>1.3537720065597889E-7</v>
      </c>
      <c r="M173" s="8">
        <f>FORECAST($A173,INDEX(NG!F$2:F$14,MATCH($A173,NG!E$2:E$14,1)):INDEX(NG!F$2:F$14,MATCH($A173,NG!E$2:E$14,1)+1),INDEX(NG!E$2:E$14,MATCH($A173,NG!E$2:E$14,1)):INDEX(NG!E$2:E$14,MATCH($A173,NG!E$2:E$14,1)+1))</f>
        <v>7.1597291592049909E-7</v>
      </c>
      <c r="N173" s="8">
        <f>FORECAST($A173,INDEX(NG!H$2:H$14,MATCH($A173,NG!G$2:G$14,1)):INDEX(NG!H$2:H$14,MATCH($A173,NG!G$2:G$14,1)+1),INDEX(NG!G$2:G$14,MATCH($A173,NG!G$2:G$14,1)):INDEX(NG!G$2:G$14,MATCH($A173,NG!G$2:G$14,1)+1))</f>
        <v>4.6634725419680429E-8</v>
      </c>
      <c r="O173" s="3">
        <v>3.0000000000000001E-6</v>
      </c>
      <c r="P173" s="3">
        <v>5.0000000000000003E-10</v>
      </c>
      <c r="T173" s="9"/>
    </row>
    <row r="174" spans="1:20" x14ac:dyDescent="0.35">
      <c r="A174">
        <v>172</v>
      </c>
      <c r="B174" s="13">
        <f t="shared" si="5"/>
        <v>-172</v>
      </c>
      <c r="C174" s="2">
        <v>0</v>
      </c>
      <c r="D174" s="2">
        <v>0</v>
      </c>
      <c r="E174" s="7">
        <f>FORECAST(A174,INDEX(ross!C$3:C$960,MATCH(A174,ross!B$3:B$960,1)):INDEX(ross!C$3:C$960,MATCH(A174,ross!B$3:B$960,1)+1),INDEX(ross!B$3:B$960,MATCH(A174,ross!B$3:B$960,1)):INDEX(ross!B$3:B$960,MATCH(A174,ross!B$3:B$960,1)+1))</f>
        <v>23.42787573</v>
      </c>
      <c r="F174" s="7">
        <f>FORECAST(A174,INDEX(ross!I$3:I$960,MATCH(A174,ross!B$3:B$960,1)):INDEX(ross!I$3:I$960,MATCH(A174,ross!B$3:B$960,1)+1),INDEX(ross!B$3:B$960,MATCH(A174,ross!B$3:B$960,1)):INDEX(ross!B$3:B$960,MATCH(A174,ross!B$3:B$960,1)+1))</f>
        <v>2.769597778990752</v>
      </c>
      <c r="G174" s="3">
        <f t="shared" si="4"/>
        <v>1.0000000000000001E-30</v>
      </c>
      <c r="H174" s="9">
        <f>FORECAST(A174,INDEX('18O'!C$3:C$29,MATCH(A174,'18O'!A$3:A$29,1)):INDEX('18O'!C$3:C$29,MATCH(A174,'18O'!A$3:A$29,1)+1),INDEX('18O'!A$3:A$29,MATCH(A174,'18O'!A$3:A$29,1)):INDEX('18O'!A$3:A$29,MATCH(A174,'18O'!A$3:A$29,1)+1))</f>
        <v>111.46978535353536</v>
      </c>
      <c r="I174" s="9">
        <f>FORECAST(A174,INDEX('18O'!E$3:E$29,MATCH(A174,'18O'!A$3:A$29,1)):INDEX('18O'!E$3:E$29,MATCH(A174,'18O'!A$3:A$29,1)+1),INDEX('18O'!A$3:A$29,MATCH(A174,'18O'!A$3:A$29,1)):INDEX('18O'!A$3:A$29,MATCH(A174,'18O'!A$3:A$29,1)+1))</f>
        <v>8.8757414487554662</v>
      </c>
      <c r="J174" s="27">
        <f>'39Ar'!E174</f>
        <v>0.58040983606557384</v>
      </c>
      <c r="K174" s="8">
        <f>FORECAST($A174,INDEX(NG!B$2:B$17,MATCH($A174,NG!A$2:A$17,1)):INDEX(NG!B$2:B$17,MATCH($A174,NG!A$2:A$17,1)+1),INDEX(NG!A$2:A$17,MATCH($A174,NG!A$2:A$17,1)):INDEX(NG!A$2:A$17,MATCH($A174,NG!A$2:A$17,1)+1))</f>
        <v>7.3048151223370695E-6</v>
      </c>
      <c r="L174" s="8">
        <f>FORECAST($A174,INDEX(NG!D$2:D$18,MATCH($A174,NG!C$2:C$18,1)):INDEX(NG!D$2:D$18,MATCH($A174,NG!C$2:C$18,1)+1),INDEX(NG!C$2:C$18,MATCH($A174,NG!C$2:C$18,1)):INDEX(NG!C$2:C$18,MATCH($A174,NG!C$2:C$18,1)+1))</f>
        <v>1.3530339419483804E-7</v>
      </c>
      <c r="M174" s="8">
        <f>FORECAST($A174,INDEX(NG!F$2:F$14,MATCH($A174,NG!E$2:E$14,1)):INDEX(NG!F$2:F$14,MATCH($A174,NG!E$2:E$14,1)+1),INDEX(NG!E$2:E$14,MATCH($A174,NG!E$2:E$14,1)):INDEX(NG!E$2:E$14,MATCH($A174,NG!E$2:E$14,1)+1))</f>
        <v>7.1406426492398889E-7</v>
      </c>
      <c r="N174" s="8">
        <f>FORECAST($A174,INDEX(NG!H$2:H$14,MATCH($A174,NG!G$2:G$14,1)):INDEX(NG!H$2:H$14,MATCH($A174,NG!G$2:G$14,1)+1),INDEX(NG!G$2:G$14,MATCH($A174,NG!G$2:G$14,1)):INDEX(NG!G$2:G$14,MATCH($A174,NG!G$2:G$14,1)+1))</f>
        <v>4.6503548181731057E-8</v>
      </c>
      <c r="O174" s="3">
        <v>3.0000000000000001E-6</v>
      </c>
      <c r="P174" s="3">
        <v>5.0000000000000003E-10</v>
      </c>
      <c r="T174" s="9"/>
    </row>
    <row r="175" spans="1:20" x14ac:dyDescent="0.35">
      <c r="A175">
        <v>173</v>
      </c>
      <c r="B175" s="13">
        <f t="shared" si="5"/>
        <v>-173</v>
      </c>
      <c r="C175" s="2">
        <v>0</v>
      </c>
      <c r="D175" s="2">
        <v>0</v>
      </c>
      <c r="E175" s="7">
        <f>FORECAST(A175,INDEX(ross!C$3:C$960,MATCH(A175,ross!B$3:B$960,1)):INDEX(ross!C$3:C$960,MATCH(A175,ross!B$3:B$960,1)+1),INDEX(ross!B$3:B$960,MATCH(A175,ross!B$3:B$960,1)):INDEX(ross!B$3:B$960,MATCH(A175,ross!B$3:B$960,1)+1))</f>
        <v>23.431195979999998</v>
      </c>
      <c r="F175" s="7">
        <f>FORECAST(A175,INDEX(ross!I$3:I$960,MATCH(A175,ross!B$3:B$960,1)):INDEX(ross!I$3:I$960,MATCH(A175,ross!B$3:B$960,1)+1),INDEX(ross!B$3:B$960,MATCH(A175,ross!B$3:B$960,1)):INDEX(ross!B$3:B$960,MATCH(A175,ross!B$3:B$960,1)+1))</f>
        <v>2.7738441553439412</v>
      </c>
      <c r="G175" s="3">
        <f t="shared" si="4"/>
        <v>1.0000000000000001E-30</v>
      </c>
      <c r="H175" s="9">
        <f>FORECAST(A175,INDEX('18O'!C$3:C$29,MATCH(A175,'18O'!A$3:A$29,1)):INDEX('18O'!C$3:C$29,MATCH(A175,'18O'!A$3:A$29,1)+1),INDEX('18O'!A$3:A$29,MATCH(A175,'18O'!A$3:A$29,1)):INDEX('18O'!A$3:A$29,MATCH(A175,'18O'!A$3:A$29,1)+1))</f>
        <v>111.46916666666667</v>
      </c>
      <c r="I175" s="9">
        <f>FORECAST(A175,INDEX('18O'!E$3:E$29,MATCH(A175,'18O'!A$3:A$29,1)):INDEX('18O'!E$3:E$29,MATCH(A175,'18O'!A$3:A$29,1)+1),INDEX('18O'!A$3:A$29,MATCH(A175,'18O'!A$3:A$29,1)):INDEX('18O'!A$3:A$29,MATCH(A175,'18O'!A$3:A$29,1)+1))</f>
        <v>8.8752596053997923</v>
      </c>
      <c r="J175" s="27">
        <f>'39Ar'!E175</f>
        <v>0.58262295081967219</v>
      </c>
      <c r="K175" s="8">
        <f>FORECAST($A175,INDEX(NG!B$2:B$17,MATCH($A175,NG!A$2:A$17,1)):INDEX(NG!B$2:B$17,MATCH($A175,NG!A$2:A$17,1)+1),INDEX(NG!A$2:A$17,MATCH($A175,NG!A$2:A$17,1)):INDEX(NG!A$2:A$17,MATCH($A175,NG!A$2:A$17,1)+1))</f>
        <v>7.3593656482733122E-6</v>
      </c>
      <c r="L175" s="8">
        <f>FORECAST($A175,INDEX(NG!D$2:D$18,MATCH($A175,NG!C$2:C$18,1)):INDEX(NG!D$2:D$18,MATCH($A175,NG!C$2:C$18,1)+1),INDEX(NG!C$2:C$18,MATCH($A175,NG!C$2:C$18,1)):INDEX(NG!C$2:C$18,MATCH($A175,NG!C$2:C$18,1)+1))</f>
        <v>1.352295877336972E-7</v>
      </c>
      <c r="M175" s="8">
        <f>FORECAST($A175,INDEX(NG!F$2:F$14,MATCH($A175,NG!E$2:E$14,1)):INDEX(NG!F$2:F$14,MATCH($A175,NG!E$2:E$14,1)+1),INDEX(NG!E$2:E$14,MATCH($A175,NG!E$2:E$14,1)):INDEX(NG!E$2:E$14,MATCH($A175,NG!E$2:E$14,1)+1))</f>
        <v>7.1215561392747859E-7</v>
      </c>
      <c r="N175" s="8">
        <f>FORECAST($A175,INDEX(NG!H$2:H$14,MATCH($A175,NG!G$2:G$14,1)):INDEX(NG!H$2:H$14,MATCH($A175,NG!G$2:G$14,1)+1),INDEX(NG!G$2:G$14,MATCH($A175,NG!G$2:G$14,1)):INDEX(NG!G$2:G$14,MATCH($A175,NG!G$2:G$14,1)+1))</f>
        <v>4.6372370943781691E-8</v>
      </c>
      <c r="O175" s="3">
        <v>3.0000000000000001E-6</v>
      </c>
      <c r="P175" s="3">
        <v>5.0000000000000003E-10</v>
      </c>
      <c r="T175" s="9"/>
    </row>
    <row r="176" spans="1:20" x14ac:dyDescent="0.35">
      <c r="A176">
        <v>174</v>
      </c>
      <c r="B176" s="13">
        <f t="shared" si="5"/>
        <v>-174</v>
      </c>
      <c r="C176" s="2">
        <v>0</v>
      </c>
      <c r="D176" s="2">
        <v>0</v>
      </c>
      <c r="E176" s="7">
        <f>FORECAST(A176,INDEX(ross!C$3:C$960,MATCH(A176,ross!B$3:B$960,1)):INDEX(ross!C$3:C$960,MATCH(A176,ross!B$3:B$960,1)+1),INDEX(ross!B$3:B$960,MATCH(A176,ross!B$3:B$960,1)):INDEX(ross!B$3:B$960,MATCH(A176,ross!B$3:B$960,1)+1))</f>
        <v>23.437127109999999</v>
      </c>
      <c r="F176" s="7">
        <f>FORECAST(A176,INDEX(ross!I$3:I$960,MATCH(A176,ross!B$3:B$960,1)):INDEX(ross!I$3:I$960,MATCH(A176,ross!B$3:B$960,1)+1),INDEX(ross!B$3:B$960,MATCH(A176,ross!B$3:B$960,1)):INDEX(ross!B$3:B$960,MATCH(A176,ross!B$3:B$960,1)+1))</f>
        <v>2.7784597191274871</v>
      </c>
      <c r="G176" s="3">
        <f t="shared" si="4"/>
        <v>1.0000000000000001E-30</v>
      </c>
      <c r="H176" s="9">
        <f>FORECAST(A176,INDEX('18O'!C$3:C$29,MATCH(A176,'18O'!A$3:A$29,1)):INDEX('18O'!C$3:C$29,MATCH(A176,'18O'!A$3:A$29,1)+1),INDEX('18O'!A$3:A$29,MATCH(A176,'18O'!A$3:A$29,1)):INDEX('18O'!A$3:A$29,MATCH(A176,'18O'!A$3:A$29,1)+1))</f>
        <v>111.46854797979799</v>
      </c>
      <c r="I176" s="9">
        <f>FORECAST(A176,INDEX('18O'!E$3:E$29,MATCH(A176,'18O'!A$3:A$29,1)):INDEX('18O'!E$3:E$29,MATCH(A176,'18O'!A$3:A$29,1)+1),INDEX('18O'!A$3:A$29,MATCH(A176,'18O'!A$3:A$29,1)):INDEX('18O'!A$3:A$29,MATCH(A176,'18O'!A$3:A$29,1)+1))</f>
        <v>8.8747777620441166</v>
      </c>
      <c r="J176" s="27">
        <f>'39Ar'!E176</f>
        <v>0.58483606557377055</v>
      </c>
      <c r="K176" s="8">
        <f>FORECAST($A176,INDEX(NG!B$2:B$17,MATCH($A176,NG!A$2:A$17,1)):INDEX(NG!B$2:B$17,MATCH($A176,NG!A$2:A$17,1)+1),INDEX(NG!A$2:A$17,MATCH($A176,NG!A$2:A$17,1)):INDEX(NG!A$2:A$17,MATCH($A176,NG!A$2:A$17,1)+1))</f>
        <v>7.413916174209555E-6</v>
      </c>
      <c r="L176" s="8">
        <f>FORECAST($A176,INDEX(NG!D$2:D$18,MATCH($A176,NG!C$2:C$18,1)):INDEX(NG!D$2:D$18,MATCH($A176,NG!C$2:C$18,1)+1),INDEX(NG!C$2:C$18,MATCH($A176,NG!C$2:C$18,1)):INDEX(NG!C$2:C$18,MATCH($A176,NG!C$2:C$18,1)+1))</f>
        <v>1.3515578127255635E-7</v>
      </c>
      <c r="M176" s="8">
        <f>FORECAST($A176,INDEX(NG!F$2:F$14,MATCH($A176,NG!E$2:E$14,1)):INDEX(NG!F$2:F$14,MATCH($A176,NG!E$2:E$14,1)+1),INDEX(NG!E$2:E$14,MATCH($A176,NG!E$2:E$14,1)):INDEX(NG!E$2:E$14,MATCH($A176,NG!E$2:E$14,1)+1))</f>
        <v>7.102469629309685E-7</v>
      </c>
      <c r="N176" s="8">
        <f>FORECAST($A176,INDEX(NG!H$2:H$14,MATCH($A176,NG!G$2:G$14,1)):INDEX(NG!H$2:H$14,MATCH($A176,NG!G$2:G$14,1)+1),INDEX(NG!G$2:G$14,MATCH($A176,NG!G$2:G$14,1)):INDEX(NG!G$2:G$14,MATCH($A176,NG!G$2:G$14,1)+1))</f>
        <v>4.6241193705832319E-8</v>
      </c>
      <c r="O176" s="3">
        <v>3.0000000000000001E-6</v>
      </c>
      <c r="P176" s="3">
        <v>5.0000000000000003E-10</v>
      </c>
      <c r="T176" s="9"/>
    </row>
    <row r="177" spans="1:20" x14ac:dyDescent="0.35">
      <c r="A177">
        <v>175</v>
      </c>
      <c r="B177" s="13">
        <f t="shared" si="5"/>
        <v>-175</v>
      </c>
      <c r="C177" s="2">
        <v>0</v>
      </c>
      <c r="D177" s="2">
        <v>0</v>
      </c>
      <c r="E177" s="7">
        <f>FORECAST(A177,INDEX(ross!C$3:C$960,MATCH(A177,ross!B$3:B$960,1)):INDEX(ross!C$3:C$960,MATCH(A177,ross!B$3:B$960,1)+1),INDEX(ross!B$3:B$960,MATCH(A177,ross!B$3:B$960,1)):INDEX(ross!B$3:B$960,MATCH(A177,ross!B$3:B$960,1)+1))</f>
        <v>23.442151500000001</v>
      </c>
      <c r="F177" s="7">
        <f>FORECAST(A177,INDEX(ross!I$3:I$960,MATCH(A177,ross!B$3:B$960,1)):INDEX(ross!I$3:I$960,MATCH(A177,ross!B$3:B$960,1)+1),INDEX(ross!B$3:B$960,MATCH(A177,ross!B$3:B$960,1)):INDEX(ross!B$3:B$960,MATCH(A177,ross!B$3:B$960,1)+1))</f>
        <v>2.7847035612959465</v>
      </c>
      <c r="G177" s="3">
        <f t="shared" si="4"/>
        <v>1.0000000000000001E-30</v>
      </c>
      <c r="H177" s="9">
        <f>FORECAST(A177,INDEX('18O'!C$3:C$29,MATCH(A177,'18O'!A$3:A$29,1)):INDEX('18O'!C$3:C$29,MATCH(A177,'18O'!A$3:A$29,1)+1),INDEX('18O'!A$3:A$29,MATCH(A177,'18O'!A$3:A$29,1)):INDEX('18O'!A$3:A$29,MATCH(A177,'18O'!A$3:A$29,1)+1))</f>
        <v>111.4679292929293</v>
      </c>
      <c r="I177" s="9">
        <f>FORECAST(A177,INDEX('18O'!E$3:E$29,MATCH(A177,'18O'!A$3:A$29,1)):INDEX('18O'!E$3:E$29,MATCH(A177,'18O'!A$3:A$29,1)+1),INDEX('18O'!A$3:A$29,MATCH(A177,'18O'!A$3:A$29,1)):INDEX('18O'!A$3:A$29,MATCH(A177,'18O'!A$3:A$29,1)+1))</f>
        <v>8.8742959186884409</v>
      </c>
      <c r="J177" s="27">
        <f>'39Ar'!E177</f>
        <v>0.5870491803278689</v>
      </c>
      <c r="K177" s="8">
        <f>FORECAST($A177,INDEX(NG!B$2:B$17,MATCH($A177,NG!A$2:A$17,1)):INDEX(NG!B$2:B$17,MATCH($A177,NG!A$2:A$17,1)+1),INDEX(NG!A$2:A$17,MATCH($A177,NG!A$2:A$17,1)):INDEX(NG!A$2:A$17,MATCH($A177,NG!A$2:A$17,1)+1))</f>
        <v>7.468466700145796E-6</v>
      </c>
      <c r="L177" s="8">
        <f>FORECAST($A177,INDEX(NG!D$2:D$18,MATCH($A177,NG!C$2:C$18,1)):INDEX(NG!D$2:D$18,MATCH($A177,NG!C$2:C$18,1)+1),INDEX(NG!C$2:C$18,MATCH($A177,NG!C$2:C$18,1)):INDEX(NG!C$2:C$18,MATCH($A177,NG!C$2:C$18,1)+1))</f>
        <v>1.3508197481141551E-7</v>
      </c>
      <c r="M177" s="8">
        <f>FORECAST($A177,INDEX(NG!F$2:F$14,MATCH($A177,NG!E$2:E$14,1)):INDEX(NG!F$2:F$14,MATCH($A177,NG!E$2:E$14,1)+1),INDEX(NG!E$2:E$14,MATCH($A177,NG!E$2:E$14,1)):INDEX(NG!E$2:E$14,MATCH($A177,NG!E$2:E$14,1)+1))</f>
        <v>7.083383119344582E-7</v>
      </c>
      <c r="N177" s="8">
        <f>FORECAST($A177,INDEX(NG!H$2:H$14,MATCH($A177,NG!G$2:G$14,1)):INDEX(NG!H$2:H$14,MATCH($A177,NG!G$2:G$14,1)+1),INDEX(NG!G$2:G$14,MATCH($A177,NG!G$2:G$14,1)):INDEX(NG!G$2:G$14,MATCH($A177,NG!G$2:G$14,1)+1))</f>
        <v>4.6110016467882947E-8</v>
      </c>
      <c r="O177" s="3">
        <v>3.0000000000000001E-6</v>
      </c>
      <c r="P177" s="3">
        <v>5.0000000000000003E-10</v>
      </c>
      <c r="T177" s="9"/>
    </row>
    <row r="178" spans="1:20" x14ac:dyDescent="0.35">
      <c r="A178">
        <v>176</v>
      </c>
      <c r="B178" s="13">
        <f t="shared" si="5"/>
        <v>-176</v>
      </c>
      <c r="C178" s="2">
        <v>0</v>
      </c>
      <c r="D178" s="2">
        <v>0</v>
      </c>
      <c r="E178" s="7">
        <f>FORECAST(A178,INDEX(ross!C$3:C$960,MATCH(A178,ross!B$3:B$960,1)):INDEX(ross!C$3:C$960,MATCH(A178,ross!B$3:B$960,1)+1),INDEX(ross!B$3:B$960,MATCH(A178,ross!B$3:B$960,1)):INDEX(ross!B$3:B$960,MATCH(A178,ross!B$3:B$960,1)+1))</f>
        <v>23.448564950000002</v>
      </c>
      <c r="F178" s="7">
        <f>FORECAST(A178,INDEX(ross!I$3:I$960,MATCH(A178,ross!B$3:B$960,1)):INDEX(ross!I$3:I$960,MATCH(A178,ross!B$3:B$960,1)+1),INDEX(ross!B$3:B$960,MATCH(A178,ross!B$3:B$960,1)):INDEX(ross!B$3:B$960,MATCH(A178,ross!B$3:B$960,1)+1))</f>
        <v>2.7901656706950093</v>
      </c>
      <c r="G178" s="3">
        <f t="shared" si="4"/>
        <v>1.0000000000000001E-30</v>
      </c>
      <c r="H178" s="9">
        <f>FORECAST(A178,INDEX('18O'!C$3:C$29,MATCH(A178,'18O'!A$3:A$29,1)):INDEX('18O'!C$3:C$29,MATCH(A178,'18O'!A$3:A$29,1)+1),INDEX('18O'!A$3:A$29,MATCH(A178,'18O'!A$3:A$29,1)):INDEX('18O'!A$3:A$29,MATCH(A178,'18O'!A$3:A$29,1)+1))</f>
        <v>111.46731060606061</v>
      </c>
      <c r="I178" s="9">
        <f>FORECAST(A178,INDEX('18O'!E$3:E$29,MATCH(A178,'18O'!A$3:A$29,1)):INDEX('18O'!E$3:E$29,MATCH(A178,'18O'!A$3:A$29,1)+1),INDEX('18O'!A$3:A$29,MATCH(A178,'18O'!A$3:A$29,1)):INDEX('18O'!A$3:A$29,MATCH(A178,'18O'!A$3:A$29,1)+1))</f>
        <v>8.873814075332767</v>
      </c>
      <c r="J178" s="27">
        <f>'39Ar'!E178</f>
        <v>0.58926229508196726</v>
      </c>
      <c r="K178" s="8">
        <f>FORECAST($A178,INDEX(NG!B$2:B$17,MATCH($A178,NG!A$2:A$17,1)):INDEX(NG!B$2:B$17,MATCH($A178,NG!A$2:A$17,1)+1),INDEX(NG!A$2:A$17,MATCH($A178,NG!A$2:A$17,1)):INDEX(NG!A$2:A$17,MATCH($A178,NG!A$2:A$17,1)+1))</f>
        <v>7.5230172260820388E-6</v>
      </c>
      <c r="L178" s="8">
        <f>FORECAST($A178,INDEX(NG!D$2:D$18,MATCH($A178,NG!C$2:C$18,1)):INDEX(NG!D$2:D$18,MATCH($A178,NG!C$2:C$18,1)+1),INDEX(NG!C$2:C$18,MATCH($A178,NG!C$2:C$18,1)):INDEX(NG!C$2:C$18,MATCH($A178,NG!C$2:C$18,1)+1))</f>
        <v>1.3500816835027466E-7</v>
      </c>
      <c r="M178" s="8">
        <f>FORECAST($A178,INDEX(NG!F$2:F$14,MATCH($A178,NG!E$2:E$14,1)):INDEX(NG!F$2:F$14,MATCH($A178,NG!E$2:E$14,1)+1),INDEX(NG!E$2:E$14,MATCH($A178,NG!E$2:E$14,1)):INDEX(NG!E$2:E$14,MATCH($A178,NG!E$2:E$14,1)+1))</f>
        <v>7.06429660937948E-7</v>
      </c>
      <c r="N178" s="8">
        <f>FORECAST($A178,INDEX(NG!H$2:H$14,MATCH($A178,NG!G$2:G$14,1)):INDEX(NG!H$2:H$14,MATCH($A178,NG!G$2:G$14,1)+1),INDEX(NG!G$2:G$14,MATCH($A178,NG!G$2:G$14,1)):INDEX(NG!G$2:G$14,MATCH($A178,NG!G$2:G$14,1)+1))</f>
        <v>4.5978839229933581E-8</v>
      </c>
      <c r="O178" s="3">
        <v>3.0000000000000001E-6</v>
      </c>
      <c r="P178" s="3">
        <v>5.0000000000000003E-10</v>
      </c>
      <c r="T178" s="9"/>
    </row>
    <row r="179" spans="1:20" x14ac:dyDescent="0.35">
      <c r="A179">
        <v>177</v>
      </c>
      <c r="B179" s="13">
        <f t="shared" si="5"/>
        <v>-177</v>
      </c>
      <c r="C179" s="2">
        <v>0</v>
      </c>
      <c r="D179" s="2">
        <v>0</v>
      </c>
      <c r="E179" s="7">
        <f>FORECAST(A179,INDEX(ross!C$3:C$960,MATCH(A179,ross!B$3:B$960,1)):INDEX(ross!C$3:C$960,MATCH(A179,ross!B$3:B$960,1)+1),INDEX(ross!B$3:B$960,MATCH(A179,ross!B$3:B$960,1)):INDEX(ross!B$3:B$960,MATCH(A179,ross!B$3:B$960,1)+1))</f>
        <v>23.451919530000001</v>
      </c>
      <c r="F179" s="7">
        <f>FORECAST(A179,INDEX(ross!I$3:I$960,MATCH(A179,ross!B$3:B$960,1)):INDEX(ross!I$3:I$960,MATCH(A179,ross!B$3:B$960,1)+1),INDEX(ross!B$3:B$960,MATCH(A179,ross!B$3:B$960,1)):INDEX(ross!B$3:B$960,MATCH(A179,ross!B$3:B$960,1)+1))</f>
        <v>2.7979583852544798</v>
      </c>
      <c r="G179" s="3">
        <f t="shared" si="4"/>
        <v>1.0000000000000001E-30</v>
      </c>
      <c r="H179" s="9">
        <f>FORECAST(A179,INDEX('18O'!C$3:C$29,MATCH(A179,'18O'!A$3:A$29,1)):INDEX('18O'!C$3:C$29,MATCH(A179,'18O'!A$3:A$29,1)+1),INDEX('18O'!A$3:A$29,MATCH(A179,'18O'!A$3:A$29,1)):INDEX('18O'!A$3:A$29,MATCH(A179,'18O'!A$3:A$29,1)+1))</f>
        <v>111.46669191919193</v>
      </c>
      <c r="I179" s="9">
        <f>FORECAST(A179,INDEX('18O'!E$3:E$29,MATCH(A179,'18O'!A$3:A$29,1)):INDEX('18O'!E$3:E$29,MATCH(A179,'18O'!A$3:A$29,1)+1),INDEX('18O'!A$3:A$29,MATCH(A179,'18O'!A$3:A$29,1)):INDEX('18O'!A$3:A$29,MATCH(A179,'18O'!A$3:A$29,1)+1))</f>
        <v>8.8733322319770913</v>
      </c>
      <c r="J179" s="27">
        <f>'39Ar'!E179</f>
        <v>0.59147540983606561</v>
      </c>
      <c r="K179" s="8">
        <f>FORECAST($A179,INDEX(NG!B$2:B$17,MATCH($A179,NG!A$2:A$17,1)):INDEX(NG!B$2:B$17,MATCH($A179,NG!A$2:A$17,1)+1),INDEX(NG!A$2:A$17,MATCH($A179,NG!A$2:A$17,1)):INDEX(NG!A$2:A$17,MATCH($A179,NG!A$2:A$17,1)+1))</f>
        <v>7.5775677520182815E-6</v>
      </c>
      <c r="L179" s="8">
        <f>FORECAST($A179,INDEX(NG!D$2:D$18,MATCH($A179,NG!C$2:C$18,1)):INDEX(NG!D$2:D$18,MATCH($A179,NG!C$2:C$18,1)+1),INDEX(NG!C$2:C$18,MATCH($A179,NG!C$2:C$18,1)):INDEX(NG!C$2:C$18,MATCH($A179,NG!C$2:C$18,1)+1))</f>
        <v>1.3493436188913382E-7</v>
      </c>
      <c r="M179" s="8">
        <f>FORECAST($A179,INDEX(NG!F$2:F$14,MATCH($A179,NG!E$2:E$14,1)):INDEX(NG!F$2:F$14,MATCH($A179,NG!E$2:E$14,1)+1),INDEX(NG!E$2:E$14,MATCH($A179,NG!E$2:E$14,1)):INDEX(NG!E$2:E$14,MATCH($A179,NG!E$2:E$14,1)+1))</f>
        <v>7.0452100994143781E-7</v>
      </c>
      <c r="N179" s="8">
        <f>FORECAST($A179,INDEX(NG!H$2:H$14,MATCH($A179,NG!G$2:G$14,1)):INDEX(NG!H$2:H$14,MATCH($A179,NG!G$2:G$14,1)+1),INDEX(NG!G$2:G$14,MATCH($A179,NG!G$2:G$14,1)):INDEX(NG!G$2:G$14,MATCH($A179,NG!G$2:G$14,1)+1))</f>
        <v>4.5847661991984209E-8</v>
      </c>
      <c r="O179" s="3">
        <v>3.0000000000000001E-6</v>
      </c>
      <c r="P179" s="3">
        <v>5.0000000000000003E-10</v>
      </c>
      <c r="T179" s="9"/>
    </row>
    <row r="180" spans="1:20" x14ac:dyDescent="0.35">
      <c r="A180">
        <v>178</v>
      </c>
      <c r="B180" s="13">
        <f t="shared" si="5"/>
        <v>-178</v>
      </c>
      <c r="C180" s="2">
        <v>0</v>
      </c>
      <c r="D180" s="2">
        <v>0</v>
      </c>
      <c r="E180" s="7">
        <f>FORECAST(A180,INDEX(ross!C$3:C$960,MATCH(A180,ross!B$3:B$960,1)):INDEX(ross!C$3:C$960,MATCH(A180,ross!B$3:B$960,1)+1),INDEX(ross!B$3:B$960,MATCH(A180,ross!B$3:B$960,1)):INDEX(ross!B$3:B$960,MATCH(A180,ross!B$3:B$960,1)+1))</f>
        <v>23.464398530000004</v>
      </c>
      <c r="F180" s="7">
        <f>FORECAST(A180,INDEX(ross!I$3:I$960,MATCH(A180,ross!B$3:B$960,1)):INDEX(ross!I$3:I$960,MATCH(A180,ross!B$3:B$960,1)+1),INDEX(ross!B$3:B$960,MATCH(A180,ross!B$3:B$960,1)):INDEX(ross!B$3:B$960,MATCH(A180,ross!B$3:B$960,1)+1))</f>
        <v>2.8030042103895876</v>
      </c>
      <c r="G180" s="3">
        <f t="shared" si="4"/>
        <v>1.0000000000000001E-30</v>
      </c>
      <c r="H180" s="9">
        <f>FORECAST(A180,INDEX('18O'!C$3:C$29,MATCH(A180,'18O'!A$3:A$29,1)):INDEX('18O'!C$3:C$29,MATCH(A180,'18O'!A$3:A$29,1)+1),INDEX('18O'!A$3:A$29,MATCH(A180,'18O'!A$3:A$29,1)):INDEX('18O'!A$3:A$29,MATCH(A180,'18O'!A$3:A$29,1)+1))</f>
        <v>111.46457777777781</v>
      </c>
      <c r="I180" s="9">
        <f>FORECAST(A180,INDEX('18O'!E$3:E$29,MATCH(A180,'18O'!A$3:A$29,1)):INDEX('18O'!E$3:E$29,MATCH(A180,'18O'!A$3:A$29,1)+1),INDEX('18O'!A$3:A$29,MATCH(A180,'18O'!A$3:A$29,1)):INDEX('18O'!A$3:A$29,MATCH(A180,'18O'!A$3:A$29,1)+1))</f>
        <v>8.872783835237108</v>
      </c>
      <c r="J180" s="27">
        <f>'39Ar'!E180</f>
        <v>0.59368852459016397</v>
      </c>
      <c r="K180" s="8">
        <f>FORECAST($A180,INDEX(NG!B$2:B$17,MATCH($A180,NG!A$2:A$17,1)):INDEX(NG!B$2:B$17,MATCH($A180,NG!A$2:A$17,1)+1),INDEX(NG!A$2:A$17,MATCH($A180,NG!A$2:A$17,1)):INDEX(NG!A$2:A$17,MATCH($A180,NG!A$2:A$17,1)+1))</f>
        <v>7.6321182779545243E-6</v>
      </c>
      <c r="L180" s="8">
        <f>FORECAST($A180,INDEX(NG!D$2:D$18,MATCH($A180,NG!C$2:C$18,1)):INDEX(NG!D$2:D$18,MATCH($A180,NG!C$2:C$18,1)+1),INDEX(NG!C$2:C$18,MATCH($A180,NG!C$2:C$18,1)):INDEX(NG!C$2:C$18,MATCH($A180,NG!C$2:C$18,1)+1))</f>
        <v>1.3486055542799297E-7</v>
      </c>
      <c r="M180" s="8">
        <f>FORECAST($A180,INDEX(NG!F$2:F$14,MATCH($A180,NG!E$2:E$14,1)):INDEX(NG!F$2:F$14,MATCH($A180,NG!E$2:E$14,1)+1),INDEX(NG!E$2:E$14,MATCH($A180,NG!E$2:E$14,1)):INDEX(NG!E$2:E$14,MATCH($A180,NG!E$2:E$14,1)+1))</f>
        <v>7.0261235894492761E-7</v>
      </c>
      <c r="N180" s="8">
        <f>FORECAST($A180,INDEX(NG!H$2:H$14,MATCH($A180,NG!G$2:G$14,1)):INDEX(NG!H$2:H$14,MATCH($A180,NG!G$2:G$14,1)+1),INDEX(NG!G$2:G$14,MATCH($A180,NG!G$2:G$14,1)):INDEX(NG!G$2:G$14,MATCH($A180,NG!G$2:G$14,1)+1))</f>
        <v>4.5716484754034837E-8</v>
      </c>
      <c r="O180" s="3">
        <v>3.0000000000000001E-6</v>
      </c>
      <c r="P180" s="3">
        <v>5.0000000000000003E-10</v>
      </c>
      <c r="T180" s="9"/>
    </row>
    <row r="181" spans="1:20" x14ac:dyDescent="0.35">
      <c r="A181">
        <v>179</v>
      </c>
      <c r="B181" s="13">
        <f t="shared" si="5"/>
        <v>-179</v>
      </c>
      <c r="C181" s="2">
        <v>0</v>
      </c>
      <c r="D181" s="2">
        <v>0</v>
      </c>
      <c r="E181" s="7">
        <f>FORECAST(A181,INDEX(ross!C$3:C$960,MATCH(A181,ross!B$3:B$960,1)):INDEX(ross!C$3:C$960,MATCH(A181,ross!B$3:B$960,1)+1),INDEX(ross!B$3:B$960,MATCH(A181,ross!B$3:B$960,1)):INDEX(ross!B$3:B$960,MATCH(A181,ross!B$3:B$960,1)+1))</f>
        <v>23.474982399999998</v>
      </c>
      <c r="F181" s="7">
        <f>FORECAST(A181,INDEX(ross!I$3:I$960,MATCH(A181,ross!B$3:B$960,1)):INDEX(ross!I$3:I$960,MATCH(A181,ross!B$3:B$960,1)+1),INDEX(ross!B$3:B$960,MATCH(A181,ross!B$3:B$960,1)):INDEX(ross!B$3:B$960,MATCH(A181,ross!B$3:B$960,1)+1))</f>
        <v>2.8115916582623841</v>
      </c>
      <c r="G181" s="3">
        <f t="shared" si="4"/>
        <v>1.0000000000000001E-30</v>
      </c>
      <c r="H181" s="9">
        <f>FORECAST(A181,INDEX('18O'!C$3:C$29,MATCH(A181,'18O'!A$3:A$29,1)):INDEX('18O'!C$3:C$29,MATCH(A181,'18O'!A$3:A$29,1)+1),INDEX('18O'!A$3:A$29,MATCH(A181,'18O'!A$3:A$29,1)):INDEX('18O'!A$3:A$29,MATCH(A181,'18O'!A$3:A$29,1)+1))</f>
        <v>111.46240000000002</v>
      </c>
      <c r="I181" s="9">
        <f>FORECAST(A181,INDEX('18O'!E$3:E$29,MATCH(A181,'18O'!A$3:A$29,1)):INDEX('18O'!E$3:E$29,MATCH(A181,'18O'!A$3:A$29,1)+1),INDEX('18O'!A$3:A$29,MATCH(A181,'18O'!A$3:A$29,1)):INDEX('18O'!A$3:A$29,MATCH(A181,'18O'!A$3:A$29,1)+1))</f>
        <v>8.8722326064382155</v>
      </c>
      <c r="J181" s="27">
        <f>'39Ar'!E181</f>
        <v>0.59590163934426232</v>
      </c>
      <c r="K181" s="8">
        <f>FORECAST($A181,INDEX(NG!B$2:B$17,MATCH($A181,NG!A$2:A$17,1)):INDEX(NG!B$2:B$17,MATCH($A181,NG!A$2:A$17,1)+1),INDEX(NG!A$2:A$17,MATCH($A181,NG!A$2:A$17,1)):INDEX(NG!A$2:A$17,MATCH($A181,NG!A$2:A$17,1)+1))</f>
        <v>7.6866688038907653E-6</v>
      </c>
      <c r="L181" s="8">
        <f>FORECAST($A181,INDEX(NG!D$2:D$18,MATCH($A181,NG!C$2:C$18,1)):INDEX(NG!D$2:D$18,MATCH($A181,NG!C$2:C$18,1)+1),INDEX(NG!C$2:C$18,MATCH($A181,NG!C$2:C$18,1)):INDEX(NG!C$2:C$18,MATCH($A181,NG!C$2:C$18,1)+1))</f>
        <v>1.3478674896685212E-7</v>
      </c>
      <c r="M181" s="8">
        <f>FORECAST($A181,INDEX(NG!F$2:F$14,MATCH($A181,NG!E$2:E$14,1)):INDEX(NG!F$2:F$14,MATCH($A181,NG!E$2:E$14,1)+1),INDEX(NG!E$2:E$14,MATCH($A181,NG!E$2:E$14,1)):INDEX(NG!E$2:E$14,MATCH($A181,NG!E$2:E$14,1)+1))</f>
        <v>7.0070370794841741E-7</v>
      </c>
      <c r="N181" s="8">
        <f>FORECAST($A181,INDEX(NG!H$2:H$14,MATCH($A181,NG!G$2:G$14,1)):INDEX(NG!H$2:H$14,MATCH($A181,NG!G$2:G$14,1)+1),INDEX(NG!G$2:G$14,MATCH($A181,NG!G$2:G$14,1)):INDEX(NG!G$2:G$14,MATCH($A181,NG!G$2:G$14,1)+1))</f>
        <v>4.5585307516085471E-8</v>
      </c>
      <c r="O181" s="3">
        <v>3.0000000000000001E-6</v>
      </c>
      <c r="P181" s="3">
        <v>5.0000000000000003E-10</v>
      </c>
      <c r="T181" s="9"/>
    </row>
    <row r="182" spans="1:20" x14ac:dyDescent="0.35">
      <c r="A182">
        <v>180</v>
      </c>
      <c r="B182" s="13">
        <f t="shared" si="5"/>
        <v>-180</v>
      </c>
      <c r="C182" s="2">
        <v>0</v>
      </c>
      <c r="D182" s="2">
        <v>0</v>
      </c>
      <c r="E182" s="7">
        <f>FORECAST(A182,INDEX(ross!C$3:C$960,MATCH(A182,ross!B$3:B$960,1)):INDEX(ross!C$3:C$960,MATCH(A182,ross!B$3:B$960,1)+1),INDEX(ross!B$3:B$960,MATCH(A182,ross!B$3:B$960,1)):INDEX(ross!B$3:B$960,MATCH(A182,ross!B$3:B$960,1)+1))</f>
        <v>23.482814579999999</v>
      </c>
      <c r="F182" s="7">
        <f>FORECAST(A182,INDEX(ross!I$3:I$960,MATCH(A182,ross!B$3:B$960,1)):INDEX(ross!I$3:I$960,MATCH(A182,ross!B$3:B$960,1)+1),INDEX(ross!B$3:B$960,MATCH(A182,ross!B$3:B$960,1)):INDEX(ross!B$3:B$960,MATCH(A182,ross!B$3:B$960,1)+1))</f>
        <v>2.825597806701551</v>
      </c>
      <c r="G182" s="3">
        <f t="shared" si="4"/>
        <v>1.0000000000000001E-30</v>
      </c>
      <c r="H182" s="9">
        <f>FORECAST(A182,INDEX('18O'!C$3:C$29,MATCH(A182,'18O'!A$3:A$29,1)):INDEX('18O'!C$3:C$29,MATCH(A182,'18O'!A$3:A$29,1)+1),INDEX('18O'!A$3:A$29,MATCH(A182,'18O'!A$3:A$29,1)):INDEX('18O'!A$3:A$29,MATCH(A182,'18O'!A$3:A$29,1)+1))</f>
        <v>111.46022222222224</v>
      </c>
      <c r="I182" s="9">
        <f>FORECAST(A182,INDEX('18O'!E$3:E$29,MATCH(A182,'18O'!A$3:A$29,1)):INDEX('18O'!E$3:E$29,MATCH(A182,'18O'!A$3:A$29,1)+1),INDEX('18O'!A$3:A$29,MATCH(A182,'18O'!A$3:A$29,1)):INDEX('18O'!A$3:A$29,MATCH(A182,'18O'!A$3:A$29,1)+1))</f>
        <v>8.8716813776393231</v>
      </c>
      <c r="J182" s="27">
        <f>'39Ar'!E182</f>
        <v>0.59811475409836068</v>
      </c>
      <c r="K182" s="8">
        <f>FORECAST($A182,INDEX(NG!B$2:B$17,MATCH($A182,NG!A$2:A$17,1)):INDEX(NG!B$2:B$17,MATCH($A182,NG!A$2:A$17,1)+1),INDEX(NG!A$2:A$17,MATCH($A182,NG!A$2:A$17,1)):INDEX(NG!A$2:A$17,MATCH($A182,NG!A$2:A$17,1)+1))</f>
        <v>7.741219329827008E-6</v>
      </c>
      <c r="L182" s="8">
        <f>FORECAST($A182,INDEX(NG!D$2:D$18,MATCH($A182,NG!C$2:C$18,1)):INDEX(NG!D$2:D$18,MATCH($A182,NG!C$2:C$18,1)+1),INDEX(NG!C$2:C$18,MATCH($A182,NG!C$2:C$18,1)):INDEX(NG!C$2:C$18,MATCH($A182,NG!C$2:C$18,1)+1))</f>
        <v>1.3471294250571128E-7</v>
      </c>
      <c r="M182" s="8">
        <f>FORECAST($A182,INDEX(NG!F$2:F$14,MATCH($A182,NG!E$2:E$14,1)):INDEX(NG!F$2:F$14,MATCH($A182,NG!E$2:E$14,1)+1),INDEX(NG!E$2:E$14,MATCH($A182,NG!E$2:E$14,1)):INDEX(NG!E$2:E$14,MATCH($A182,NG!E$2:E$14,1)+1))</f>
        <v>6.9879505695190711E-7</v>
      </c>
      <c r="N182" s="8">
        <f>FORECAST($A182,INDEX(NG!H$2:H$14,MATCH($A182,NG!G$2:G$14,1)):INDEX(NG!H$2:H$14,MATCH($A182,NG!G$2:G$14,1)+1),INDEX(NG!G$2:G$14,MATCH($A182,NG!G$2:G$14,1)):INDEX(NG!G$2:G$14,MATCH($A182,NG!G$2:G$14,1)+1))</f>
        <v>4.5454130278136106E-8</v>
      </c>
      <c r="O182" s="3">
        <v>3.0000000000000001E-6</v>
      </c>
      <c r="P182" s="3">
        <v>5.0000000000000003E-10</v>
      </c>
      <c r="T182" s="9"/>
    </row>
    <row r="183" spans="1:20" x14ac:dyDescent="0.35">
      <c r="A183">
        <v>181</v>
      </c>
      <c r="B183" s="13">
        <f t="shared" si="5"/>
        <v>-181</v>
      </c>
      <c r="C183" s="2">
        <v>0</v>
      </c>
      <c r="D183" s="2">
        <v>0</v>
      </c>
      <c r="E183" s="7">
        <f>FORECAST(A183,INDEX(ross!C$3:C$960,MATCH(A183,ross!B$3:B$960,1)):INDEX(ross!C$3:C$960,MATCH(A183,ross!B$3:B$960,1)+1),INDEX(ross!B$3:B$960,MATCH(A183,ross!B$3:B$960,1)):INDEX(ross!B$3:B$960,MATCH(A183,ross!B$3:B$960,1)+1))</f>
        <v>23.492070420000001</v>
      </c>
      <c r="F183" s="7">
        <f>FORECAST(A183,INDEX(ross!I$3:I$960,MATCH(A183,ross!B$3:B$960,1)):INDEX(ross!I$3:I$960,MATCH(A183,ross!B$3:B$960,1)+1),INDEX(ross!B$3:B$960,MATCH(A183,ross!B$3:B$960,1)):INDEX(ross!B$3:B$960,MATCH(A183,ross!B$3:B$960,1)+1))</f>
        <v>2.8342640730738093</v>
      </c>
      <c r="G183" s="3">
        <f t="shared" si="4"/>
        <v>1.0000000000000001E-30</v>
      </c>
      <c r="H183" s="9">
        <f>FORECAST(A183,INDEX('18O'!C$3:C$29,MATCH(A183,'18O'!A$3:A$29,1)):INDEX('18O'!C$3:C$29,MATCH(A183,'18O'!A$3:A$29,1)+1),INDEX('18O'!A$3:A$29,MATCH(A183,'18O'!A$3:A$29,1)):INDEX('18O'!A$3:A$29,MATCH(A183,'18O'!A$3:A$29,1)+1))</f>
        <v>111.45804444444445</v>
      </c>
      <c r="I183" s="9">
        <f>FORECAST(A183,INDEX('18O'!E$3:E$29,MATCH(A183,'18O'!A$3:A$29,1)):INDEX('18O'!E$3:E$29,MATCH(A183,'18O'!A$3:A$29,1)+1),INDEX('18O'!A$3:A$29,MATCH(A183,'18O'!A$3:A$29,1)):INDEX('18O'!A$3:A$29,MATCH(A183,'18O'!A$3:A$29,1)+1))</f>
        <v>8.8711301488404306</v>
      </c>
      <c r="J183" s="27">
        <f>'39Ar'!E183</f>
        <v>0.60032786885245903</v>
      </c>
      <c r="K183" s="8">
        <f>FORECAST($A183,INDEX(NG!B$2:B$17,MATCH($A183,NG!A$2:A$17,1)):INDEX(NG!B$2:B$17,MATCH($A183,NG!A$2:A$17,1)+1),INDEX(NG!A$2:A$17,MATCH($A183,NG!A$2:A$17,1)):INDEX(NG!A$2:A$17,MATCH($A183,NG!A$2:A$17,1)+1))</f>
        <v>7.7957698557632508E-6</v>
      </c>
      <c r="L183" s="8">
        <f>FORECAST($A183,INDEX(NG!D$2:D$18,MATCH($A183,NG!C$2:C$18,1)):INDEX(NG!D$2:D$18,MATCH($A183,NG!C$2:C$18,1)+1),INDEX(NG!C$2:C$18,MATCH($A183,NG!C$2:C$18,1)):INDEX(NG!C$2:C$18,MATCH($A183,NG!C$2:C$18,1)+1))</f>
        <v>1.3463913604457043E-7</v>
      </c>
      <c r="M183" s="8">
        <f>FORECAST($A183,INDEX(NG!F$2:F$14,MATCH($A183,NG!E$2:E$14,1)):INDEX(NG!F$2:F$14,MATCH($A183,NG!E$2:E$14,1)+1),INDEX(NG!E$2:E$14,MATCH($A183,NG!E$2:E$14,1)):INDEX(NG!E$2:E$14,MATCH($A183,NG!E$2:E$14,1)+1))</f>
        <v>6.9688640595539702E-7</v>
      </c>
      <c r="N183" s="8">
        <f>FORECAST($A183,INDEX(NG!H$2:H$14,MATCH($A183,NG!G$2:G$14,1)):INDEX(NG!H$2:H$14,MATCH($A183,NG!G$2:G$14,1)+1),INDEX(NG!G$2:G$14,MATCH($A183,NG!G$2:G$14,1)):INDEX(NG!G$2:G$14,MATCH($A183,NG!G$2:G$14,1)+1))</f>
        <v>4.5322953040186727E-8</v>
      </c>
      <c r="O183" s="3">
        <v>3.0000000000000001E-6</v>
      </c>
      <c r="P183" s="3">
        <v>5.0000000000000003E-10</v>
      </c>
      <c r="T183" s="9"/>
    </row>
    <row r="184" spans="1:20" x14ac:dyDescent="0.35">
      <c r="A184">
        <v>182</v>
      </c>
      <c r="B184" s="13">
        <f t="shared" si="5"/>
        <v>-182</v>
      </c>
      <c r="C184" s="2">
        <v>0</v>
      </c>
      <c r="D184" s="2">
        <v>0</v>
      </c>
      <c r="E184" s="7">
        <f>FORECAST(A184,INDEX(ross!C$3:C$960,MATCH(A184,ross!B$3:B$960,1)):INDEX(ross!C$3:C$960,MATCH(A184,ross!B$3:B$960,1)+1),INDEX(ross!B$3:B$960,MATCH(A184,ross!B$3:B$960,1)):INDEX(ross!B$3:B$960,MATCH(A184,ross!B$3:B$960,1)+1))</f>
        <v>23.505461740000001</v>
      </c>
      <c r="F184" s="7">
        <f>FORECAST(A184,INDEX(ross!I$3:I$960,MATCH(A184,ross!B$3:B$960,1)):INDEX(ross!I$3:I$960,MATCH(A184,ross!B$3:B$960,1)+1),INDEX(ross!B$3:B$960,MATCH(A184,ross!B$3:B$960,1)):INDEX(ross!B$3:B$960,MATCH(A184,ross!B$3:B$960,1)+1))</f>
        <v>2.8433880154079043</v>
      </c>
      <c r="G184" s="3">
        <f t="shared" si="4"/>
        <v>1.0000000000000001E-30</v>
      </c>
      <c r="H184" s="9">
        <f>FORECAST(A184,INDEX('18O'!C$3:C$29,MATCH(A184,'18O'!A$3:A$29,1)):INDEX('18O'!C$3:C$29,MATCH(A184,'18O'!A$3:A$29,1)+1),INDEX('18O'!A$3:A$29,MATCH(A184,'18O'!A$3:A$29,1)):INDEX('18O'!A$3:A$29,MATCH(A184,'18O'!A$3:A$29,1)+1))</f>
        <v>111.45586666666668</v>
      </c>
      <c r="I184" s="9">
        <f>FORECAST(A184,INDEX('18O'!E$3:E$29,MATCH(A184,'18O'!A$3:A$29,1)):INDEX('18O'!E$3:E$29,MATCH(A184,'18O'!A$3:A$29,1)+1),INDEX('18O'!A$3:A$29,MATCH(A184,'18O'!A$3:A$29,1)):INDEX('18O'!A$3:A$29,MATCH(A184,'18O'!A$3:A$29,1)+1))</f>
        <v>8.8705789200415381</v>
      </c>
      <c r="J184" s="27">
        <f>'39Ar'!E184</f>
        <v>0.60254098360655739</v>
      </c>
      <c r="K184" s="8">
        <f>FORECAST($A184,INDEX(NG!B$2:B$17,MATCH($A184,NG!A$2:A$17,1)):INDEX(NG!B$2:B$17,MATCH($A184,NG!A$2:A$17,1)+1),INDEX(NG!A$2:A$17,MATCH($A184,NG!A$2:A$17,1)):INDEX(NG!A$2:A$17,MATCH($A184,NG!A$2:A$17,1)+1))</f>
        <v>7.8503203816994935E-6</v>
      </c>
      <c r="L184" s="8">
        <f>FORECAST($A184,INDEX(NG!D$2:D$18,MATCH($A184,NG!C$2:C$18,1)):INDEX(NG!D$2:D$18,MATCH($A184,NG!C$2:C$18,1)+1),INDEX(NG!C$2:C$18,MATCH($A184,NG!C$2:C$18,1)):INDEX(NG!C$2:C$18,MATCH($A184,NG!C$2:C$18,1)+1))</f>
        <v>1.3456532958342959E-7</v>
      </c>
      <c r="M184" s="8">
        <f>FORECAST($A184,INDEX(NG!F$2:F$14,MATCH($A184,NG!E$2:E$14,1)):INDEX(NG!F$2:F$14,MATCH($A184,NG!E$2:E$14,1)+1),INDEX(NG!E$2:E$14,MATCH($A184,NG!E$2:E$14,1)):INDEX(NG!E$2:E$14,MATCH($A184,NG!E$2:E$14,1)+1))</f>
        <v>6.9497775495888672E-7</v>
      </c>
      <c r="N184" s="8">
        <f>FORECAST($A184,INDEX(NG!H$2:H$14,MATCH($A184,NG!G$2:G$14,1)):INDEX(NG!H$2:H$14,MATCH($A184,NG!G$2:G$14,1)+1),INDEX(NG!G$2:G$14,MATCH($A184,NG!G$2:G$14,1)):INDEX(NG!G$2:G$14,MATCH($A184,NG!G$2:G$14,1)+1))</f>
        <v>4.5191775802237361E-8</v>
      </c>
      <c r="O184" s="3">
        <v>3.0000000000000001E-6</v>
      </c>
      <c r="P184" s="3">
        <v>5.0000000000000003E-10</v>
      </c>
      <c r="T184" s="9"/>
    </row>
    <row r="185" spans="1:20" x14ac:dyDescent="0.35">
      <c r="A185">
        <v>183</v>
      </c>
      <c r="B185" s="13">
        <f t="shared" si="5"/>
        <v>-183</v>
      </c>
      <c r="C185" s="2">
        <v>0</v>
      </c>
      <c r="D185" s="2">
        <v>0</v>
      </c>
      <c r="E185" s="7">
        <f>FORECAST(A185,INDEX(ross!C$3:C$960,MATCH(A185,ross!B$3:B$960,1)):INDEX(ross!C$3:C$960,MATCH(A185,ross!B$3:B$960,1)+1),INDEX(ross!B$3:B$960,MATCH(A185,ross!B$3:B$960,1)):INDEX(ross!B$3:B$960,MATCH(A185,ross!B$3:B$960,1)+1))</f>
        <v>23.52007699</v>
      </c>
      <c r="F185" s="7">
        <f>FORECAST(A185,INDEX(ross!I$3:I$960,MATCH(A185,ross!B$3:B$960,1)):INDEX(ross!I$3:I$960,MATCH(A185,ross!B$3:B$960,1)+1),INDEX(ross!B$3:B$960,MATCH(A185,ross!B$3:B$960,1)):INDEX(ross!B$3:B$960,MATCH(A185,ross!B$3:B$960,1)+1))</f>
        <v>2.8599746780738746</v>
      </c>
      <c r="G185" s="3">
        <f t="shared" si="4"/>
        <v>1.0000000000000001E-30</v>
      </c>
      <c r="H185" s="9">
        <f>FORECAST(A185,INDEX('18O'!C$3:C$29,MATCH(A185,'18O'!A$3:A$29,1)):INDEX('18O'!C$3:C$29,MATCH(A185,'18O'!A$3:A$29,1)+1),INDEX('18O'!A$3:A$29,MATCH(A185,'18O'!A$3:A$29,1)):INDEX('18O'!A$3:A$29,MATCH(A185,'18O'!A$3:A$29,1)+1))</f>
        <v>111.45368888888891</v>
      </c>
      <c r="I185" s="9">
        <f>FORECAST(A185,INDEX('18O'!E$3:E$29,MATCH(A185,'18O'!A$3:A$29,1)):INDEX('18O'!E$3:E$29,MATCH(A185,'18O'!A$3:A$29,1)+1),INDEX('18O'!A$3:A$29,MATCH(A185,'18O'!A$3:A$29,1)):INDEX('18O'!A$3:A$29,MATCH(A185,'18O'!A$3:A$29,1)+1))</f>
        <v>8.8700276912426457</v>
      </c>
      <c r="J185" s="27">
        <f>'39Ar'!E185</f>
        <v>0.60475409836065586</v>
      </c>
      <c r="K185" s="8">
        <f>FORECAST($A185,INDEX(NG!B$2:B$17,MATCH($A185,NG!A$2:A$17,1)):INDEX(NG!B$2:B$17,MATCH($A185,NG!A$2:A$17,1)+1),INDEX(NG!A$2:A$17,MATCH($A185,NG!A$2:A$17,1)):INDEX(NG!A$2:A$17,MATCH($A185,NG!A$2:A$17,1)+1))</f>
        <v>7.9048709076357363E-6</v>
      </c>
      <c r="L185" s="8">
        <f>FORECAST($A185,INDEX(NG!D$2:D$18,MATCH($A185,NG!C$2:C$18,1)):INDEX(NG!D$2:D$18,MATCH($A185,NG!C$2:C$18,1)+1),INDEX(NG!C$2:C$18,MATCH($A185,NG!C$2:C$18,1)):INDEX(NG!C$2:C$18,MATCH($A185,NG!C$2:C$18,1)+1))</f>
        <v>1.3449152312228874E-7</v>
      </c>
      <c r="M185" s="8">
        <f>FORECAST($A185,INDEX(NG!F$2:F$14,MATCH($A185,NG!E$2:E$14,1)):INDEX(NG!F$2:F$14,MATCH($A185,NG!E$2:E$14,1)+1),INDEX(NG!E$2:E$14,MATCH($A185,NG!E$2:E$14,1)):INDEX(NG!E$2:E$14,MATCH($A185,NG!E$2:E$14,1)+1))</f>
        <v>6.9306910396237663E-7</v>
      </c>
      <c r="N185" s="8">
        <f>FORECAST($A185,INDEX(NG!H$2:H$14,MATCH($A185,NG!G$2:G$14,1)):INDEX(NG!H$2:H$14,MATCH($A185,NG!G$2:G$14,1)+1),INDEX(NG!G$2:G$14,MATCH($A185,NG!G$2:G$14,1)):INDEX(NG!G$2:G$14,MATCH($A185,NG!G$2:G$14,1)+1))</f>
        <v>4.5060598564287996E-8</v>
      </c>
      <c r="O185" s="3">
        <v>3.0000000000000001E-6</v>
      </c>
      <c r="P185" s="3">
        <v>5.0000000000000003E-10</v>
      </c>
      <c r="T185" s="9"/>
    </row>
    <row r="186" spans="1:20" x14ac:dyDescent="0.35">
      <c r="A186">
        <v>184</v>
      </c>
      <c r="B186" s="13">
        <f t="shared" si="5"/>
        <v>-184</v>
      </c>
      <c r="C186" s="2">
        <v>0</v>
      </c>
      <c r="D186" s="2">
        <v>0</v>
      </c>
      <c r="E186" s="7">
        <f>FORECAST(A186,INDEX(ross!C$3:C$960,MATCH(A186,ross!B$3:B$960,1)):INDEX(ross!C$3:C$960,MATCH(A186,ross!B$3:B$960,1)+1),INDEX(ross!B$3:B$960,MATCH(A186,ross!B$3:B$960,1)):INDEX(ross!B$3:B$960,MATCH(A186,ross!B$3:B$960,1)+1))</f>
        <v>23.539525149999999</v>
      </c>
      <c r="F186" s="7">
        <f>FORECAST(A186,INDEX(ross!I$3:I$960,MATCH(A186,ross!B$3:B$960,1)):INDEX(ross!I$3:I$960,MATCH(A186,ross!B$3:B$960,1)+1),INDEX(ross!B$3:B$960,MATCH(A186,ross!B$3:B$960,1)):INDEX(ross!B$3:B$960,MATCH(A186,ross!B$3:B$960,1)+1))</f>
        <v>2.8791928066046184</v>
      </c>
      <c r="G186" s="3">
        <f t="shared" si="4"/>
        <v>1.0000000000000001E-30</v>
      </c>
      <c r="H186" s="9">
        <f>FORECAST(A186,INDEX('18O'!C$3:C$29,MATCH(A186,'18O'!A$3:A$29,1)):INDEX('18O'!C$3:C$29,MATCH(A186,'18O'!A$3:A$29,1)+1),INDEX('18O'!A$3:A$29,MATCH(A186,'18O'!A$3:A$29,1)):INDEX('18O'!A$3:A$29,MATCH(A186,'18O'!A$3:A$29,1)+1))</f>
        <v>111.45151111111112</v>
      </c>
      <c r="I186" s="9">
        <f>FORECAST(A186,INDEX('18O'!E$3:E$29,MATCH(A186,'18O'!A$3:A$29,1)):INDEX('18O'!E$3:E$29,MATCH(A186,'18O'!A$3:A$29,1)+1),INDEX('18O'!A$3:A$29,MATCH(A186,'18O'!A$3:A$29,1)):INDEX('18O'!A$3:A$29,MATCH(A186,'18O'!A$3:A$29,1)+1))</f>
        <v>8.8694764624437532</v>
      </c>
      <c r="J186" s="27">
        <f>'39Ar'!E186</f>
        <v>0.6069672131147541</v>
      </c>
      <c r="K186" s="8">
        <f>FORECAST($A186,INDEX(NG!B$2:B$17,MATCH($A186,NG!A$2:A$17,1)):INDEX(NG!B$2:B$17,MATCH($A186,NG!A$2:A$17,1)+1),INDEX(NG!A$2:A$17,MATCH($A186,NG!A$2:A$17,1)):INDEX(NG!A$2:A$17,MATCH($A186,NG!A$2:A$17,1)+1))</f>
        <v>7.9594214335719773E-6</v>
      </c>
      <c r="L186" s="8">
        <f>FORECAST($A186,INDEX(NG!D$2:D$18,MATCH($A186,NG!C$2:C$18,1)):INDEX(NG!D$2:D$18,MATCH($A186,NG!C$2:C$18,1)+1),INDEX(NG!C$2:C$18,MATCH($A186,NG!C$2:C$18,1)):INDEX(NG!C$2:C$18,MATCH($A186,NG!C$2:C$18,1)+1))</f>
        <v>1.344177166611479E-7</v>
      </c>
      <c r="M186" s="8">
        <f>FORECAST($A186,INDEX(NG!F$2:F$14,MATCH($A186,NG!E$2:E$14,1)):INDEX(NG!F$2:F$14,MATCH($A186,NG!E$2:E$14,1)+1),INDEX(NG!E$2:E$14,MATCH($A186,NG!E$2:E$14,1)):INDEX(NG!E$2:E$14,MATCH($A186,NG!E$2:E$14,1)+1))</f>
        <v>6.9116045296586632E-7</v>
      </c>
      <c r="N186" s="8">
        <f>FORECAST($A186,INDEX(NG!H$2:H$14,MATCH($A186,NG!G$2:G$14,1)):INDEX(NG!H$2:H$14,MATCH($A186,NG!G$2:G$14,1)+1),INDEX(NG!G$2:G$14,MATCH($A186,NG!G$2:G$14,1)):INDEX(NG!G$2:G$14,MATCH($A186,NG!G$2:G$14,1)+1))</f>
        <v>4.4929421326338617E-8</v>
      </c>
      <c r="O186" s="3">
        <v>3.0000000000000001E-6</v>
      </c>
      <c r="P186" s="3">
        <v>5.0000000000000003E-10</v>
      </c>
      <c r="T186" s="9"/>
    </row>
    <row r="187" spans="1:20" x14ac:dyDescent="0.35">
      <c r="A187">
        <v>185</v>
      </c>
      <c r="B187" s="13">
        <f t="shared" si="5"/>
        <v>-185</v>
      </c>
      <c r="C187" s="2">
        <v>0</v>
      </c>
      <c r="D187" s="2">
        <v>0</v>
      </c>
      <c r="E187" s="7">
        <f>FORECAST(A187,INDEX(ross!C$3:C$960,MATCH(A187,ross!B$3:B$960,1)):INDEX(ross!C$3:C$960,MATCH(A187,ross!B$3:B$960,1)+1),INDEX(ross!B$3:B$960,MATCH(A187,ross!B$3:B$960,1)):INDEX(ross!B$3:B$960,MATCH(A187,ross!B$3:B$960,1)+1))</f>
        <v>23.556643709999996</v>
      </c>
      <c r="F187" s="7">
        <f>FORECAST(A187,INDEX(ross!I$3:I$960,MATCH(A187,ross!B$3:B$960,1)):INDEX(ross!I$3:I$960,MATCH(A187,ross!B$3:B$960,1)+1),INDEX(ross!B$3:B$960,MATCH(A187,ross!B$3:B$960,1)):INDEX(ross!B$3:B$960,MATCH(A187,ross!B$3:B$960,1)+1))</f>
        <v>2.8969915633822021</v>
      </c>
      <c r="G187" s="3">
        <f t="shared" si="4"/>
        <v>1.0000000000000001E-30</v>
      </c>
      <c r="H187" s="9">
        <f>FORECAST(A187,INDEX('18O'!C$3:C$29,MATCH(A187,'18O'!A$3:A$29,1)):INDEX('18O'!C$3:C$29,MATCH(A187,'18O'!A$3:A$29,1)+1),INDEX('18O'!A$3:A$29,MATCH(A187,'18O'!A$3:A$29,1)):INDEX('18O'!A$3:A$29,MATCH(A187,'18O'!A$3:A$29,1)+1))</f>
        <v>111.44933333333334</v>
      </c>
      <c r="I187" s="9">
        <f>FORECAST(A187,INDEX('18O'!E$3:E$29,MATCH(A187,'18O'!A$3:A$29,1)):INDEX('18O'!E$3:E$29,MATCH(A187,'18O'!A$3:A$29,1)+1),INDEX('18O'!A$3:A$29,MATCH(A187,'18O'!A$3:A$29,1)):INDEX('18O'!A$3:A$29,MATCH(A187,'18O'!A$3:A$29,1)+1))</f>
        <v>8.8689252336448607</v>
      </c>
      <c r="J187" s="27">
        <f>'39Ar'!E187</f>
        <v>0.60918032786885257</v>
      </c>
      <c r="K187" s="8">
        <f>FORECAST($A187,INDEX(NG!B$2:B$17,MATCH($A187,NG!A$2:A$17,1)):INDEX(NG!B$2:B$17,MATCH($A187,NG!A$2:A$17,1)+1),INDEX(NG!A$2:A$17,MATCH($A187,NG!A$2:A$17,1)):INDEX(NG!A$2:A$17,MATCH($A187,NG!A$2:A$17,1)+1))</f>
        <v>8.0139719595082201E-6</v>
      </c>
      <c r="L187" s="8">
        <f>FORECAST($A187,INDEX(NG!D$2:D$18,MATCH($A187,NG!C$2:C$18,1)):INDEX(NG!D$2:D$18,MATCH($A187,NG!C$2:C$18,1)+1),INDEX(NG!C$2:C$18,MATCH($A187,NG!C$2:C$18,1)):INDEX(NG!C$2:C$18,MATCH($A187,NG!C$2:C$18,1)+1))</f>
        <v>1.3434391020000705E-7</v>
      </c>
      <c r="M187" s="8">
        <f>FORECAST($A187,INDEX(NG!F$2:F$14,MATCH($A187,NG!E$2:E$14,1)):INDEX(NG!F$2:F$14,MATCH($A187,NG!E$2:E$14,1)+1),INDEX(NG!E$2:E$14,MATCH($A187,NG!E$2:E$14,1)):INDEX(NG!E$2:E$14,MATCH($A187,NG!E$2:E$14,1)+1))</f>
        <v>6.8925180196935613E-7</v>
      </c>
      <c r="N187" s="8">
        <f>FORECAST($A187,INDEX(NG!H$2:H$14,MATCH($A187,NG!G$2:G$14,1)):INDEX(NG!H$2:H$14,MATCH($A187,NG!G$2:G$14,1)+1),INDEX(NG!G$2:G$14,MATCH($A187,NG!G$2:G$14,1)):INDEX(NG!G$2:G$14,MATCH($A187,NG!G$2:G$14,1)+1))</f>
        <v>4.4798244088389251E-8</v>
      </c>
      <c r="O187" s="3">
        <v>3.0000000000000001E-6</v>
      </c>
      <c r="P187" s="3">
        <v>5.0000000000000003E-10</v>
      </c>
      <c r="T187" s="9"/>
    </row>
    <row r="188" spans="1:20" x14ac:dyDescent="0.35">
      <c r="A188">
        <v>186</v>
      </c>
      <c r="B188" s="13">
        <f t="shared" si="5"/>
        <v>-186</v>
      </c>
      <c r="C188" s="2">
        <v>0</v>
      </c>
      <c r="D188" s="2">
        <v>0</v>
      </c>
      <c r="E188" s="7">
        <f>FORECAST(A188,INDEX(ross!C$3:C$960,MATCH(A188,ross!B$3:B$960,1)):INDEX(ross!C$3:C$960,MATCH(A188,ross!B$3:B$960,1)+1),INDEX(ross!B$3:B$960,MATCH(A188,ross!B$3:B$960,1)):INDEX(ross!B$3:B$960,MATCH(A188,ross!B$3:B$960,1)+1))</f>
        <v>23.573501440000001</v>
      </c>
      <c r="F188" s="7">
        <f>FORECAST(A188,INDEX(ross!I$3:I$960,MATCH(A188,ross!B$3:B$960,1)):INDEX(ross!I$3:I$960,MATCH(A188,ross!B$3:B$960,1)+1),INDEX(ross!B$3:B$960,MATCH(A188,ross!B$3:B$960,1)):INDEX(ross!B$3:B$960,MATCH(A188,ross!B$3:B$960,1)+1))</f>
        <v>2.9143938989710012</v>
      </c>
      <c r="G188" s="3">
        <f t="shared" si="4"/>
        <v>1.0000000000000001E-30</v>
      </c>
      <c r="H188" s="9">
        <f>FORECAST(A188,INDEX('18O'!C$3:C$29,MATCH(A188,'18O'!A$3:A$29,1)):INDEX('18O'!C$3:C$29,MATCH(A188,'18O'!A$3:A$29,1)+1),INDEX('18O'!A$3:A$29,MATCH(A188,'18O'!A$3:A$29,1)):INDEX('18O'!A$3:A$29,MATCH(A188,'18O'!A$3:A$29,1)+1))</f>
        <v>111.44715555555557</v>
      </c>
      <c r="I188" s="9">
        <f>FORECAST(A188,INDEX('18O'!E$3:E$29,MATCH(A188,'18O'!A$3:A$29,1)):INDEX('18O'!E$3:E$29,MATCH(A188,'18O'!A$3:A$29,1)+1),INDEX('18O'!A$3:A$29,MATCH(A188,'18O'!A$3:A$29,1)):INDEX('18O'!A$3:A$29,MATCH(A188,'18O'!A$3:A$29,1)+1))</f>
        <v>8.8683740048459683</v>
      </c>
      <c r="J188" s="27">
        <f>'39Ar'!E188</f>
        <v>0.61139344262295081</v>
      </c>
      <c r="K188" s="8">
        <f>FORECAST($A188,INDEX(NG!B$2:B$17,MATCH($A188,NG!A$2:A$17,1)):INDEX(NG!B$2:B$17,MATCH($A188,NG!A$2:A$17,1)+1),INDEX(NG!A$2:A$17,MATCH($A188,NG!A$2:A$17,1)):INDEX(NG!A$2:A$17,MATCH($A188,NG!A$2:A$17,1)+1))</f>
        <v>8.0685224854444628E-6</v>
      </c>
      <c r="L188" s="8">
        <f>FORECAST($A188,INDEX(NG!D$2:D$18,MATCH($A188,NG!C$2:C$18,1)):INDEX(NG!D$2:D$18,MATCH($A188,NG!C$2:C$18,1)+1),INDEX(NG!C$2:C$18,MATCH($A188,NG!C$2:C$18,1)):INDEX(NG!C$2:C$18,MATCH($A188,NG!C$2:C$18,1)+1))</f>
        <v>1.342701037388662E-7</v>
      </c>
      <c r="M188" s="8">
        <f>FORECAST($A188,INDEX(NG!F$2:F$14,MATCH($A188,NG!E$2:E$14,1)):INDEX(NG!F$2:F$14,MATCH($A188,NG!E$2:E$14,1)+1),INDEX(NG!E$2:E$14,MATCH($A188,NG!E$2:E$14,1)):INDEX(NG!E$2:E$14,MATCH($A188,NG!E$2:E$14,1)+1))</f>
        <v>6.8734315097284593E-7</v>
      </c>
      <c r="N188" s="8">
        <f>FORECAST($A188,INDEX(NG!H$2:H$14,MATCH($A188,NG!G$2:G$14,1)):INDEX(NG!H$2:H$14,MATCH($A188,NG!G$2:G$14,1)+1),INDEX(NG!G$2:G$14,MATCH($A188,NG!G$2:G$14,1)):INDEX(NG!G$2:G$14,MATCH($A188,NG!G$2:G$14,1)+1))</f>
        <v>4.4667066850439886E-8</v>
      </c>
      <c r="O188" s="3">
        <v>3.0000000000000001E-6</v>
      </c>
      <c r="P188" s="3">
        <v>5.0000000000000003E-10</v>
      </c>
      <c r="T188" s="9"/>
    </row>
    <row r="189" spans="1:20" x14ac:dyDescent="0.35">
      <c r="A189">
        <v>187</v>
      </c>
      <c r="B189" s="13">
        <f t="shared" si="5"/>
        <v>-187</v>
      </c>
      <c r="C189" s="2">
        <v>0</v>
      </c>
      <c r="D189" s="2">
        <v>0</v>
      </c>
      <c r="E189" s="7">
        <f>FORECAST(A189,INDEX(ross!C$3:C$960,MATCH(A189,ross!B$3:B$960,1)):INDEX(ross!C$3:C$960,MATCH(A189,ross!B$3:B$960,1)+1),INDEX(ross!B$3:B$960,MATCH(A189,ross!B$3:B$960,1)):INDEX(ross!B$3:B$960,MATCH(A189,ross!B$3:B$960,1)+1))</f>
        <v>23.588755689999999</v>
      </c>
      <c r="F189" s="7">
        <f>FORECAST(A189,INDEX(ross!I$3:I$960,MATCH(A189,ross!B$3:B$960,1)):INDEX(ross!I$3:I$960,MATCH(A189,ross!B$3:B$960,1)+1),INDEX(ross!B$3:B$960,MATCH(A189,ross!B$3:B$960,1)):INDEX(ross!B$3:B$960,MATCH(A189,ross!B$3:B$960,1)+1))</f>
        <v>2.9341249703227419</v>
      </c>
      <c r="G189" s="3">
        <f t="shared" si="4"/>
        <v>1.0000000000000001E-30</v>
      </c>
      <c r="H189" s="9">
        <f>FORECAST(A189,INDEX('18O'!C$3:C$29,MATCH(A189,'18O'!A$3:A$29,1)):INDEX('18O'!C$3:C$29,MATCH(A189,'18O'!A$3:A$29,1)+1),INDEX('18O'!A$3:A$29,MATCH(A189,'18O'!A$3:A$29,1)):INDEX('18O'!A$3:A$29,MATCH(A189,'18O'!A$3:A$29,1)+1))</f>
        <v>111.44497777777778</v>
      </c>
      <c r="I189" s="9">
        <f>FORECAST(A189,INDEX('18O'!E$3:E$29,MATCH(A189,'18O'!A$3:A$29,1)):INDEX('18O'!E$3:E$29,MATCH(A189,'18O'!A$3:A$29,1)+1),INDEX('18O'!A$3:A$29,MATCH(A189,'18O'!A$3:A$29,1)):INDEX('18O'!A$3:A$29,MATCH(A189,'18O'!A$3:A$29,1)+1))</f>
        <v>8.8678227760470758</v>
      </c>
      <c r="J189" s="27">
        <f>'39Ar'!E189</f>
        <v>0.61360655737704928</v>
      </c>
      <c r="K189" s="8">
        <f>FORECAST($A189,INDEX(NG!B$2:B$17,MATCH($A189,NG!A$2:A$17,1)):INDEX(NG!B$2:B$17,MATCH($A189,NG!A$2:A$17,1)+1),INDEX(NG!A$2:A$17,MATCH($A189,NG!A$2:A$17,1)):INDEX(NG!A$2:A$17,MATCH($A189,NG!A$2:A$17,1)+1))</f>
        <v>8.1230730113807056E-6</v>
      </c>
      <c r="L189" s="8">
        <f>FORECAST($A189,INDEX(NG!D$2:D$18,MATCH($A189,NG!C$2:C$18,1)):INDEX(NG!D$2:D$18,MATCH($A189,NG!C$2:C$18,1)+1),INDEX(NG!C$2:C$18,MATCH($A189,NG!C$2:C$18,1)):INDEX(NG!C$2:C$18,MATCH($A189,NG!C$2:C$18,1)+1))</f>
        <v>1.3419629727772536E-7</v>
      </c>
      <c r="M189" s="8">
        <f>FORECAST($A189,INDEX(NG!F$2:F$14,MATCH($A189,NG!E$2:E$14,1)):INDEX(NG!F$2:F$14,MATCH($A189,NG!E$2:E$14,1)+1),INDEX(NG!E$2:E$14,MATCH($A189,NG!E$2:E$14,1)):INDEX(NG!E$2:E$14,MATCH($A189,NG!E$2:E$14,1)+1))</f>
        <v>6.8543449997633563E-7</v>
      </c>
      <c r="N189" s="8">
        <f>FORECAST($A189,INDEX(NG!H$2:H$14,MATCH($A189,NG!G$2:G$14,1)):INDEX(NG!H$2:H$14,MATCH($A189,NG!G$2:G$14,1)+1),INDEX(NG!G$2:G$14,MATCH($A189,NG!G$2:G$14,1)):INDEX(NG!G$2:G$14,MATCH($A189,NG!G$2:G$14,1)+1))</f>
        <v>4.4535889612490507E-8</v>
      </c>
      <c r="O189" s="3">
        <v>3.0000000000000001E-6</v>
      </c>
      <c r="P189" s="3">
        <v>5.0000000000000003E-10</v>
      </c>
      <c r="T189" s="9"/>
    </row>
    <row r="190" spans="1:20" x14ac:dyDescent="0.35">
      <c r="A190">
        <v>188</v>
      </c>
      <c r="B190" s="13">
        <f t="shared" si="5"/>
        <v>-188</v>
      </c>
      <c r="C190" s="2">
        <v>0</v>
      </c>
      <c r="D190" s="2">
        <v>0</v>
      </c>
      <c r="E190" s="7">
        <f>FORECAST(A190,INDEX(ross!C$3:C$960,MATCH(A190,ross!B$3:B$960,1)):INDEX(ross!C$3:C$960,MATCH(A190,ross!B$3:B$960,1)+1),INDEX(ross!B$3:B$960,MATCH(A190,ross!B$3:B$960,1)):INDEX(ross!B$3:B$960,MATCH(A190,ross!B$3:B$960,1)+1))</f>
        <v>23.605910699999999</v>
      </c>
      <c r="F190" s="7">
        <f>FORECAST(A190,INDEX(ross!I$3:I$960,MATCH(A190,ross!B$3:B$960,1)):INDEX(ross!I$3:I$960,MATCH(A190,ross!B$3:B$960,1)+1),INDEX(ross!B$3:B$960,MATCH(A190,ross!B$3:B$960,1)):INDEX(ross!B$3:B$960,MATCH(A190,ross!B$3:B$960,1)+1))</f>
        <v>2.956055373055773</v>
      </c>
      <c r="G190" s="3">
        <f t="shared" si="4"/>
        <v>1.0000000000000001E-30</v>
      </c>
      <c r="H190" s="9">
        <f>FORECAST(A190,INDEX('18O'!C$3:C$29,MATCH(A190,'18O'!A$3:A$29,1)):INDEX('18O'!C$3:C$29,MATCH(A190,'18O'!A$3:A$29,1)+1),INDEX('18O'!A$3:A$29,MATCH(A190,'18O'!A$3:A$29,1)):INDEX('18O'!A$3:A$29,MATCH(A190,'18O'!A$3:A$29,1)+1))</f>
        <v>111.44280000000001</v>
      </c>
      <c r="I190" s="9">
        <f>FORECAST(A190,INDEX('18O'!E$3:E$29,MATCH(A190,'18O'!A$3:A$29,1)):INDEX('18O'!E$3:E$29,MATCH(A190,'18O'!A$3:A$29,1)+1),INDEX('18O'!A$3:A$29,MATCH(A190,'18O'!A$3:A$29,1)):INDEX('18O'!A$3:A$29,MATCH(A190,'18O'!A$3:A$29,1)+1))</f>
        <v>8.8672715472481833</v>
      </c>
      <c r="J190" s="27">
        <f>'39Ar'!E190</f>
        <v>0.61581967213114752</v>
      </c>
      <c r="K190" s="8">
        <f>FORECAST($A190,INDEX(NG!B$2:B$17,MATCH($A190,NG!A$2:A$17,1)):INDEX(NG!B$2:B$17,MATCH($A190,NG!A$2:A$17,1)+1),INDEX(NG!A$2:A$17,MATCH($A190,NG!A$2:A$17,1)):INDEX(NG!A$2:A$17,MATCH($A190,NG!A$2:A$17,1)+1))</f>
        <v>8.1776235373169466E-6</v>
      </c>
      <c r="L190" s="8">
        <f>FORECAST($A190,INDEX(NG!D$2:D$18,MATCH($A190,NG!C$2:C$18,1)):INDEX(NG!D$2:D$18,MATCH($A190,NG!C$2:C$18,1)+1),INDEX(NG!C$2:C$18,MATCH($A190,NG!C$2:C$18,1)):INDEX(NG!C$2:C$18,MATCH($A190,NG!C$2:C$18,1)+1))</f>
        <v>1.3412249081658451E-7</v>
      </c>
      <c r="M190" s="8">
        <f>FORECAST($A190,INDEX(NG!F$2:F$14,MATCH($A190,NG!E$2:E$14,1)):INDEX(NG!F$2:F$14,MATCH($A190,NG!E$2:E$14,1)+1),INDEX(NG!E$2:E$14,MATCH($A190,NG!E$2:E$14,1)):INDEX(NG!E$2:E$14,MATCH($A190,NG!E$2:E$14,1)+1))</f>
        <v>6.8352584897982554E-7</v>
      </c>
      <c r="N190" s="8">
        <f>FORECAST($A190,INDEX(NG!H$2:H$14,MATCH($A190,NG!G$2:G$14,1)):INDEX(NG!H$2:H$14,MATCH($A190,NG!G$2:G$14,1)+1),INDEX(NG!G$2:G$14,MATCH($A190,NG!G$2:G$14,1)):INDEX(NG!G$2:G$14,MATCH($A190,NG!G$2:G$14,1)+1))</f>
        <v>4.4404712374541142E-8</v>
      </c>
      <c r="O190" s="3">
        <v>3.0000000000000001E-6</v>
      </c>
      <c r="P190" s="3">
        <v>5.0000000000000003E-10</v>
      </c>
      <c r="T190" s="9"/>
    </row>
    <row r="191" spans="1:20" x14ac:dyDescent="0.35">
      <c r="A191">
        <v>189</v>
      </c>
      <c r="B191" s="13">
        <f t="shared" si="5"/>
        <v>-189</v>
      </c>
      <c r="C191" s="2">
        <v>0</v>
      </c>
      <c r="D191" s="2">
        <v>0</v>
      </c>
      <c r="E191" s="7">
        <f>FORECAST(A191,INDEX(ross!C$3:C$960,MATCH(A191,ross!B$3:B$960,1)):INDEX(ross!C$3:C$960,MATCH(A191,ross!B$3:B$960,1)+1),INDEX(ross!B$3:B$960,MATCH(A191,ross!B$3:B$960,1)):INDEX(ross!B$3:B$960,MATCH(A191,ross!B$3:B$960,1)+1))</f>
        <v>23.624396369999999</v>
      </c>
      <c r="F191" s="7">
        <f>FORECAST(A191,INDEX(ross!I$3:I$960,MATCH(A191,ross!B$3:B$960,1)):INDEX(ross!I$3:I$960,MATCH(A191,ross!B$3:B$960,1)+1),INDEX(ross!B$3:B$960,MATCH(A191,ross!B$3:B$960,1)):INDEX(ross!B$3:B$960,MATCH(A191,ross!B$3:B$960,1)+1))</f>
        <v>2.9724372161457486</v>
      </c>
      <c r="G191" s="3">
        <f t="shared" si="4"/>
        <v>1.0000000000000001E-30</v>
      </c>
      <c r="H191" s="9">
        <f>FORECAST(A191,INDEX('18O'!C$3:C$29,MATCH(A191,'18O'!A$3:A$29,1)):INDEX('18O'!C$3:C$29,MATCH(A191,'18O'!A$3:A$29,1)+1),INDEX('18O'!A$3:A$29,MATCH(A191,'18O'!A$3:A$29,1)):INDEX('18O'!A$3:A$29,MATCH(A191,'18O'!A$3:A$29,1)+1))</f>
        <v>111.44062222222222</v>
      </c>
      <c r="I191" s="9">
        <f>FORECAST(A191,INDEX('18O'!E$3:E$29,MATCH(A191,'18O'!A$3:A$29,1)):INDEX('18O'!E$3:E$29,MATCH(A191,'18O'!A$3:A$29,1)+1),INDEX('18O'!A$3:A$29,MATCH(A191,'18O'!A$3:A$29,1)):INDEX('18O'!A$3:A$29,MATCH(A191,'18O'!A$3:A$29,1)+1))</f>
        <v>8.8667203184492909</v>
      </c>
      <c r="J191" s="27">
        <f>'39Ar'!E191</f>
        <v>0.61803278688524599</v>
      </c>
      <c r="K191" s="8">
        <f>FORECAST($A191,INDEX(NG!B$2:B$17,MATCH($A191,NG!A$2:A$17,1)):INDEX(NG!B$2:B$17,MATCH($A191,NG!A$2:A$17,1)+1),INDEX(NG!A$2:A$17,MATCH($A191,NG!A$2:A$17,1)):INDEX(NG!A$2:A$17,MATCH($A191,NG!A$2:A$17,1)+1))</f>
        <v>8.2321740632531893E-6</v>
      </c>
      <c r="L191" s="8">
        <f>FORECAST($A191,INDEX(NG!D$2:D$18,MATCH($A191,NG!C$2:C$18,1)):INDEX(NG!D$2:D$18,MATCH($A191,NG!C$2:C$18,1)+1),INDEX(NG!C$2:C$18,MATCH($A191,NG!C$2:C$18,1)):INDEX(NG!C$2:C$18,MATCH($A191,NG!C$2:C$18,1)+1))</f>
        <v>1.3404868435544367E-7</v>
      </c>
      <c r="M191" s="8">
        <f>FORECAST($A191,INDEX(NG!F$2:F$14,MATCH($A191,NG!E$2:E$14,1)):INDEX(NG!F$2:F$14,MATCH($A191,NG!E$2:E$14,1)+1),INDEX(NG!E$2:E$14,MATCH($A191,NG!E$2:E$14,1)):INDEX(NG!E$2:E$14,MATCH($A191,NG!E$2:E$14,1)+1))</f>
        <v>6.8161719798331524E-7</v>
      </c>
      <c r="N191" s="8">
        <f>FORECAST($A191,INDEX(NG!H$2:H$14,MATCH($A191,NG!G$2:G$14,1)):INDEX(NG!H$2:H$14,MATCH($A191,NG!G$2:G$14,1)+1),INDEX(NG!G$2:G$14,MATCH($A191,NG!G$2:G$14,1)):INDEX(NG!G$2:G$14,MATCH($A191,NG!G$2:G$14,1)+1))</f>
        <v>4.4273535136591776E-8</v>
      </c>
      <c r="O191" s="3">
        <v>3.0000000000000001E-6</v>
      </c>
      <c r="P191" s="3">
        <v>5.0000000000000003E-10</v>
      </c>
      <c r="T191" s="9"/>
    </row>
    <row r="192" spans="1:20" x14ac:dyDescent="0.35">
      <c r="A192">
        <v>190</v>
      </c>
      <c r="B192" s="13">
        <f t="shared" si="5"/>
        <v>-190</v>
      </c>
      <c r="C192" s="2">
        <v>0</v>
      </c>
      <c r="D192" s="2">
        <v>0</v>
      </c>
      <c r="E192" s="7">
        <f>FORECAST(A192,INDEX(ross!C$3:C$960,MATCH(A192,ross!B$3:B$960,1)):INDEX(ross!C$3:C$960,MATCH(A192,ross!B$3:B$960,1)+1),INDEX(ross!B$3:B$960,MATCH(A192,ross!B$3:B$960,1)):INDEX(ross!B$3:B$960,MATCH(A192,ross!B$3:B$960,1)+1))</f>
        <v>23.64759033</v>
      </c>
      <c r="F192" s="7">
        <f>FORECAST(A192,INDEX(ross!I$3:I$960,MATCH(A192,ross!B$3:B$960,1)):INDEX(ross!I$3:I$960,MATCH(A192,ross!B$3:B$960,1)+1),INDEX(ross!B$3:B$960,MATCH(A192,ross!B$3:B$960,1)):INDEX(ross!B$3:B$960,MATCH(A192,ross!B$3:B$960,1)+1))</f>
        <v>3.0010949134990055</v>
      </c>
      <c r="G192" s="3">
        <f t="shared" si="4"/>
        <v>1.0000000000000001E-30</v>
      </c>
      <c r="H192" s="9">
        <f>FORECAST(A192,INDEX('18O'!C$3:C$29,MATCH(A192,'18O'!A$3:A$29,1)):INDEX('18O'!C$3:C$29,MATCH(A192,'18O'!A$3:A$29,1)+1),INDEX('18O'!A$3:A$29,MATCH(A192,'18O'!A$3:A$29,1)):INDEX('18O'!A$3:A$29,MATCH(A192,'18O'!A$3:A$29,1)+1))</f>
        <v>111.43844444444444</v>
      </c>
      <c r="I192" s="9">
        <f>FORECAST(A192,INDEX('18O'!E$3:E$29,MATCH(A192,'18O'!A$3:A$29,1)):INDEX('18O'!E$3:E$29,MATCH(A192,'18O'!A$3:A$29,1)+1),INDEX('18O'!A$3:A$29,MATCH(A192,'18O'!A$3:A$29,1)):INDEX('18O'!A$3:A$29,MATCH(A192,'18O'!A$3:A$29,1)+1))</f>
        <v>8.8661690896503984</v>
      </c>
      <c r="J192" s="27">
        <f>'39Ar'!E192</f>
        <v>0.62024590163934423</v>
      </c>
      <c r="K192" s="8">
        <f>FORECAST($A192,INDEX(NG!B$2:B$17,MATCH($A192,NG!A$2:A$17,1)):INDEX(NG!B$2:B$17,MATCH($A192,NG!A$2:A$17,1)+1),INDEX(NG!A$2:A$17,MATCH($A192,NG!A$2:A$17,1)):INDEX(NG!A$2:A$17,MATCH($A192,NG!A$2:A$17,1)+1))</f>
        <v>8.2867245891894321E-6</v>
      </c>
      <c r="L192" s="8">
        <f>FORECAST($A192,INDEX(NG!D$2:D$18,MATCH($A192,NG!C$2:C$18,1)):INDEX(NG!D$2:D$18,MATCH($A192,NG!C$2:C$18,1)+1),INDEX(NG!C$2:C$18,MATCH($A192,NG!C$2:C$18,1)):INDEX(NG!C$2:C$18,MATCH($A192,NG!C$2:C$18,1)+1))</f>
        <v>1.3397487789430282E-7</v>
      </c>
      <c r="M192" s="8">
        <f>FORECAST($A192,INDEX(NG!F$2:F$14,MATCH($A192,NG!E$2:E$14,1)):INDEX(NG!F$2:F$14,MATCH($A192,NG!E$2:E$14,1)+1),INDEX(NG!E$2:E$14,MATCH($A192,NG!E$2:E$14,1)):INDEX(NG!E$2:E$14,MATCH($A192,NG!E$2:E$14,1)+1))</f>
        <v>6.7970854698680515E-7</v>
      </c>
      <c r="N192" s="8">
        <f>FORECAST($A192,INDEX(NG!H$2:H$14,MATCH($A192,NG!G$2:G$14,1)):INDEX(NG!H$2:H$14,MATCH($A192,NG!G$2:G$14,1)+1),INDEX(NG!G$2:G$14,MATCH($A192,NG!G$2:G$14,1)):INDEX(NG!G$2:G$14,MATCH($A192,NG!G$2:G$14,1)+1))</f>
        <v>4.4142357898642404E-8</v>
      </c>
      <c r="O192" s="3">
        <v>3.0000000000000001E-6</v>
      </c>
      <c r="P192" s="3">
        <v>5.0000000000000003E-10</v>
      </c>
      <c r="T192" s="9"/>
    </row>
    <row r="193" spans="1:20" x14ac:dyDescent="0.35">
      <c r="A193">
        <v>191</v>
      </c>
      <c r="B193" s="13">
        <f t="shared" si="5"/>
        <v>-191</v>
      </c>
      <c r="C193" s="2">
        <v>0</v>
      </c>
      <c r="D193" s="2">
        <v>0</v>
      </c>
      <c r="E193" s="7">
        <f>FORECAST(A193,INDEX(ross!C$3:C$960,MATCH(A193,ross!B$3:B$960,1)):INDEX(ross!C$3:C$960,MATCH(A193,ross!B$3:B$960,1)+1),INDEX(ross!B$3:B$960,MATCH(A193,ross!B$3:B$960,1)):INDEX(ross!B$3:B$960,MATCH(A193,ross!B$3:B$960,1)+1))</f>
        <v>23.669961970000003</v>
      </c>
      <c r="F193" s="7">
        <f>FORECAST(A193,INDEX(ross!I$3:I$960,MATCH(A193,ross!B$3:B$960,1)):INDEX(ross!I$3:I$960,MATCH(A193,ross!B$3:B$960,1)+1),INDEX(ross!B$3:B$960,MATCH(A193,ross!B$3:B$960,1)):INDEX(ross!B$3:B$960,MATCH(A193,ross!B$3:B$960,1)+1))</f>
        <v>3.0245324489317529</v>
      </c>
      <c r="G193" s="3">
        <f t="shared" si="4"/>
        <v>1.0000000000000001E-30</v>
      </c>
      <c r="H193" s="9">
        <f>FORECAST(A193,INDEX('18O'!C$3:C$29,MATCH(A193,'18O'!A$3:A$29,1)):INDEX('18O'!C$3:C$29,MATCH(A193,'18O'!A$3:A$29,1)+1),INDEX('18O'!A$3:A$29,MATCH(A193,'18O'!A$3:A$29,1)):INDEX('18O'!A$3:A$29,MATCH(A193,'18O'!A$3:A$29,1)+1))</f>
        <v>111.43626666666667</v>
      </c>
      <c r="I193" s="9">
        <f>FORECAST(A193,INDEX('18O'!E$3:E$29,MATCH(A193,'18O'!A$3:A$29,1)):INDEX('18O'!E$3:E$29,MATCH(A193,'18O'!A$3:A$29,1)+1),INDEX('18O'!A$3:A$29,MATCH(A193,'18O'!A$3:A$29,1)):INDEX('18O'!A$3:A$29,MATCH(A193,'18O'!A$3:A$29,1)+1))</f>
        <v>8.8656178608515059</v>
      </c>
      <c r="J193" s="27">
        <f>'39Ar'!E193</f>
        <v>0.6224590163934427</v>
      </c>
      <c r="K193" s="8">
        <f>FORECAST($A193,INDEX(NG!B$2:B$17,MATCH($A193,NG!A$2:A$17,1)):INDEX(NG!B$2:B$17,MATCH($A193,NG!A$2:A$17,1)+1),INDEX(NG!A$2:A$17,MATCH($A193,NG!A$2:A$17,1)):INDEX(NG!A$2:A$17,MATCH($A193,NG!A$2:A$17,1)+1))</f>
        <v>8.3412751151256748E-6</v>
      </c>
      <c r="L193" s="8">
        <f>FORECAST($A193,INDEX(NG!D$2:D$18,MATCH($A193,NG!C$2:C$18,1)):INDEX(NG!D$2:D$18,MATCH($A193,NG!C$2:C$18,1)+1),INDEX(NG!C$2:C$18,MATCH($A193,NG!C$2:C$18,1)):INDEX(NG!C$2:C$18,MATCH($A193,NG!C$2:C$18,1)+1))</f>
        <v>1.3390107143316198E-7</v>
      </c>
      <c r="M193" s="8">
        <f>FORECAST($A193,INDEX(NG!F$2:F$14,MATCH($A193,NG!E$2:E$14,1)):INDEX(NG!F$2:F$14,MATCH($A193,NG!E$2:E$14,1)+1),INDEX(NG!E$2:E$14,MATCH($A193,NG!E$2:E$14,1)):INDEX(NG!E$2:E$14,MATCH($A193,NG!E$2:E$14,1)+1))</f>
        <v>6.7779989599029484E-7</v>
      </c>
      <c r="N193" s="8">
        <f>FORECAST($A193,INDEX(NG!H$2:H$14,MATCH($A193,NG!G$2:G$14,1)):INDEX(NG!H$2:H$14,MATCH($A193,NG!G$2:G$14,1)+1),INDEX(NG!G$2:G$14,MATCH($A193,NG!G$2:G$14,1)):INDEX(NG!G$2:G$14,MATCH($A193,NG!G$2:G$14,1)+1))</f>
        <v>4.4011180660693032E-8</v>
      </c>
      <c r="O193" s="3">
        <v>3.0000000000000001E-6</v>
      </c>
      <c r="P193" s="3">
        <v>5.0000000000000003E-10</v>
      </c>
      <c r="T193" s="9"/>
    </row>
    <row r="194" spans="1:20" x14ac:dyDescent="0.35">
      <c r="A194">
        <v>192</v>
      </c>
      <c r="B194" s="13">
        <f t="shared" si="5"/>
        <v>-192</v>
      </c>
      <c r="C194" s="2">
        <v>0</v>
      </c>
      <c r="D194" s="2">
        <v>0</v>
      </c>
      <c r="E194" s="7">
        <f>FORECAST(A194,INDEX(ross!C$3:C$960,MATCH(A194,ross!B$3:B$960,1)):INDEX(ross!C$3:C$960,MATCH(A194,ross!B$3:B$960,1)+1),INDEX(ross!B$3:B$960,MATCH(A194,ross!B$3:B$960,1)):INDEX(ross!B$3:B$960,MATCH(A194,ross!B$3:B$960,1)+1))</f>
        <v>23.702122979999999</v>
      </c>
      <c r="F194" s="7">
        <f>FORECAST(A194,INDEX(ross!I$3:I$960,MATCH(A194,ross!B$3:B$960,1)):INDEX(ross!I$3:I$960,MATCH(A194,ross!B$3:B$960,1)+1),INDEX(ross!B$3:B$960,MATCH(A194,ross!B$3:B$960,1)):INDEX(ross!B$3:B$960,MATCH(A194,ross!B$3:B$960,1)+1))</f>
        <v>3.0498424951737997</v>
      </c>
      <c r="G194" s="3">
        <f t="shared" si="4"/>
        <v>1.0000000000000001E-30</v>
      </c>
      <c r="H194" s="9">
        <f>FORECAST(A194,INDEX('18O'!C$3:C$29,MATCH(A194,'18O'!A$3:A$29,1)):INDEX('18O'!C$3:C$29,MATCH(A194,'18O'!A$3:A$29,1)+1),INDEX('18O'!A$3:A$29,MATCH(A194,'18O'!A$3:A$29,1)):INDEX('18O'!A$3:A$29,MATCH(A194,'18O'!A$3:A$29,1)+1))</f>
        <v>111.43408888888888</v>
      </c>
      <c r="I194" s="9">
        <f>FORECAST(A194,INDEX('18O'!E$3:E$29,MATCH(A194,'18O'!A$3:A$29,1)):INDEX('18O'!E$3:E$29,MATCH(A194,'18O'!A$3:A$29,1)+1),INDEX('18O'!A$3:A$29,MATCH(A194,'18O'!A$3:A$29,1)):INDEX('18O'!A$3:A$29,MATCH(A194,'18O'!A$3:A$29,1)+1))</f>
        <v>8.8650666320526152</v>
      </c>
      <c r="J194" s="27">
        <f>'39Ar'!E194</f>
        <v>0.62467213114754105</v>
      </c>
      <c r="K194" s="8">
        <f>FORECAST($A194,INDEX(NG!B$2:B$17,MATCH($A194,NG!A$2:A$17,1)):INDEX(NG!B$2:B$17,MATCH($A194,NG!A$2:A$17,1)+1),INDEX(NG!A$2:A$17,MATCH($A194,NG!A$2:A$17,1)):INDEX(NG!A$2:A$17,MATCH($A194,NG!A$2:A$17,1)+1))</f>
        <v>8.3958256410619159E-6</v>
      </c>
      <c r="L194" s="8">
        <f>FORECAST($A194,INDEX(NG!D$2:D$18,MATCH($A194,NG!C$2:C$18,1)):INDEX(NG!D$2:D$18,MATCH($A194,NG!C$2:C$18,1)+1),INDEX(NG!C$2:C$18,MATCH($A194,NG!C$2:C$18,1)):INDEX(NG!C$2:C$18,MATCH($A194,NG!C$2:C$18,1)+1))</f>
        <v>1.3382726497202113E-7</v>
      </c>
      <c r="M194" s="8">
        <f>FORECAST($A194,INDEX(NG!F$2:F$14,MATCH($A194,NG!E$2:E$14,1)):INDEX(NG!F$2:F$14,MATCH($A194,NG!E$2:E$14,1)+1),INDEX(NG!E$2:E$14,MATCH($A194,NG!E$2:E$14,1)):INDEX(NG!E$2:E$14,MATCH($A194,NG!E$2:E$14,1)+1))</f>
        <v>6.7589124499378465E-7</v>
      </c>
      <c r="N194" s="8">
        <f>FORECAST($A194,INDEX(NG!H$2:H$14,MATCH($A194,NG!G$2:G$14,1)):INDEX(NG!H$2:H$14,MATCH($A194,NG!G$2:G$14,1)+1),INDEX(NG!G$2:G$14,MATCH($A194,NG!G$2:G$14,1)):INDEX(NG!G$2:G$14,MATCH($A194,NG!G$2:G$14,1)+1))</f>
        <v>4.3880003422743666E-8</v>
      </c>
      <c r="O194" s="3">
        <v>3.0000000000000001E-6</v>
      </c>
      <c r="P194" s="3">
        <v>5.0000000000000003E-10</v>
      </c>
      <c r="T194" s="9"/>
    </row>
    <row r="195" spans="1:20" x14ac:dyDescent="0.35">
      <c r="A195">
        <v>193</v>
      </c>
      <c r="B195" s="13">
        <f t="shared" si="5"/>
        <v>-193</v>
      </c>
      <c r="C195" s="2">
        <v>0</v>
      </c>
      <c r="D195" s="2">
        <v>0</v>
      </c>
      <c r="E195" s="7">
        <f>FORECAST(A195,INDEX(ross!C$3:C$960,MATCH(A195,ross!B$3:B$960,1)):INDEX(ross!C$3:C$960,MATCH(A195,ross!B$3:B$960,1)+1),INDEX(ross!B$3:B$960,MATCH(A195,ross!B$3:B$960,1)):INDEX(ross!B$3:B$960,MATCH(A195,ross!B$3:B$960,1)+1))</f>
        <v>23.719994440000001</v>
      </c>
      <c r="F195" s="7">
        <f>FORECAST(A195,INDEX(ross!I$3:I$960,MATCH(A195,ross!B$3:B$960,1)):INDEX(ross!I$3:I$960,MATCH(A195,ross!B$3:B$960,1)+1),INDEX(ross!B$3:B$960,MATCH(A195,ross!B$3:B$960,1)):INDEX(ross!B$3:B$960,MATCH(A195,ross!B$3:B$960,1)+1))</f>
        <v>3.0751522287073656</v>
      </c>
      <c r="G195" s="3">
        <f t="shared" ref="G195:G258" si="6">1E-30</f>
        <v>1.0000000000000001E-30</v>
      </c>
      <c r="H195" s="9">
        <f>FORECAST(A195,INDEX('18O'!C$3:C$29,MATCH(A195,'18O'!A$3:A$29,1)):INDEX('18O'!C$3:C$29,MATCH(A195,'18O'!A$3:A$29,1)+1),INDEX('18O'!A$3:A$29,MATCH(A195,'18O'!A$3:A$29,1)):INDEX('18O'!A$3:A$29,MATCH(A195,'18O'!A$3:A$29,1)+1))</f>
        <v>111.43191111111111</v>
      </c>
      <c r="I195" s="9">
        <f>FORECAST(A195,INDEX('18O'!E$3:E$29,MATCH(A195,'18O'!A$3:A$29,1)):INDEX('18O'!E$3:E$29,MATCH(A195,'18O'!A$3:A$29,1)+1),INDEX('18O'!A$3:A$29,MATCH(A195,'18O'!A$3:A$29,1)):INDEX('18O'!A$3:A$29,MATCH(A195,'18O'!A$3:A$29,1)+1))</f>
        <v>8.8645154032537228</v>
      </c>
      <c r="J195" s="27">
        <f>'39Ar'!E195</f>
        <v>0.62688524590163941</v>
      </c>
      <c r="K195" s="8">
        <f>FORECAST($A195,INDEX(NG!B$2:B$17,MATCH($A195,NG!A$2:A$17,1)):INDEX(NG!B$2:B$17,MATCH($A195,NG!A$2:A$17,1)+1),INDEX(NG!A$2:A$17,MATCH($A195,NG!A$2:A$17,1)):INDEX(NG!A$2:A$17,MATCH($A195,NG!A$2:A$17,1)+1))</f>
        <v>8.4503761669981586E-6</v>
      </c>
      <c r="L195" s="8">
        <f>FORECAST($A195,INDEX(NG!D$2:D$18,MATCH($A195,NG!C$2:C$18,1)):INDEX(NG!D$2:D$18,MATCH($A195,NG!C$2:C$18,1)+1),INDEX(NG!C$2:C$18,MATCH($A195,NG!C$2:C$18,1)):INDEX(NG!C$2:C$18,MATCH($A195,NG!C$2:C$18,1)+1))</f>
        <v>1.3375345851088029E-7</v>
      </c>
      <c r="M195" s="8">
        <f>FORECAST($A195,INDEX(NG!F$2:F$14,MATCH($A195,NG!E$2:E$14,1)):INDEX(NG!F$2:F$14,MATCH($A195,NG!E$2:E$14,1)+1),INDEX(NG!E$2:E$14,MATCH($A195,NG!E$2:E$14,1)):INDEX(NG!E$2:E$14,MATCH($A195,NG!E$2:E$14,1)+1))</f>
        <v>6.7398259399727445E-7</v>
      </c>
      <c r="N195" s="8">
        <f>FORECAST($A195,INDEX(NG!H$2:H$14,MATCH($A195,NG!G$2:G$14,1)):INDEX(NG!H$2:H$14,MATCH($A195,NG!G$2:G$14,1)+1),INDEX(NG!G$2:G$14,MATCH($A195,NG!G$2:G$14,1)):INDEX(NG!G$2:G$14,MATCH($A195,NG!G$2:G$14,1)+1))</f>
        <v>4.3748826184794294E-8</v>
      </c>
      <c r="O195" s="3">
        <v>3.0000000000000001E-6</v>
      </c>
      <c r="P195" s="3">
        <v>5.0000000000000003E-10</v>
      </c>
      <c r="T195" s="9"/>
    </row>
    <row r="196" spans="1:20" x14ac:dyDescent="0.35">
      <c r="A196">
        <v>194</v>
      </c>
      <c r="B196" s="13">
        <f t="shared" ref="B196:B259" si="7">-A196</f>
        <v>-194</v>
      </c>
      <c r="C196" s="2">
        <v>0</v>
      </c>
      <c r="D196" s="2">
        <v>0</v>
      </c>
      <c r="E196" s="7">
        <f>FORECAST(A196,INDEX(ross!C$3:C$960,MATCH(A196,ross!B$3:B$960,1)):INDEX(ross!C$3:C$960,MATCH(A196,ross!B$3:B$960,1)+1),INDEX(ross!B$3:B$960,MATCH(A196,ross!B$3:B$960,1)):INDEX(ross!B$3:B$960,MATCH(A196,ross!B$3:B$960,1)+1))</f>
        <v>23.741809699999997</v>
      </c>
      <c r="F196" s="7">
        <f>FORECAST(A196,INDEX(ross!I$3:I$960,MATCH(A196,ross!B$3:B$960,1)):INDEX(ross!I$3:I$960,MATCH(A196,ross!B$3:B$960,1)+1),INDEX(ross!B$3:B$960,MATCH(A196,ross!B$3:B$960,1)):INDEX(ross!B$3:B$960,MATCH(A196,ross!B$3:B$960,1)+1))</f>
        <v>3.0915283653904506</v>
      </c>
      <c r="G196" s="3">
        <f t="shared" si="6"/>
        <v>1.0000000000000001E-30</v>
      </c>
      <c r="H196" s="9">
        <f>FORECAST(A196,INDEX('18O'!C$3:C$29,MATCH(A196,'18O'!A$3:A$29,1)):INDEX('18O'!C$3:C$29,MATCH(A196,'18O'!A$3:A$29,1)+1),INDEX('18O'!A$3:A$29,MATCH(A196,'18O'!A$3:A$29,1)):INDEX('18O'!A$3:A$29,MATCH(A196,'18O'!A$3:A$29,1)+1))</f>
        <v>111.42973333333333</v>
      </c>
      <c r="I196" s="9">
        <f>FORECAST(A196,INDEX('18O'!E$3:E$29,MATCH(A196,'18O'!A$3:A$29,1)):INDEX('18O'!E$3:E$29,MATCH(A196,'18O'!A$3:A$29,1)+1),INDEX('18O'!A$3:A$29,MATCH(A196,'18O'!A$3:A$29,1)):INDEX('18O'!A$3:A$29,MATCH(A196,'18O'!A$3:A$29,1)+1))</f>
        <v>8.8639641744548303</v>
      </c>
      <c r="J196" s="27">
        <f>'39Ar'!E196</f>
        <v>0.62909836065573776</v>
      </c>
      <c r="K196" s="8">
        <f>FORECAST($A196,INDEX(NG!B$2:B$17,MATCH($A196,NG!A$2:A$17,1)):INDEX(NG!B$2:B$17,MATCH($A196,NG!A$2:A$17,1)+1),INDEX(NG!A$2:A$17,MATCH($A196,NG!A$2:A$17,1)):INDEX(NG!A$2:A$17,MATCH($A196,NG!A$2:A$17,1)+1))</f>
        <v>8.5049266929344014E-6</v>
      </c>
      <c r="L196" s="8">
        <f>FORECAST($A196,INDEX(NG!D$2:D$18,MATCH($A196,NG!C$2:C$18,1)):INDEX(NG!D$2:D$18,MATCH($A196,NG!C$2:C$18,1)+1),INDEX(NG!C$2:C$18,MATCH($A196,NG!C$2:C$18,1)):INDEX(NG!C$2:C$18,MATCH($A196,NG!C$2:C$18,1)+1))</f>
        <v>1.3367965204973944E-7</v>
      </c>
      <c r="M196" s="8">
        <f>FORECAST($A196,INDEX(NG!F$2:F$14,MATCH($A196,NG!E$2:E$14,1)):INDEX(NG!F$2:F$14,MATCH($A196,NG!E$2:E$14,1)+1),INDEX(NG!E$2:E$14,MATCH($A196,NG!E$2:E$14,1)):INDEX(NG!E$2:E$14,MATCH($A196,NG!E$2:E$14,1)+1))</f>
        <v>6.7207394300076415E-7</v>
      </c>
      <c r="N196" s="8">
        <f>FORECAST($A196,INDEX(NG!H$2:H$14,MATCH($A196,NG!G$2:G$14,1)):INDEX(NG!H$2:H$14,MATCH($A196,NG!G$2:G$14,1)+1),INDEX(NG!G$2:G$14,MATCH($A196,NG!G$2:G$14,1)):INDEX(NG!G$2:G$14,MATCH($A196,NG!G$2:G$14,1)+1))</f>
        <v>4.3617648946844922E-8</v>
      </c>
      <c r="O196" s="3">
        <v>3.0000000000000001E-6</v>
      </c>
      <c r="P196" s="3">
        <v>5.0000000000000003E-10</v>
      </c>
      <c r="T196" s="9"/>
    </row>
    <row r="197" spans="1:20" x14ac:dyDescent="0.35">
      <c r="A197">
        <v>195</v>
      </c>
      <c r="B197" s="13">
        <f t="shared" si="7"/>
        <v>-195</v>
      </c>
      <c r="C197" s="2">
        <v>0</v>
      </c>
      <c r="D197" s="2">
        <v>0</v>
      </c>
      <c r="E197" s="7">
        <f>FORECAST(A197,INDEX(ross!C$3:C$960,MATCH(A197,ross!B$3:B$960,1)):INDEX(ross!C$3:C$960,MATCH(A197,ross!B$3:B$960,1)+1),INDEX(ross!B$3:B$960,MATCH(A197,ross!B$3:B$960,1)):INDEX(ross!B$3:B$960,MATCH(A197,ross!B$3:B$960,1)+1))</f>
        <v>23.754698550000001</v>
      </c>
      <c r="F197" s="7">
        <f>FORECAST(A197,INDEX(ross!I$3:I$960,MATCH(A197,ross!B$3:B$960,1)):INDEX(ross!I$3:I$960,MATCH(A197,ross!B$3:B$960,1)+1),INDEX(ross!B$3:B$960,MATCH(A197,ross!B$3:B$960,1)):INDEX(ross!B$3:B$960,MATCH(A197,ross!B$3:B$960,1)+1))</f>
        <v>3.1144961072833182</v>
      </c>
      <c r="G197" s="3">
        <f t="shared" si="6"/>
        <v>1.0000000000000001E-30</v>
      </c>
      <c r="H197" s="9">
        <f>FORECAST(A197,INDEX('18O'!C$3:C$29,MATCH(A197,'18O'!A$3:A$29,1)):INDEX('18O'!C$3:C$29,MATCH(A197,'18O'!A$3:A$29,1)+1),INDEX('18O'!A$3:A$29,MATCH(A197,'18O'!A$3:A$29,1)):INDEX('18O'!A$3:A$29,MATCH(A197,'18O'!A$3:A$29,1)+1))</f>
        <v>111.42755555555554</v>
      </c>
      <c r="I197" s="9">
        <f>FORECAST(A197,INDEX('18O'!E$3:E$29,MATCH(A197,'18O'!A$3:A$29,1)):INDEX('18O'!E$3:E$29,MATCH(A197,'18O'!A$3:A$29,1)+1),INDEX('18O'!A$3:A$29,MATCH(A197,'18O'!A$3:A$29,1)):INDEX('18O'!A$3:A$29,MATCH(A197,'18O'!A$3:A$29,1)+1))</f>
        <v>8.8634129456559378</v>
      </c>
      <c r="J197" s="27">
        <f>'39Ar'!E197</f>
        <v>0.63131147540983612</v>
      </c>
      <c r="K197" s="8">
        <f>FORECAST($A197,INDEX(NG!B$2:B$17,MATCH($A197,NG!A$2:A$17,1)):INDEX(NG!B$2:B$17,MATCH($A197,NG!A$2:A$17,1)+1),INDEX(NG!A$2:A$17,MATCH($A197,NG!A$2:A$17,1)):INDEX(NG!A$2:A$17,MATCH($A197,NG!A$2:A$17,1)+1))</f>
        <v>8.5594772188706441E-6</v>
      </c>
      <c r="L197" s="8">
        <f>FORECAST($A197,INDEX(NG!D$2:D$18,MATCH($A197,NG!C$2:C$18,1)):INDEX(NG!D$2:D$18,MATCH($A197,NG!C$2:C$18,1)+1),INDEX(NG!C$2:C$18,MATCH($A197,NG!C$2:C$18,1)):INDEX(NG!C$2:C$18,MATCH($A197,NG!C$2:C$18,1)+1))</f>
        <v>1.3360584558859859E-7</v>
      </c>
      <c r="M197" s="8">
        <f>FORECAST($A197,INDEX(NG!F$2:F$14,MATCH($A197,NG!E$2:E$14,1)):INDEX(NG!F$2:F$14,MATCH($A197,NG!E$2:E$14,1)+1),INDEX(NG!E$2:E$14,MATCH($A197,NG!E$2:E$14,1)):INDEX(NG!E$2:E$14,MATCH($A197,NG!E$2:E$14,1)+1))</f>
        <v>6.7016529200425406E-7</v>
      </c>
      <c r="N197" s="8">
        <f>FORECAST($A197,INDEX(NG!H$2:H$14,MATCH($A197,NG!G$2:G$14,1)):INDEX(NG!H$2:H$14,MATCH($A197,NG!G$2:G$14,1)+1),INDEX(NG!G$2:G$14,MATCH($A197,NG!G$2:G$14,1)):INDEX(NG!G$2:G$14,MATCH($A197,NG!G$2:G$14,1)+1))</f>
        <v>4.3486471708895556E-8</v>
      </c>
      <c r="O197" s="3">
        <v>3.0000000000000001E-6</v>
      </c>
      <c r="P197" s="3">
        <v>5.0000000000000003E-10</v>
      </c>
      <c r="T197" s="9"/>
    </row>
    <row r="198" spans="1:20" x14ac:dyDescent="0.35">
      <c r="A198">
        <v>196</v>
      </c>
      <c r="B198" s="13">
        <f t="shared" si="7"/>
        <v>-196</v>
      </c>
      <c r="C198" s="2">
        <v>0</v>
      </c>
      <c r="D198" s="2">
        <v>0</v>
      </c>
      <c r="E198" s="7">
        <f>FORECAST(A198,INDEX(ross!C$3:C$960,MATCH(A198,ross!B$3:B$960,1)):INDEX(ross!C$3:C$960,MATCH(A198,ross!B$3:B$960,1)+1),INDEX(ross!B$3:B$960,MATCH(A198,ross!B$3:B$960,1)):INDEX(ross!B$3:B$960,MATCH(A198,ross!B$3:B$960,1)+1))</f>
        <v>23.777138449999995</v>
      </c>
      <c r="F198" s="7">
        <f>FORECAST(A198,INDEX(ross!I$3:I$960,MATCH(A198,ross!B$3:B$960,1)):INDEX(ross!I$3:I$960,MATCH(A198,ross!B$3:B$960,1)+1),INDEX(ross!B$3:B$960,MATCH(A198,ross!B$3:B$960,1)):INDEX(ross!B$3:B$960,MATCH(A198,ross!B$3:B$960,1)+1))</f>
        <v>3.1374381622093299</v>
      </c>
      <c r="G198" s="3">
        <f t="shared" si="6"/>
        <v>1.0000000000000001E-30</v>
      </c>
      <c r="H198" s="9">
        <f>FORECAST(A198,INDEX('18O'!C$3:C$29,MATCH(A198,'18O'!A$3:A$29,1)):INDEX('18O'!C$3:C$29,MATCH(A198,'18O'!A$3:A$29,1)+1),INDEX('18O'!A$3:A$29,MATCH(A198,'18O'!A$3:A$29,1)):INDEX('18O'!A$3:A$29,MATCH(A198,'18O'!A$3:A$29,1)+1))</f>
        <v>111.42537777777777</v>
      </c>
      <c r="I198" s="9">
        <f>FORECAST(A198,INDEX('18O'!E$3:E$29,MATCH(A198,'18O'!A$3:A$29,1)):INDEX('18O'!E$3:E$29,MATCH(A198,'18O'!A$3:A$29,1)+1),INDEX('18O'!A$3:A$29,MATCH(A198,'18O'!A$3:A$29,1)):INDEX('18O'!A$3:A$29,MATCH(A198,'18O'!A$3:A$29,1)+1))</f>
        <v>8.8628617168570454</v>
      </c>
      <c r="J198" s="27">
        <f>'39Ar'!E198</f>
        <v>0.63352459016393448</v>
      </c>
      <c r="K198" s="8">
        <f>FORECAST($A198,INDEX(NG!B$2:B$17,MATCH($A198,NG!A$2:A$17,1)):INDEX(NG!B$2:B$17,MATCH($A198,NG!A$2:A$17,1)+1),INDEX(NG!A$2:A$17,MATCH($A198,NG!A$2:A$17,1)):INDEX(NG!A$2:A$17,MATCH($A198,NG!A$2:A$17,1)+1))</f>
        <v>8.6303005453920661E-6</v>
      </c>
      <c r="L198" s="8">
        <f>FORECAST($A198,INDEX(NG!D$2:D$18,MATCH($A198,NG!C$2:C$18,1)):INDEX(NG!D$2:D$18,MATCH($A198,NG!C$2:C$18,1)+1),INDEX(NG!C$2:C$18,MATCH($A198,NG!C$2:C$18,1)):INDEX(NG!C$2:C$18,MATCH($A198,NG!C$2:C$18,1)+1))</f>
        <v>1.3345342628908796E-7</v>
      </c>
      <c r="M198" s="8">
        <f>FORECAST($A198,INDEX(NG!F$2:F$14,MATCH($A198,NG!E$2:E$14,1)):INDEX(NG!F$2:F$14,MATCH($A198,NG!E$2:E$14,1)+1),INDEX(NG!E$2:E$14,MATCH($A198,NG!E$2:E$14,1)):INDEX(NG!E$2:E$14,MATCH($A198,NG!E$2:E$14,1)+1))</f>
        <v>6.6830284845422182E-7</v>
      </c>
      <c r="N198" s="8">
        <f>FORECAST($A198,INDEX(NG!H$2:H$14,MATCH($A198,NG!G$2:G$14,1)):INDEX(NG!H$2:H$14,MATCH($A198,NG!G$2:G$14,1)+1),INDEX(NG!G$2:G$14,MATCH($A198,NG!G$2:G$14,1)):INDEX(NG!G$2:G$14,MATCH($A198,NG!G$2:G$14,1)+1))</f>
        <v>4.3369113944503473E-8</v>
      </c>
      <c r="O198" s="3">
        <v>3.0000000000000001E-6</v>
      </c>
      <c r="P198" s="3">
        <v>5.0000000000000003E-10</v>
      </c>
      <c r="T198" s="9"/>
    </row>
    <row r="199" spans="1:20" x14ac:dyDescent="0.35">
      <c r="A199">
        <v>197</v>
      </c>
      <c r="B199" s="13">
        <f t="shared" si="7"/>
        <v>-197</v>
      </c>
      <c r="C199" s="2">
        <v>0</v>
      </c>
      <c r="D199" s="2">
        <v>0</v>
      </c>
      <c r="E199" s="7">
        <f>FORECAST(A199,INDEX(ross!C$3:C$960,MATCH(A199,ross!B$3:B$960,1)):INDEX(ross!C$3:C$960,MATCH(A199,ross!B$3:B$960,1)+1),INDEX(ross!B$3:B$960,MATCH(A199,ross!B$3:B$960,1)):INDEX(ross!B$3:B$960,MATCH(A199,ross!B$3:B$960,1)+1))</f>
        <v>23.798361969999998</v>
      </c>
      <c r="F199" s="7">
        <f>FORECAST(A199,INDEX(ross!I$3:I$960,MATCH(A199,ross!B$3:B$960,1)):INDEX(ross!I$3:I$960,MATCH(A199,ross!B$3:B$960,1)+1),INDEX(ross!B$3:B$960,MATCH(A199,ross!B$3:B$960,1)):INDEX(ross!B$3:B$960,MATCH(A199,ross!B$3:B$960,1)+1))</f>
        <v>3.1545124418873947</v>
      </c>
      <c r="G199" s="3">
        <f t="shared" si="6"/>
        <v>1.0000000000000001E-30</v>
      </c>
      <c r="H199" s="9">
        <f>FORECAST(A199,INDEX('18O'!C$3:C$29,MATCH(A199,'18O'!A$3:A$29,1)):INDEX('18O'!C$3:C$29,MATCH(A199,'18O'!A$3:A$29,1)+1),INDEX('18O'!A$3:A$29,MATCH(A199,'18O'!A$3:A$29,1)):INDEX('18O'!A$3:A$29,MATCH(A199,'18O'!A$3:A$29,1)+1))</f>
        <v>111.42319999999999</v>
      </c>
      <c r="I199" s="9">
        <f>FORECAST(A199,INDEX('18O'!E$3:E$29,MATCH(A199,'18O'!A$3:A$29,1)):INDEX('18O'!E$3:E$29,MATCH(A199,'18O'!A$3:A$29,1)+1),INDEX('18O'!A$3:A$29,MATCH(A199,'18O'!A$3:A$29,1)):INDEX('18O'!A$3:A$29,MATCH(A199,'18O'!A$3:A$29,1)+1))</f>
        <v>8.8623104880581529</v>
      </c>
      <c r="J199" s="27">
        <f>'39Ar'!E199</f>
        <v>0.63573770491803283</v>
      </c>
      <c r="K199" s="8">
        <f>FORECAST($A199,INDEX(NG!B$2:B$17,MATCH($A199,NG!A$2:A$17,1)):INDEX(NG!B$2:B$17,MATCH($A199,NG!A$2:A$17,1)+1),INDEX(NG!A$2:A$17,MATCH($A199,NG!A$2:A$17,1)):INDEX(NG!A$2:A$17,MATCH($A199,NG!A$2:A$17,1)+1))</f>
        <v>8.7390937399455786E-6</v>
      </c>
      <c r="L199" s="8">
        <f>FORECAST($A199,INDEX(NG!D$2:D$18,MATCH($A199,NG!C$2:C$18,1)):INDEX(NG!D$2:D$18,MATCH($A199,NG!C$2:C$18,1)+1),INDEX(NG!C$2:C$18,MATCH($A199,NG!C$2:C$18,1)):INDEX(NG!C$2:C$18,MATCH($A199,NG!C$2:C$18,1)+1))</f>
        <v>1.3311757703338105E-7</v>
      </c>
      <c r="M199" s="8">
        <f>FORECAST($A199,INDEX(NG!F$2:F$14,MATCH($A199,NG!E$2:E$14,1)):INDEX(NG!F$2:F$14,MATCH($A199,NG!E$2:E$14,1)+1),INDEX(NG!E$2:E$14,MATCH($A199,NG!E$2:E$14,1)):INDEX(NG!E$2:E$14,MATCH($A199,NG!E$2:E$14,1)+1))</f>
        <v>6.665482222793052E-7</v>
      </c>
      <c r="N199" s="8">
        <f>FORECAST($A199,INDEX(NG!H$2:H$14,MATCH($A199,NG!G$2:G$14,1)):INDEX(NG!H$2:H$14,MATCH($A199,NG!G$2:G$14,1)+1),INDEX(NG!G$2:G$14,MATCH($A199,NG!G$2:G$14,1)):INDEX(NG!G$2:G$14,MATCH($A199,NG!G$2:G$14,1)+1))</f>
        <v>4.3284001618411743E-8</v>
      </c>
      <c r="O199" s="3">
        <v>3.0000000000000001E-6</v>
      </c>
      <c r="P199" s="3">
        <v>5.0000000000000003E-10</v>
      </c>
      <c r="T199" s="9"/>
    </row>
    <row r="200" spans="1:20" x14ac:dyDescent="0.35">
      <c r="A200">
        <v>198</v>
      </c>
      <c r="B200" s="13">
        <f t="shared" si="7"/>
        <v>-198</v>
      </c>
      <c r="C200" s="2">
        <v>0</v>
      </c>
      <c r="D200" s="2">
        <v>0</v>
      </c>
      <c r="E200" s="7">
        <f>FORECAST(A200,INDEX(ross!C$3:C$960,MATCH(A200,ross!B$3:B$960,1)):INDEX(ross!C$3:C$960,MATCH(A200,ross!B$3:B$960,1)+1),INDEX(ross!B$3:B$960,MATCH(A200,ross!B$3:B$960,1)):INDEX(ross!B$3:B$960,MATCH(A200,ross!B$3:B$960,1)+1))</f>
        <v>23.808163090000001</v>
      </c>
      <c r="F200" s="7">
        <f>FORECAST(A200,INDEX(ross!I$3:I$960,MATCH(A200,ross!B$3:B$960,1)):INDEX(ross!I$3:I$960,MATCH(A200,ross!B$3:B$960,1)+1),INDEX(ross!B$3:B$960,MATCH(A200,ross!B$3:B$960,1)):INDEX(ross!B$3:B$960,MATCH(A200,ross!B$3:B$960,1)+1))</f>
        <v>3.1741994341562645</v>
      </c>
      <c r="G200" s="3">
        <f t="shared" si="6"/>
        <v>1.0000000000000001E-30</v>
      </c>
      <c r="H200" s="9">
        <f>FORECAST(A200,INDEX('18O'!C$3:C$29,MATCH(A200,'18O'!A$3:A$29,1)):INDEX('18O'!C$3:C$29,MATCH(A200,'18O'!A$3:A$29,1)+1),INDEX('18O'!A$3:A$29,MATCH(A200,'18O'!A$3:A$29,1)):INDEX('18O'!A$3:A$29,MATCH(A200,'18O'!A$3:A$29,1)+1))</f>
        <v>111.42191765369428</v>
      </c>
      <c r="I200" s="9">
        <f>FORECAST(A200,INDEX('18O'!E$3:E$29,MATCH(A200,'18O'!A$3:A$29,1)):INDEX('18O'!E$3:E$29,MATCH(A200,'18O'!A$3:A$29,1)+1),INDEX('18O'!A$3:A$29,MATCH(A200,'18O'!A$3:A$29,1)):INDEX('18O'!A$3:A$29,MATCH(A200,'18O'!A$3:A$29,1)+1))</f>
        <v>8.8617071932219726</v>
      </c>
      <c r="J200" s="27">
        <f>'39Ar'!E200</f>
        <v>0.63795081967213119</v>
      </c>
      <c r="K200" s="8">
        <f>FORECAST($A200,INDEX(NG!B$2:B$17,MATCH($A200,NG!A$2:A$17,1)):INDEX(NG!B$2:B$17,MATCH($A200,NG!A$2:A$17,1)+1),INDEX(NG!A$2:A$17,MATCH($A200,NG!A$2:A$17,1)):INDEX(NG!A$2:A$17,MATCH($A200,NG!A$2:A$17,1)+1))</f>
        <v>8.8478869344990878E-6</v>
      </c>
      <c r="L200" s="8">
        <f>FORECAST($A200,INDEX(NG!D$2:D$18,MATCH($A200,NG!C$2:C$18,1)):INDEX(NG!D$2:D$18,MATCH($A200,NG!C$2:C$18,1)+1),INDEX(NG!C$2:C$18,MATCH($A200,NG!C$2:C$18,1)):INDEX(NG!C$2:C$18,MATCH($A200,NG!C$2:C$18,1)+1))</f>
        <v>1.327817277776742E-7</v>
      </c>
      <c r="M200" s="8">
        <f>FORECAST($A200,INDEX(NG!F$2:F$14,MATCH($A200,NG!E$2:E$14,1)):INDEX(NG!F$2:F$14,MATCH($A200,NG!E$2:E$14,1)+1),INDEX(NG!E$2:E$14,MATCH($A200,NG!E$2:E$14,1)):INDEX(NG!E$2:E$14,MATCH($A200,NG!E$2:E$14,1)+1))</f>
        <v>6.6479359610438859E-7</v>
      </c>
      <c r="N200" s="8">
        <f>FORECAST($A200,INDEX(NG!H$2:H$14,MATCH($A200,NG!G$2:G$14,1)):INDEX(NG!H$2:H$14,MATCH($A200,NG!G$2:G$14,1)+1),INDEX(NG!G$2:G$14,MATCH($A200,NG!G$2:G$14,1)):INDEX(NG!G$2:G$14,MATCH($A200,NG!G$2:G$14,1)+1))</f>
        <v>4.3198889292320013E-8</v>
      </c>
      <c r="O200" s="3">
        <v>3.0000000000000001E-6</v>
      </c>
      <c r="P200" s="3">
        <v>5.0000000000000003E-10</v>
      </c>
      <c r="T200" s="9"/>
    </row>
    <row r="201" spans="1:20" x14ac:dyDescent="0.35">
      <c r="A201">
        <v>199</v>
      </c>
      <c r="B201" s="13">
        <f t="shared" si="7"/>
        <v>-199</v>
      </c>
      <c r="C201" s="2">
        <v>0</v>
      </c>
      <c r="D201" s="2">
        <v>0</v>
      </c>
      <c r="E201" s="7">
        <f>FORECAST(A201,INDEX(ross!C$3:C$960,MATCH(A201,ross!B$3:B$960,1)):INDEX(ross!C$3:C$960,MATCH(A201,ross!B$3:B$960,1)+1),INDEX(ross!B$3:B$960,MATCH(A201,ross!B$3:B$960,1)):INDEX(ross!B$3:B$960,MATCH(A201,ross!B$3:B$960,1)+1))</f>
        <v>23.82203303</v>
      </c>
      <c r="F201" s="7">
        <f>FORECAST(A201,INDEX(ross!I$3:I$960,MATCH(A201,ross!B$3:B$960,1)):INDEX(ross!I$3:I$960,MATCH(A201,ross!B$3:B$960,1)+1),INDEX(ross!B$3:B$960,MATCH(A201,ross!B$3:B$960,1)):INDEX(ross!B$3:B$960,MATCH(A201,ross!B$3:B$960,1)+1))</f>
        <v>3.1895325488821502</v>
      </c>
      <c r="G201" s="3">
        <f t="shared" si="6"/>
        <v>1.0000000000000001E-30</v>
      </c>
      <c r="H201" s="9">
        <f>FORECAST(A201,INDEX('18O'!C$3:C$29,MATCH(A201,'18O'!A$3:A$29,1)):INDEX('18O'!C$3:C$29,MATCH(A201,'18O'!A$3:A$29,1)+1),INDEX('18O'!A$3:A$29,MATCH(A201,'18O'!A$3:A$29,1)):INDEX('18O'!A$3:A$29,MATCH(A201,'18O'!A$3:A$29,1)+1))</f>
        <v>111.42136491821769</v>
      </c>
      <c r="I201" s="9">
        <f>FORECAST(A201,INDEX('18O'!E$3:E$29,MATCH(A201,'18O'!A$3:A$29,1)):INDEX('18O'!E$3:E$29,MATCH(A201,'18O'!A$3:A$29,1)+1),INDEX('18O'!A$3:A$29,MATCH(A201,'18O'!A$3:A$29,1)):INDEX('18O'!A$3:A$29,MATCH(A201,'18O'!A$3:A$29,1)+1))</f>
        <v>8.8610614742072595</v>
      </c>
      <c r="J201" s="27">
        <f>'39Ar'!E201</f>
        <v>0.64016393442622954</v>
      </c>
      <c r="K201" s="8">
        <f>FORECAST($A201,INDEX(NG!B$2:B$17,MATCH($A201,NG!A$2:A$17,1)):INDEX(NG!B$2:B$17,MATCH($A201,NG!A$2:A$17,1)+1),INDEX(NG!A$2:A$17,MATCH($A201,NG!A$2:A$17,1)):INDEX(NG!A$2:A$17,MATCH($A201,NG!A$2:A$17,1)+1))</f>
        <v>8.9566801290526003E-6</v>
      </c>
      <c r="L201" s="8">
        <f>FORECAST($A201,INDEX(NG!D$2:D$18,MATCH($A201,NG!C$2:C$18,1)):INDEX(NG!D$2:D$18,MATCH($A201,NG!C$2:C$18,1)+1),INDEX(NG!C$2:C$18,MATCH($A201,NG!C$2:C$18,1)):INDEX(NG!C$2:C$18,MATCH($A201,NG!C$2:C$18,1)+1))</f>
        <v>1.324458785219673E-7</v>
      </c>
      <c r="M201" s="8">
        <f>FORECAST($A201,INDEX(NG!F$2:F$14,MATCH($A201,NG!E$2:E$14,1)):INDEX(NG!F$2:F$14,MATCH($A201,NG!E$2:E$14,1)+1),INDEX(NG!E$2:E$14,MATCH($A201,NG!E$2:E$14,1)):INDEX(NG!E$2:E$14,MATCH($A201,NG!E$2:E$14,1)+1))</f>
        <v>6.6303896992947208E-7</v>
      </c>
      <c r="N201" s="8">
        <f>FORECAST($A201,INDEX(NG!H$2:H$14,MATCH($A201,NG!G$2:G$14,1)):INDEX(NG!H$2:H$14,MATCH($A201,NG!G$2:G$14,1)+1),INDEX(NG!G$2:G$14,MATCH($A201,NG!G$2:G$14,1)):INDEX(NG!G$2:G$14,MATCH($A201,NG!G$2:G$14,1)+1))</f>
        <v>4.3113776966228277E-8</v>
      </c>
      <c r="O201" s="3">
        <v>3.0000000000000001E-6</v>
      </c>
      <c r="P201" s="3">
        <v>5.0000000000000003E-10</v>
      </c>
      <c r="T201" s="9"/>
    </row>
    <row r="202" spans="1:20" x14ac:dyDescent="0.35">
      <c r="A202">
        <v>200</v>
      </c>
      <c r="B202" s="13">
        <f t="shared" si="7"/>
        <v>-200</v>
      </c>
      <c r="C202" s="2">
        <v>0</v>
      </c>
      <c r="D202" s="2">
        <v>0</v>
      </c>
      <c r="E202" s="7">
        <f>FORECAST(A202,INDEX(ross!C$3:C$960,MATCH(A202,ross!B$3:B$960,1)):INDEX(ross!C$3:C$960,MATCH(A202,ross!B$3:B$960,1)+1),INDEX(ross!B$3:B$960,MATCH(A202,ross!B$3:B$960,1)):INDEX(ross!B$3:B$960,MATCH(A202,ross!B$3:B$960,1)+1))</f>
        <v>23.838704140000001</v>
      </c>
      <c r="F202" s="7">
        <f>FORECAST(A202,INDEX(ross!I$3:I$960,MATCH(A202,ross!B$3:B$960,1)):INDEX(ross!I$3:I$960,MATCH(A202,ross!B$3:B$960,1)+1),INDEX(ross!B$3:B$960,MATCH(A202,ross!B$3:B$960,1)):INDEX(ross!B$3:B$960,MATCH(A202,ross!B$3:B$960,1)+1))</f>
        <v>3.2063603092923394</v>
      </c>
      <c r="G202" s="3">
        <f t="shared" si="6"/>
        <v>1.0000000000000001E-30</v>
      </c>
      <c r="H202" s="9">
        <f>FORECAST(A202,INDEX('18O'!C$3:C$29,MATCH(A202,'18O'!A$3:A$29,1)):INDEX('18O'!C$3:C$29,MATCH(A202,'18O'!A$3:A$29,1)+1),INDEX('18O'!A$3:A$29,MATCH(A202,'18O'!A$3:A$29,1)):INDEX('18O'!A$3:A$29,MATCH(A202,'18O'!A$3:A$29,1)+1))</f>
        <v>111.42081218274109</v>
      </c>
      <c r="I202" s="9">
        <f>FORECAST(A202,INDEX('18O'!E$3:E$29,MATCH(A202,'18O'!A$3:A$29,1)):INDEX('18O'!E$3:E$29,MATCH(A202,'18O'!A$3:A$29,1)+1),INDEX('18O'!A$3:A$29,MATCH(A202,'18O'!A$3:A$29,1)):INDEX('18O'!A$3:A$29,MATCH(A202,'18O'!A$3:A$29,1)+1))</f>
        <v>8.8604157551925482</v>
      </c>
      <c r="J202" s="27">
        <f>'39Ar'!E202</f>
        <v>0.6423770491803279</v>
      </c>
      <c r="K202" s="8">
        <f>FORECAST($A202,INDEX(NG!B$2:B$17,MATCH($A202,NG!A$2:A$17,1)):INDEX(NG!B$2:B$17,MATCH($A202,NG!A$2:A$17,1)+1),INDEX(NG!A$2:A$17,MATCH($A202,NG!A$2:A$17,1)):INDEX(NG!A$2:A$17,MATCH($A202,NG!A$2:A$17,1)+1))</f>
        <v>9.0654733236061128E-6</v>
      </c>
      <c r="L202" s="8">
        <f>FORECAST($A202,INDEX(NG!D$2:D$18,MATCH($A202,NG!C$2:C$18,1)):INDEX(NG!D$2:D$18,MATCH($A202,NG!C$2:C$18,1)+1),INDEX(NG!C$2:C$18,MATCH($A202,NG!C$2:C$18,1)):INDEX(NG!C$2:C$18,MATCH($A202,NG!C$2:C$18,1)+1))</f>
        <v>1.3211002926626045E-7</v>
      </c>
      <c r="M202" s="8">
        <f>FORECAST($A202,INDEX(NG!F$2:F$14,MATCH($A202,NG!E$2:E$14,1)):INDEX(NG!F$2:F$14,MATCH($A202,NG!E$2:E$14,1)+1),INDEX(NG!E$2:E$14,MATCH($A202,NG!E$2:E$14,1)):INDEX(NG!E$2:E$14,MATCH($A202,NG!E$2:E$14,1)+1))</f>
        <v>6.6128434375455557E-7</v>
      </c>
      <c r="N202" s="8">
        <f>FORECAST($A202,INDEX(NG!H$2:H$14,MATCH($A202,NG!G$2:G$14,1)):INDEX(NG!H$2:H$14,MATCH($A202,NG!G$2:G$14,1)+1),INDEX(NG!G$2:G$14,MATCH($A202,NG!G$2:G$14,1)):INDEX(NG!G$2:G$14,MATCH($A202,NG!G$2:G$14,1)+1))</f>
        <v>4.302866464013654E-8</v>
      </c>
      <c r="O202" s="3">
        <v>3.0000000000000001E-6</v>
      </c>
      <c r="P202" s="3">
        <v>5.0000000000000003E-10</v>
      </c>
      <c r="T202" s="9"/>
    </row>
    <row r="203" spans="1:20" x14ac:dyDescent="0.35">
      <c r="A203">
        <v>201</v>
      </c>
      <c r="B203" s="13">
        <f t="shared" si="7"/>
        <v>-201</v>
      </c>
      <c r="C203" s="2">
        <v>0</v>
      </c>
      <c r="D203" s="2">
        <v>0</v>
      </c>
      <c r="E203" s="7">
        <f>FORECAST(A203,INDEX(ross!C$3:C$960,MATCH(A203,ross!B$3:B$960,1)):INDEX(ross!C$3:C$960,MATCH(A203,ross!B$3:B$960,1)+1),INDEX(ross!B$3:B$960,MATCH(A203,ross!B$3:B$960,1)):INDEX(ross!B$3:B$960,MATCH(A203,ross!B$3:B$960,1)+1))</f>
        <v>23.850142080000001</v>
      </c>
      <c r="F203" s="7">
        <f>FORECAST(A203,INDEX(ross!I$3:I$960,MATCH(A203,ross!B$3:B$960,1)):INDEX(ross!I$3:I$960,MATCH(A203,ross!B$3:B$960,1)+1),INDEX(ross!B$3:B$960,MATCH(A203,ross!B$3:B$960,1)):INDEX(ross!B$3:B$960,MATCH(A203,ross!B$3:B$960,1)+1))</f>
        <v>3.2169447137217397</v>
      </c>
      <c r="G203" s="3">
        <f t="shared" si="6"/>
        <v>1.0000000000000001E-30</v>
      </c>
      <c r="H203" s="9">
        <f>FORECAST(A203,INDEX('18O'!C$3:C$29,MATCH(A203,'18O'!A$3:A$29,1)):INDEX('18O'!C$3:C$29,MATCH(A203,'18O'!A$3:A$29,1)+1),INDEX('18O'!A$3:A$29,MATCH(A203,'18O'!A$3:A$29,1)):INDEX('18O'!A$3:A$29,MATCH(A203,'18O'!A$3:A$29,1)+1))</f>
        <v>111.4202594472645</v>
      </c>
      <c r="I203" s="9">
        <f>FORECAST(A203,INDEX('18O'!E$3:E$29,MATCH(A203,'18O'!A$3:A$29,1)):INDEX('18O'!E$3:E$29,MATCH(A203,'18O'!A$3:A$29,1)+1),INDEX('18O'!A$3:A$29,MATCH(A203,'18O'!A$3:A$29,1)):INDEX('18O'!A$3:A$29,MATCH(A203,'18O'!A$3:A$29,1)+1))</f>
        <v>8.8597700361778369</v>
      </c>
      <c r="J203" s="27">
        <f>'39Ar'!E203</f>
        <v>0.64459016393442625</v>
      </c>
      <c r="K203" s="8">
        <f>FORECAST($A203,INDEX(NG!B$2:B$17,MATCH($A203,NG!A$2:A$17,1)):INDEX(NG!B$2:B$17,MATCH($A203,NG!A$2:A$17,1)+1),INDEX(NG!A$2:A$17,MATCH($A203,NG!A$2:A$17,1)):INDEX(NG!A$2:A$17,MATCH($A203,NG!A$2:A$17,1)+1))</f>
        <v>9.174266518159622E-6</v>
      </c>
      <c r="L203" s="8">
        <f>FORECAST($A203,INDEX(NG!D$2:D$18,MATCH($A203,NG!C$2:C$18,1)):INDEX(NG!D$2:D$18,MATCH($A203,NG!C$2:C$18,1)+1),INDEX(NG!C$2:C$18,MATCH($A203,NG!C$2:C$18,1)):INDEX(NG!C$2:C$18,MATCH($A203,NG!C$2:C$18,1)+1))</f>
        <v>1.3177418001055354E-7</v>
      </c>
      <c r="M203" s="8">
        <f>FORECAST($A203,INDEX(NG!F$2:F$14,MATCH($A203,NG!E$2:E$14,1)):INDEX(NG!F$2:F$14,MATCH($A203,NG!E$2:E$14,1)+1),INDEX(NG!E$2:E$14,MATCH($A203,NG!E$2:E$14,1)):INDEX(NG!E$2:E$14,MATCH($A203,NG!E$2:E$14,1)+1))</f>
        <v>6.5952971757963895E-7</v>
      </c>
      <c r="N203" s="8">
        <f>FORECAST($A203,INDEX(NG!H$2:H$14,MATCH($A203,NG!G$2:G$14,1)):INDEX(NG!H$2:H$14,MATCH($A203,NG!G$2:G$14,1)+1),INDEX(NG!G$2:G$14,MATCH($A203,NG!G$2:G$14,1)):INDEX(NG!G$2:G$14,MATCH($A203,NG!G$2:G$14,1)+1))</f>
        <v>4.2943552314044811E-8</v>
      </c>
      <c r="O203" s="3">
        <v>3.0000000000000001E-6</v>
      </c>
      <c r="P203" s="3">
        <v>5.0000000000000003E-10</v>
      </c>
      <c r="T203" s="9"/>
    </row>
    <row r="204" spans="1:20" x14ac:dyDescent="0.35">
      <c r="A204">
        <v>202</v>
      </c>
      <c r="B204" s="13">
        <f t="shared" si="7"/>
        <v>-202</v>
      </c>
      <c r="C204" s="2">
        <v>0</v>
      </c>
      <c r="D204" s="2">
        <v>0</v>
      </c>
      <c r="E204" s="7">
        <f>FORECAST(A204,INDEX(ross!C$3:C$960,MATCH(A204,ross!B$3:B$960,1)):INDEX(ross!C$3:C$960,MATCH(A204,ross!B$3:B$960,1)+1),INDEX(ross!B$3:B$960,MATCH(A204,ross!B$3:B$960,1)):INDEX(ross!B$3:B$960,MATCH(A204,ross!B$3:B$960,1)+1))</f>
        <v>23.859508989999998</v>
      </c>
      <c r="F204" s="7">
        <f>FORECAST(A204,INDEX(ross!I$3:I$960,MATCH(A204,ross!B$3:B$960,1)):INDEX(ross!I$3:I$960,MATCH(A204,ross!B$3:B$960,1)+1),INDEX(ross!B$3:B$960,MATCH(A204,ross!B$3:B$960,1)):INDEX(ross!B$3:B$960,MATCH(A204,ross!B$3:B$960,1)+1))</f>
        <v>3.2219204680484856</v>
      </c>
      <c r="G204" s="3">
        <f t="shared" si="6"/>
        <v>1.0000000000000001E-30</v>
      </c>
      <c r="H204" s="9">
        <f>FORECAST(A204,INDEX('18O'!C$3:C$29,MATCH(A204,'18O'!A$3:A$29,1)):INDEX('18O'!C$3:C$29,MATCH(A204,'18O'!A$3:A$29,1)+1),INDEX('18O'!A$3:A$29,MATCH(A204,'18O'!A$3:A$29,1)):INDEX('18O'!A$3:A$29,MATCH(A204,'18O'!A$3:A$29,1)+1))</f>
        <v>111.41970671178791</v>
      </c>
      <c r="I204" s="9">
        <f>FORECAST(A204,INDEX('18O'!E$3:E$29,MATCH(A204,'18O'!A$3:A$29,1)):INDEX('18O'!E$3:E$29,MATCH(A204,'18O'!A$3:A$29,1)+1),INDEX('18O'!A$3:A$29,MATCH(A204,'18O'!A$3:A$29,1)):INDEX('18O'!A$3:A$29,MATCH(A204,'18O'!A$3:A$29,1)+1))</f>
        <v>8.8591243171631255</v>
      </c>
      <c r="J204" s="27">
        <f>'39Ar'!E204</f>
        <v>0.64680327868852472</v>
      </c>
      <c r="K204" s="8">
        <f>FORECAST($A204,INDEX(NG!B$2:B$17,MATCH($A204,NG!A$2:A$17,1)):INDEX(NG!B$2:B$17,MATCH($A204,NG!A$2:A$17,1)+1),INDEX(NG!A$2:A$17,MATCH($A204,NG!A$2:A$17,1)):INDEX(NG!A$2:A$17,MATCH($A204,NG!A$2:A$17,1)+1))</f>
        <v>9.2830597127131345E-6</v>
      </c>
      <c r="L204" s="8">
        <f>FORECAST($A204,INDEX(NG!D$2:D$18,MATCH($A204,NG!C$2:C$18,1)):INDEX(NG!D$2:D$18,MATCH($A204,NG!C$2:C$18,1)+1),INDEX(NG!C$2:C$18,MATCH($A204,NG!C$2:C$18,1)):INDEX(NG!C$2:C$18,MATCH($A204,NG!C$2:C$18,1)+1))</f>
        <v>1.3143833075484667E-7</v>
      </c>
      <c r="M204" s="8">
        <f>FORECAST($A204,INDEX(NG!F$2:F$14,MATCH($A204,NG!E$2:E$14,1)):INDEX(NG!F$2:F$14,MATCH($A204,NG!E$2:E$14,1)+1),INDEX(NG!E$2:E$14,MATCH($A204,NG!E$2:E$14,1)):INDEX(NG!E$2:E$14,MATCH($A204,NG!E$2:E$14,1)+1))</f>
        <v>6.5777509140472244E-7</v>
      </c>
      <c r="N204" s="8">
        <f>FORECAST($A204,INDEX(NG!H$2:H$14,MATCH($A204,NG!G$2:G$14,1)):INDEX(NG!H$2:H$14,MATCH($A204,NG!G$2:G$14,1)+1),INDEX(NG!G$2:G$14,MATCH($A204,NG!G$2:G$14,1)):INDEX(NG!G$2:G$14,MATCH($A204,NG!G$2:G$14,1)+1))</f>
        <v>4.2858439987953081E-8</v>
      </c>
      <c r="O204" s="3">
        <v>3.0000000000000001E-6</v>
      </c>
      <c r="P204" s="3">
        <v>5.0000000000000003E-10</v>
      </c>
      <c r="T204" s="9"/>
    </row>
    <row r="205" spans="1:20" x14ac:dyDescent="0.35">
      <c r="A205">
        <v>203</v>
      </c>
      <c r="B205" s="13">
        <f t="shared" si="7"/>
        <v>-203</v>
      </c>
      <c r="C205" s="2">
        <v>0</v>
      </c>
      <c r="D205" s="2">
        <v>0</v>
      </c>
      <c r="E205" s="7">
        <f>FORECAST(A205,INDEX(ross!C$3:C$960,MATCH(A205,ross!B$3:B$960,1)):INDEX(ross!C$3:C$960,MATCH(A205,ross!B$3:B$960,1)+1),INDEX(ross!B$3:B$960,MATCH(A205,ross!B$3:B$960,1)):INDEX(ross!B$3:B$960,MATCH(A205,ross!B$3:B$960,1)+1))</f>
        <v>23.871703119999999</v>
      </c>
      <c r="F205" s="7">
        <f>FORECAST(A205,INDEX(ross!I$3:I$960,MATCH(A205,ross!B$3:B$960,1)):INDEX(ross!I$3:I$960,MATCH(A205,ross!B$3:B$960,1)+1),INDEX(ross!B$3:B$960,MATCH(A205,ross!B$3:B$960,1)):INDEX(ross!B$3:B$960,MATCH(A205,ross!B$3:B$960,1)+1))</f>
        <v>3.2281936427184204</v>
      </c>
      <c r="G205" s="3">
        <f t="shared" si="6"/>
        <v>1.0000000000000001E-30</v>
      </c>
      <c r="H205" s="9">
        <f>FORECAST(A205,INDEX('18O'!C$3:C$29,MATCH(A205,'18O'!A$3:A$29,1)):INDEX('18O'!C$3:C$29,MATCH(A205,'18O'!A$3:A$29,1)+1),INDEX('18O'!A$3:A$29,MATCH(A205,'18O'!A$3:A$29,1)):INDEX('18O'!A$3:A$29,MATCH(A205,'18O'!A$3:A$29,1)+1))</f>
        <v>111.41915397631132</v>
      </c>
      <c r="I205" s="9">
        <f>FORECAST(A205,INDEX('18O'!E$3:E$29,MATCH(A205,'18O'!A$3:A$29,1)):INDEX('18O'!E$3:E$29,MATCH(A205,'18O'!A$3:A$29,1)+1),INDEX('18O'!A$3:A$29,MATCH(A205,'18O'!A$3:A$29,1)):INDEX('18O'!A$3:A$29,MATCH(A205,'18O'!A$3:A$29,1)+1))</f>
        <v>8.8584785981484124</v>
      </c>
      <c r="J205" s="27">
        <f>'39Ar'!E205</f>
        <v>0.64901639344262296</v>
      </c>
      <c r="K205" s="8">
        <f>FORECAST($A205,INDEX(NG!B$2:B$17,MATCH($A205,NG!A$2:A$17,1)):INDEX(NG!B$2:B$17,MATCH($A205,NG!A$2:A$17,1)+1),INDEX(NG!A$2:A$17,MATCH($A205,NG!A$2:A$17,1)):INDEX(NG!A$2:A$17,MATCH($A205,NG!A$2:A$17,1)+1))</f>
        <v>9.391852907266647E-6</v>
      </c>
      <c r="L205" s="8">
        <f>FORECAST($A205,INDEX(NG!D$2:D$18,MATCH($A205,NG!C$2:C$18,1)):INDEX(NG!D$2:D$18,MATCH($A205,NG!C$2:C$18,1)+1),INDEX(NG!C$2:C$18,MATCH($A205,NG!C$2:C$18,1)):INDEX(NG!C$2:C$18,MATCH($A205,NG!C$2:C$18,1)+1))</f>
        <v>1.3110248149913979E-7</v>
      </c>
      <c r="M205" s="8">
        <f>FORECAST($A205,INDEX(NG!F$2:F$14,MATCH($A205,NG!E$2:E$14,1)):INDEX(NG!F$2:F$14,MATCH($A205,NG!E$2:E$14,1)+1),INDEX(NG!E$2:E$14,MATCH($A205,NG!E$2:E$14,1)):INDEX(NG!E$2:E$14,MATCH($A205,NG!E$2:E$14,1)+1))</f>
        <v>6.5602046522980593E-7</v>
      </c>
      <c r="N205" s="8">
        <f>FORECAST($A205,INDEX(NG!H$2:H$14,MATCH($A205,NG!G$2:G$14,1)):INDEX(NG!H$2:H$14,MATCH($A205,NG!G$2:G$14,1)+1),INDEX(NG!G$2:G$14,MATCH($A205,NG!G$2:G$14,1)):INDEX(NG!G$2:G$14,MATCH($A205,NG!G$2:G$14,1)+1))</f>
        <v>4.2773327661861344E-8</v>
      </c>
      <c r="O205" s="3">
        <v>3.0000000000000001E-6</v>
      </c>
      <c r="P205" s="3">
        <v>5.0000000000000003E-10</v>
      </c>
      <c r="T205" s="9"/>
    </row>
    <row r="206" spans="1:20" x14ac:dyDescent="0.35">
      <c r="A206">
        <v>204</v>
      </c>
      <c r="B206" s="13">
        <f t="shared" si="7"/>
        <v>-204</v>
      </c>
      <c r="C206" s="2">
        <v>0</v>
      </c>
      <c r="D206" s="2">
        <v>0</v>
      </c>
      <c r="E206" s="7">
        <f>FORECAST(A206,INDEX(ross!C$3:C$960,MATCH(A206,ross!B$3:B$960,1)):INDEX(ross!C$3:C$960,MATCH(A206,ross!B$3:B$960,1)+1),INDEX(ross!B$3:B$960,MATCH(A206,ross!B$3:B$960,1)):INDEX(ross!B$3:B$960,MATCH(A206,ross!B$3:B$960,1)+1))</f>
        <v>23.875253319999999</v>
      </c>
      <c r="F206" s="7">
        <f>FORECAST(A206,INDEX(ross!I$3:I$960,MATCH(A206,ross!B$3:B$960,1)):INDEX(ross!I$3:I$960,MATCH(A206,ross!B$3:B$960,1)+1),INDEX(ross!B$3:B$960,MATCH(A206,ross!B$3:B$960,1)):INDEX(ross!B$3:B$960,MATCH(A206,ross!B$3:B$960,1)+1))</f>
        <v>3.231891589178514</v>
      </c>
      <c r="G206" s="3">
        <f t="shared" si="6"/>
        <v>1.0000000000000001E-30</v>
      </c>
      <c r="H206" s="9">
        <f>FORECAST(A206,INDEX('18O'!C$3:C$29,MATCH(A206,'18O'!A$3:A$29,1)):INDEX('18O'!C$3:C$29,MATCH(A206,'18O'!A$3:A$29,1)+1),INDEX('18O'!A$3:A$29,MATCH(A206,'18O'!A$3:A$29,1)):INDEX('18O'!A$3:A$29,MATCH(A206,'18O'!A$3:A$29,1)+1))</f>
        <v>111.41860124083472</v>
      </c>
      <c r="I206" s="9">
        <f>FORECAST(A206,INDEX('18O'!E$3:E$29,MATCH(A206,'18O'!A$3:A$29,1)):INDEX('18O'!E$3:E$29,MATCH(A206,'18O'!A$3:A$29,1)+1),INDEX('18O'!A$3:A$29,MATCH(A206,'18O'!A$3:A$29,1)):INDEX('18O'!A$3:A$29,MATCH(A206,'18O'!A$3:A$29,1)+1))</f>
        <v>8.8578328791337011</v>
      </c>
      <c r="J206" s="27">
        <f>'39Ar'!E206</f>
        <v>0.65122950819672143</v>
      </c>
      <c r="K206" s="8">
        <f>FORECAST($A206,INDEX(NG!B$2:B$17,MATCH($A206,NG!A$2:A$17,1)):INDEX(NG!B$2:B$17,MATCH($A206,NG!A$2:A$17,1)+1),INDEX(NG!A$2:A$17,MATCH($A206,NG!A$2:A$17,1)):INDEX(NG!A$2:A$17,MATCH($A206,NG!A$2:A$17,1)+1))</f>
        <v>9.5006461018201561E-6</v>
      </c>
      <c r="L206" s="8">
        <f>FORECAST($A206,INDEX(NG!D$2:D$18,MATCH($A206,NG!C$2:C$18,1)):INDEX(NG!D$2:D$18,MATCH($A206,NG!C$2:C$18,1)+1),INDEX(NG!C$2:C$18,MATCH($A206,NG!C$2:C$18,1)):INDEX(NG!C$2:C$18,MATCH($A206,NG!C$2:C$18,1)+1))</f>
        <v>1.3076663224343291E-7</v>
      </c>
      <c r="M206" s="8">
        <f>FORECAST($A206,INDEX(NG!F$2:F$14,MATCH($A206,NG!E$2:E$14,1)):INDEX(NG!F$2:F$14,MATCH($A206,NG!E$2:E$14,1)+1),INDEX(NG!E$2:E$14,MATCH($A206,NG!E$2:E$14,1)):INDEX(NG!E$2:E$14,MATCH($A206,NG!E$2:E$14,1)+1))</f>
        <v>6.5426583905488931E-7</v>
      </c>
      <c r="N206" s="8">
        <f>FORECAST($A206,INDEX(NG!H$2:H$14,MATCH($A206,NG!G$2:G$14,1)):INDEX(NG!H$2:H$14,MATCH($A206,NG!G$2:G$14,1)+1),INDEX(NG!G$2:G$14,MATCH($A206,NG!G$2:G$14,1)):INDEX(NG!G$2:G$14,MATCH($A206,NG!G$2:G$14,1)+1))</f>
        <v>4.2688215335769615E-8</v>
      </c>
      <c r="O206" s="3">
        <v>3.0000000000000001E-6</v>
      </c>
      <c r="P206" s="3">
        <v>5.0000000000000003E-10</v>
      </c>
      <c r="T206" s="9"/>
    </row>
    <row r="207" spans="1:20" x14ac:dyDescent="0.35">
      <c r="A207">
        <v>205</v>
      </c>
      <c r="B207" s="13">
        <f t="shared" si="7"/>
        <v>-205</v>
      </c>
      <c r="C207" s="2">
        <v>0</v>
      </c>
      <c r="D207" s="2">
        <v>0</v>
      </c>
      <c r="E207" s="7">
        <f>FORECAST(A207,INDEX(ross!C$3:C$960,MATCH(A207,ross!B$3:B$960,1)):INDEX(ross!C$3:C$960,MATCH(A207,ross!B$3:B$960,1)+1),INDEX(ross!B$3:B$960,MATCH(A207,ross!B$3:B$960,1)):INDEX(ross!B$3:B$960,MATCH(A207,ross!B$3:B$960,1)+1))</f>
        <v>23.882039070000005</v>
      </c>
      <c r="F207" s="7">
        <f>FORECAST(A207,INDEX(ross!I$3:I$960,MATCH(A207,ross!B$3:B$960,1)):INDEX(ross!I$3:I$960,MATCH(A207,ross!B$3:B$960,1)+1),INDEX(ross!B$3:B$960,MATCH(A207,ross!B$3:B$960,1)):INDEX(ross!B$3:B$960,MATCH(A207,ross!B$3:B$960,1)+1))</f>
        <v>3.2334389188760211</v>
      </c>
      <c r="G207" s="3">
        <f t="shared" si="6"/>
        <v>1.0000000000000001E-30</v>
      </c>
      <c r="H207" s="9">
        <f>FORECAST(A207,INDEX('18O'!C$3:C$29,MATCH(A207,'18O'!A$3:A$29,1)):INDEX('18O'!C$3:C$29,MATCH(A207,'18O'!A$3:A$29,1)+1),INDEX('18O'!A$3:A$29,MATCH(A207,'18O'!A$3:A$29,1)):INDEX('18O'!A$3:A$29,MATCH(A207,'18O'!A$3:A$29,1)+1))</f>
        <v>111.41804850535813</v>
      </c>
      <c r="I207" s="9">
        <f>FORECAST(A207,INDEX('18O'!E$3:E$29,MATCH(A207,'18O'!A$3:A$29,1)):INDEX('18O'!E$3:E$29,MATCH(A207,'18O'!A$3:A$29,1)+1),INDEX('18O'!A$3:A$29,MATCH(A207,'18O'!A$3:A$29,1)):INDEX('18O'!A$3:A$29,MATCH(A207,'18O'!A$3:A$29,1)+1))</f>
        <v>8.8571871601189898</v>
      </c>
      <c r="J207" s="27">
        <f>'39Ar'!E207</f>
        <v>0.65344262295081967</v>
      </c>
      <c r="K207" s="8">
        <f>FORECAST($A207,INDEX(NG!B$2:B$17,MATCH($A207,NG!A$2:A$17,1)):INDEX(NG!B$2:B$17,MATCH($A207,NG!A$2:A$17,1)+1),INDEX(NG!A$2:A$17,MATCH($A207,NG!A$2:A$17,1)):INDEX(NG!A$2:A$17,MATCH($A207,NG!A$2:A$17,1)+1))</f>
        <v>9.6094392963736687E-6</v>
      </c>
      <c r="L207" s="8">
        <f>FORECAST($A207,INDEX(NG!D$2:D$18,MATCH($A207,NG!C$2:C$18,1)):INDEX(NG!D$2:D$18,MATCH($A207,NG!C$2:C$18,1)+1),INDEX(NG!C$2:C$18,MATCH($A207,NG!C$2:C$18,1)):INDEX(NG!C$2:C$18,MATCH($A207,NG!C$2:C$18,1)+1))</f>
        <v>1.3043078298772603E-7</v>
      </c>
      <c r="M207" s="8">
        <f>FORECAST($A207,INDEX(NG!F$2:F$14,MATCH($A207,NG!E$2:E$14,1)):INDEX(NG!F$2:F$14,MATCH($A207,NG!E$2:E$14,1)+1),INDEX(NG!E$2:E$14,MATCH($A207,NG!E$2:E$14,1)):INDEX(NG!E$2:E$14,MATCH($A207,NG!E$2:E$14,1)+1))</f>
        <v>6.525112128799727E-7</v>
      </c>
      <c r="N207" s="8">
        <f>FORECAST($A207,INDEX(NG!H$2:H$14,MATCH($A207,NG!G$2:G$14,1)):INDEX(NG!H$2:H$14,MATCH($A207,NG!G$2:G$14,1)+1),INDEX(NG!G$2:G$14,MATCH($A207,NG!G$2:G$14,1)):INDEX(NG!G$2:G$14,MATCH($A207,NG!G$2:G$14,1)+1))</f>
        <v>4.2603103009677885E-8</v>
      </c>
      <c r="O207" s="3">
        <v>3.0000000000000001E-6</v>
      </c>
      <c r="P207" s="3">
        <v>5.0000000000000003E-10</v>
      </c>
      <c r="T207" s="9"/>
    </row>
    <row r="208" spans="1:20" x14ac:dyDescent="0.35">
      <c r="A208">
        <v>206</v>
      </c>
      <c r="B208" s="13">
        <f t="shared" si="7"/>
        <v>-206</v>
      </c>
      <c r="C208" s="2">
        <v>0</v>
      </c>
      <c r="D208" s="2">
        <v>0</v>
      </c>
      <c r="E208" s="7">
        <f>FORECAST(A208,INDEX(ross!C$3:C$960,MATCH(A208,ross!B$3:B$960,1)):INDEX(ross!C$3:C$960,MATCH(A208,ross!B$3:B$960,1)+1),INDEX(ross!B$3:B$960,MATCH(A208,ross!B$3:B$960,1)):INDEX(ross!B$3:B$960,MATCH(A208,ross!B$3:B$960,1)+1))</f>
        <v>23.883323799999999</v>
      </c>
      <c r="F208" s="7">
        <f>FORECAST(A208,INDEX(ross!I$3:I$960,MATCH(A208,ross!B$3:B$960,1)):INDEX(ross!I$3:I$960,MATCH(A208,ross!B$3:B$960,1)+1),INDEX(ross!B$3:B$960,MATCH(A208,ross!B$3:B$960,1)):INDEX(ross!B$3:B$960,MATCH(A208,ross!B$3:B$960,1)+1))</f>
        <v>3.2413912445091224</v>
      </c>
      <c r="G208" s="3">
        <f t="shared" si="6"/>
        <v>1.0000000000000001E-30</v>
      </c>
      <c r="H208" s="9">
        <f>FORECAST(A208,INDEX('18O'!C$3:C$29,MATCH(A208,'18O'!A$3:A$29,1)):INDEX('18O'!C$3:C$29,MATCH(A208,'18O'!A$3:A$29,1)+1),INDEX('18O'!A$3:A$29,MATCH(A208,'18O'!A$3:A$29,1)):INDEX('18O'!A$3:A$29,MATCH(A208,'18O'!A$3:A$29,1)+1))</f>
        <v>111.41749576988154</v>
      </c>
      <c r="I208" s="9">
        <f>FORECAST(A208,INDEX('18O'!E$3:E$29,MATCH(A208,'18O'!A$3:A$29,1)):INDEX('18O'!E$3:E$29,MATCH(A208,'18O'!A$3:A$29,1)+1),INDEX('18O'!A$3:A$29,MATCH(A208,'18O'!A$3:A$29,1)):INDEX('18O'!A$3:A$29,MATCH(A208,'18O'!A$3:A$29,1)+1))</f>
        <v>8.8565414411042767</v>
      </c>
      <c r="J208" s="27">
        <f>'39Ar'!E208</f>
        <v>0.65565573770491814</v>
      </c>
      <c r="K208" s="8">
        <f>FORECAST($A208,INDEX(NG!B$2:B$17,MATCH($A208,NG!A$2:A$17,1)):INDEX(NG!B$2:B$17,MATCH($A208,NG!A$2:A$17,1)+1),INDEX(NG!A$2:A$17,MATCH($A208,NG!A$2:A$17,1)):INDEX(NG!A$2:A$17,MATCH($A208,NG!A$2:A$17,1)+1))</f>
        <v>9.7182324909271812E-6</v>
      </c>
      <c r="L208" s="8">
        <f>FORECAST($A208,INDEX(NG!D$2:D$18,MATCH($A208,NG!C$2:C$18,1)):INDEX(NG!D$2:D$18,MATCH($A208,NG!C$2:C$18,1)+1),INDEX(NG!C$2:C$18,MATCH($A208,NG!C$2:C$18,1)):INDEX(NG!C$2:C$18,MATCH($A208,NG!C$2:C$18,1)+1))</f>
        <v>1.3009493373201913E-7</v>
      </c>
      <c r="M208" s="8">
        <f>FORECAST($A208,INDEX(NG!F$2:F$14,MATCH($A208,NG!E$2:E$14,1)):INDEX(NG!F$2:F$14,MATCH($A208,NG!E$2:E$14,1)+1),INDEX(NG!E$2:E$14,MATCH($A208,NG!E$2:E$14,1)):INDEX(NG!E$2:E$14,MATCH($A208,NG!E$2:E$14,1)+1))</f>
        <v>6.5075658670505619E-7</v>
      </c>
      <c r="N208" s="8">
        <f>FORECAST($A208,INDEX(NG!H$2:H$14,MATCH($A208,NG!G$2:G$14,1)):INDEX(NG!H$2:H$14,MATCH($A208,NG!G$2:G$14,1)+1),INDEX(NG!G$2:G$14,MATCH($A208,NG!G$2:G$14,1)):INDEX(NG!G$2:G$14,MATCH($A208,NG!G$2:G$14,1)+1))</f>
        <v>4.2517990683586149E-8</v>
      </c>
      <c r="O208" s="3">
        <v>3.0000000000000001E-6</v>
      </c>
      <c r="P208" s="3">
        <v>5.0000000000000003E-10</v>
      </c>
      <c r="T208" s="9"/>
    </row>
    <row r="209" spans="1:20" x14ac:dyDescent="0.35">
      <c r="A209">
        <v>207</v>
      </c>
      <c r="B209" s="13">
        <f t="shared" si="7"/>
        <v>-207</v>
      </c>
      <c r="C209" s="2">
        <v>0</v>
      </c>
      <c r="D209" s="2">
        <v>0</v>
      </c>
      <c r="E209" s="7">
        <f>FORECAST(A209,INDEX(ross!C$3:C$960,MATCH(A209,ross!B$3:B$960,1)):INDEX(ross!C$3:C$960,MATCH(A209,ross!B$3:B$960,1)+1),INDEX(ross!B$3:B$960,MATCH(A209,ross!B$3:B$960,1)):INDEX(ross!B$3:B$960,MATCH(A209,ross!B$3:B$960,1)+1))</f>
        <v>23.887559760000002</v>
      </c>
      <c r="F209" s="7">
        <f>FORECAST(A209,INDEX(ross!I$3:I$960,MATCH(A209,ross!B$3:B$960,1)):INDEX(ross!I$3:I$960,MATCH(A209,ross!B$3:B$960,1)+1),INDEX(ross!B$3:B$960,MATCH(A209,ross!B$3:B$960,1)):INDEX(ross!B$3:B$960,MATCH(A209,ross!B$3:B$960,1)+1))</f>
        <v>3.2450368687323383</v>
      </c>
      <c r="G209" s="3">
        <f t="shared" si="6"/>
        <v>1.0000000000000001E-30</v>
      </c>
      <c r="H209" s="9">
        <f>FORECAST(A209,INDEX('18O'!C$3:C$29,MATCH(A209,'18O'!A$3:A$29,1)):INDEX('18O'!C$3:C$29,MATCH(A209,'18O'!A$3:A$29,1)+1),INDEX('18O'!A$3:A$29,MATCH(A209,'18O'!A$3:A$29,1)):INDEX('18O'!A$3:A$29,MATCH(A209,'18O'!A$3:A$29,1)+1))</f>
        <v>111.41694303440495</v>
      </c>
      <c r="I209" s="9">
        <f>FORECAST(A209,INDEX('18O'!E$3:E$29,MATCH(A209,'18O'!A$3:A$29,1)):INDEX('18O'!E$3:E$29,MATCH(A209,'18O'!A$3:A$29,1)+1),INDEX('18O'!A$3:A$29,MATCH(A209,'18O'!A$3:A$29,1)):INDEX('18O'!A$3:A$29,MATCH(A209,'18O'!A$3:A$29,1)+1))</f>
        <v>8.8558957220895653</v>
      </c>
      <c r="J209" s="27">
        <f>'39Ar'!E209</f>
        <v>0.65786885245901638</v>
      </c>
      <c r="K209" s="8">
        <f>FORECAST($A209,INDEX(NG!B$2:B$17,MATCH($A209,NG!A$2:A$17,1)):INDEX(NG!B$2:B$17,MATCH($A209,NG!A$2:A$17,1)+1),INDEX(NG!A$2:A$17,MATCH($A209,NG!A$2:A$17,1)):INDEX(NG!A$2:A$17,MATCH($A209,NG!A$2:A$17,1)+1))</f>
        <v>9.8270256854806903E-6</v>
      </c>
      <c r="L209" s="8">
        <f>FORECAST($A209,INDEX(NG!D$2:D$18,MATCH($A209,NG!C$2:C$18,1)):INDEX(NG!D$2:D$18,MATCH($A209,NG!C$2:C$18,1)+1),INDEX(NG!C$2:C$18,MATCH($A209,NG!C$2:C$18,1)):INDEX(NG!C$2:C$18,MATCH($A209,NG!C$2:C$18,1)+1))</f>
        <v>1.2975908447631228E-7</v>
      </c>
      <c r="M209" s="8">
        <f>FORECAST($A209,INDEX(NG!F$2:F$14,MATCH($A209,NG!E$2:E$14,1)):INDEX(NG!F$2:F$14,MATCH($A209,NG!E$2:E$14,1)+1),INDEX(NG!E$2:E$14,MATCH($A209,NG!E$2:E$14,1)):INDEX(NG!E$2:E$14,MATCH($A209,NG!E$2:E$14,1)+1))</f>
        <v>6.4900196053013967E-7</v>
      </c>
      <c r="N209" s="8">
        <f>FORECAST($A209,INDEX(NG!H$2:H$14,MATCH($A209,NG!G$2:G$14,1)):INDEX(NG!H$2:H$14,MATCH($A209,NG!G$2:G$14,1)+1),INDEX(NG!G$2:G$14,MATCH($A209,NG!G$2:G$14,1)):INDEX(NG!G$2:G$14,MATCH($A209,NG!G$2:G$14,1)+1))</f>
        <v>4.2432878357494412E-8</v>
      </c>
      <c r="O209" s="3">
        <v>3.0000000000000001E-6</v>
      </c>
      <c r="P209" s="3">
        <v>5.0000000000000003E-10</v>
      </c>
      <c r="T209" s="9"/>
    </row>
    <row r="210" spans="1:20" x14ac:dyDescent="0.35">
      <c r="A210">
        <v>208</v>
      </c>
      <c r="B210" s="13">
        <f t="shared" si="7"/>
        <v>-208</v>
      </c>
      <c r="C210" s="2">
        <v>0</v>
      </c>
      <c r="D210" s="2">
        <v>0</v>
      </c>
      <c r="E210" s="7">
        <f>FORECAST(A210,INDEX(ross!C$3:C$960,MATCH(A210,ross!B$3:B$960,1)):INDEX(ross!C$3:C$960,MATCH(A210,ross!B$3:B$960,1)+1),INDEX(ross!B$3:B$960,MATCH(A210,ross!B$3:B$960,1)):INDEX(ross!B$3:B$960,MATCH(A210,ross!B$3:B$960,1)+1))</f>
        <v>23.890521380000003</v>
      </c>
      <c r="F210" s="7">
        <f>FORECAST(A210,INDEX(ross!I$3:I$960,MATCH(A210,ross!B$3:B$960,1)):INDEX(ross!I$3:I$960,MATCH(A210,ross!B$3:B$960,1)+1),INDEX(ross!B$3:B$960,MATCH(A210,ross!B$3:B$960,1)):INDEX(ross!B$3:B$960,MATCH(A210,ross!B$3:B$960,1)+1))</f>
        <v>3.2464688649487723</v>
      </c>
      <c r="G210" s="3">
        <f t="shared" si="6"/>
        <v>1.0000000000000001E-30</v>
      </c>
      <c r="H210" s="9">
        <f>FORECAST(A210,INDEX('18O'!C$3:C$29,MATCH(A210,'18O'!A$3:A$29,1)):INDEX('18O'!C$3:C$29,MATCH(A210,'18O'!A$3:A$29,1)+1),INDEX('18O'!A$3:A$29,MATCH(A210,'18O'!A$3:A$29,1)):INDEX('18O'!A$3:A$29,MATCH(A210,'18O'!A$3:A$29,1)+1))</f>
        <v>111.41639029892835</v>
      </c>
      <c r="I210" s="9">
        <f>FORECAST(A210,INDEX('18O'!E$3:E$29,MATCH(A210,'18O'!A$3:A$29,1)):INDEX('18O'!E$3:E$29,MATCH(A210,'18O'!A$3:A$29,1)+1),INDEX('18O'!A$3:A$29,MATCH(A210,'18O'!A$3:A$29,1)):INDEX('18O'!A$3:A$29,MATCH(A210,'18O'!A$3:A$29,1)+1))</f>
        <v>8.855250003074854</v>
      </c>
      <c r="J210" s="27">
        <f>'39Ar'!E210</f>
        <v>0.66008196721311485</v>
      </c>
      <c r="K210" s="8">
        <f>FORECAST($A210,INDEX(NG!B$2:B$17,MATCH($A210,NG!A$2:A$17,1)):INDEX(NG!B$2:B$17,MATCH($A210,NG!A$2:A$17,1)+1),INDEX(NG!A$2:A$17,MATCH($A210,NG!A$2:A$17,1)):INDEX(NG!A$2:A$17,MATCH($A210,NG!A$2:A$17,1)+1))</f>
        <v>9.9358188800342029E-6</v>
      </c>
      <c r="L210" s="8">
        <f>FORECAST($A210,INDEX(NG!D$2:D$18,MATCH($A210,NG!C$2:C$18,1)):INDEX(NG!D$2:D$18,MATCH($A210,NG!C$2:C$18,1)+1),INDEX(NG!C$2:C$18,MATCH($A210,NG!C$2:C$18,1)):INDEX(NG!C$2:C$18,MATCH($A210,NG!C$2:C$18,1)+1))</f>
        <v>1.2942323522060538E-7</v>
      </c>
      <c r="M210" s="8">
        <f>FORECAST($A210,INDEX(NG!F$2:F$14,MATCH($A210,NG!E$2:E$14,1)):INDEX(NG!F$2:F$14,MATCH($A210,NG!E$2:E$14,1)+1),INDEX(NG!E$2:E$14,MATCH($A210,NG!E$2:E$14,1)):INDEX(NG!E$2:E$14,MATCH($A210,NG!E$2:E$14,1)+1))</f>
        <v>6.4724733435522306E-7</v>
      </c>
      <c r="N210" s="8">
        <f>FORECAST($A210,INDEX(NG!H$2:H$14,MATCH($A210,NG!G$2:G$14,1)):INDEX(NG!H$2:H$14,MATCH($A210,NG!G$2:G$14,1)+1),INDEX(NG!G$2:G$14,MATCH($A210,NG!G$2:G$14,1)):INDEX(NG!G$2:G$14,MATCH($A210,NG!G$2:G$14,1)+1))</f>
        <v>4.2347766031402682E-8</v>
      </c>
      <c r="O210" s="3">
        <v>3.0000000000000001E-6</v>
      </c>
      <c r="P210" s="3">
        <v>5.0000000000000003E-10</v>
      </c>
      <c r="T210" s="9"/>
    </row>
    <row r="211" spans="1:20" x14ac:dyDescent="0.35">
      <c r="A211">
        <v>209</v>
      </c>
      <c r="B211" s="13">
        <f t="shared" si="7"/>
        <v>-209</v>
      </c>
      <c r="C211" s="2">
        <v>0</v>
      </c>
      <c r="D211" s="2">
        <v>0</v>
      </c>
      <c r="E211" s="7">
        <f>FORECAST(A211,INDEX(ross!C$3:C$960,MATCH(A211,ross!B$3:B$960,1)):INDEX(ross!C$3:C$960,MATCH(A211,ross!B$3:B$960,1)+1),INDEX(ross!B$3:B$960,MATCH(A211,ross!B$3:B$960,1)):INDEX(ross!B$3:B$960,MATCH(A211,ross!B$3:B$960,1)+1))</f>
        <v>23.891835660000002</v>
      </c>
      <c r="F211" s="7">
        <f>FORECAST(A211,INDEX(ross!I$3:I$960,MATCH(A211,ross!B$3:B$960,1)):INDEX(ross!I$3:I$960,MATCH(A211,ross!B$3:B$960,1)+1),INDEX(ross!B$3:B$960,MATCH(A211,ross!B$3:B$960,1)):INDEX(ross!B$3:B$960,MATCH(A211,ross!B$3:B$960,1)+1))</f>
        <v>3.247887820522366</v>
      </c>
      <c r="G211" s="3">
        <f t="shared" si="6"/>
        <v>1.0000000000000001E-30</v>
      </c>
      <c r="H211" s="9">
        <f>FORECAST(A211,INDEX('18O'!C$3:C$29,MATCH(A211,'18O'!A$3:A$29,1)):INDEX('18O'!C$3:C$29,MATCH(A211,'18O'!A$3:A$29,1)+1),INDEX('18O'!A$3:A$29,MATCH(A211,'18O'!A$3:A$29,1)):INDEX('18O'!A$3:A$29,MATCH(A211,'18O'!A$3:A$29,1)+1))</f>
        <v>111.41583756345176</v>
      </c>
      <c r="I211" s="9">
        <f>FORECAST(A211,INDEX('18O'!E$3:E$29,MATCH(A211,'18O'!A$3:A$29,1)):INDEX('18O'!E$3:E$29,MATCH(A211,'18O'!A$3:A$29,1)+1),INDEX('18O'!A$3:A$29,MATCH(A211,'18O'!A$3:A$29,1)):INDEX('18O'!A$3:A$29,MATCH(A211,'18O'!A$3:A$29,1)+1))</f>
        <v>8.8546042840601427</v>
      </c>
      <c r="J211" s="27">
        <f>'39Ar'!E211</f>
        <v>0.6622950819672131</v>
      </c>
      <c r="K211" s="8">
        <f>FORECAST($A211,INDEX(NG!B$2:B$17,MATCH($A211,NG!A$2:A$17,1)):INDEX(NG!B$2:B$17,MATCH($A211,NG!A$2:A$17,1)+1),INDEX(NG!A$2:A$17,MATCH($A211,NG!A$2:A$17,1)):INDEX(NG!A$2:A$17,MATCH($A211,NG!A$2:A$17,1)+1))</f>
        <v>1.0044612074587715E-5</v>
      </c>
      <c r="L211" s="8">
        <f>FORECAST($A211,INDEX(NG!D$2:D$18,MATCH($A211,NG!C$2:C$18,1)):INDEX(NG!D$2:D$18,MATCH($A211,NG!C$2:C$18,1)+1),INDEX(NG!C$2:C$18,MATCH($A211,NG!C$2:C$18,1)):INDEX(NG!C$2:C$18,MATCH($A211,NG!C$2:C$18,1)+1))</f>
        <v>1.2908738596489852E-7</v>
      </c>
      <c r="M211" s="8">
        <f>FORECAST($A211,INDEX(NG!F$2:F$14,MATCH($A211,NG!E$2:E$14,1)):INDEX(NG!F$2:F$14,MATCH($A211,NG!E$2:E$14,1)+1),INDEX(NG!E$2:E$14,MATCH($A211,NG!E$2:E$14,1)):INDEX(NG!E$2:E$14,MATCH($A211,NG!E$2:E$14,1)+1))</f>
        <v>6.4549270818030655E-7</v>
      </c>
      <c r="N211" s="8">
        <f>FORECAST($A211,INDEX(NG!H$2:H$14,MATCH($A211,NG!G$2:G$14,1)):INDEX(NG!H$2:H$14,MATCH($A211,NG!G$2:G$14,1)+1),INDEX(NG!G$2:G$14,MATCH($A211,NG!G$2:G$14,1)):INDEX(NG!G$2:G$14,MATCH($A211,NG!G$2:G$14,1)+1))</f>
        <v>4.2262653705310953E-8</v>
      </c>
      <c r="O211" s="3">
        <v>3.0000000000000001E-6</v>
      </c>
      <c r="P211" s="3">
        <v>5.0000000000000003E-10</v>
      </c>
      <c r="T211" s="9"/>
    </row>
    <row r="212" spans="1:20" x14ac:dyDescent="0.35">
      <c r="A212">
        <v>210</v>
      </c>
      <c r="B212" s="13">
        <f t="shared" si="7"/>
        <v>-210</v>
      </c>
      <c r="C212" s="2">
        <v>0</v>
      </c>
      <c r="D212" s="2">
        <v>0</v>
      </c>
      <c r="E212" s="7">
        <f>FORECAST(A212,INDEX(ross!C$3:C$960,MATCH(A212,ross!B$3:B$960,1)):INDEX(ross!C$3:C$960,MATCH(A212,ross!B$3:B$960,1)+1),INDEX(ross!B$3:B$960,MATCH(A212,ross!B$3:B$960,1)):INDEX(ross!B$3:B$960,MATCH(A212,ross!B$3:B$960,1)+1))</f>
        <v>23.895525679999999</v>
      </c>
      <c r="F212" s="7">
        <f>FORECAST(A212,INDEX(ross!I$3:I$960,MATCH(A212,ross!B$3:B$960,1)):INDEX(ross!I$3:I$960,MATCH(A212,ross!B$3:B$960,1)+1),INDEX(ross!B$3:B$960,MATCH(A212,ross!B$3:B$960,1)):INDEX(ross!B$3:B$960,MATCH(A212,ross!B$3:B$960,1)+1))</f>
        <v>3.2496801165326463</v>
      </c>
      <c r="G212" s="3">
        <f t="shared" si="6"/>
        <v>1.0000000000000001E-30</v>
      </c>
      <c r="H212" s="9">
        <f>FORECAST(A212,INDEX('18O'!C$3:C$29,MATCH(A212,'18O'!A$3:A$29,1)):INDEX('18O'!C$3:C$29,MATCH(A212,'18O'!A$3:A$29,1)+1),INDEX('18O'!A$3:A$29,MATCH(A212,'18O'!A$3:A$29,1)):INDEX('18O'!A$3:A$29,MATCH(A212,'18O'!A$3:A$29,1)+1))</f>
        <v>111.41528482797517</v>
      </c>
      <c r="I212" s="9">
        <f>FORECAST(A212,INDEX('18O'!E$3:E$29,MATCH(A212,'18O'!A$3:A$29,1)):INDEX('18O'!E$3:E$29,MATCH(A212,'18O'!A$3:A$29,1)+1),INDEX('18O'!A$3:A$29,MATCH(A212,'18O'!A$3:A$29,1)):INDEX('18O'!A$3:A$29,MATCH(A212,'18O'!A$3:A$29,1)+1))</f>
        <v>8.8539585650454296</v>
      </c>
      <c r="J212" s="27">
        <f>'39Ar'!E212</f>
        <v>0.66450819672131156</v>
      </c>
      <c r="K212" s="8">
        <f>FORECAST($A212,INDEX(NG!B$2:B$17,MATCH($A212,NG!A$2:A$17,1)):INDEX(NG!B$2:B$17,MATCH($A212,NG!A$2:A$17,1)+1),INDEX(NG!A$2:A$17,MATCH($A212,NG!A$2:A$17,1)):INDEX(NG!A$2:A$17,MATCH($A212,NG!A$2:A$17,1)+1))</f>
        <v>1.0153405269141225E-5</v>
      </c>
      <c r="L212" s="8">
        <f>FORECAST($A212,INDEX(NG!D$2:D$18,MATCH($A212,NG!C$2:C$18,1)):INDEX(NG!D$2:D$18,MATCH($A212,NG!C$2:C$18,1)+1),INDEX(NG!C$2:C$18,MATCH($A212,NG!C$2:C$18,1)):INDEX(NG!C$2:C$18,MATCH($A212,NG!C$2:C$18,1)+1))</f>
        <v>1.2875153670919162E-7</v>
      </c>
      <c r="M212" s="8">
        <f>FORECAST($A212,INDEX(NG!F$2:F$14,MATCH($A212,NG!E$2:E$14,1)):INDEX(NG!F$2:F$14,MATCH($A212,NG!E$2:E$14,1)+1),INDEX(NG!E$2:E$14,MATCH($A212,NG!E$2:E$14,1)):INDEX(NG!E$2:E$14,MATCH($A212,NG!E$2:E$14,1)+1))</f>
        <v>6.4373808200539004E-7</v>
      </c>
      <c r="N212" s="8">
        <f>FORECAST($A212,INDEX(NG!H$2:H$14,MATCH($A212,NG!G$2:G$14,1)):INDEX(NG!H$2:H$14,MATCH($A212,NG!G$2:G$14,1)+1),INDEX(NG!G$2:G$14,MATCH($A212,NG!G$2:G$14,1)):INDEX(NG!G$2:G$14,MATCH($A212,NG!G$2:G$14,1)+1))</f>
        <v>4.2177541379219216E-8</v>
      </c>
      <c r="O212" s="3">
        <v>3.0000000000000001E-6</v>
      </c>
      <c r="P212" s="3">
        <v>5.0000000000000003E-10</v>
      </c>
      <c r="T212" s="9"/>
    </row>
    <row r="213" spans="1:20" x14ac:dyDescent="0.35">
      <c r="A213">
        <v>211</v>
      </c>
      <c r="B213" s="13">
        <f t="shared" si="7"/>
        <v>-211</v>
      </c>
      <c r="C213" s="2">
        <v>0</v>
      </c>
      <c r="D213" s="2">
        <v>0</v>
      </c>
      <c r="E213" s="7">
        <f>FORECAST(A213,INDEX(ross!C$3:C$960,MATCH(A213,ross!B$3:B$960,1)):INDEX(ross!C$3:C$960,MATCH(A213,ross!B$3:B$960,1)+1),INDEX(ross!B$3:B$960,MATCH(A213,ross!B$3:B$960,1)):INDEX(ross!B$3:B$960,MATCH(A213,ross!B$3:B$960,1)+1))</f>
        <v>23.89575353</v>
      </c>
      <c r="F213" s="7">
        <f>FORECAST(A213,INDEX(ross!I$3:I$960,MATCH(A213,ross!B$3:B$960,1)):INDEX(ross!I$3:I$960,MATCH(A213,ross!B$3:B$960,1)+1),INDEX(ross!B$3:B$960,MATCH(A213,ross!B$3:B$960,1)):INDEX(ross!B$3:B$960,MATCH(A213,ross!B$3:B$960,1)+1))</f>
        <v>3.2511751073010258</v>
      </c>
      <c r="G213" s="3">
        <f t="shared" si="6"/>
        <v>1.0000000000000001E-30</v>
      </c>
      <c r="H213" s="9">
        <f>FORECAST(A213,INDEX('18O'!C$3:C$29,MATCH(A213,'18O'!A$3:A$29,1)):INDEX('18O'!C$3:C$29,MATCH(A213,'18O'!A$3:A$29,1)+1),INDEX('18O'!A$3:A$29,MATCH(A213,'18O'!A$3:A$29,1)):INDEX('18O'!A$3:A$29,MATCH(A213,'18O'!A$3:A$29,1)+1))</f>
        <v>111.41473209249858</v>
      </c>
      <c r="I213" s="9">
        <f>FORECAST(A213,INDEX('18O'!E$3:E$29,MATCH(A213,'18O'!A$3:A$29,1)):INDEX('18O'!E$3:E$29,MATCH(A213,'18O'!A$3:A$29,1)+1),INDEX('18O'!A$3:A$29,MATCH(A213,'18O'!A$3:A$29,1)):INDEX('18O'!A$3:A$29,MATCH(A213,'18O'!A$3:A$29,1)+1))</f>
        <v>8.8533128460307182</v>
      </c>
      <c r="J213" s="27">
        <f>'39Ar'!E213</f>
        <v>0.66672131147540992</v>
      </c>
      <c r="K213" s="8">
        <f>FORECAST($A213,INDEX(NG!B$2:B$17,MATCH($A213,NG!A$2:A$17,1)):INDEX(NG!B$2:B$17,MATCH($A213,NG!A$2:A$17,1)+1),INDEX(NG!A$2:A$17,MATCH($A213,NG!A$2:A$17,1)):INDEX(NG!A$2:A$17,MATCH($A213,NG!A$2:A$17,1)+1))</f>
        <v>1.0262198463694737E-5</v>
      </c>
      <c r="L213" s="8">
        <f>FORECAST($A213,INDEX(NG!D$2:D$18,MATCH($A213,NG!C$2:C$18,1)):INDEX(NG!D$2:D$18,MATCH($A213,NG!C$2:C$18,1)+1),INDEX(NG!C$2:C$18,MATCH($A213,NG!C$2:C$18,1)):INDEX(NG!C$2:C$18,MATCH($A213,NG!C$2:C$18,1)+1))</f>
        <v>1.2841568745348474E-7</v>
      </c>
      <c r="M213" s="8">
        <f>FORECAST($A213,INDEX(NG!F$2:F$14,MATCH($A213,NG!E$2:E$14,1)):INDEX(NG!F$2:F$14,MATCH($A213,NG!E$2:E$14,1)+1),INDEX(NG!E$2:E$14,MATCH($A213,NG!E$2:E$14,1)):INDEX(NG!E$2:E$14,MATCH($A213,NG!E$2:E$14,1)+1))</f>
        <v>6.4198345583047342E-7</v>
      </c>
      <c r="N213" s="8">
        <f>FORECAST($A213,INDEX(NG!H$2:H$14,MATCH($A213,NG!G$2:G$14,1)):INDEX(NG!H$2:H$14,MATCH($A213,NG!G$2:G$14,1)+1),INDEX(NG!G$2:G$14,MATCH($A213,NG!G$2:G$14,1)):INDEX(NG!G$2:G$14,MATCH($A213,NG!G$2:G$14,1)+1))</f>
        <v>4.209242905312748E-8</v>
      </c>
      <c r="O213" s="3">
        <v>3.0000000000000001E-6</v>
      </c>
      <c r="P213" s="3">
        <v>5.0000000000000003E-10</v>
      </c>
      <c r="T213" s="9"/>
    </row>
    <row r="214" spans="1:20" x14ac:dyDescent="0.35">
      <c r="A214">
        <v>212</v>
      </c>
      <c r="B214" s="13">
        <f t="shared" si="7"/>
        <v>-212</v>
      </c>
      <c r="C214" s="2">
        <v>0</v>
      </c>
      <c r="D214" s="2">
        <v>0</v>
      </c>
      <c r="E214" s="7">
        <f>FORECAST(A214,INDEX(ross!C$3:C$960,MATCH(A214,ross!B$3:B$960,1)):INDEX(ross!C$3:C$960,MATCH(A214,ross!B$3:B$960,1)+1),INDEX(ross!B$3:B$960,MATCH(A214,ross!B$3:B$960,1)):INDEX(ross!B$3:B$960,MATCH(A214,ross!B$3:B$960,1)+1))</f>
        <v>23.89741506</v>
      </c>
      <c r="F214" s="7">
        <f>FORECAST(A214,INDEX(ross!I$3:I$960,MATCH(A214,ross!B$3:B$960,1)):INDEX(ross!I$3:I$960,MATCH(A214,ross!B$3:B$960,1)+1),INDEX(ross!B$3:B$960,MATCH(A214,ross!B$3:B$960,1)):INDEX(ross!B$3:B$960,MATCH(A214,ross!B$3:B$960,1)+1))</f>
        <v>3.2529453733627616</v>
      </c>
      <c r="G214" s="3">
        <f t="shared" si="6"/>
        <v>1.0000000000000001E-30</v>
      </c>
      <c r="H214" s="9">
        <f>FORECAST(A214,INDEX('18O'!C$3:C$29,MATCH(A214,'18O'!A$3:A$29,1)):INDEX('18O'!C$3:C$29,MATCH(A214,'18O'!A$3:A$29,1)+1),INDEX('18O'!A$3:A$29,MATCH(A214,'18O'!A$3:A$29,1)):INDEX('18O'!A$3:A$29,MATCH(A214,'18O'!A$3:A$29,1)+1))</f>
        <v>111.41417935702198</v>
      </c>
      <c r="I214" s="9">
        <f>FORECAST(A214,INDEX('18O'!E$3:E$29,MATCH(A214,'18O'!A$3:A$29,1)):INDEX('18O'!E$3:E$29,MATCH(A214,'18O'!A$3:A$29,1)+1),INDEX('18O'!A$3:A$29,MATCH(A214,'18O'!A$3:A$29,1)):INDEX('18O'!A$3:A$29,MATCH(A214,'18O'!A$3:A$29,1)+1))</f>
        <v>8.8526671270160069</v>
      </c>
      <c r="J214" s="27">
        <f>'39Ar'!E214</f>
        <v>0.66893442622950827</v>
      </c>
      <c r="K214" s="8">
        <f>FORECAST($A214,INDEX(NG!B$2:B$17,MATCH($A214,NG!A$2:A$17,1)):INDEX(NG!B$2:B$17,MATCH($A214,NG!A$2:A$17,1)+1),INDEX(NG!A$2:A$17,MATCH($A214,NG!A$2:A$17,1)):INDEX(NG!A$2:A$17,MATCH($A214,NG!A$2:A$17,1)+1))</f>
        <v>1.0370991658248246E-5</v>
      </c>
      <c r="L214" s="8">
        <f>FORECAST($A214,INDEX(NG!D$2:D$18,MATCH($A214,NG!C$2:C$18,1)):INDEX(NG!D$2:D$18,MATCH($A214,NG!C$2:C$18,1)+1),INDEX(NG!C$2:C$18,MATCH($A214,NG!C$2:C$18,1)):INDEX(NG!C$2:C$18,MATCH($A214,NG!C$2:C$18,1)+1))</f>
        <v>1.2807983819777787E-7</v>
      </c>
      <c r="M214" s="8">
        <f>FORECAST($A214,INDEX(NG!F$2:F$14,MATCH($A214,NG!E$2:E$14,1)):INDEX(NG!F$2:F$14,MATCH($A214,NG!E$2:E$14,1)+1),INDEX(NG!E$2:E$14,MATCH($A214,NG!E$2:E$14,1)):INDEX(NG!E$2:E$14,MATCH($A214,NG!E$2:E$14,1)+1))</f>
        <v>6.4022882965555681E-7</v>
      </c>
      <c r="N214" s="8">
        <f>FORECAST($A214,INDEX(NG!H$2:H$14,MATCH($A214,NG!G$2:G$14,1)):INDEX(NG!H$2:H$14,MATCH($A214,NG!G$2:G$14,1)+1),INDEX(NG!G$2:G$14,MATCH($A214,NG!G$2:G$14,1)):INDEX(NG!G$2:G$14,MATCH($A214,NG!G$2:G$14,1)+1))</f>
        <v>4.200731672703575E-8</v>
      </c>
      <c r="O214" s="3">
        <v>3.0000000000000001E-6</v>
      </c>
      <c r="P214" s="3">
        <v>5.0000000000000003E-10</v>
      </c>
      <c r="T214" s="9"/>
    </row>
    <row r="215" spans="1:20" x14ac:dyDescent="0.35">
      <c r="A215">
        <v>213</v>
      </c>
      <c r="B215" s="13">
        <f t="shared" si="7"/>
        <v>-213</v>
      </c>
      <c r="C215" s="2">
        <v>0</v>
      </c>
      <c r="D215" s="2">
        <v>0</v>
      </c>
      <c r="E215" s="7">
        <f>FORECAST(A215,INDEX(ross!C$3:C$960,MATCH(A215,ross!B$3:B$960,1)):INDEX(ross!C$3:C$960,MATCH(A215,ross!B$3:B$960,1)+1),INDEX(ross!B$3:B$960,MATCH(A215,ross!B$3:B$960,1)):INDEX(ross!B$3:B$960,MATCH(A215,ross!B$3:B$960,1)+1))</f>
        <v>23.898849129999999</v>
      </c>
      <c r="F215" s="7">
        <f>FORECAST(A215,INDEX(ross!I$3:I$960,MATCH(A215,ross!B$3:B$960,1)):INDEX(ross!I$3:I$960,MATCH(A215,ross!B$3:B$960,1)+1),INDEX(ross!B$3:B$960,MATCH(A215,ross!B$3:B$960,1)):INDEX(ross!B$3:B$960,MATCH(A215,ross!B$3:B$960,1)+1))</f>
        <v>3.2531362788813003</v>
      </c>
      <c r="G215" s="3">
        <f t="shared" si="6"/>
        <v>1.0000000000000001E-30</v>
      </c>
      <c r="H215" s="9">
        <f>FORECAST(A215,INDEX('18O'!C$3:C$29,MATCH(A215,'18O'!A$3:A$29,1)):INDEX('18O'!C$3:C$29,MATCH(A215,'18O'!A$3:A$29,1)+1),INDEX('18O'!A$3:A$29,MATCH(A215,'18O'!A$3:A$29,1)):INDEX('18O'!A$3:A$29,MATCH(A215,'18O'!A$3:A$29,1)+1))</f>
        <v>111.41362662154539</v>
      </c>
      <c r="I215" s="9">
        <f>FORECAST(A215,INDEX('18O'!E$3:E$29,MATCH(A215,'18O'!A$3:A$29,1)):INDEX('18O'!E$3:E$29,MATCH(A215,'18O'!A$3:A$29,1)+1),INDEX('18O'!A$3:A$29,MATCH(A215,'18O'!A$3:A$29,1)):INDEX('18O'!A$3:A$29,MATCH(A215,'18O'!A$3:A$29,1)+1))</f>
        <v>8.8520214080012938</v>
      </c>
      <c r="J215" s="27">
        <f>'39Ar'!E215</f>
        <v>0.67114754098360663</v>
      </c>
      <c r="K215" s="8">
        <f>FORECAST($A215,INDEX(NG!B$2:B$17,MATCH($A215,NG!A$2:A$17,1)):INDEX(NG!B$2:B$17,MATCH($A215,NG!A$2:A$17,1)+1),INDEX(NG!A$2:A$17,MATCH($A215,NG!A$2:A$17,1)):INDEX(NG!A$2:A$17,MATCH($A215,NG!A$2:A$17,1)+1))</f>
        <v>1.0451331698200664E-5</v>
      </c>
      <c r="L215" s="8">
        <f>FORECAST($A215,INDEX(NG!D$2:D$18,MATCH($A215,NG!C$2:C$18,1)):INDEX(NG!D$2:D$18,MATCH($A215,NG!C$2:C$18,1)+1),INDEX(NG!C$2:C$18,MATCH($A215,NG!C$2:C$18,1)):INDEX(NG!C$2:C$18,MATCH($A215,NG!C$2:C$18,1)+1))</f>
        <v>1.2778940508727541E-7</v>
      </c>
      <c r="M215" s="8">
        <f>FORECAST($A215,INDEX(NG!F$2:F$14,MATCH($A215,NG!E$2:E$14,1)):INDEX(NG!F$2:F$14,MATCH($A215,NG!E$2:E$14,1)+1),INDEX(NG!E$2:E$14,MATCH($A215,NG!E$2:E$14,1)):INDEX(NG!E$2:E$14,MATCH($A215,NG!E$2:E$14,1)+1))</f>
        <v>6.3854251945177591E-7</v>
      </c>
      <c r="N215" s="8">
        <f>FORECAST($A215,INDEX(NG!H$2:H$14,MATCH($A215,NG!G$2:G$14,1)):INDEX(NG!H$2:H$14,MATCH($A215,NG!G$2:G$14,1)+1),INDEX(NG!G$2:G$14,MATCH($A215,NG!G$2:G$14,1)):INDEX(NG!G$2:G$14,MATCH($A215,NG!G$2:G$14,1)+1))</f>
        <v>4.1928403788405187E-8</v>
      </c>
      <c r="O215" s="3">
        <v>3.0000000000000001E-6</v>
      </c>
      <c r="P215" s="3">
        <v>5.0000000000000003E-10</v>
      </c>
      <c r="T215" s="9"/>
    </row>
    <row r="216" spans="1:20" x14ac:dyDescent="0.35">
      <c r="A216">
        <v>214</v>
      </c>
      <c r="B216" s="13">
        <f t="shared" si="7"/>
        <v>-214</v>
      </c>
      <c r="C216" s="2">
        <v>0</v>
      </c>
      <c r="D216" s="2">
        <v>0</v>
      </c>
      <c r="E216" s="7">
        <f>FORECAST(A216,INDEX(ross!C$3:C$960,MATCH(A216,ross!B$3:B$960,1)):INDEX(ross!C$3:C$960,MATCH(A216,ross!B$3:B$960,1)+1),INDEX(ross!B$3:B$960,MATCH(A216,ross!B$3:B$960,1)):INDEX(ross!B$3:B$960,MATCH(A216,ross!B$3:B$960,1)+1))</f>
        <v>23.898275750000003</v>
      </c>
      <c r="F216" s="7">
        <f>FORECAST(A216,INDEX(ross!I$3:I$960,MATCH(A216,ross!B$3:B$960,1)):INDEX(ross!I$3:I$960,MATCH(A216,ross!B$3:B$960,1)+1),INDEX(ross!B$3:B$960,MATCH(A216,ross!B$3:B$960,1)):INDEX(ross!B$3:B$960,MATCH(A216,ross!B$3:B$960,1)+1))</f>
        <v>3.2528029372279548</v>
      </c>
      <c r="G216" s="3">
        <f t="shared" si="6"/>
        <v>1.0000000000000001E-30</v>
      </c>
      <c r="H216" s="9">
        <f>FORECAST(A216,INDEX('18O'!C$3:C$29,MATCH(A216,'18O'!A$3:A$29,1)):INDEX('18O'!C$3:C$29,MATCH(A216,'18O'!A$3:A$29,1)+1),INDEX('18O'!A$3:A$29,MATCH(A216,'18O'!A$3:A$29,1)):INDEX('18O'!A$3:A$29,MATCH(A216,'18O'!A$3:A$29,1)+1))</f>
        <v>111.4130738860688</v>
      </c>
      <c r="I216" s="9">
        <f>FORECAST(A216,INDEX('18O'!E$3:E$29,MATCH(A216,'18O'!A$3:A$29,1)):INDEX('18O'!E$3:E$29,MATCH(A216,'18O'!A$3:A$29,1)+1),INDEX('18O'!A$3:A$29,MATCH(A216,'18O'!A$3:A$29,1)):INDEX('18O'!A$3:A$29,MATCH(A216,'18O'!A$3:A$29,1)+1))</f>
        <v>8.8513756889865824</v>
      </c>
      <c r="J216" s="27">
        <f>'39Ar'!E216</f>
        <v>0.67336065573770498</v>
      </c>
      <c r="K216" s="8">
        <f>FORECAST($A216,INDEX(NG!B$2:B$17,MATCH($A216,NG!A$2:A$17,1)):INDEX(NG!B$2:B$17,MATCH($A216,NG!A$2:A$17,1)+1),INDEX(NG!A$2:A$17,MATCH($A216,NG!A$2:A$17,1)):INDEX(NG!A$2:A$17,MATCH($A216,NG!A$2:A$17,1)+1))</f>
        <v>1.0471503283837386E-5</v>
      </c>
      <c r="L216" s="8">
        <f>FORECAST($A216,INDEX(NG!D$2:D$18,MATCH($A216,NG!C$2:C$18,1)):INDEX(NG!D$2:D$18,MATCH($A216,NG!C$2:C$18,1)+1),INDEX(NG!C$2:C$18,MATCH($A216,NG!C$2:C$18,1)):INDEX(NG!C$2:C$18,MATCH($A216,NG!C$2:C$18,1)+1))</f>
        <v>1.275950112137658E-7</v>
      </c>
      <c r="M216" s="8">
        <f>FORECAST($A216,INDEX(NG!F$2:F$14,MATCH($A216,NG!E$2:E$14,1)):INDEX(NG!F$2:F$14,MATCH($A216,NG!E$2:E$14,1)+1),INDEX(NG!E$2:E$14,MATCH($A216,NG!E$2:E$14,1)):INDEX(NG!E$2:E$14,MATCH($A216,NG!E$2:E$14,1)+1))</f>
        <v>6.3700067359460019E-7</v>
      </c>
      <c r="N216" s="8">
        <f>FORECAST($A216,INDEX(NG!H$2:H$14,MATCH($A216,NG!G$2:G$14,1)):INDEX(NG!H$2:H$14,MATCH($A216,NG!G$2:G$14,1)+1),INDEX(NG!G$2:G$14,MATCH($A216,NG!G$2:G$14,1)):INDEX(NG!G$2:G$14,MATCH($A216,NG!G$2:G$14,1)+1))</f>
        <v>4.1862600382495066E-8</v>
      </c>
      <c r="O216" s="3">
        <v>3.0000000000000001E-6</v>
      </c>
      <c r="P216" s="3">
        <v>5.0000000000000003E-10</v>
      </c>
      <c r="T216" s="9"/>
    </row>
    <row r="217" spans="1:20" x14ac:dyDescent="0.35">
      <c r="A217">
        <v>215</v>
      </c>
      <c r="B217" s="13">
        <f t="shared" si="7"/>
        <v>-215</v>
      </c>
      <c r="C217" s="2">
        <v>0</v>
      </c>
      <c r="D217" s="2">
        <v>0</v>
      </c>
      <c r="E217" s="7">
        <f>FORECAST(A217,INDEX(ross!C$3:C$960,MATCH(A217,ross!B$3:B$960,1)):INDEX(ross!C$3:C$960,MATCH(A217,ross!B$3:B$960,1)+1),INDEX(ross!B$3:B$960,MATCH(A217,ross!B$3:B$960,1)):INDEX(ross!B$3:B$960,MATCH(A217,ross!B$3:B$960,1)+1))</f>
        <v>23.89757771</v>
      </c>
      <c r="F217" s="7">
        <f>FORECAST(A217,INDEX(ross!I$3:I$960,MATCH(A217,ross!B$3:B$960,1)):INDEX(ross!I$3:I$960,MATCH(A217,ross!B$3:B$960,1)+1),INDEX(ross!B$3:B$960,MATCH(A217,ross!B$3:B$960,1)):INDEX(ross!B$3:B$960,MATCH(A217,ross!B$3:B$960,1)+1))</f>
        <v>3.2530698882350464</v>
      </c>
      <c r="G217" s="3">
        <f t="shared" si="6"/>
        <v>1.0000000000000001E-30</v>
      </c>
      <c r="H217" s="9">
        <f>FORECAST(A217,INDEX('18O'!C$3:C$29,MATCH(A217,'18O'!A$3:A$29,1)):INDEX('18O'!C$3:C$29,MATCH(A217,'18O'!A$3:A$29,1)+1),INDEX('18O'!A$3:A$29,MATCH(A217,'18O'!A$3:A$29,1)):INDEX('18O'!A$3:A$29,MATCH(A217,'18O'!A$3:A$29,1)+1))</f>
        <v>111.41252115059221</v>
      </c>
      <c r="I217" s="9">
        <f>FORECAST(A217,INDEX('18O'!E$3:E$29,MATCH(A217,'18O'!A$3:A$29,1)):INDEX('18O'!E$3:E$29,MATCH(A217,'18O'!A$3:A$29,1)+1),INDEX('18O'!A$3:A$29,MATCH(A217,'18O'!A$3:A$29,1)):INDEX('18O'!A$3:A$29,MATCH(A217,'18O'!A$3:A$29,1)+1))</f>
        <v>8.8507299699718711</v>
      </c>
      <c r="J217" s="27">
        <f>'39Ar'!E217</f>
        <v>0.67557377049180334</v>
      </c>
      <c r="K217" s="8">
        <f>FORECAST($A217,INDEX(NG!B$2:B$17,MATCH($A217,NG!A$2:A$17,1)):INDEX(NG!B$2:B$17,MATCH($A217,NG!A$2:A$17,1)+1),INDEX(NG!A$2:A$17,MATCH($A217,NG!A$2:A$17,1)):INDEX(NG!A$2:A$17,MATCH($A217,NG!A$2:A$17,1)+1))</f>
        <v>1.0491674869474108E-5</v>
      </c>
      <c r="L217" s="8">
        <f>FORECAST($A217,INDEX(NG!D$2:D$18,MATCH($A217,NG!C$2:C$18,1)):INDEX(NG!D$2:D$18,MATCH($A217,NG!C$2:C$18,1)+1),INDEX(NG!C$2:C$18,MATCH($A217,NG!C$2:C$18,1)):INDEX(NG!C$2:C$18,MATCH($A217,NG!C$2:C$18,1)+1))</f>
        <v>1.2740061734025616E-7</v>
      </c>
      <c r="M217" s="8">
        <f>FORECAST($A217,INDEX(NG!F$2:F$14,MATCH($A217,NG!E$2:E$14,1)):INDEX(NG!F$2:F$14,MATCH($A217,NG!E$2:E$14,1)+1),INDEX(NG!E$2:E$14,MATCH($A217,NG!E$2:E$14,1)):INDEX(NG!E$2:E$14,MATCH($A217,NG!E$2:E$14,1)+1))</f>
        <v>6.3545882773742448E-7</v>
      </c>
      <c r="N217" s="8">
        <f>FORECAST($A217,INDEX(NG!H$2:H$14,MATCH($A217,NG!G$2:G$14,1)):INDEX(NG!H$2:H$14,MATCH($A217,NG!G$2:G$14,1)+1),INDEX(NG!G$2:G$14,MATCH($A217,NG!G$2:G$14,1)):INDEX(NG!G$2:G$14,MATCH($A217,NG!G$2:G$14,1)+1))</f>
        <v>4.1796796976584937E-8</v>
      </c>
      <c r="O217" s="3">
        <v>3.0000000000000001E-6</v>
      </c>
      <c r="P217" s="3">
        <v>5.0000000000000003E-10</v>
      </c>
      <c r="T217" s="9"/>
    </row>
    <row r="218" spans="1:20" x14ac:dyDescent="0.35">
      <c r="A218">
        <v>216</v>
      </c>
      <c r="B218" s="13">
        <f t="shared" si="7"/>
        <v>-216</v>
      </c>
      <c r="C218" s="2">
        <v>0</v>
      </c>
      <c r="D218" s="2">
        <v>0</v>
      </c>
      <c r="E218" s="7">
        <f>FORECAST(A218,INDEX(ross!C$3:C$960,MATCH(A218,ross!B$3:B$960,1)):INDEX(ross!C$3:C$960,MATCH(A218,ross!B$3:B$960,1)+1),INDEX(ross!B$3:B$960,MATCH(A218,ross!B$3:B$960,1)):INDEX(ross!B$3:B$960,MATCH(A218,ross!B$3:B$960,1)+1))</f>
        <v>23.896743090000001</v>
      </c>
      <c r="F218" s="7">
        <f>FORECAST(A218,INDEX(ross!I$3:I$960,MATCH(A218,ross!B$3:B$960,1)):INDEX(ross!I$3:I$960,MATCH(A218,ross!B$3:B$960,1)+1),INDEX(ross!B$3:B$960,MATCH(A218,ross!B$3:B$960,1)):INDEX(ross!B$3:B$960,MATCH(A218,ross!B$3:B$960,1)+1))</f>
        <v>3.2534916986179239</v>
      </c>
      <c r="G218" s="3">
        <f t="shared" si="6"/>
        <v>1.0000000000000001E-30</v>
      </c>
      <c r="H218" s="9">
        <f>FORECAST(A218,INDEX('18O'!C$3:C$29,MATCH(A218,'18O'!A$3:A$29,1)):INDEX('18O'!C$3:C$29,MATCH(A218,'18O'!A$3:A$29,1)+1),INDEX('18O'!A$3:A$29,MATCH(A218,'18O'!A$3:A$29,1)):INDEX('18O'!A$3:A$29,MATCH(A218,'18O'!A$3:A$29,1)+1))</f>
        <v>111.41196841511561</v>
      </c>
      <c r="I218" s="9">
        <f>FORECAST(A218,INDEX('18O'!E$3:E$29,MATCH(A218,'18O'!A$3:A$29,1)):INDEX('18O'!E$3:E$29,MATCH(A218,'18O'!A$3:A$29,1)+1),INDEX('18O'!A$3:A$29,MATCH(A218,'18O'!A$3:A$29,1)):INDEX('18O'!A$3:A$29,MATCH(A218,'18O'!A$3:A$29,1)+1))</f>
        <v>8.8500842509571598</v>
      </c>
      <c r="J218" s="27">
        <f>'39Ar'!E218</f>
        <v>0.67778688524590169</v>
      </c>
      <c r="K218" s="8">
        <f>FORECAST($A218,INDEX(NG!B$2:B$17,MATCH($A218,NG!A$2:A$17,1)):INDEX(NG!B$2:B$17,MATCH($A218,NG!A$2:A$17,1)+1),INDEX(NG!A$2:A$17,MATCH($A218,NG!A$2:A$17,1)):INDEX(NG!A$2:A$17,MATCH($A218,NG!A$2:A$17,1)+1))</f>
        <v>1.0511846455110829E-5</v>
      </c>
      <c r="L218" s="8">
        <f>FORECAST($A218,INDEX(NG!D$2:D$18,MATCH($A218,NG!C$2:C$18,1)):INDEX(NG!D$2:D$18,MATCH($A218,NG!C$2:C$18,1)+1),INDEX(NG!C$2:C$18,MATCH($A218,NG!C$2:C$18,1)):INDEX(NG!C$2:C$18,MATCH($A218,NG!C$2:C$18,1)+1))</f>
        <v>1.2720622346674654E-7</v>
      </c>
      <c r="M218" s="8">
        <f>FORECAST($A218,INDEX(NG!F$2:F$14,MATCH($A218,NG!E$2:E$14,1)):INDEX(NG!F$2:F$14,MATCH($A218,NG!E$2:E$14,1)+1),INDEX(NG!E$2:E$14,MATCH($A218,NG!E$2:E$14,1)):INDEX(NG!E$2:E$14,MATCH($A218,NG!E$2:E$14,1)+1))</f>
        <v>6.3391698188024866E-7</v>
      </c>
      <c r="N218" s="8">
        <f>FORECAST($A218,INDEX(NG!H$2:H$14,MATCH($A218,NG!G$2:G$14,1)):INDEX(NG!H$2:H$14,MATCH($A218,NG!G$2:G$14,1)+1),INDEX(NG!G$2:G$14,MATCH($A218,NG!G$2:G$14,1)):INDEX(NG!G$2:G$14,MATCH($A218,NG!G$2:G$14,1)+1))</f>
        <v>4.1730993570674809E-8</v>
      </c>
      <c r="O218" s="3">
        <v>3.0000000000000001E-6</v>
      </c>
      <c r="P218" s="3">
        <v>5.0000000000000003E-10</v>
      </c>
      <c r="T218" s="9"/>
    </row>
    <row r="219" spans="1:20" x14ac:dyDescent="0.35">
      <c r="A219">
        <v>217</v>
      </c>
      <c r="B219" s="13">
        <f t="shared" si="7"/>
        <v>-217</v>
      </c>
      <c r="C219" s="2">
        <v>0</v>
      </c>
      <c r="D219" s="2">
        <v>0</v>
      </c>
      <c r="E219" s="7">
        <f>FORECAST(A219,INDEX(ross!C$3:C$960,MATCH(A219,ross!B$3:B$960,1)):INDEX(ross!C$3:C$960,MATCH(A219,ross!B$3:B$960,1)+1),INDEX(ross!B$3:B$960,MATCH(A219,ross!B$3:B$960,1)):INDEX(ross!B$3:B$960,MATCH(A219,ross!B$3:B$960,1)+1))</f>
        <v>23.897938419999999</v>
      </c>
      <c r="F219" s="7">
        <f>FORECAST(A219,INDEX(ross!I$3:I$960,MATCH(A219,ross!B$3:B$960,1)):INDEX(ross!I$3:I$960,MATCH(A219,ross!B$3:B$960,1)+1),INDEX(ross!B$3:B$960,MATCH(A219,ross!B$3:B$960,1)):INDEX(ross!B$3:B$960,MATCH(A219,ross!B$3:B$960,1)+1))</f>
        <v>3.2530624797174932</v>
      </c>
      <c r="G219" s="3">
        <f t="shared" si="6"/>
        <v>1.0000000000000001E-30</v>
      </c>
      <c r="H219" s="9">
        <f>FORECAST(A219,INDEX('18O'!C$3:C$29,MATCH(A219,'18O'!A$3:A$29,1)):INDEX('18O'!C$3:C$29,MATCH(A219,'18O'!A$3:A$29,1)+1),INDEX('18O'!A$3:A$29,MATCH(A219,'18O'!A$3:A$29,1)):INDEX('18O'!A$3:A$29,MATCH(A219,'18O'!A$3:A$29,1)+1))</f>
        <v>111.41141567963902</v>
      </c>
      <c r="I219" s="9">
        <f>FORECAST(A219,INDEX('18O'!E$3:E$29,MATCH(A219,'18O'!A$3:A$29,1)):INDEX('18O'!E$3:E$29,MATCH(A219,'18O'!A$3:A$29,1)+1),INDEX('18O'!A$3:A$29,MATCH(A219,'18O'!A$3:A$29,1)):INDEX('18O'!A$3:A$29,MATCH(A219,'18O'!A$3:A$29,1)+1))</f>
        <v>8.8494385319424467</v>
      </c>
      <c r="J219" s="27">
        <f>'39Ar'!E219</f>
        <v>0.67999999999999972</v>
      </c>
      <c r="K219" s="8">
        <f>FORECAST($A219,INDEX(NG!B$2:B$17,MATCH($A219,NG!A$2:A$17,1)):INDEX(NG!B$2:B$17,MATCH($A219,NG!A$2:A$17,1)+1),INDEX(NG!A$2:A$17,MATCH($A219,NG!A$2:A$17,1)):INDEX(NG!A$2:A$17,MATCH($A219,NG!A$2:A$17,1)+1))</f>
        <v>1.0532018040747551E-5</v>
      </c>
      <c r="L219" s="8">
        <f>FORECAST($A219,INDEX(NG!D$2:D$18,MATCH($A219,NG!C$2:C$18,1)):INDEX(NG!D$2:D$18,MATCH($A219,NG!C$2:C$18,1)+1),INDEX(NG!C$2:C$18,MATCH($A219,NG!C$2:C$18,1)):INDEX(NG!C$2:C$18,MATCH($A219,NG!C$2:C$18,1)+1))</f>
        <v>1.2701182959323693E-7</v>
      </c>
      <c r="M219" s="8">
        <f>FORECAST($A219,INDEX(NG!F$2:F$14,MATCH($A219,NG!E$2:E$14,1)):INDEX(NG!F$2:F$14,MATCH($A219,NG!E$2:E$14,1)+1),INDEX(NG!E$2:E$14,MATCH($A219,NG!E$2:E$14,1)):INDEX(NG!E$2:E$14,MATCH($A219,NG!E$2:E$14,1)+1))</f>
        <v>6.3237513602307285E-7</v>
      </c>
      <c r="N219" s="8">
        <f>FORECAST($A219,INDEX(NG!H$2:H$14,MATCH($A219,NG!G$2:G$14,1)):INDEX(NG!H$2:H$14,MATCH($A219,NG!G$2:G$14,1)+1),INDEX(NG!G$2:G$14,MATCH($A219,NG!G$2:G$14,1)):INDEX(NG!G$2:G$14,MATCH($A219,NG!G$2:G$14,1)+1))</f>
        <v>4.1665190164764687E-8</v>
      </c>
      <c r="O219" s="3">
        <v>3.0000000000000001E-6</v>
      </c>
      <c r="P219" s="3">
        <v>5.0000000000000003E-10</v>
      </c>
      <c r="T219" s="9"/>
    </row>
    <row r="220" spans="1:20" x14ac:dyDescent="0.35">
      <c r="A220">
        <v>218</v>
      </c>
      <c r="B220" s="13">
        <f t="shared" si="7"/>
        <v>-218</v>
      </c>
      <c r="C220" s="2">
        <v>0</v>
      </c>
      <c r="D220" s="2">
        <v>0</v>
      </c>
      <c r="E220" s="7">
        <f>FORECAST(A220,INDEX(ross!C$3:C$960,MATCH(A220,ross!B$3:B$960,1)):INDEX(ross!C$3:C$960,MATCH(A220,ross!B$3:B$960,1)+1),INDEX(ross!B$3:B$960,MATCH(A220,ross!B$3:B$960,1)):INDEX(ross!B$3:B$960,MATCH(A220,ross!B$3:B$960,1)+1))</f>
        <v>23.899159149999999</v>
      </c>
      <c r="F220" s="7">
        <f>FORECAST(A220,INDEX(ross!I$3:I$960,MATCH(A220,ross!B$3:B$960,1)):INDEX(ross!I$3:I$960,MATCH(A220,ross!B$3:B$960,1)+1),INDEX(ross!B$3:B$960,MATCH(A220,ross!B$3:B$960,1)):INDEX(ross!B$3:B$960,MATCH(A220,ross!B$3:B$960,1)+1))</f>
        <v>3.2529752349872356</v>
      </c>
      <c r="G220" s="3">
        <f t="shared" si="6"/>
        <v>1.0000000000000001E-30</v>
      </c>
      <c r="H220" s="9">
        <f>FORECAST(A220,INDEX('18O'!C$3:C$29,MATCH(A220,'18O'!A$3:A$29,1)):INDEX('18O'!C$3:C$29,MATCH(A220,'18O'!A$3:A$29,1)+1),INDEX('18O'!A$3:A$29,MATCH(A220,'18O'!A$3:A$29,1)):INDEX('18O'!A$3:A$29,MATCH(A220,'18O'!A$3:A$29,1)+1))</f>
        <v>111.41086666666666</v>
      </c>
      <c r="I220" s="9">
        <f>FORECAST(A220,INDEX('18O'!E$3:E$29,MATCH(A220,'18O'!A$3:A$29,1)):INDEX('18O'!E$3:E$29,MATCH(A220,'18O'!A$3:A$29,1)+1),INDEX('18O'!A$3:A$29,MATCH(A220,'18O'!A$3:A$29,1)):INDEX('18O'!A$3:A$29,MATCH(A220,'18O'!A$3:A$29,1)+1))</f>
        <v>8.8489113880235379</v>
      </c>
      <c r="J220" s="27">
        <f>'39Ar'!E220</f>
        <v>0.67999999999999972</v>
      </c>
      <c r="K220" s="8">
        <f>FORECAST($A220,INDEX(NG!B$2:B$17,MATCH($A220,NG!A$2:A$17,1)):INDEX(NG!B$2:B$17,MATCH($A220,NG!A$2:A$17,1)+1),INDEX(NG!A$2:A$17,MATCH($A220,NG!A$2:A$17,1)):INDEX(NG!A$2:A$17,MATCH($A220,NG!A$2:A$17,1)+1))</f>
        <v>1.0552189626384273E-5</v>
      </c>
      <c r="L220" s="8">
        <f>FORECAST($A220,INDEX(NG!D$2:D$18,MATCH($A220,NG!C$2:C$18,1)):INDEX(NG!D$2:D$18,MATCH($A220,NG!C$2:C$18,1)+1),INDEX(NG!C$2:C$18,MATCH($A220,NG!C$2:C$18,1)):INDEX(NG!C$2:C$18,MATCH($A220,NG!C$2:C$18,1)+1))</f>
        <v>1.2681743571972732E-7</v>
      </c>
      <c r="M220" s="8">
        <f>FORECAST($A220,INDEX(NG!F$2:F$14,MATCH($A220,NG!E$2:E$14,1)):INDEX(NG!F$2:F$14,MATCH($A220,NG!E$2:E$14,1)+1),INDEX(NG!E$2:E$14,MATCH($A220,NG!E$2:E$14,1)):INDEX(NG!E$2:E$14,MATCH($A220,NG!E$2:E$14,1)+1))</f>
        <v>6.3083329016589713E-7</v>
      </c>
      <c r="N220" s="8">
        <f>FORECAST($A220,INDEX(NG!H$2:H$14,MATCH($A220,NG!G$2:G$14,1)):INDEX(NG!H$2:H$14,MATCH($A220,NG!G$2:G$14,1)+1),INDEX(NG!G$2:G$14,MATCH($A220,NG!G$2:G$14,1)):INDEX(NG!G$2:G$14,MATCH($A220,NG!G$2:G$14,1)+1))</f>
        <v>4.1599386758854566E-8</v>
      </c>
      <c r="O220" s="3">
        <v>3.0000000000000001E-6</v>
      </c>
      <c r="P220" s="3">
        <v>5.0000000000000003E-10</v>
      </c>
      <c r="T220" s="9"/>
    </row>
    <row r="221" spans="1:20" x14ac:dyDescent="0.35">
      <c r="A221">
        <v>219</v>
      </c>
      <c r="B221" s="13">
        <f t="shared" si="7"/>
        <v>-219</v>
      </c>
      <c r="C221" s="2">
        <v>0</v>
      </c>
      <c r="D221" s="2">
        <v>0</v>
      </c>
      <c r="E221" s="7">
        <f>FORECAST(A221,INDEX(ross!C$3:C$960,MATCH(A221,ross!B$3:B$960,1)):INDEX(ross!C$3:C$960,MATCH(A221,ross!B$3:B$960,1)+1),INDEX(ross!B$3:B$960,MATCH(A221,ross!B$3:B$960,1)):INDEX(ross!B$3:B$960,MATCH(A221,ross!B$3:B$960,1)+1))</f>
        <v>23.90022244</v>
      </c>
      <c r="F221" s="7">
        <f>FORECAST(A221,INDEX(ross!I$3:I$960,MATCH(A221,ross!B$3:B$960,1)):INDEX(ross!I$3:I$960,MATCH(A221,ross!B$3:B$960,1)+1),INDEX(ross!B$3:B$960,MATCH(A221,ross!B$3:B$960,1)):INDEX(ross!B$3:B$960,MATCH(A221,ross!B$3:B$960,1)+1))</f>
        <v>3.252832270683931</v>
      </c>
      <c r="G221" s="3">
        <f t="shared" si="6"/>
        <v>1.0000000000000001E-30</v>
      </c>
      <c r="H221" s="9">
        <f>FORECAST(A221,INDEX('18O'!C$3:C$29,MATCH(A221,'18O'!A$3:A$29,1)):INDEX('18O'!C$3:C$29,MATCH(A221,'18O'!A$3:A$29,1)+1),INDEX('18O'!A$3:A$29,MATCH(A221,'18O'!A$3:A$29,1)):INDEX('18O'!A$3:A$29,MATCH(A221,'18O'!A$3:A$29,1)+1))</f>
        <v>111.41032222222222</v>
      </c>
      <c r="I221" s="9">
        <f>FORECAST(A221,INDEX('18O'!E$3:E$29,MATCH(A221,'18O'!A$3:A$29,1)):INDEX('18O'!E$3:E$29,MATCH(A221,'18O'!A$3:A$29,1)+1),INDEX('18O'!A$3:A$29,MATCH(A221,'18O'!A$3:A$29,1)):INDEX('18O'!A$3:A$29,MATCH(A221,'18O'!A$3:A$29,1)+1))</f>
        <v>8.848529768085843</v>
      </c>
      <c r="J221" s="27">
        <f>'39Ar'!E221</f>
        <v>0.67999999999999972</v>
      </c>
      <c r="K221" s="8">
        <f>FORECAST($A221,INDEX(NG!B$2:B$17,MATCH($A221,NG!A$2:A$17,1)):INDEX(NG!B$2:B$17,MATCH($A221,NG!A$2:A$17,1)+1),INDEX(NG!A$2:A$17,MATCH($A221,NG!A$2:A$17,1)):INDEX(NG!A$2:A$17,MATCH($A221,NG!A$2:A$17,1)+1))</f>
        <v>1.0572361212020994E-5</v>
      </c>
      <c r="L221" s="8">
        <f>FORECAST($A221,INDEX(NG!D$2:D$18,MATCH($A221,NG!C$2:C$18,1)):INDEX(NG!D$2:D$18,MATCH($A221,NG!C$2:C$18,1)+1),INDEX(NG!C$2:C$18,MATCH($A221,NG!C$2:C$18,1)):INDEX(NG!C$2:C$18,MATCH($A221,NG!C$2:C$18,1)+1))</f>
        <v>1.266230418462177E-7</v>
      </c>
      <c r="M221" s="8">
        <f>FORECAST($A221,INDEX(NG!F$2:F$14,MATCH($A221,NG!E$2:E$14,1)):INDEX(NG!F$2:F$14,MATCH($A221,NG!E$2:E$14,1)+1),INDEX(NG!E$2:E$14,MATCH($A221,NG!E$2:E$14,1)):INDEX(NG!E$2:E$14,MATCH($A221,NG!E$2:E$14,1)+1))</f>
        <v>6.2929144430872142E-7</v>
      </c>
      <c r="N221" s="8">
        <f>FORECAST($A221,INDEX(NG!H$2:H$14,MATCH($A221,NG!G$2:G$14,1)):INDEX(NG!H$2:H$14,MATCH($A221,NG!G$2:G$14,1)+1),INDEX(NG!G$2:G$14,MATCH($A221,NG!G$2:G$14,1)):INDEX(NG!G$2:G$14,MATCH($A221,NG!G$2:G$14,1)+1))</f>
        <v>4.1533583352944437E-8</v>
      </c>
      <c r="O221" s="3">
        <v>3.0000000000000001E-6</v>
      </c>
      <c r="P221" s="3">
        <v>5.0000000000000003E-10</v>
      </c>
      <c r="T221" s="9"/>
    </row>
    <row r="222" spans="1:20" x14ac:dyDescent="0.35">
      <c r="A222">
        <v>220</v>
      </c>
      <c r="B222" s="13">
        <f t="shared" si="7"/>
        <v>-220</v>
      </c>
      <c r="C222" s="2">
        <v>0</v>
      </c>
      <c r="D222" s="2">
        <v>0</v>
      </c>
      <c r="E222" s="7">
        <f>FORECAST(A222,INDEX(ross!C$3:C$960,MATCH(A222,ross!B$3:B$960,1)):INDEX(ross!C$3:C$960,MATCH(A222,ross!B$3:B$960,1)+1),INDEX(ross!B$3:B$960,MATCH(A222,ross!B$3:B$960,1)):INDEX(ross!B$3:B$960,MATCH(A222,ross!B$3:B$960,1)+1))</f>
        <v>23.900425460000001</v>
      </c>
      <c r="F222" s="7">
        <f>FORECAST(A222,INDEX(ross!I$3:I$960,MATCH(A222,ross!B$3:B$960,1)):INDEX(ross!I$3:I$960,MATCH(A222,ross!B$3:B$960,1)+1),INDEX(ross!B$3:B$960,MATCH(A222,ross!B$3:B$960,1)):INDEX(ross!B$3:B$960,MATCH(A222,ross!B$3:B$960,1)+1))</f>
        <v>3.2531656821890289</v>
      </c>
      <c r="G222" s="3">
        <f t="shared" si="6"/>
        <v>1.0000000000000001E-30</v>
      </c>
      <c r="H222" s="9">
        <f>FORECAST(A222,INDEX('18O'!C$3:C$29,MATCH(A222,'18O'!A$3:A$29,1)):INDEX('18O'!C$3:C$29,MATCH(A222,'18O'!A$3:A$29,1)+1),INDEX('18O'!A$3:A$29,MATCH(A222,'18O'!A$3:A$29,1)):INDEX('18O'!A$3:A$29,MATCH(A222,'18O'!A$3:A$29,1)+1))</f>
        <v>111.40977777777778</v>
      </c>
      <c r="I222" s="9">
        <f>FORECAST(A222,INDEX('18O'!E$3:E$29,MATCH(A222,'18O'!A$3:A$29,1)):INDEX('18O'!E$3:E$29,MATCH(A222,'18O'!A$3:A$29,1)+1),INDEX('18O'!A$3:A$29,MATCH(A222,'18O'!A$3:A$29,1)):INDEX('18O'!A$3:A$29,MATCH(A222,'18O'!A$3:A$29,1)+1))</f>
        <v>8.8481481481481499</v>
      </c>
      <c r="J222" s="27">
        <f>'39Ar'!E222</f>
        <v>0.67999999999999972</v>
      </c>
      <c r="K222" s="8">
        <f>FORECAST($A222,INDEX(NG!B$2:B$17,MATCH($A222,NG!A$2:A$17,1)):INDEX(NG!B$2:B$17,MATCH($A222,NG!A$2:A$17,1)+1),INDEX(NG!A$2:A$17,MATCH($A222,NG!A$2:A$17,1)):INDEX(NG!A$2:A$17,MATCH($A222,NG!A$2:A$17,1)+1))</f>
        <v>1.0592532797657718E-5</v>
      </c>
      <c r="L222" s="8">
        <f>FORECAST($A222,INDEX(NG!D$2:D$18,MATCH($A222,NG!C$2:C$18,1)):INDEX(NG!D$2:D$18,MATCH($A222,NG!C$2:C$18,1)+1),INDEX(NG!C$2:C$18,MATCH($A222,NG!C$2:C$18,1)):INDEX(NG!C$2:C$18,MATCH($A222,NG!C$2:C$18,1)+1))</f>
        <v>1.2642864797270809E-7</v>
      </c>
      <c r="M222" s="8">
        <f>FORECAST($A222,INDEX(NG!F$2:F$14,MATCH($A222,NG!E$2:E$14,1)):INDEX(NG!F$2:F$14,MATCH($A222,NG!E$2:E$14,1)+1),INDEX(NG!E$2:E$14,MATCH($A222,NG!E$2:E$14,1)):INDEX(NG!E$2:E$14,MATCH($A222,NG!E$2:E$14,1)+1))</f>
        <v>6.2774959845154571E-7</v>
      </c>
      <c r="N222" s="8">
        <f>FORECAST($A222,INDEX(NG!H$2:H$14,MATCH($A222,NG!G$2:G$14,1)):INDEX(NG!H$2:H$14,MATCH($A222,NG!G$2:G$14,1)+1),INDEX(NG!G$2:G$14,MATCH($A222,NG!G$2:G$14,1)):INDEX(NG!G$2:G$14,MATCH($A222,NG!G$2:G$14,1)+1))</f>
        <v>4.1467779947034316E-8</v>
      </c>
      <c r="O222" s="3">
        <v>3.0000000000000001E-6</v>
      </c>
      <c r="P222" s="3">
        <v>5.0000000000000003E-10</v>
      </c>
      <c r="T222" s="9"/>
    </row>
    <row r="223" spans="1:20" x14ac:dyDescent="0.35">
      <c r="A223">
        <v>221</v>
      </c>
      <c r="B223" s="13">
        <f t="shared" si="7"/>
        <v>-221</v>
      </c>
      <c r="C223" s="2">
        <v>0</v>
      </c>
      <c r="D223" s="2">
        <v>0</v>
      </c>
      <c r="E223" s="7">
        <f>FORECAST(A223,INDEX(ross!C$3:C$960,MATCH(A223,ross!B$3:B$960,1)):INDEX(ross!C$3:C$960,MATCH(A223,ross!B$3:B$960,1)+1),INDEX(ross!B$3:B$960,MATCH(A223,ross!B$3:B$960,1)):INDEX(ross!B$3:B$960,MATCH(A223,ross!B$3:B$960,1)+1))</f>
        <v>23.899229909999999</v>
      </c>
      <c r="F223" s="7">
        <f>FORECAST(A223,INDEX(ross!I$3:I$960,MATCH(A223,ross!B$3:B$960,1)):INDEX(ross!I$3:I$960,MATCH(A223,ross!B$3:B$960,1)+1),INDEX(ross!B$3:B$960,MATCH(A223,ross!B$3:B$960,1)):INDEX(ross!B$3:B$960,MATCH(A223,ross!B$3:B$960,1)+1))</f>
        <v>3.2530449775832926</v>
      </c>
      <c r="G223" s="3">
        <f t="shared" si="6"/>
        <v>1.0000000000000001E-30</v>
      </c>
      <c r="H223" s="9">
        <f>FORECAST(A223,INDEX('18O'!C$3:C$29,MATCH(A223,'18O'!A$3:A$29,1)):INDEX('18O'!C$3:C$29,MATCH(A223,'18O'!A$3:A$29,1)+1),INDEX('18O'!A$3:A$29,MATCH(A223,'18O'!A$3:A$29,1)):INDEX('18O'!A$3:A$29,MATCH(A223,'18O'!A$3:A$29,1)+1))</f>
        <v>111.40923333333333</v>
      </c>
      <c r="I223" s="9">
        <f>FORECAST(A223,INDEX('18O'!E$3:E$29,MATCH(A223,'18O'!A$3:A$29,1)):INDEX('18O'!E$3:E$29,MATCH(A223,'18O'!A$3:A$29,1)+1),INDEX('18O'!A$3:A$29,MATCH(A223,'18O'!A$3:A$29,1)):INDEX('18O'!A$3:A$29,MATCH(A223,'18O'!A$3:A$29,1)+1))</f>
        <v>8.847766528210455</v>
      </c>
      <c r="J223" s="27">
        <f>'39Ar'!E223</f>
        <v>0.67999999999999972</v>
      </c>
      <c r="K223" s="8">
        <f>FORECAST($A223,INDEX(NG!B$2:B$17,MATCH($A223,NG!A$2:A$17,1)):INDEX(NG!B$2:B$17,MATCH($A223,NG!A$2:A$17,1)+1),INDEX(NG!A$2:A$17,MATCH($A223,NG!A$2:A$17,1)):INDEX(NG!A$2:A$17,MATCH($A223,NG!A$2:A$17,1)+1))</f>
        <v>1.0612704383294438E-5</v>
      </c>
      <c r="L223" s="8">
        <f>FORECAST($A223,INDEX(NG!D$2:D$18,MATCH($A223,NG!C$2:C$18,1)):INDEX(NG!D$2:D$18,MATCH($A223,NG!C$2:C$18,1)+1),INDEX(NG!C$2:C$18,MATCH($A223,NG!C$2:C$18,1)):INDEX(NG!C$2:C$18,MATCH($A223,NG!C$2:C$18,1)+1))</f>
        <v>1.2623425409919845E-7</v>
      </c>
      <c r="M223" s="8">
        <f>FORECAST($A223,INDEX(NG!F$2:F$14,MATCH($A223,NG!E$2:E$14,1)):INDEX(NG!F$2:F$14,MATCH($A223,NG!E$2:E$14,1)+1),INDEX(NG!E$2:E$14,MATCH($A223,NG!E$2:E$14,1)):INDEX(NG!E$2:E$14,MATCH($A223,NG!E$2:E$14,1)+1))</f>
        <v>6.2620775259437E-7</v>
      </c>
      <c r="N223" s="8">
        <f>FORECAST($A223,INDEX(NG!H$2:H$14,MATCH($A223,NG!G$2:G$14,1)):INDEX(NG!H$2:H$14,MATCH($A223,NG!G$2:G$14,1)+1),INDEX(NG!G$2:G$14,MATCH($A223,NG!G$2:G$14,1)):INDEX(NG!G$2:G$14,MATCH($A223,NG!G$2:G$14,1)+1))</f>
        <v>4.1401976541124187E-8</v>
      </c>
      <c r="O223" s="3">
        <v>3.0000000000000001E-6</v>
      </c>
      <c r="P223" s="3">
        <v>5.0000000000000003E-10</v>
      </c>
      <c r="T223" s="9"/>
    </row>
    <row r="224" spans="1:20" x14ac:dyDescent="0.35">
      <c r="A224">
        <v>222</v>
      </c>
      <c r="B224" s="13">
        <f t="shared" si="7"/>
        <v>-222</v>
      </c>
      <c r="C224" s="2">
        <v>0</v>
      </c>
      <c r="D224" s="2">
        <v>0</v>
      </c>
      <c r="E224" s="7">
        <f>FORECAST(A224,INDEX(ross!C$3:C$960,MATCH(A224,ross!B$3:B$960,1)):INDEX(ross!C$3:C$960,MATCH(A224,ross!B$3:B$960,1)+1),INDEX(ross!B$3:B$960,MATCH(A224,ross!B$3:B$960,1)):INDEX(ross!B$3:B$960,MATCH(A224,ross!B$3:B$960,1)+1))</f>
        <v>23.899397300000004</v>
      </c>
      <c r="F224" s="7">
        <f>FORECAST(A224,INDEX(ross!I$3:I$960,MATCH(A224,ross!B$3:B$960,1)):INDEX(ross!I$3:I$960,MATCH(A224,ross!B$3:B$960,1)+1),INDEX(ross!B$3:B$960,MATCH(A224,ross!B$3:B$960,1)):INDEX(ross!B$3:B$960,MATCH(A224,ross!B$3:B$960,1)+1))</f>
        <v>3.252661496348765</v>
      </c>
      <c r="G224" s="3">
        <f t="shared" si="6"/>
        <v>1.0000000000000001E-30</v>
      </c>
      <c r="H224" s="9">
        <f>FORECAST(A224,INDEX('18O'!C$3:C$29,MATCH(A224,'18O'!A$3:A$29,1)):INDEX('18O'!C$3:C$29,MATCH(A224,'18O'!A$3:A$29,1)+1),INDEX('18O'!A$3:A$29,MATCH(A224,'18O'!A$3:A$29,1)):INDEX('18O'!A$3:A$29,MATCH(A224,'18O'!A$3:A$29,1)+1))</f>
        <v>111.40868888888889</v>
      </c>
      <c r="I224" s="9">
        <f>FORECAST(A224,INDEX('18O'!E$3:E$29,MATCH(A224,'18O'!A$3:A$29,1)):INDEX('18O'!E$3:E$29,MATCH(A224,'18O'!A$3:A$29,1)+1),INDEX('18O'!A$3:A$29,MATCH(A224,'18O'!A$3:A$29,1)):INDEX('18O'!A$3:A$29,MATCH(A224,'18O'!A$3:A$29,1)+1))</f>
        <v>8.84738490827276</v>
      </c>
      <c r="J224" s="27">
        <f>'39Ar'!E224</f>
        <v>0.67999999999999972</v>
      </c>
      <c r="K224" s="8">
        <f>FORECAST($A224,INDEX(NG!B$2:B$17,MATCH($A224,NG!A$2:A$17,1)):INDEX(NG!B$2:B$17,MATCH($A224,NG!A$2:A$17,1)+1),INDEX(NG!A$2:A$17,MATCH($A224,NG!A$2:A$17,1)):INDEX(NG!A$2:A$17,MATCH($A224,NG!A$2:A$17,1)+1))</f>
        <v>1.0632875968931159E-5</v>
      </c>
      <c r="L224" s="8">
        <f>FORECAST($A224,INDEX(NG!D$2:D$18,MATCH($A224,NG!C$2:C$18,1)):INDEX(NG!D$2:D$18,MATCH($A224,NG!C$2:C$18,1)+1),INDEX(NG!C$2:C$18,MATCH($A224,NG!C$2:C$18,1)):INDEX(NG!C$2:C$18,MATCH($A224,NG!C$2:C$18,1)+1))</f>
        <v>1.2603986022568884E-7</v>
      </c>
      <c r="M224" s="8">
        <f>FORECAST($A224,INDEX(NG!F$2:F$14,MATCH($A224,NG!E$2:E$14,1)):INDEX(NG!F$2:F$14,MATCH($A224,NG!E$2:E$14,1)+1),INDEX(NG!E$2:E$14,MATCH($A224,NG!E$2:E$14,1)):INDEX(NG!E$2:E$14,MATCH($A224,NG!E$2:E$14,1)+1))</f>
        <v>6.2466590673719418E-7</v>
      </c>
      <c r="N224" s="8">
        <f>FORECAST($A224,INDEX(NG!H$2:H$14,MATCH($A224,NG!G$2:G$14,1)):INDEX(NG!H$2:H$14,MATCH($A224,NG!G$2:G$14,1)+1),INDEX(NG!G$2:G$14,MATCH($A224,NG!G$2:G$14,1)):INDEX(NG!G$2:G$14,MATCH($A224,NG!G$2:G$14,1)+1))</f>
        <v>4.1336173135214066E-8</v>
      </c>
      <c r="O224" s="3">
        <v>3.0000000000000001E-6</v>
      </c>
      <c r="P224" s="3">
        <v>5.0000000000000003E-10</v>
      </c>
      <c r="T224" s="9"/>
    </row>
    <row r="225" spans="1:20" x14ac:dyDescent="0.35">
      <c r="A225">
        <v>223</v>
      </c>
      <c r="B225" s="13">
        <f t="shared" si="7"/>
        <v>-223</v>
      </c>
      <c r="C225" s="2">
        <v>0</v>
      </c>
      <c r="D225" s="2">
        <v>0</v>
      </c>
      <c r="E225" s="7">
        <f>FORECAST(A225,INDEX(ross!C$3:C$960,MATCH(A225,ross!B$3:B$960,1)):INDEX(ross!C$3:C$960,MATCH(A225,ross!B$3:B$960,1)+1),INDEX(ross!B$3:B$960,MATCH(A225,ross!B$3:B$960,1)):INDEX(ross!B$3:B$960,MATCH(A225,ross!B$3:B$960,1)+1))</f>
        <v>23.900072819999998</v>
      </c>
      <c r="F225" s="7">
        <f>FORECAST(A225,INDEX(ross!I$3:I$960,MATCH(A225,ross!B$3:B$960,1)):INDEX(ross!I$3:I$960,MATCH(A225,ross!B$3:B$960,1)+1),INDEX(ross!B$3:B$960,MATCH(A225,ross!B$3:B$960,1)):INDEX(ross!B$3:B$960,MATCH(A225,ross!B$3:B$960,1)+1))</f>
        <v>3.2527512422033871</v>
      </c>
      <c r="G225" s="3">
        <f t="shared" si="6"/>
        <v>1.0000000000000001E-30</v>
      </c>
      <c r="H225" s="9">
        <f>FORECAST(A225,INDEX('18O'!C$3:C$29,MATCH(A225,'18O'!A$3:A$29,1)):INDEX('18O'!C$3:C$29,MATCH(A225,'18O'!A$3:A$29,1)+1),INDEX('18O'!A$3:A$29,MATCH(A225,'18O'!A$3:A$29,1)):INDEX('18O'!A$3:A$29,MATCH(A225,'18O'!A$3:A$29,1)+1))</f>
        <v>111.40814444444443</v>
      </c>
      <c r="I225" s="9">
        <f>FORECAST(A225,INDEX('18O'!E$3:E$29,MATCH(A225,'18O'!A$3:A$29,1)):INDEX('18O'!E$3:E$29,MATCH(A225,'18O'!A$3:A$29,1)+1),INDEX('18O'!A$3:A$29,MATCH(A225,'18O'!A$3:A$29,1)):INDEX('18O'!A$3:A$29,MATCH(A225,'18O'!A$3:A$29,1)+1))</f>
        <v>8.8470032883350651</v>
      </c>
      <c r="J225" s="27">
        <f>'39Ar'!E225</f>
        <v>0.67999999999999972</v>
      </c>
      <c r="K225" s="8">
        <f>FORECAST($A225,INDEX(NG!B$2:B$17,MATCH($A225,NG!A$2:A$17,1)):INDEX(NG!B$2:B$17,MATCH($A225,NG!A$2:A$17,1)+1),INDEX(NG!A$2:A$17,MATCH($A225,NG!A$2:A$17,1)):INDEX(NG!A$2:A$17,MATCH($A225,NG!A$2:A$17,1)+1))</f>
        <v>1.0653047554567883E-5</v>
      </c>
      <c r="L225" s="8">
        <f>FORECAST($A225,INDEX(NG!D$2:D$18,MATCH($A225,NG!C$2:C$18,1)):INDEX(NG!D$2:D$18,MATCH($A225,NG!C$2:C$18,1)+1),INDEX(NG!C$2:C$18,MATCH($A225,NG!C$2:C$18,1)):INDEX(NG!C$2:C$18,MATCH($A225,NG!C$2:C$18,1)+1))</f>
        <v>1.2584546635217922E-7</v>
      </c>
      <c r="M225" s="8">
        <f>FORECAST($A225,INDEX(NG!F$2:F$14,MATCH($A225,NG!E$2:E$14,1)):INDEX(NG!F$2:F$14,MATCH($A225,NG!E$2:E$14,1)+1),INDEX(NG!E$2:E$14,MATCH($A225,NG!E$2:E$14,1)):INDEX(NG!E$2:E$14,MATCH($A225,NG!E$2:E$14,1)+1))</f>
        <v>6.2312406088001847E-7</v>
      </c>
      <c r="N225" s="8">
        <f>FORECAST($A225,INDEX(NG!H$2:H$14,MATCH($A225,NG!G$2:G$14,1)):INDEX(NG!H$2:H$14,MATCH($A225,NG!G$2:G$14,1)+1),INDEX(NG!G$2:G$14,MATCH($A225,NG!G$2:G$14,1)):INDEX(NG!G$2:G$14,MATCH($A225,NG!G$2:G$14,1)+1))</f>
        <v>4.1270369729303944E-8</v>
      </c>
      <c r="O225" s="3">
        <v>3.0000000000000001E-6</v>
      </c>
      <c r="P225" s="3">
        <v>5.0000000000000003E-10</v>
      </c>
      <c r="T225" s="9"/>
    </row>
    <row r="226" spans="1:20" x14ac:dyDescent="0.35">
      <c r="A226">
        <v>224</v>
      </c>
      <c r="B226" s="13">
        <f t="shared" si="7"/>
        <v>-224</v>
      </c>
      <c r="C226" s="2">
        <v>0</v>
      </c>
      <c r="D226" s="2">
        <v>0</v>
      </c>
      <c r="E226" s="7">
        <f>FORECAST(A226,INDEX(ross!C$3:C$960,MATCH(A226,ross!B$3:B$960,1)):INDEX(ross!C$3:C$960,MATCH(A226,ross!B$3:B$960,1)+1),INDEX(ross!B$3:B$960,MATCH(A226,ross!B$3:B$960,1)):INDEX(ross!B$3:B$960,MATCH(A226,ross!B$3:B$960,1)+1))</f>
        <v>23.90075414</v>
      </c>
      <c r="F226" s="7">
        <f>FORECAST(A226,INDEX(ross!I$3:I$960,MATCH(A226,ross!B$3:B$960,1)):INDEX(ross!I$3:I$960,MATCH(A226,ross!B$3:B$960,1)+1),INDEX(ross!B$3:B$960,MATCH(A226,ross!B$3:B$960,1)):INDEX(ross!B$3:B$960,MATCH(A226,ross!B$3:B$960,1)+1))</f>
        <v>3.2534245685236263</v>
      </c>
      <c r="G226" s="3">
        <f t="shared" si="6"/>
        <v>1.0000000000000001E-30</v>
      </c>
      <c r="H226" s="9">
        <f>FORECAST(A226,INDEX('18O'!C$3:C$29,MATCH(A226,'18O'!A$3:A$29,1)):INDEX('18O'!C$3:C$29,MATCH(A226,'18O'!A$3:A$29,1)+1),INDEX('18O'!A$3:A$29,MATCH(A226,'18O'!A$3:A$29,1)):INDEX('18O'!A$3:A$29,MATCH(A226,'18O'!A$3:A$29,1)+1))</f>
        <v>111.40759999999999</v>
      </c>
      <c r="I226" s="9">
        <f>FORECAST(A226,INDEX('18O'!E$3:E$29,MATCH(A226,'18O'!A$3:A$29,1)):INDEX('18O'!E$3:E$29,MATCH(A226,'18O'!A$3:A$29,1)+1),INDEX('18O'!A$3:A$29,MATCH(A226,'18O'!A$3:A$29,1)):INDEX('18O'!A$3:A$29,MATCH(A226,'18O'!A$3:A$29,1)+1))</f>
        <v>8.8466216683973702</v>
      </c>
      <c r="J226" s="27">
        <f>'39Ar'!E226</f>
        <v>0.67999999999999972</v>
      </c>
      <c r="K226" s="8">
        <f>FORECAST($A226,INDEX(NG!B$2:B$17,MATCH($A226,NG!A$2:A$17,1)):INDEX(NG!B$2:B$17,MATCH($A226,NG!A$2:A$17,1)+1),INDEX(NG!A$2:A$17,MATCH($A226,NG!A$2:A$17,1)):INDEX(NG!A$2:A$17,MATCH($A226,NG!A$2:A$17,1)+1))</f>
        <v>1.0673219140204603E-5</v>
      </c>
      <c r="L226" s="8">
        <f>FORECAST($A226,INDEX(NG!D$2:D$18,MATCH($A226,NG!C$2:C$18,1)):INDEX(NG!D$2:D$18,MATCH($A226,NG!C$2:C$18,1)+1),INDEX(NG!C$2:C$18,MATCH($A226,NG!C$2:C$18,1)):INDEX(NG!C$2:C$18,MATCH($A226,NG!C$2:C$18,1)+1))</f>
        <v>1.2565107247866958E-7</v>
      </c>
      <c r="M226" s="8">
        <f>FORECAST($A226,INDEX(NG!F$2:F$14,MATCH($A226,NG!E$2:E$14,1)):INDEX(NG!F$2:F$14,MATCH($A226,NG!E$2:E$14,1)+1),INDEX(NG!E$2:E$14,MATCH($A226,NG!E$2:E$14,1)):INDEX(NG!E$2:E$14,MATCH($A226,NG!E$2:E$14,1)+1))</f>
        <v>6.2158221502284265E-7</v>
      </c>
      <c r="N226" s="8">
        <f>FORECAST($A226,INDEX(NG!H$2:H$14,MATCH($A226,NG!G$2:G$14,1)):INDEX(NG!H$2:H$14,MATCH($A226,NG!G$2:G$14,1)+1),INDEX(NG!G$2:G$14,MATCH($A226,NG!G$2:G$14,1)):INDEX(NG!G$2:G$14,MATCH($A226,NG!G$2:G$14,1)+1))</f>
        <v>4.1204566323393816E-8</v>
      </c>
      <c r="O226" s="3">
        <v>3.0000000000000001E-6</v>
      </c>
      <c r="P226" s="3">
        <v>5.0000000000000003E-10</v>
      </c>
      <c r="T226" s="9"/>
    </row>
    <row r="227" spans="1:20" x14ac:dyDescent="0.35">
      <c r="A227">
        <v>225</v>
      </c>
      <c r="B227" s="13">
        <f t="shared" si="7"/>
        <v>-225</v>
      </c>
      <c r="C227" s="2">
        <v>0</v>
      </c>
      <c r="D227" s="2">
        <v>0</v>
      </c>
      <c r="E227" s="7">
        <f>FORECAST(A227,INDEX(ross!C$3:C$960,MATCH(A227,ross!B$3:B$960,1)):INDEX(ross!C$3:C$960,MATCH(A227,ross!B$3:B$960,1)+1),INDEX(ross!B$3:B$960,MATCH(A227,ross!B$3:B$960,1)):INDEX(ross!B$3:B$960,MATCH(A227,ross!B$3:B$960,1)+1))</f>
        <v>23.901119520000002</v>
      </c>
      <c r="F227" s="7">
        <f>FORECAST(A227,INDEX(ross!I$3:I$960,MATCH(A227,ross!B$3:B$960,1)):INDEX(ross!I$3:I$960,MATCH(A227,ross!B$3:B$960,1)+1),INDEX(ross!B$3:B$960,MATCH(A227,ross!B$3:B$960,1)):INDEX(ross!B$3:B$960,MATCH(A227,ross!B$3:B$960,1)+1))</f>
        <v>3.254072727870521</v>
      </c>
      <c r="G227" s="3">
        <f t="shared" si="6"/>
        <v>1.0000000000000001E-30</v>
      </c>
      <c r="H227" s="9">
        <f>FORECAST(A227,INDEX('18O'!C$3:C$29,MATCH(A227,'18O'!A$3:A$29,1)):INDEX('18O'!C$3:C$29,MATCH(A227,'18O'!A$3:A$29,1)+1),INDEX('18O'!A$3:A$29,MATCH(A227,'18O'!A$3:A$29,1)):INDEX('18O'!A$3:A$29,MATCH(A227,'18O'!A$3:A$29,1)+1))</f>
        <v>111.40705555555554</v>
      </c>
      <c r="I227" s="9">
        <f>FORECAST(A227,INDEX('18O'!E$3:E$29,MATCH(A227,'18O'!A$3:A$29,1)):INDEX('18O'!E$3:E$29,MATCH(A227,'18O'!A$3:A$29,1)+1),INDEX('18O'!A$3:A$29,MATCH(A227,'18O'!A$3:A$29,1)):INDEX('18O'!A$3:A$29,MATCH(A227,'18O'!A$3:A$29,1)+1))</f>
        <v>8.8462400484596753</v>
      </c>
      <c r="J227" s="27">
        <f>'39Ar'!E227</f>
        <v>0.67999999999999972</v>
      </c>
      <c r="K227" s="8">
        <f>FORECAST($A227,INDEX(NG!B$2:B$17,MATCH($A227,NG!A$2:A$17,1)):INDEX(NG!B$2:B$17,MATCH($A227,NG!A$2:A$17,1)+1),INDEX(NG!A$2:A$17,MATCH($A227,NG!A$2:A$17,1)):INDEX(NG!A$2:A$17,MATCH($A227,NG!A$2:A$17,1)+1))</f>
        <v>1.0693390725841326E-5</v>
      </c>
      <c r="L227" s="8">
        <f>FORECAST($A227,INDEX(NG!D$2:D$18,MATCH($A227,NG!C$2:C$18,1)):INDEX(NG!D$2:D$18,MATCH($A227,NG!C$2:C$18,1)+1),INDEX(NG!C$2:C$18,MATCH($A227,NG!C$2:C$18,1)):INDEX(NG!C$2:C$18,MATCH($A227,NG!C$2:C$18,1)+1))</f>
        <v>1.2545667860515997E-7</v>
      </c>
      <c r="M227" s="8">
        <f>FORECAST($A227,INDEX(NG!F$2:F$14,MATCH($A227,NG!E$2:E$14,1)):INDEX(NG!F$2:F$14,MATCH($A227,NG!E$2:E$14,1)+1),INDEX(NG!E$2:E$14,MATCH($A227,NG!E$2:E$14,1)):INDEX(NG!E$2:E$14,MATCH($A227,NG!E$2:E$14,1)+1))</f>
        <v>6.2004036916566694E-7</v>
      </c>
      <c r="N227" s="8">
        <f>FORECAST($A227,INDEX(NG!H$2:H$14,MATCH($A227,NG!G$2:G$14,1)):INDEX(NG!H$2:H$14,MATCH($A227,NG!G$2:G$14,1)+1),INDEX(NG!G$2:G$14,MATCH($A227,NG!G$2:G$14,1)):INDEX(NG!G$2:G$14,MATCH($A227,NG!G$2:G$14,1)+1))</f>
        <v>4.1138762917483694E-8</v>
      </c>
      <c r="O227" s="3">
        <v>3.0000000000000001E-6</v>
      </c>
      <c r="P227" s="3">
        <v>5.0000000000000003E-10</v>
      </c>
      <c r="T227" s="9"/>
    </row>
    <row r="228" spans="1:20" x14ac:dyDescent="0.35">
      <c r="A228">
        <v>226</v>
      </c>
      <c r="B228" s="13">
        <f t="shared" si="7"/>
        <v>-226</v>
      </c>
      <c r="C228" s="2">
        <v>0</v>
      </c>
      <c r="D228" s="2">
        <v>0</v>
      </c>
      <c r="E228" s="7">
        <f>FORECAST(A228,INDEX(ross!C$3:C$960,MATCH(A228,ross!B$3:B$960,1)):INDEX(ross!C$3:C$960,MATCH(A228,ross!B$3:B$960,1)+1),INDEX(ross!B$3:B$960,MATCH(A228,ross!B$3:B$960,1)):INDEX(ross!B$3:B$960,MATCH(A228,ross!B$3:B$960,1)+1))</f>
        <v>23.901647420000003</v>
      </c>
      <c r="F228" s="7">
        <f>FORECAST(A228,INDEX(ross!I$3:I$960,MATCH(A228,ross!B$3:B$960,1)):INDEX(ross!I$3:I$960,MATCH(A228,ross!B$3:B$960,1)+1),INDEX(ross!B$3:B$960,MATCH(A228,ross!B$3:B$960,1)):INDEX(ross!B$3:B$960,MATCH(A228,ross!B$3:B$960,1)+1))</f>
        <v>3.2546136430316501</v>
      </c>
      <c r="G228" s="3">
        <f t="shared" si="6"/>
        <v>1.0000000000000001E-30</v>
      </c>
      <c r="H228" s="9">
        <f>FORECAST(A228,INDEX('18O'!C$3:C$29,MATCH(A228,'18O'!A$3:A$29,1)):INDEX('18O'!C$3:C$29,MATCH(A228,'18O'!A$3:A$29,1)+1),INDEX('18O'!A$3:A$29,MATCH(A228,'18O'!A$3:A$29,1)):INDEX('18O'!A$3:A$29,MATCH(A228,'18O'!A$3:A$29,1)+1))</f>
        <v>111.4065111111111</v>
      </c>
      <c r="I228" s="9">
        <f>FORECAST(A228,INDEX('18O'!E$3:E$29,MATCH(A228,'18O'!A$3:A$29,1)):INDEX('18O'!E$3:E$29,MATCH(A228,'18O'!A$3:A$29,1)+1),INDEX('18O'!A$3:A$29,MATCH(A228,'18O'!A$3:A$29,1)):INDEX('18O'!A$3:A$29,MATCH(A228,'18O'!A$3:A$29,1)+1))</f>
        <v>8.8458584285219803</v>
      </c>
      <c r="J228" s="27">
        <f>'39Ar'!E228</f>
        <v>0.67999999999999972</v>
      </c>
      <c r="K228" s="8">
        <f>FORECAST($A228,INDEX(NG!B$2:B$17,MATCH($A228,NG!A$2:A$17,1)):INDEX(NG!B$2:B$17,MATCH($A228,NG!A$2:A$17,1)+1),INDEX(NG!A$2:A$17,MATCH($A228,NG!A$2:A$17,1)):INDEX(NG!A$2:A$17,MATCH($A228,NG!A$2:A$17,1)+1))</f>
        <v>1.0713562311478048E-5</v>
      </c>
      <c r="L228" s="8">
        <f>FORECAST($A228,INDEX(NG!D$2:D$18,MATCH($A228,NG!C$2:C$18,1)):INDEX(NG!D$2:D$18,MATCH($A228,NG!C$2:C$18,1)+1),INDEX(NG!C$2:C$18,MATCH($A228,NG!C$2:C$18,1)):INDEX(NG!C$2:C$18,MATCH($A228,NG!C$2:C$18,1)+1))</f>
        <v>1.2526228473165036E-7</v>
      </c>
      <c r="M228" s="8">
        <f>FORECAST($A228,INDEX(NG!F$2:F$14,MATCH($A228,NG!E$2:E$14,1)):INDEX(NG!F$2:F$14,MATCH($A228,NG!E$2:E$14,1)+1),INDEX(NG!E$2:E$14,MATCH($A228,NG!E$2:E$14,1)):INDEX(NG!E$2:E$14,MATCH($A228,NG!E$2:E$14,1)+1))</f>
        <v>6.1849852330849123E-7</v>
      </c>
      <c r="N228" s="8">
        <f>FORECAST($A228,INDEX(NG!H$2:H$14,MATCH($A228,NG!G$2:G$14,1)):INDEX(NG!H$2:H$14,MATCH($A228,NG!G$2:G$14,1)+1),INDEX(NG!G$2:G$14,MATCH($A228,NG!G$2:G$14,1)):INDEX(NG!G$2:G$14,MATCH($A228,NG!G$2:G$14,1)+1))</f>
        <v>4.1072959511573566E-8</v>
      </c>
      <c r="O228" s="3">
        <v>3.0000000000000001E-6</v>
      </c>
      <c r="P228" s="3">
        <v>5.0000000000000003E-10</v>
      </c>
      <c r="T228" s="9"/>
    </row>
    <row r="229" spans="1:20" x14ac:dyDescent="0.35">
      <c r="A229">
        <v>227</v>
      </c>
      <c r="B229" s="13">
        <f t="shared" si="7"/>
        <v>-227</v>
      </c>
      <c r="C229" s="2">
        <v>0</v>
      </c>
      <c r="D229" s="2">
        <v>0</v>
      </c>
      <c r="E229" s="7">
        <f>FORECAST(A229,INDEX(ross!C$3:C$960,MATCH(A229,ross!B$3:B$960,1)):INDEX(ross!C$3:C$960,MATCH(A229,ross!B$3:B$960,1)+1),INDEX(ross!B$3:B$960,MATCH(A229,ross!B$3:B$960,1)):INDEX(ross!B$3:B$960,MATCH(A229,ross!B$3:B$960,1)+1))</f>
        <v>23.90321294</v>
      </c>
      <c r="F229" s="7">
        <f>FORECAST(A229,INDEX(ross!I$3:I$960,MATCH(A229,ross!B$3:B$960,1)):INDEX(ross!I$3:I$960,MATCH(A229,ross!B$3:B$960,1)+1),INDEX(ross!B$3:B$960,MATCH(A229,ross!B$3:B$960,1)):INDEX(ross!B$3:B$960,MATCH(A229,ross!B$3:B$960,1)+1))</f>
        <v>3.2547676242371608</v>
      </c>
      <c r="G229" s="3">
        <f t="shared" si="6"/>
        <v>1.0000000000000001E-30</v>
      </c>
      <c r="H229" s="9">
        <f>FORECAST(A229,INDEX('18O'!C$3:C$29,MATCH(A229,'18O'!A$3:A$29,1)):INDEX('18O'!C$3:C$29,MATCH(A229,'18O'!A$3:A$29,1)+1),INDEX('18O'!A$3:A$29,MATCH(A229,'18O'!A$3:A$29,1)):INDEX('18O'!A$3:A$29,MATCH(A229,'18O'!A$3:A$29,1)+1))</f>
        <v>111.40596666666666</v>
      </c>
      <c r="I229" s="9">
        <f>FORECAST(A229,INDEX('18O'!E$3:E$29,MATCH(A229,'18O'!A$3:A$29,1)):INDEX('18O'!E$3:E$29,MATCH(A229,'18O'!A$3:A$29,1)+1),INDEX('18O'!A$3:A$29,MATCH(A229,'18O'!A$3:A$29,1)):INDEX('18O'!A$3:A$29,MATCH(A229,'18O'!A$3:A$29,1)+1))</f>
        <v>8.8454768085842872</v>
      </c>
      <c r="J229" s="27">
        <f>'39Ar'!E229</f>
        <v>0.67999999999999972</v>
      </c>
      <c r="K229" s="8">
        <f>FORECAST($A229,INDEX(NG!B$2:B$17,MATCH($A229,NG!A$2:A$17,1)):INDEX(NG!B$2:B$17,MATCH($A229,NG!A$2:A$17,1)+1),INDEX(NG!A$2:A$17,MATCH($A229,NG!A$2:A$17,1)):INDEX(NG!A$2:A$17,MATCH($A229,NG!A$2:A$17,1)+1))</f>
        <v>1.0733733897114769E-5</v>
      </c>
      <c r="L229" s="8">
        <f>FORECAST($A229,INDEX(NG!D$2:D$18,MATCH($A229,NG!C$2:C$18,1)):INDEX(NG!D$2:D$18,MATCH($A229,NG!C$2:C$18,1)+1),INDEX(NG!C$2:C$18,MATCH($A229,NG!C$2:C$18,1)):INDEX(NG!C$2:C$18,MATCH($A229,NG!C$2:C$18,1)+1))</f>
        <v>1.2506789085814074E-7</v>
      </c>
      <c r="M229" s="8">
        <f>FORECAST($A229,INDEX(NG!F$2:F$14,MATCH($A229,NG!E$2:E$14,1)):INDEX(NG!F$2:F$14,MATCH($A229,NG!E$2:E$14,1)+1),INDEX(NG!E$2:E$14,MATCH($A229,NG!E$2:E$14,1)):INDEX(NG!E$2:E$14,MATCH($A229,NG!E$2:E$14,1)+1))</f>
        <v>6.1695667745131552E-7</v>
      </c>
      <c r="N229" s="8">
        <f>FORECAST($A229,INDEX(NG!H$2:H$14,MATCH($A229,NG!G$2:G$14,1)):INDEX(NG!H$2:H$14,MATCH($A229,NG!G$2:G$14,1)+1),INDEX(NG!G$2:G$14,MATCH($A229,NG!G$2:G$14,1)):INDEX(NG!G$2:G$14,MATCH($A229,NG!G$2:G$14,1)+1))</f>
        <v>4.1007156105663444E-8</v>
      </c>
      <c r="O229" s="3">
        <v>3.0000000000000001E-6</v>
      </c>
      <c r="P229" s="3">
        <v>5.0000000000000003E-10</v>
      </c>
      <c r="T229" s="9"/>
    </row>
    <row r="230" spans="1:20" x14ac:dyDescent="0.35">
      <c r="A230">
        <v>228</v>
      </c>
      <c r="B230" s="13">
        <f t="shared" si="7"/>
        <v>-228</v>
      </c>
      <c r="C230" s="2">
        <v>0</v>
      </c>
      <c r="D230" s="2">
        <v>0</v>
      </c>
      <c r="E230" s="7">
        <f>FORECAST(A230,INDEX(ross!C$3:C$960,MATCH(A230,ross!B$3:B$960,1)):INDEX(ross!C$3:C$960,MATCH(A230,ross!B$3:B$960,1)+1),INDEX(ross!B$3:B$960,MATCH(A230,ross!B$3:B$960,1)):INDEX(ross!B$3:B$960,MATCH(A230,ross!B$3:B$960,1)+1))</f>
        <v>23.903717100000001</v>
      </c>
      <c r="F230" s="7">
        <f>FORECAST(A230,INDEX(ross!I$3:I$960,MATCH(A230,ross!B$3:B$960,1)):INDEX(ross!I$3:I$960,MATCH(A230,ross!B$3:B$960,1)+1),INDEX(ross!B$3:B$960,MATCH(A230,ross!B$3:B$960,1)):INDEX(ross!B$3:B$960,MATCH(A230,ross!B$3:B$960,1)+1))</f>
        <v>3.2556947842106956</v>
      </c>
      <c r="G230" s="3">
        <f t="shared" si="6"/>
        <v>1.0000000000000001E-30</v>
      </c>
      <c r="H230" s="9">
        <f>FORECAST(A230,INDEX('18O'!C$3:C$29,MATCH(A230,'18O'!A$3:A$29,1)):INDEX('18O'!C$3:C$29,MATCH(A230,'18O'!A$3:A$29,1)+1),INDEX('18O'!A$3:A$29,MATCH(A230,'18O'!A$3:A$29,1)):INDEX('18O'!A$3:A$29,MATCH(A230,'18O'!A$3:A$29,1)+1))</f>
        <v>111.40542222222221</v>
      </c>
      <c r="I230" s="9">
        <f>FORECAST(A230,INDEX('18O'!E$3:E$29,MATCH(A230,'18O'!A$3:A$29,1)):INDEX('18O'!E$3:E$29,MATCH(A230,'18O'!A$3:A$29,1)+1),INDEX('18O'!A$3:A$29,MATCH(A230,'18O'!A$3:A$29,1)):INDEX('18O'!A$3:A$29,MATCH(A230,'18O'!A$3:A$29,1)+1))</f>
        <v>8.8450951886465923</v>
      </c>
      <c r="J230" s="27">
        <f>'39Ar'!E230</f>
        <v>0.67999999999999972</v>
      </c>
      <c r="K230" s="8">
        <f>FORECAST($A230,INDEX(NG!B$2:B$17,MATCH($A230,NG!A$2:A$17,1)):INDEX(NG!B$2:B$17,MATCH($A230,NG!A$2:A$17,1)+1),INDEX(NG!A$2:A$17,MATCH($A230,NG!A$2:A$17,1)):INDEX(NG!A$2:A$17,MATCH($A230,NG!A$2:A$17,1)+1))</f>
        <v>1.0753905482751491E-5</v>
      </c>
      <c r="L230" s="8">
        <f>FORECAST($A230,INDEX(NG!D$2:D$18,MATCH($A230,NG!C$2:C$18,1)):INDEX(NG!D$2:D$18,MATCH($A230,NG!C$2:C$18,1)+1),INDEX(NG!C$2:C$18,MATCH($A230,NG!C$2:C$18,1)):INDEX(NG!C$2:C$18,MATCH($A230,NG!C$2:C$18,1)+1))</f>
        <v>1.2487349698463113E-7</v>
      </c>
      <c r="M230" s="8">
        <f>FORECAST($A230,INDEX(NG!F$2:F$14,MATCH($A230,NG!E$2:E$14,1)):INDEX(NG!F$2:F$14,MATCH($A230,NG!E$2:E$14,1)+1),INDEX(NG!E$2:E$14,MATCH($A230,NG!E$2:E$14,1)):INDEX(NG!E$2:E$14,MATCH($A230,NG!E$2:E$14,1)+1))</f>
        <v>6.154148315941398E-7</v>
      </c>
      <c r="N230" s="8">
        <f>FORECAST($A230,INDEX(NG!H$2:H$14,MATCH($A230,NG!G$2:G$14,1)):INDEX(NG!H$2:H$14,MATCH($A230,NG!G$2:G$14,1)+1),INDEX(NG!G$2:G$14,MATCH($A230,NG!G$2:G$14,1)):INDEX(NG!G$2:G$14,MATCH($A230,NG!G$2:G$14,1)+1))</f>
        <v>4.0941352699753322E-8</v>
      </c>
      <c r="O230" s="3">
        <v>3.0000000000000001E-6</v>
      </c>
      <c r="P230" s="3">
        <v>5.0000000000000003E-10</v>
      </c>
      <c r="T230" s="9"/>
    </row>
    <row r="231" spans="1:20" x14ac:dyDescent="0.35">
      <c r="A231">
        <v>229</v>
      </c>
      <c r="B231" s="13">
        <f t="shared" si="7"/>
        <v>-229</v>
      </c>
      <c r="C231" s="2">
        <v>0</v>
      </c>
      <c r="D231" s="2">
        <v>0</v>
      </c>
      <c r="E231" s="7">
        <f>FORECAST(A231,INDEX(ross!C$3:C$960,MATCH(A231,ross!B$3:B$960,1)):INDEX(ross!C$3:C$960,MATCH(A231,ross!B$3:B$960,1)+1),INDEX(ross!B$3:B$960,MATCH(A231,ross!B$3:B$960,1)):INDEX(ross!B$3:B$960,MATCH(A231,ross!B$3:B$960,1)+1))</f>
        <v>23.905059269999995</v>
      </c>
      <c r="F231" s="7">
        <f>FORECAST(A231,INDEX(ross!I$3:I$960,MATCH(A231,ross!B$3:B$960,1)):INDEX(ross!I$3:I$960,MATCH(A231,ross!B$3:B$960,1)+1),INDEX(ross!B$3:B$960,MATCH(A231,ross!B$3:B$960,1)):INDEX(ross!B$3:B$960,MATCH(A231,ross!B$3:B$960,1)+1))</f>
        <v>3.2563698929403384</v>
      </c>
      <c r="G231" s="3">
        <f t="shared" si="6"/>
        <v>1.0000000000000001E-30</v>
      </c>
      <c r="H231" s="9">
        <f>FORECAST(A231,INDEX('18O'!C$3:C$29,MATCH(A231,'18O'!A$3:A$29,1)):INDEX('18O'!C$3:C$29,MATCH(A231,'18O'!A$3:A$29,1)+1),INDEX('18O'!A$3:A$29,MATCH(A231,'18O'!A$3:A$29,1)):INDEX('18O'!A$3:A$29,MATCH(A231,'18O'!A$3:A$29,1)+1))</f>
        <v>111.40487777777777</v>
      </c>
      <c r="I231" s="9">
        <f>FORECAST(A231,INDEX('18O'!E$3:E$29,MATCH(A231,'18O'!A$3:A$29,1)):INDEX('18O'!E$3:E$29,MATCH(A231,'18O'!A$3:A$29,1)+1),INDEX('18O'!A$3:A$29,MATCH(A231,'18O'!A$3:A$29,1)):INDEX('18O'!A$3:A$29,MATCH(A231,'18O'!A$3:A$29,1)+1))</f>
        <v>8.8447135687088974</v>
      </c>
      <c r="J231" s="27">
        <f>'39Ar'!E231</f>
        <v>0.67999999999999972</v>
      </c>
      <c r="K231" s="8">
        <f>FORECAST($A231,INDEX(NG!B$2:B$17,MATCH($A231,NG!A$2:A$17,1)):INDEX(NG!B$2:B$17,MATCH($A231,NG!A$2:A$17,1)+1),INDEX(NG!A$2:A$17,MATCH($A231,NG!A$2:A$17,1)):INDEX(NG!A$2:A$17,MATCH($A231,NG!A$2:A$17,1)+1))</f>
        <v>1.0774077068388213E-5</v>
      </c>
      <c r="L231" s="8">
        <f>FORECAST($A231,INDEX(NG!D$2:D$18,MATCH($A231,NG!C$2:C$18,1)):INDEX(NG!D$2:D$18,MATCH($A231,NG!C$2:C$18,1)+1),INDEX(NG!C$2:C$18,MATCH($A231,NG!C$2:C$18,1)):INDEX(NG!C$2:C$18,MATCH($A231,NG!C$2:C$18,1)+1))</f>
        <v>1.2467910311112152E-7</v>
      </c>
      <c r="M231" s="8">
        <f>FORECAST($A231,INDEX(NG!F$2:F$14,MATCH($A231,NG!E$2:E$14,1)):INDEX(NG!F$2:F$14,MATCH($A231,NG!E$2:E$14,1)+1),INDEX(NG!E$2:E$14,MATCH($A231,NG!E$2:E$14,1)):INDEX(NG!E$2:E$14,MATCH($A231,NG!E$2:E$14,1)+1))</f>
        <v>6.1387298573696399E-7</v>
      </c>
      <c r="N231" s="8">
        <f>FORECAST($A231,INDEX(NG!H$2:H$14,MATCH($A231,NG!G$2:G$14,1)):INDEX(NG!H$2:H$14,MATCH($A231,NG!G$2:G$14,1)+1),INDEX(NG!G$2:G$14,MATCH($A231,NG!G$2:G$14,1)):INDEX(NG!G$2:G$14,MATCH($A231,NG!G$2:G$14,1)+1))</f>
        <v>4.0875549293843194E-8</v>
      </c>
      <c r="O231" s="3">
        <v>3.0000000000000001E-6</v>
      </c>
      <c r="P231" s="3">
        <v>5.0000000000000003E-10</v>
      </c>
      <c r="T231" s="9"/>
    </row>
    <row r="232" spans="1:20" x14ac:dyDescent="0.35">
      <c r="A232">
        <v>230</v>
      </c>
      <c r="B232" s="13">
        <f t="shared" si="7"/>
        <v>-230</v>
      </c>
      <c r="C232" s="2">
        <v>0</v>
      </c>
      <c r="D232" s="2">
        <v>0</v>
      </c>
      <c r="E232" s="7">
        <f>FORECAST(A232,INDEX(ross!C$3:C$960,MATCH(A232,ross!B$3:B$960,1)):INDEX(ross!C$3:C$960,MATCH(A232,ross!B$3:B$960,1)+1),INDEX(ross!B$3:B$960,MATCH(A232,ross!B$3:B$960,1)):INDEX(ross!B$3:B$960,MATCH(A232,ross!B$3:B$960,1)+1))</f>
        <v>23.906284880000001</v>
      </c>
      <c r="F232" s="7">
        <f>FORECAST(A232,INDEX(ross!I$3:I$960,MATCH(A232,ross!B$3:B$960,1)):INDEX(ross!I$3:I$960,MATCH(A232,ross!B$3:B$960,1)+1),INDEX(ross!B$3:B$960,MATCH(A232,ross!B$3:B$960,1)):INDEX(ross!B$3:B$960,MATCH(A232,ross!B$3:B$960,1)+1))</f>
        <v>3.2578203708787026</v>
      </c>
      <c r="G232" s="3">
        <f t="shared" si="6"/>
        <v>1.0000000000000001E-30</v>
      </c>
      <c r="H232" s="9">
        <f>FORECAST(A232,INDEX('18O'!C$3:C$29,MATCH(A232,'18O'!A$3:A$29,1)):INDEX('18O'!C$3:C$29,MATCH(A232,'18O'!A$3:A$29,1)+1),INDEX('18O'!A$3:A$29,MATCH(A232,'18O'!A$3:A$29,1)):INDEX('18O'!A$3:A$29,MATCH(A232,'18O'!A$3:A$29,1)+1))</f>
        <v>111.40433333333333</v>
      </c>
      <c r="I232" s="9">
        <f>FORECAST(A232,INDEX('18O'!E$3:E$29,MATCH(A232,'18O'!A$3:A$29,1)):INDEX('18O'!E$3:E$29,MATCH(A232,'18O'!A$3:A$29,1)+1),INDEX('18O'!A$3:A$29,MATCH(A232,'18O'!A$3:A$29,1)):INDEX('18O'!A$3:A$29,MATCH(A232,'18O'!A$3:A$29,1)+1))</f>
        <v>8.8443319487712024</v>
      </c>
      <c r="J232" s="27">
        <f>'39Ar'!E232</f>
        <v>0.67999999999999972</v>
      </c>
      <c r="K232" s="8">
        <f>FORECAST($A232,INDEX(NG!B$2:B$17,MATCH($A232,NG!A$2:A$17,1)):INDEX(NG!B$2:B$17,MATCH($A232,NG!A$2:A$17,1)+1),INDEX(NG!A$2:A$17,MATCH($A232,NG!A$2:A$17,1)):INDEX(NG!A$2:A$17,MATCH($A232,NG!A$2:A$17,1)+1))</f>
        <v>1.0794248654024934E-5</v>
      </c>
      <c r="L232" s="8">
        <f>FORECAST($A232,INDEX(NG!D$2:D$18,MATCH($A232,NG!C$2:C$18,1)):INDEX(NG!D$2:D$18,MATCH($A232,NG!C$2:C$18,1)+1),INDEX(NG!C$2:C$18,MATCH($A232,NG!C$2:C$18,1)):INDEX(NG!C$2:C$18,MATCH($A232,NG!C$2:C$18,1)+1))</f>
        <v>1.244847092376119E-7</v>
      </c>
      <c r="M232" s="8">
        <f>FORECAST($A232,INDEX(NG!F$2:F$14,MATCH($A232,NG!E$2:E$14,1)):INDEX(NG!F$2:F$14,MATCH($A232,NG!E$2:E$14,1)+1),INDEX(NG!E$2:E$14,MATCH($A232,NG!E$2:E$14,1)):INDEX(NG!E$2:E$14,MATCH($A232,NG!E$2:E$14,1)+1))</f>
        <v>6.1233113987978827E-7</v>
      </c>
      <c r="N232" s="8">
        <f>FORECAST($A232,INDEX(NG!H$2:H$14,MATCH($A232,NG!G$2:G$14,1)):INDEX(NG!H$2:H$14,MATCH($A232,NG!G$2:G$14,1)+1),INDEX(NG!G$2:G$14,MATCH($A232,NG!G$2:G$14,1)):INDEX(NG!G$2:G$14,MATCH($A232,NG!G$2:G$14,1)+1))</f>
        <v>4.0809745887933072E-8</v>
      </c>
      <c r="O232" s="3">
        <v>3.0000000000000001E-6</v>
      </c>
      <c r="P232" s="3">
        <v>5.0000000000000003E-10</v>
      </c>
      <c r="T232" s="9"/>
    </row>
    <row r="233" spans="1:20" x14ac:dyDescent="0.35">
      <c r="A233">
        <v>231</v>
      </c>
      <c r="B233" s="13">
        <f t="shared" si="7"/>
        <v>-231</v>
      </c>
      <c r="C233" s="2">
        <v>0</v>
      </c>
      <c r="D233" s="2">
        <v>0</v>
      </c>
      <c r="E233" s="7">
        <f>FORECAST(A233,INDEX(ross!C$3:C$960,MATCH(A233,ross!B$3:B$960,1)):INDEX(ross!C$3:C$960,MATCH(A233,ross!B$3:B$960,1)+1),INDEX(ross!B$3:B$960,MATCH(A233,ross!B$3:B$960,1)):INDEX(ross!B$3:B$960,MATCH(A233,ross!B$3:B$960,1)+1))</f>
        <v>23.908016279999998</v>
      </c>
      <c r="F233" s="7">
        <f>FORECAST(A233,INDEX(ross!I$3:I$960,MATCH(A233,ross!B$3:B$960,1)):INDEX(ross!I$3:I$960,MATCH(A233,ross!B$3:B$960,1)+1),INDEX(ross!B$3:B$960,MATCH(A233,ross!B$3:B$960,1)):INDEX(ross!B$3:B$960,MATCH(A233,ross!B$3:B$960,1)+1))</f>
        <v>3.2580357929155372</v>
      </c>
      <c r="G233" s="3">
        <f t="shared" si="6"/>
        <v>1.0000000000000001E-30</v>
      </c>
      <c r="H233" s="9">
        <f>FORECAST(A233,INDEX('18O'!C$3:C$29,MATCH(A233,'18O'!A$3:A$29,1)):INDEX('18O'!C$3:C$29,MATCH(A233,'18O'!A$3:A$29,1)+1),INDEX('18O'!A$3:A$29,MATCH(A233,'18O'!A$3:A$29,1)):INDEX('18O'!A$3:A$29,MATCH(A233,'18O'!A$3:A$29,1)+1))</f>
        <v>111.40378888888888</v>
      </c>
      <c r="I233" s="9">
        <f>FORECAST(A233,INDEX('18O'!E$3:E$29,MATCH(A233,'18O'!A$3:A$29,1)):INDEX('18O'!E$3:E$29,MATCH(A233,'18O'!A$3:A$29,1)+1),INDEX('18O'!A$3:A$29,MATCH(A233,'18O'!A$3:A$29,1)):INDEX('18O'!A$3:A$29,MATCH(A233,'18O'!A$3:A$29,1)+1))</f>
        <v>8.8439503288335075</v>
      </c>
      <c r="J233" s="27">
        <f>'39Ar'!E233</f>
        <v>0.67999999999999972</v>
      </c>
      <c r="K233" s="8">
        <f>FORECAST($A233,INDEX(NG!B$2:B$17,MATCH($A233,NG!A$2:A$17,1)):INDEX(NG!B$2:B$17,MATCH($A233,NG!A$2:A$17,1)+1),INDEX(NG!A$2:A$17,MATCH($A233,NG!A$2:A$17,1)):INDEX(NG!A$2:A$17,MATCH($A233,NG!A$2:A$17,1)+1))</f>
        <v>1.0814420239661656E-5</v>
      </c>
      <c r="L233" s="8">
        <f>FORECAST($A233,INDEX(NG!D$2:D$18,MATCH($A233,NG!C$2:C$18,1)):INDEX(NG!D$2:D$18,MATCH($A233,NG!C$2:C$18,1)+1),INDEX(NG!C$2:C$18,MATCH($A233,NG!C$2:C$18,1)):INDEX(NG!C$2:C$18,MATCH($A233,NG!C$2:C$18,1)+1))</f>
        <v>1.2429031536410226E-7</v>
      </c>
      <c r="M233" s="8">
        <f>FORECAST($A233,INDEX(NG!F$2:F$14,MATCH($A233,NG!E$2:E$14,1)):INDEX(NG!F$2:F$14,MATCH($A233,NG!E$2:E$14,1)+1),INDEX(NG!E$2:E$14,MATCH($A233,NG!E$2:E$14,1)):INDEX(NG!E$2:E$14,MATCH($A233,NG!E$2:E$14,1)+1))</f>
        <v>6.1078929402261246E-7</v>
      </c>
      <c r="N233" s="8">
        <f>FORECAST($A233,INDEX(NG!H$2:H$14,MATCH($A233,NG!G$2:G$14,1)):INDEX(NG!H$2:H$14,MATCH($A233,NG!G$2:G$14,1)+1),INDEX(NG!G$2:G$14,MATCH($A233,NG!G$2:G$14,1)):INDEX(NG!G$2:G$14,MATCH($A233,NG!G$2:G$14,1)+1))</f>
        <v>4.0743942482022944E-8</v>
      </c>
      <c r="O233" s="3">
        <v>3.0000000000000001E-6</v>
      </c>
      <c r="P233" s="3">
        <v>5.0000000000000003E-10</v>
      </c>
      <c r="T233" s="9"/>
    </row>
    <row r="234" spans="1:20" x14ac:dyDescent="0.35">
      <c r="A234">
        <v>232</v>
      </c>
      <c r="B234" s="13">
        <f t="shared" si="7"/>
        <v>-232</v>
      </c>
      <c r="C234" s="2">
        <v>0</v>
      </c>
      <c r="D234" s="2">
        <v>0</v>
      </c>
      <c r="E234" s="7">
        <f>FORECAST(A234,INDEX(ross!C$3:C$960,MATCH(A234,ross!B$3:B$960,1)):INDEX(ross!C$3:C$960,MATCH(A234,ross!B$3:B$960,1)+1),INDEX(ross!B$3:B$960,MATCH(A234,ross!B$3:B$960,1)):INDEX(ross!B$3:B$960,MATCH(A234,ross!B$3:B$960,1)+1))</f>
        <v>23.908745400000001</v>
      </c>
      <c r="F234" s="7">
        <f>FORECAST(A234,INDEX(ross!I$3:I$960,MATCH(A234,ross!B$3:B$960,1)):INDEX(ross!I$3:I$960,MATCH(A234,ross!B$3:B$960,1)+1),INDEX(ross!B$3:B$960,MATCH(A234,ross!B$3:B$960,1)):INDEX(ross!B$3:B$960,MATCH(A234,ross!B$3:B$960,1)+1))</f>
        <v>3.2585559985156842</v>
      </c>
      <c r="G234" s="3">
        <f t="shared" si="6"/>
        <v>1.0000000000000001E-30</v>
      </c>
      <c r="H234" s="9">
        <f>FORECAST(A234,INDEX('18O'!C$3:C$29,MATCH(A234,'18O'!A$3:A$29,1)):INDEX('18O'!C$3:C$29,MATCH(A234,'18O'!A$3:A$29,1)+1),INDEX('18O'!A$3:A$29,MATCH(A234,'18O'!A$3:A$29,1)):INDEX('18O'!A$3:A$29,MATCH(A234,'18O'!A$3:A$29,1)+1))</f>
        <v>111.40324444444444</v>
      </c>
      <c r="I234" s="9">
        <f>FORECAST(A234,INDEX('18O'!E$3:E$29,MATCH(A234,'18O'!A$3:A$29,1)):INDEX('18O'!E$3:E$29,MATCH(A234,'18O'!A$3:A$29,1)+1),INDEX('18O'!A$3:A$29,MATCH(A234,'18O'!A$3:A$29,1)):INDEX('18O'!A$3:A$29,MATCH(A234,'18O'!A$3:A$29,1)+1))</f>
        <v>8.8435687088958126</v>
      </c>
      <c r="J234" s="27">
        <f>'39Ar'!E234</f>
        <v>0.67999999999999972</v>
      </c>
      <c r="K234" s="8">
        <f>FORECAST($A234,INDEX(NG!B$2:B$17,MATCH($A234,NG!A$2:A$17,1)):INDEX(NG!B$2:B$17,MATCH($A234,NG!A$2:A$17,1)+1),INDEX(NG!A$2:A$17,MATCH($A234,NG!A$2:A$17,1)):INDEX(NG!A$2:A$17,MATCH($A234,NG!A$2:A$17,1)+1))</f>
        <v>1.0834591825298378E-5</v>
      </c>
      <c r="L234" s="8">
        <f>FORECAST($A234,INDEX(NG!D$2:D$18,MATCH($A234,NG!C$2:C$18,1)):INDEX(NG!D$2:D$18,MATCH($A234,NG!C$2:C$18,1)+1),INDEX(NG!C$2:C$18,MATCH($A234,NG!C$2:C$18,1)):INDEX(NG!C$2:C$18,MATCH($A234,NG!C$2:C$18,1)+1))</f>
        <v>1.2409592149059265E-7</v>
      </c>
      <c r="M234" s="8">
        <f>FORECAST($A234,INDEX(NG!F$2:F$14,MATCH($A234,NG!E$2:E$14,1)):INDEX(NG!F$2:F$14,MATCH($A234,NG!E$2:E$14,1)+1),INDEX(NG!E$2:E$14,MATCH($A234,NG!E$2:E$14,1)):INDEX(NG!E$2:E$14,MATCH($A234,NG!E$2:E$14,1)+1))</f>
        <v>6.0924744816543674E-7</v>
      </c>
      <c r="N234" s="8">
        <f>FORECAST($A234,INDEX(NG!H$2:H$14,MATCH($A234,NG!G$2:G$14,1)):INDEX(NG!H$2:H$14,MATCH($A234,NG!G$2:G$14,1)+1),INDEX(NG!G$2:G$14,MATCH($A234,NG!G$2:G$14,1)):INDEX(NG!G$2:G$14,MATCH($A234,NG!G$2:G$14,1)+1))</f>
        <v>4.0678139076112822E-8</v>
      </c>
      <c r="O234" s="3">
        <v>3.0000000000000001E-6</v>
      </c>
      <c r="P234" s="3">
        <v>5.0000000000000003E-10</v>
      </c>
      <c r="T234" s="9"/>
    </row>
    <row r="235" spans="1:20" x14ac:dyDescent="0.35">
      <c r="A235">
        <v>233</v>
      </c>
      <c r="B235" s="13">
        <f t="shared" si="7"/>
        <v>-233</v>
      </c>
      <c r="C235" s="2">
        <v>0</v>
      </c>
      <c r="D235" s="2">
        <v>0</v>
      </c>
      <c r="E235" s="7">
        <f>FORECAST(A235,INDEX(ross!C$3:C$960,MATCH(A235,ross!B$3:B$960,1)):INDEX(ross!C$3:C$960,MATCH(A235,ross!B$3:B$960,1)+1),INDEX(ross!B$3:B$960,MATCH(A235,ross!B$3:B$960,1)):INDEX(ross!B$3:B$960,MATCH(A235,ross!B$3:B$960,1)+1))</f>
        <v>23.910930690000001</v>
      </c>
      <c r="F235" s="7">
        <f>FORECAST(A235,INDEX(ross!I$3:I$960,MATCH(A235,ross!B$3:B$960,1)):INDEX(ross!I$3:I$960,MATCH(A235,ross!B$3:B$960,1)+1),INDEX(ross!B$3:B$960,MATCH(A235,ross!B$3:B$960,1)):INDEX(ross!B$3:B$960,MATCH(A235,ross!B$3:B$960,1)+1))</f>
        <v>3.2592398679261576</v>
      </c>
      <c r="G235" s="3">
        <f t="shared" si="6"/>
        <v>1.0000000000000001E-30</v>
      </c>
      <c r="H235" s="9">
        <f>FORECAST(A235,INDEX('18O'!C$3:C$29,MATCH(A235,'18O'!A$3:A$29,1)):INDEX('18O'!C$3:C$29,MATCH(A235,'18O'!A$3:A$29,1)+1),INDEX('18O'!A$3:A$29,MATCH(A235,'18O'!A$3:A$29,1)):INDEX('18O'!A$3:A$29,MATCH(A235,'18O'!A$3:A$29,1)+1))</f>
        <v>111.4027</v>
      </c>
      <c r="I235" s="9">
        <f>FORECAST(A235,INDEX('18O'!E$3:E$29,MATCH(A235,'18O'!A$3:A$29,1)):INDEX('18O'!E$3:E$29,MATCH(A235,'18O'!A$3:A$29,1)+1),INDEX('18O'!A$3:A$29,MATCH(A235,'18O'!A$3:A$29,1)):INDEX('18O'!A$3:A$29,MATCH(A235,'18O'!A$3:A$29,1)+1))</f>
        <v>8.8431870889581177</v>
      </c>
      <c r="J235" s="27">
        <f>'39Ar'!E235</f>
        <v>0.67999999999999972</v>
      </c>
      <c r="K235" s="8">
        <f>FORECAST($A235,INDEX(NG!B$2:B$17,MATCH($A235,NG!A$2:A$17,1)):INDEX(NG!B$2:B$17,MATCH($A235,NG!A$2:A$17,1)+1),INDEX(NG!A$2:A$17,MATCH($A235,NG!A$2:A$17,1)):INDEX(NG!A$2:A$17,MATCH($A235,NG!A$2:A$17,1)+1))</f>
        <v>1.0854763410935099E-5</v>
      </c>
      <c r="L235" s="8">
        <f>FORECAST($A235,INDEX(NG!D$2:D$18,MATCH($A235,NG!C$2:C$18,1)):INDEX(NG!D$2:D$18,MATCH($A235,NG!C$2:C$18,1)+1),INDEX(NG!C$2:C$18,MATCH($A235,NG!C$2:C$18,1)):INDEX(NG!C$2:C$18,MATCH($A235,NG!C$2:C$18,1)+1))</f>
        <v>1.2390152761708303E-7</v>
      </c>
      <c r="M235" s="8">
        <f>FORECAST($A235,INDEX(NG!F$2:F$14,MATCH($A235,NG!E$2:E$14,1)):INDEX(NG!F$2:F$14,MATCH($A235,NG!E$2:E$14,1)+1),INDEX(NG!E$2:E$14,MATCH($A235,NG!E$2:E$14,1)):INDEX(NG!E$2:E$14,MATCH($A235,NG!E$2:E$14,1)+1))</f>
        <v>6.0770560230826103E-7</v>
      </c>
      <c r="N235" s="8">
        <f>FORECAST($A235,INDEX(NG!H$2:H$14,MATCH($A235,NG!G$2:G$14,1)):INDEX(NG!H$2:H$14,MATCH($A235,NG!G$2:G$14,1)+1),INDEX(NG!G$2:G$14,MATCH($A235,NG!G$2:G$14,1)):INDEX(NG!G$2:G$14,MATCH($A235,NG!G$2:G$14,1)+1))</f>
        <v>4.0612335670202701E-8</v>
      </c>
      <c r="O235" s="3">
        <v>3.0000000000000001E-6</v>
      </c>
      <c r="P235" s="3">
        <v>5.0000000000000003E-10</v>
      </c>
      <c r="T235" s="9"/>
    </row>
    <row r="236" spans="1:20" x14ac:dyDescent="0.35">
      <c r="A236">
        <v>234</v>
      </c>
      <c r="B236" s="13">
        <f t="shared" si="7"/>
        <v>-234</v>
      </c>
      <c r="C236" s="2">
        <v>0</v>
      </c>
      <c r="D236" s="2">
        <v>0</v>
      </c>
      <c r="E236" s="7">
        <f>FORECAST(A236,INDEX(ross!C$3:C$960,MATCH(A236,ross!B$3:B$960,1)):INDEX(ross!C$3:C$960,MATCH(A236,ross!B$3:B$960,1)+1),INDEX(ross!B$3:B$960,MATCH(A236,ross!B$3:B$960,1)):INDEX(ross!B$3:B$960,MATCH(A236,ross!B$3:B$960,1)+1))</f>
        <v>23.912738170000001</v>
      </c>
      <c r="F236" s="7">
        <f>FORECAST(A236,INDEX(ross!I$3:I$960,MATCH(A236,ross!B$3:B$960,1)):INDEX(ross!I$3:I$960,MATCH(A236,ross!B$3:B$960,1)+1),INDEX(ross!B$3:B$960,MATCH(A236,ross!B$3:B$960,1)):INDEX(ross!B$3:B$960,MATCH(A236,ross!B$3:B$960,1)+1))</f>
        <v>3.2599619058578613</v>
      </c>
      <c r="G236" s="3">
        <f t="shared" si="6"/>
        <v>1.0000000000000001E-30</v>
      </c>
      <c r="H236" s="9">
        <f>FORECAST(A236,INDEX('18O'!C$3:C$29,MATCH(A236,'18O'!A$3:A$29,1)):INDEX('18O'!C$3:C$29,MATCH(A236,'18O'!A$3:A$29,1)+1),INDEX('18O'!A$3:A$29,MATCH(A236,'18O'!A$3:A$29,1)):INDEX('18O'!A$3:A$29,MATCH(A236,'18O'!A$3:A$29,1)+1))</f>
        <v>111.40215555555554</v>
      </c>
      <c r="I236" s="9">
        <f>FORECAST(A236,INDEX('18O'!E$3:E$29,MATCH(A236,'18O'!A$3:A$29,1)):INDEX('18O'!E$3:E$29,MATCH(A236,'18O'!A$3:A$29,1)+1),INDEX('18O'!A$3:A$29,MATCH(A236,'18O'!A$3:A$29,1)):INDEX('18O'!A$3:A$29,MATCH(A236,'18O'!A$3:A$29,1)+1))</f>
        <v>8.8428054690204227</v>
      </c>
      <c r="J236" s="27">
        <f>'39Ar'!E236</f>
        <v>0.67999999999999972</v>
      </c>
      <c r="K236" s="8">
        <f>FORECAST($A236,INDEX(NG!B$2:B$17,MATCH($A236,NG!A$2:A$17,1)):INDEX(NG!B$2:B$17,MATCH($A236,NG!A$2:A$17,1)+1),INDEX(NG!A$2:A$17,MATCH($A236,NG!A$2:A$17,1)):INDEX(NG!A$2:A$17,MATCH($A236,NG!A$2:A$17,1)+1))</f>
        <v>1.0874934996571823E-5</v>
      </c>
      <c r="L236" s="8">
        <f>FORECAST($A236,INDEX(NG!D$2:D$18,MATCH($A236,NG!C$2:C$18,1)):INDEX(NG!D$2:D$18,MATCH($A236,NG!C$2:C$18,1)+1),INDEX(NG!C$2:C$18,MATCH($A236,NG!C$2:C$18,1)):INDEX(NG!C$2:C$18,MATCH($A236,NG!C$2:C$18,1)+1))</f>
        <v>1.2370713374357339E-7</v>
      </c>
      <c r="M236" s="8">
        <f>FORECAST($A236,INDEX(NG!F$2:F$14,MATCH($A236,NG!E$2:E$14,1)):INDEX(NG!F$2:F$14,MATCH($A236,NG!E$2:E$14,1)+1),INDEX(NG!E$2:E$14,MATCH($A236,NG!E$2:E$14,1)):INDEX(NG!E$2:E$14,MATCH($A236,NG!E$2:E$14,1)+1))</f>
        <v>6.0616375645108532E-7</v>
      </c>
      <c r="N236" s="8">
        <f>FORECAST($A236,INDEX(NG!H$2:H$14,MATCH($A236,NG!G$2:G$14,1)):INDEX(NG!H$2:H$14,MATCH($A236,NG!G$2:G$14,1)+1),INDEX(NG!G$2:G$14,MATCH($A236,NG!G$2:G$14,1)):INDEX(NG!G$2:G$14,MATCH($A236,NG!G$2:G$14,1)+1))</f>
        <v>4.0546532264292572E-8</v>
      </c>
      <c r="O236" s="3">
        <v>3.0000000000000001E-6</v>
      </c>
      <c r="P236" s="3">
        <v>5.0000000000000003E-10</v>
      </c>
      <c r="T236" s="9"/>
    </row>
    <row r="237" spans="1:20" x14ac:dyDescent="0.35">
      <c r="A237">
        <v>235</v>
      </c>
      <c r="B237" s="13">
        <f t="shared" si="7"/>
        <v>-235</v>
      </c>
      <c r="C237" s="2">
        <v>0</v>
      </c>
      <c r="D237" s="2">
        <v>0</v>
      </c>
      <c r="E237" s="7">
        <f>FORECAST(A237,INDEX(ross!C$3:C$960,MATCH(A237,ross!B$3:B$960,1)):INDEX(ross!C$3:C$960,MATCH(A237,ross!B$3:B$960,1)+1),INDEX(ross!B$3:B$960,MATCH(A237,ross!B$3:B$960,1)):INDEX(ross!B$3:B$960,MATCH(A237,ross!B$3:B$960,1)+1))</f>
        <v>23.914676270000001</v>
      </c>
      <c r="F237" s="7">
        <f>FORECAST(A237,INDEX(ross!I$3:I$960,MATCH(A237,ross!B$3:B$960,1)):INDEX(ross!I$3:I$960,MATCH(A237,ross!B$3:B$960,1)+1),INDEX(ross!B$3:B$960,MATCH(A237,ross!B$3:B$960,1)):INDEX(ross!B$3:B$960,MATCH(A237,ross!B$3:B$960,1)+1))</f>
        <v>3.2613066339562176</v>
      </c>
      <c r="G237" s="3">
        <f t="shared" si="6"/>
        <v>1.0000000000000001E-30</v>
      </c>
      <c r="H237" s="9">
        <f>FORECAST(A237,INDEX('18O'!C$3:C$29,MATCH(A237,'18O'!A$3:A$29,1)):INDEX('18O'!C$3:C$29,MATCH(A237,'18O'!A$3:A$29,1)+1),INDEX('18O'!A$3:A$29,MATCH(A237,'18O'!A$3:A$29,1)):INDEX('18O'!A$3:A$29,MATCH(A237,'18O'!A$3:A$29,1)+1))</f>
        <v>111.40161111111109</v>
      </c>
      <c r="I237" s="9">
        <f>FORECAST(A237,INDEX('18O'!E$3:E$29,MATCH(A237,'18O'!A$3:A$29,1)):INDEX('18O'!E$3:E$29,MATCH(A237,'18O'!A$3:A$29,1)+1),INDEX('18O'!A$3:A$29,MATCH(A237,'18O'!A$3:A$29,1)):INDEX('18O'!A$3:A$29,MATCH(A237,'18O'!A$3:A$29,1)+1))</f>
        <v>8.8424238490827296</v>
      </c>
      <c r="J237" s="27">
        <f>'39Ar'!E237</f>
        <v>0.67999999999999972</v>
      </c>
      <c r="K237" s="8">
        <f>FORECAST($A237,INDEX(NG!B$2:B$17,MATCH($A237,NG!A$2:A$17,1)):INDEX(NG!B$2:B$17,MATCH($A237,NG!A$2:A$17,1)+1),INDEX(NG!A$2:A$17,MATCH($A237,NG!A$2:A$17,1)):INDEX(NG!A$2:A$17,MATCH($A237,NG!A$2:A$17,1)+1))</f>
        <v>1.0895106582208543E-5</v>
      </c>
      <c r="L237" s="8">
        <f>FORECAST($A237,INDEX(NG!D$2:D$18,MATCH($A237,NG!C$2:C$18,1)):INDEX(NG!D$2:D$18,MATCH($A237,NG!C$2:C$18,1)+1),INDEX(NG!C$2:C$18,MATCH($A237,NG!C$2:C$18,1)):INDEX(NG!C$2:C$18,MATCH($A237,NG!C$2:C$18,1)+1))</f>
        <v>1.2351273987006378E-7</v>
      </c>
      <c r="M237" s="8">
        <f>FORECAST($A237,INDEX(NG!F$2:F$14,MATCH($A237,NG!E$2:E$14,1)):INDEX(NG!F$2:F$14,MATCH($A237,NG!E$2:E$14,1)+1),INDEX(NG!E$2:E$14,MATCH($A237,NG!E$2:E$14,1)):INDEX(NG!E$2:E$14,MATCH($A237,NG!E$2:E$14,1)+1))</f>
        <v>6.0462191059390961E-7</v>
      </c>
      <c r="N237" s="8">
        <f>FORECAST($A237,INDEX(NG!H$2:H$14,MATCH($A237,NG!G$2:G$14,1)):INDEX(NG!H$2:H$14,MATCH($A237,NG!G$2:G$14,1)+1),INDEX(NG!G$2:G$14,MATCH($A237,NG!G$2:G$14,1)):INDEX(NG!G$2:G$14,MATCH($A237,NG!G$2:G$14,1)+1))</f>
        <v>4.0480728858382444E-8</v>
      </c>
      <c r="O237" s="3">
        <v>3.0000000000000001E-6</v>
      </c>
      <c r="P237" s="3">
        <v>5.0000000000000003E-10</v>
      </c>
      <c r="T237" s="9"/>
    </row>
    <row r="238" spans="1:20" x14ac:dyDescent="0.35">
      <c r="A238">
        <v>236</v>
      </c>
      <c r="B238" s="13">
        <f t="shared" si="7"/>
        <v>-236</v>
      </c>
      <c r="C238" s="2">
        <v>0</v>
      </c>
      <c r="D238" s="2">
        <v>0</v>
      </c>
      <c r="E238" s="7">
        <f>FORECAST(A238,INDEX(ross!C$3:C$960,MATCH(A238,ross!B$3:B$960,1)):INDEX(ross!C$3:C$960,MATCH(A238,ross!B$3:B$960,1)+1),INDEX(ross!B$3:B$960,MATCH(A238,ross!B$3:B$960,1)):INDEX(ross!B$3:B$960,MATCH(A238,ross!B$3:B$960,1)+1))</f>
        <v>23.91639481</v>
      </c>
      <c r="F238" s="7">
        <f>FORECAST(A238,INDEX(ross!I$3:I$960,MATCH(A238,ross!B$3:B$960,1)):INDEX(ross!I$3:I$960,MATCH(A238,ross!B$3:B$960,1)+1),INDEX(ross!B$3:B$960,MATCH(A238,ross!B$3:B$960,1)):INDEX(ross!B$3:B$960,MATCH(A238,ross!B$3:B$960,1)+1))</f>
        <v>3.2626999786446413</v>
      </c>
      <c r="G238" s="3">
        <f t="shared" si="6"/>
        <v>1.0000000000000001E-30</v>
      </c>
      <c r="H238" s="9">
        <f>FORECAST(A238,INDEX('18O'!C$3:C$29,MATCH(A238,'18O'!A$3:A$29,1)):INDEX('18O'!C$3:C$29,MATCH(A238,'18O'!A$3:A$29,1)+1),INDEX('18O'!A$3:A$29,MATCH(A238,'18O'!A$3:A$29,1)):INDEX('18O'!A$3:A$29,MATCH(A238,'18O'!A$3:A$29,1)+1))</f>
        <v>111.40106666666665</v>
      </c>
      <c r="I238" s="9">
        <f>FORECAST(A238,INDEX('18O'!E$3:E$29,MATCH(A238,'18O'!A$3:A$29,1)):INDEX('18O'!E$3:E$29,MATCH(A238,'18O'!A$3:A$29,1)+1),INDEX('18O'!A$3:A$29,MATCH(A238,'18O'!A$3:A$29,1)):INDEX('18O'!A$3:A$29,MATCH(A238,'18O'!A$3:A$29,1)+1))</f>
        <v>8.8420422291450347</v>
      </c>
      <c r="J238" s="27">
        <f>'39Ar'!E238</f>
        <v>0.67999999999999972</v>
      </c>
      <c r="K238" s="8">
        <f>FORECAST($A238,INDEX(NG!B$2:B$17,MATCH($A238,NG!A$2:A$17,1)):INDEX(NG!B$2:B$17,MATCH($A238,NG!A$2:A$17,1)+1),INDEX(NG!A$2:A$17,MATCH($A238,NG!A$2:A$17,1)):INDEX(NG!A$2:A$17,MATCH($A238,NG!A$2:A$17,1)+1))</f>
        <v>1.0915278167845264E-5</v>
      </c>
      <c r="L238" s="8">
        <f>FORECAST($A238,INDEX(NG!D$2:D$18,MATCH($A238,NG!C$2:C$18,1)):INDEX(NG!D$2:D$18,MATCH($A238,NG!C$2:C$18,1)+1),INDEX(NG!C$2:C$18,MATCH($A238,NG!C$2:C$18,1)):INDEX(NG!C$2:C$18,MATCH($A238,NG!C$2:C$18,1)+1))</f>
        <v>1.2331834599655417E-7</v>
      </c>
      <c r="M238" s="8">
        <f>FORECAST($A238,INDEX(NG!F$2:F$14,MATCH($A238,NG!E$2:E$14,1)):INDEX(NG!F$2:F$14,MATCH($A238,NG!E$2:E$14,1)+1),INDEX(NG!E$2:E$14,MATCH($A238,NG!E$2:E$14,1)):INDEX(NG!E$2:E$14,MATCH($A238,NG!E$2:E$14,1)+1))</f>
        <v>6.0308006473673379E-7</v>
      </c>
      <c r="N238" s="8">
        <f>FORECAST($A238,INDEX(NG!H$2:H$14,MATCH($A238,NG!G$2:G$14,1)):INDEX(NG!H$2:H$14,MATCH($A238,NG!G$2:G$14,1)+1),INDEX(NG!G$2:G$14,MATCH($A238,NG!G$2:G$14,1)):INDEX(NG!G$2:G$14,MATCH($A238,NG!G$2:G$14,1)+1))</f>
        <v>4.0414925452472322E-8</v>
      </c>
      <c r="O238" s="3">
        <v>3.0000000000000001E-6</v>
      </c>
      <c r="P238" s="3">
        <v>5.0000000000000003E-10</v>
      </c>
      <c r="T238" s="9"/>
    </row>
    <row r="239" spans="1:20" x14ac:dyDescent="0.35">
      <c r="A239">
        <v>237</v>
      </c>
      <c r="B239" s="13">
        <f t="shared" si="7"/>
        <v>-237</v>
      </c>
      <c r="C239" s="2">
        <v>0</v>
      </c>
      <c r="D239" s="2">
        <v>0</v>
      </c>
      <c r="E239" s="7">
        <f>FORECAST(A239,INDEX(ross!C$3:C$960,MATCH(A239,ross!B$3:B$960,1)):INDEX(ross!C$3:C$960,MATCH(A239,ross!B$3:B$960,1)+1),INDEX(ross!B$3:B$960,MATCH(A239,ross!B$3:B$960,1)):INDEX(ross!B$3:B$960,MATCH(A239,ross!B$3:B$960,1)+1))</f>
        <v>23.919479270000004</v>
      </c>
      <c r="F239" s="7">
        <f>FORECAST(A239,INDEX(ross!I$3:I$960,MATCH(A239,ross!B$3:B$960,1)):INDEX(ross!I$3:I$960,MATCH(A239,ross!B$3:B$960,1)+1),INDEX(ross!B$3:B$960,MATCH(A239,ross!B$3:B$960,1)):INDEX(ross!B$3:B$960,MATCH(A239,ross!B$3:B$960,1)+1))</f>
        <v>3.2639809843166541</v>
      </c>
      <c r="G239" s="3">
        <f t="shared" si="6"/>
        <v>1.0000000000000001E-30</v>
      </c>
      <c r="H239" s="9">
        <f>FORECAST(A239,INDEX('18O'!C$3:C$29,MATCH(A239,'18O'!A$3:A$29,1)):INDEX('18O'!C$3:C$29,MATCH(A239,'18O'!A$3:A$29,1)+1),INDEX('18O'!A$3:A$29,MATCH(A239,'18O'!A$3:A$29,1)):INDEX('18O'!A$3:A$29,MATCH(A239,'18O'!A$3:A$29,1)+1))</f>
        <v>111.40052222222221</v>
      </c>
      <c r="I239" s="9">
        <f>FORECAST(A239,INDEX('18O'!E$3:E$29,MATCH(A239,'18O'!A$3:A$29,1)):INDEX('18O'!E$3:E$29,MATCH(A239,'18O'!A$3:A$29,1)+1),INDEX('18O'!A$3:A$29,MATCH(A239,'18O'!A$3:A$29,1)):INDEX('18O'!A$3:A$29,MATCH(A239,'18O'!A$3:A$29,1)+1))</f>
        <v>8.8416606092073398</v>
      </c>
      <c r="J239" s="27">
        <f>'39Ar'!E239</f>
        <v>0.67999999999999972</v>
      </c>
      <c r="K239" s="8">
        <f>FORECAST($A239,INDEX(NG!B$2:B$17,MATCH($A239,NG!A$2:A$17,1)):INDEX(NG!B$2:B$17,MATCH($A239,NG!A$2:A$17,1)+1),INDEX(NG!A$2:A$17,MATCH($A239,NG!A$2:A$17,1)):INDEX(NG!A$2:A$17,MATCH($A239,NG!A$2:A$17,1)+1))</f>
        <v>1.0935449753481988E-5</v>
      </c>
      <c r="L239" s="8">
        <f>FORECAST($A239,INDEX(NG!D$2:D$18,MATCH($A239,NG!C$2:C$18,1)):INDEX(NG!D$2:D$18,MATCH($A239,NG!C$2:C$18,1)+1),INDEX(NG!C$2:C$18,MATCH($A239,NG!C$2:C$18,1)):INDEX(NG!C$2:C$18,MATCH($A239,NG!C$2:C$18,1)+1))</f>
        <v>1.2312395212304455E-7</v>
      </c>
      <c r="M239" s="8">
        <f>FORECAST($A239,INDEX(NG!F$2:F$14,MATCH($A239,NG!E$2:E$14,1)):INDEX(NG!F$2:F$14,MATCH($A239,NG!E$2:E$14,1)+1),INDEX(NG!E$2:E$14,MATCH($A239,NG!E$2:E$14,1)):INDEX(NG!E$2:E$14,MATCH($A239,NG!E$2:E$14,1)+1))</f>
        <v>6.0153821887955797E-7</v>
      </c>
      <c r="N239" s="8">
        <f>FORECAST($A239,INDEX(NG!H$2:H$14,MATCH($A239,NG!G$2:G$14,1)):INDEX(NG!H$2:H$14,MATCH($A239,NG!G$2:G$14,1)+1),INDEX(NG!G$2:G$14,MATCH($A239,NG!G$2:G$14,1)):INDEX(NG!G$2:G$14,MATCH($A239,NG!G$2:G$14,1)+1))</f>
        <v>4.0349122046562201E-8</v>
      </c>
      <c r="O239" s="3">
        <v>3.0000000000000001E-6</v>
      </c>
      <c r="P239" s="3">
        <v>5.0000000000000003E-10</v>
      </c>
      <c r="T239" s="9"/>
    </row>
    <row r="240" spans="1:20" x14ac:dyDescent="0.35">
      <c r="A240">
        <v>238</v>
      </c>
      <c r="B240" s="13">
        <f t="shared" si="7"/>
        <v>-238</v>
      </c>
      <c r="C240" s="2">
        <v>0</v>
      </c>
      <c r="D240" s="2">
        <v>0</v>
      </c>
      <c r="E240" s="7">
        <f>FORECAST(A240,INDEX(ross!C$3:C$960,MATCH(A240,ross!B$3:B$960,1)):INDEX(ross!C$3:C$960,MATCH(A240,ross!B$3:B$960,1)+1),INDEX(ross!B$3:B$960,MATCH(A240,ross!B$3:B$960,1)):INDEX(ross!B$3:B$960,MATCH(A240,ross!B$3:B$960,1)+1))</f>
        <v>23.921200559999999</v>
      </c>
      <c r="F240" s="7">
        <f>FORECAST(A240,INDEX(ross!I$3:I$960,MATCH(A240,ross!B$3:B$960,1)):INDEX(ross!I$3:I$960,MATCH(A240,ross!B$3:B$960,1)+1),INDEX(ross!B$3:B$960,MATCH(A240,ross!B$3:B$960,1)):INDEX(ross!B$3:B$960,MATCH(A240,ross!B$3:B$960,1)+1))</f>
        <v>3.2654466402917297</v>
      </c>
      <c r="G240" s="3">
        <f t="shared" si="6"/>
        <v>1.0000000000000001E-30</v>
      </c>
      <c r="H240" s="9">
        <f>FORECAST(A240,INDEX('18O'!C$3:C$29,MATCH(A240,'18O'!A$3:A$29,1)):INDEX('18O'!C$3:C$29,MATCH(A240,'18O'!A$3:A$29,1)+1),INDEX('18O'!A$3:A$29,MATCH(A240,'18O'!A$3:A$29,1)):INDEX('18O'!A$3:A$29,MATCH(A240,'18O'!A$3:A$29,1)+1))</f>
        <v>111.39993783993782</v>
      </c>
      <c r="I240" s="9">
        <f>FORECAST(A240,INDEX('18O'!E$3:E$29,MATCH(A240,'18O'!A$3:A$29,1)):INDEX('18O'!E$3:E$29,MATCH(A240,'18O'!A$3:A$29,1)+1),INDEX('18O'!A$3:A$29,MATCH(A240,'18O'!A$3:A$29,1)):INDEX('18O'!A$3:A$29,MATCH(A240,'18O'!A$3:A$29,1)+1))</f>
        <v>8.8413042478463062</v>
      </c>
      <c r="J240" s="27">
        <f>'39Ar'!E240</f>
        <v>0.67999999999999972</v>
      </c>
      <c r="K240" s="8">
        <f>FORECAST($A240,INDEX(NG!B$2:B$17,MATCH($A240,NG!A$2:A$17,1)):INDEX(NG!B$2:B$17,MATCH($A240,NG!A$2:A$17,1)+1),INDEX(NG!A$2:A$17,MATCH($A240,NG!A$2:A$17,1)):INDEX(NG!A$2:A$17,MATCH($A240,NG!A$2:A$17,1)+1))</f>
        <v>1.0955621339118708E-5</v>
      </c>
      <c r="L240" s="8">
        <f>FORECAST($A240,INDEX(NG!D$2:D$18,MATCH($A240,NG!C$2:C$18,1)):INDEX(NG!D$2:D$18,MATCH($A240,NG!C$2:C$18,1)+1),INDEX(NG!C$2:C$18,MATCH($A240,NG!C$2:C$18,1)):INDEX(NG!C$2:C$18,MATCH($A240,NG!C$2:C$18,1)+1))</f>
        <v>1.2292955824953494E-7</v>
      </c>
      <c r="M240" s="8">
        <f>FORECAST($A240,INDEX(NG!F$2:F$14,MATCH($A240,NG!E$2:E$14,1)):INDEX(NG!F$2:F$14,MATCH($A240,NG!E$2:E$14,1)+1),INDEX(NG!E$2:E$14,MATCH($A240,NG!E$2:E$14,1)):INDEX(NG!E$2:E$14,MATCH($A240,NG!E$2:E$14,1)+1))</f>
        <v>5.9999637302238226E-7</v>
      </c>
      <c r="N240" s="8">
        <f>FORECAST($A240,INDEX(NG!H$2:H$14,MATCH($A240,NG!G$2:G$14,1)):INDEX(NG!H$2:H$14,MATCH($A240,NG!G$2:G$14,1)+1),INDEX(NG!G$2:G$14,MATCH($A240,NG!G$2:G$14,1)):INDEX(NG!G$2:G$14,MATCH($A240,NG!G$2:G$14,1)+1))</f>
        <v>4.0283318640652079E-8</v>
      </c>
      <c r="O240" s="3">
        <v>3.0000000000000001E-6</v>
      </c>
      <c r="P240" s="3">
        <v>5.0000000000000003E-10</v>
      </c>
      <c r="T240" s="9"/>
    </row>
    <row r="241" spans="1:20" x14ac:dyDescent="0.35">
      <c r="A241">
        <v>239</v>
      </c>
      <c r="B241" s="13">
        <f t="shared" si="7"/>
        <v>-239</v>
      </c>
      <c r="C241" s="2">
        <v>0</v>
      </c>
      <c r="D241" s="2">
        <v>0</v>
      </c>
      <c r="E241" s="7">
        <f>FORECAST(A241,INDEX(ross!C$3:C$960,MATCH(A241,ross!B$3:B$960,1)):INDEX(ross!C$3:C$960,MATCH(A241,ross!B$3:B$960,1)+1),INDEX(ross!B$3:B$960,MATCH(A241,ross!B$3:B$960,1)):INDEX(ross!B$3:B$960,MATCH(A241,ross!B$3:B$960,1)+1))</f>
        <v>23.924896069999996</v>
      </c>
      <c r="F241" s="7">
        <f>FORECAST(A241,INDEX(ross!I$3:I$960,MATCH(A241,ross!B$3:B$960,1)):INDEX(ross!I$3:I$960,MATCH(A241,ross!B$3:B$960,1)+1),INDEX(ross!B$3:B$960,MATCH(A241,ross!B$3:B$960,1)):INDEX(ross!B$3:B$960,MATCH(A241,ross!B$3:B$960,1)+1))</f>
        <v>3.2664162298447592</v>
      </c>
      <c r="G241" s="3">
        <f t="shared" si="6"/>
        <v>1.0000000000000001E-30</v>
      </c>
      <c r="H241" s="9">
        <f>FORECAST(A241,INDEX('18O'!C$3:C$29,MATCH(A241,'18O'!A$3:A$29,1)):INDEX('18O'!C$3:C$29,MATCH(A241,'18O'!A$3:A$29,1)+1),INDEX('18O'!A$3:A$29,MATCH(A241,'18O'!A$3:A$29,1)):INDEX('18O'!A$3:A$29,MATCH(A241,'18O'!A$3:A$29,1)+1))</f>
        <v>111.3984149184149</v>
      </c>
      <c r="I241" s="9">
        <f>FORECAST(A241,INDEX('18O'!E$3:E$29,MATCH(A241,'18O'!A$3:A$29,1)):INDEX('18O'!E$3:E$29,MATCH(A241,'18O'!A$3:A$29,1)+1),INDEX('18O'!A$3:A$29,MATCH(A241,'18O'!A$3:A$29,1)):INDEX('18O'!A$3:A$29,MATCH(A241,'18O'!A$3:A$29,1)+1))</f>
        <v>8.8415414630367923</v>
      </c>
      <c r="J241" s="27">
        <f>'39Ar'!E241</f>
        <v>0.67999999999999972</v>
      </c>
      <c r="K241" s="8">
        <f>FORECAST($A241,INDEX(NG!B$2:B$17,MATCH($A241,NG!A$2:A$17,1)):INDEX(NG!B$2:B$17,MATCH($A241,NG!A$2:A$17,1)+1),INDEX(NG!A$2:A$17,MATCH($A241,NG!A$2:A$17,1)):INDEX(NG!A$2:A$17,MATCH($A241,NG!A$2:A$17,1)+1))</f>
        <v>1.0975792924755431E-5</v>
      </c>
      <c r="L241" s="8">
        <f>FORECAST($A241,INDEX(NG!D$2:D$18,MATCH($A241,NG!C$2:C$18,1)):INDEX(NG!D$2:D$18,MATCH($A241,NG!C$2:C$18,1)+1),INDEX(NG!C$2:C$18,MATCH($A241,NG!C$2:C$18,1)):INDEX(NG!C$2:C$18,MATCH($A241,NG!C$2:C$18,1)+1))</f>
        <v>1.2273516437602533E-7</v>
      </c>
      <c r="M241" s="8">
        <f>FORECAST($A241,INDEX(NG!F$2:F$14,MATCH($A241,NG!E$2:E$14,1)):INDEX(NG!F$2:F$14,MATCH($A241,NG!E$2:E$14,1)+1),INDEX(NG!E$2:E$14,MATCH($A241,NG!E$2:E$14,1)):INDEX(NG!E$2:E$14,MATCH($A241,NG!E$2:E$14,1)+1))</f>
        <v>5.9845452716520655E-7</v>
      </c>
      <c r="N241" s="8">
        <f>FORECAST($A241,INDEX(NG!H$2:H$14,MATCH($A241,NG!G$2:G$14,1)):INDEX(NG!H$2:H$14,MATCH($A241,NG!G$2:G$14,1)+1),INDEX(NG!G$2:G$14,MATCH($A241,NG!G$2:G$14,1)):INDEX(NG!G$2:G$14,MATCH($A241,NG!G$2:G$14,1)+1))</f>
        <v>4.0217515234741951E-8</v>
      </c>
      <c r="O241" s="3">
        <v>3.0000000000000001E-6</v>
      </c>
      <c r="P241" s="3">
        <v>5.0000000000000003E-10</v>
      </c>
      <c r="T241" s="9"/>
    </row>
    <row r="242" spans="1:20" x14ac:dyDescent="0.35">
      <c r="A242">
        <v>240</v>
      </c>
      <c r="B242" s="13">
        <f t="shared" si="7"/>
        <v>-240</v>
      </c>
      <c r="C242" s="2">
        <v>0</v>
      </c>
      <c r="D242" s="2">
        <v>0</v>
      </c>
      <c r="E242" s="7">
        <f>FORECAST(A242,INDEX(ross!C$3:C$960,MATCH(A242,ross!B$3:B$960,1)):INDEX(ross!C$3:C$960,MATCH(A242,ross!B$3:B$960,1)+1),INDEX(ross!B$3:B$960,MATCH(A242,ross!B$3:B$960,1)):INDEX(ross!B$3:B$960,MATCH(A242,ross!B$3:B$960,1)+1))</f>
        <v>23.927365380000001</v>
      </c>
      <c r="F242" s="7">
        <f>FORECAST(A242,INDEX(ross!I$3:I$960,MATCH(A242,ross!B$3:B$960,1)):INDEX(ross!I$3:I$960,MATCH(A242,ross!B$3:B$960,1)+1),INDEX(ross!B$3:B$960,MATCH(A242,ross!B$3:B$960,1)):INDEX(ross!B$3:B$960,MATCH(A242,ross!B$3:B$960,1)+1))</f>
        <v>3.2677674911715986</v>
      </c>
      <c r="G242" s="3">
        <f t="shared" si="6"/>
        <v>1.0000000000000001E-30</v>
      </c>
      <c r="H242" s="9">
        <f>FORECAST(A242,INDEX('18O'!C$3:C$29,MATCH(A242,'18O'!A$3:A$29,1)):INDEX('18O'!C$3:C$29,MATCH(A242,'18O'!A$3:A$29,1)+1),INDEX('18O'!A$3:A$29,MATCH(A242,'18O'!A$3:A$29,1)):INDEX('18O'!A$3:A$29,MATCH(A242,'18O'!A$3:A$29,1)+1))</f>
        <v>111.39689199689198</v>
      </c>
      <c r="I242" s="9">
        <f>FORECAST(A242,INDEX('18O'!E$3:E$29,MATCH(A242,'18O'!A$3:A$29,1)):INDEX('18O'!E$3:E$29,MATCH(A242,'18O'!A$3:A$29,1)+1),INDEX('18O'!A$3:A$29,MATCH(A242,'18O'!A$3:A$29,1)):INDEX('18O'!A$3:A$29,MATCH(A242,'18O'!A$3:A$29,1)+1))</f>
        <v>8.8417786782272785</v>
      </c>
      <c r="J242" s="27">
        <f>'39Ar'!E242</f>
        <v>0.67999999999999972</v>
      </c>
      <c r="K242" s="8">
        <f>FORECAST($A242,INDEX(NG!B$2:B$17,MATCH($A242,NG!A$2:A$17,1)):INDEX(NG!B$2:B$17,MATCH($A242,NG!A$2:A$17,1)+1),INDEX(NG!A$2:A$17,MATCH($A242,NG!A$2:A$17,1)):INDEX(NG!A$2:A$17,MATCH($A242,NG!A$2:A$17,1)+1))</f>
        <v>1.0995964510392153E-5</v>
      </c>
      <c r="L242" s="8">
        <f>FORECAST($A242,INDEX(NG!D$2:D$18,MATCH($A242,NG!C$2:C$18,1)):INDEX(NG!D$2:D$18,MATCH($A242,NG!C$2:C$18,1)+1),INDEX(NG!C$2:C$18,MATCH($A242,NG!C$2:C$18,1)):INDEX(NG!C$2:C$18,MATCH($A242,NG!C$2:C$18,1)+1))</f>
        <v>1.2254077050251569E-7</v>
      </c>
      <c r="M242" s="8">
        <f>FORECAST($A242,INDEX(NG!F$2:F$14,MATCH($A242,NG!E$2:E$14,1)):INDEX(NG!F$2:F$14,MATCH($A242,NG!E$2:E$14,1)+1),INDEX(NG!E$2:E$14,MATCH($A242,NG!E$2:E$14,1)):INDEX(NG!E$2:E$14,MATCH($A242,NG!E$2:E$14,1)+1))</f>
        <v>5.9691268130803084E-7</v>
      </c>
      <c r="N242" s="8">
        <f>FORECAST($A242,INDEX(NG!H$2:H$14,MATCH($A242,NG!G$2:G$14,1)):INDEX(NG!H$2:H$14,MATCH($A242,NG!G$2:G$14,1)+1),INDEX(NG!G$2:G$14,MATCH($A242,NG!G$2:G$14,1)):INDEX(NG!G$2:G$14,MATCH($A242,NG!G$2:G$14,1)+1))</f>
        <v>4.0151711828831822E-8</v>
      </c>
      <c r="O242" s="3">
        <v>3.0000000000000001E-6</v>
      </c>
      <c r="P242" s="3">
        <v>5.0000000000000003E-10</v>
      </c>
      <c r="T242" s="9"/>
    </row>
    <row r="243" spans="1:20" x14ac:dyDescent="0.35">
      <c r="A243">
        <v>241</v>
      </c>
      <c r="B243" s="13">
        <f t="shared" si="7"/>
        <v>-241</v>
      </c>
      <c r="C243" s="2">
        <v>0</v>
      </c>
      <c r="D243" s="2">
        <v>0</v>
      </c>
      <c r="E243" s="7">
        <f>FORECAST(A243,INDEX(ross!C$3:C$960,MATCH(A243,ross!B$3:B$960,1)):INDEX(ross!C$3:C$960,MATCH(A243,ross!B$3:B$960,1)+1),INDEX(ross!B$3:B$960,MATCH(A243,ross!B$3:B$960,1)):INDEX(ross!B$3:B$960,MATCH(A243,ross!B$3:B$960,1)+1))</f>
        <v>23.930284960000002</v>
      </c>
      <c r="F243" s="7">
        <f>FORECAST(A243,INDEX(ross!I$3:I$960,MATCH(A243,ross!B$3:B$960,1)):INDEX(ross!I$3:I$960,MATCH(A243,ross!B$3:B$960,1)+1),INDEX(ross!B$3:B$960,MATCH(A243,ross!B$3:B$960,1)):INDEX(ross!B$3:B$960,MATCH(A243,ross!B$3:B$960,1)+1))</f>
        <v>3.2696000318969833</v>
      </c>
      <c r="G243" s="3">
        <f t="shared" si="6"/>
        <v>1.0000000000000001E-30</v>
      </c>
      <c r="H243" s="9">
        <f>FORECAST(A243,INDEX('18O'!C$3:C$29,MATCH(A243,'18O'!A$3:A$29,1)):INDEX('18O'!C$3:C$29,MATCH(A243,'18O'!A$3:A$29,1)+1),INDEX('18O'!A$3:A$29,MATCH(A243,'18O'!A$3:A$29,1)):INDEX('18O'!A$3:A$29,MATCH(A243,'18O'!A$3:A$29,1)+1))</f>
        <v>111.39536907536906</v>
      </c>
      <c r="I243" s="9">
        <f>FORECAST(A243,INDEX('18O'!E$3:E$29,MATCH(A243,'18O'!A$3:A$29,1)):INDEX('18O'!E$3:E$29,MATCH(A243,'18O'!A$3:A$29,1)+1),INDEX('18O'!A$3:A$29,MATCH(A243,'18O'!A$3:A$29,1)):INDEX('18O'!A$3:A$29,MATCH(A243,'18O'!A$3:A$29,1)+1))</f>
        <v>8.8420158934177646</v>
      </c>
      <c r="J243" s="27">
        <f>'39Ar'!E243</f>
        <v>0.67999999999999972</v>
      </c>
      <c r="K243" s="8">
        <f>FORECAST($A243,INDEX(NG!B$2:B$17,MATCH($A243,NG!A$2:A$17,1)):INDEX(NG!B$2:B$17,MATCH($A243,NG!A$2:A$17,1)+1),INDEX(NG!A$2:A$17,MATCH($A243,NG!A$2:A$17,1)):INDEX(NG!A$2:A$17,MATCH($A243,NG!A$2:A$17,1)+1))</f>
        <v>1.1016136096028874E-5</v>
      </c>
      <c r="L243" s="8">
        <f>FORECAST($A243,INDEX(NG!D$2:D$18,MATCH($A243,NG!C$2:C$18,1)):INDEX(NG!D$2:D$18,MATCH($A243,NG!C$2:C$18,1)+1),INDEX(NG!C$2:C$18,MATCH($A243,NG!C$2:C$18,1)):INDEX(NG!C$2:C$18,MATCH($A243,NG!C$2:C$18,1)+1))</f>
        <v>1.2234637662900607E-7</v>
      </c>
      <c r="M243" s="8">
        <f>FORECAST($A243,INDEX(NG!F$2:F$14,MATCH($A243,NG!E$2:E$14,1)):INDEX(NG!F$2:F$14,MATCH($A243,NG!E$2:E$14,1)+1),INDEX(NG!E$2:E$14,MATCH($A243,NG!E$2:E$14,1)):INDEX(NG!E$2:E$14,MATCH($A243,NG!E$2:E$14,1)+1))</f>
        <v>5.9537083545085513E-7</v>
      </c>
      <c r="N243" s="8">
        <f>FORECAST($A243,INDEX(NG!H$2:H$14,MATCH($A243,NG!G$2:G$14,1)):INDEX(NG!H$2:H$14,MATCH($A243,NG!G$2:G$14,1)+1),INDEX(NG!G$2:G$14,MATCH($A243,NG!G$2:G$14,1)):INDEX(NG!G$2:G$14,MATCH($A243,NG!G$2:G$14,1)+1))</f>
        <v>4.0085908422921701E-8</v>
      </c>
      <c r="O243" s="3">
        <v>3.0000000000000001E-6</v>
      </c>
      <c r="P243" s="3">
        <v>5.0000000000000003E-10</v>
      </c>
      <c r="T243" s="9"/>
    </row>
    <row r="244" spans="1:20" x14ac:dyDescent="0.35">
      <c r="A244">
        <v>242</v>
      </c>
      <c r="B244" s="13">
        <f t="shared" si="7"/>
        <v>-242</v>
      </c>
      <c r="C244" s="2">
        <v>0</v>
      </c>
      <c r="D244" s="2">
        <v>0</v>
      </c>
      <c r="E244" s="7">
        <f>FORECAST(A244,INDEX(ross!C$3:C$960,MATCH(A244,ross!B$3:B$960,1)):INDEX(ross!C$3:C$960,MATCH(A244,ross!B$3:B$960,1)+1),INDEX(ross!B$3:B$960,MATCH(A244,ross!B$3:B$960,1)):INDEX(ross!B$3:B$960,MATCH(A244,ross!B$3:B$960,1)+1))</f>
        <v>23.933117620000004</v>
      </c>
      <c r="F244" s="7">
        <f>FORECAST(A244,INDEX(ross!I$3:I$960,MATCH(A244,ross!B$3:B$960,1)):INDEX(ross!I$3:I$960,MATCH(A244,ross!B$3:B$960,1)+1),INDEX(ross!B$3:B$960,MATCH(A244,ross!B$3:B$960,1)):INDEX(ross!B$3:B$960,MATCH(A244,ross!B$3:B$960,1)+1))</f>
        <v>3.2720666629410751</v>
      </c>
      <c r="G244" s="3">
        <f t="shared" si="6"/>
        <v>1.0000000000000001E-30</v>
      </c>
      <c r="H244" s="9">
        <f>FORECAST(A244,INDEX('18O'!C$3:C$29,MATCH(A244,'18O'!A$3:A$29,1)):INDEX('18O'!C$3:C$29,MATCH(A244,'18O'!A$3:A$29,1)+1),INDEX('18O'!A$3:A$29,MATCH(A244,'18O'!A$3:A$29,1)):INDEX('18O'!A$3:A$29,MATCH(A244,'18O'!A$3:A$29,1)+1))</f>
        <v>111.39384615384614</v>
      </c>
      <c r="I244" s="9">
        <f>FORECAST(A244,INDEX('18O'!E$3:E$29,MATCH(A244,'18O'!A$3:A$29,1)):INDEX('18O'!E$3:E$29,MATCH(A244,'18O'!A$3:A$29,1)+1),INDEX('18O'!A$3:A$29,MATCH(A244,'18O'!A$3:A$29,1)):INDEX('18O'!A$3:A$29,MATCH(A244,'18O'!A$3:A$29,1)+1))</f>
        <v>8.8422531086082525</v>
      </c>
      <c r="J244" s="27">
        <f>'39Ar'!E244</f>
        <v>0.67999999999999972</v>
      </c>
      <c r="K244" s="8">
        <f>FORECAST($A244,INDEX(NG!B$2:B$17,MATCH($A244,NG!A$2:A$17,1)):INDEX(NG!B$2:B$17,MATCH($A244,NG!A$2:A$17,1)+1),INDEX(NG!A$2:A$17,MATCH($A244,NG!A$2:A$17,1)):INDEX(NG!A$2:A$17,MATCH($A244,NG!A$2:A$17,1)+1))</f>
        <v>1.1036307681665596E-5</v>
      </c>
      <c r="L244" s="8">
        <f>FORECAST($A244,INDEX(NG!D$2:D$18,MATCH($A244,NG!C$2:C$18,1)):INDEX(NG!D$2:D$18,MATCH($A244,NG!C$2:C$18,1)+1),INDEX(NG!C$2:C$18,MATCH($A244,NG!C$2:C$18,1)):INDEX(NG!C$2:C$18,MATCH($A244,NG!C$2:C$18,1)+1))</f>
        <v>1.2215198275549646E-7</v>
      </c>
      <c r="M244" s="8">
        <f>FORECAST($A244,INDEX(NG!F$2:F$14,MATCH($A244,NG!E$2:E$14,1)):INDEX(NG!F$2:F$14,MATCH($A244,NG!E$2:E$14,1)+1),INDEX(NG!E$2:E$14,MATCH($A244,NG!E$2:E$14,1)):INDEX(NG!E$2:E$14,MATCH($A244,NG!E$2:E$14,1)+1))</f>
        <v>5.9382898959367931E-7</v>
      </c>
      <c r="N244" s="8">
        <f>FORECAST($A244,INDEX(NG!H$2:H$14,MATCH($A244,NG!G$2:G$14,1)):INDEX(NG!H$2:H$14,MATCH($A244,NG!G$2:G$14,1)+1),INDEX(NG!G$2:G$14,MATCH($A244,NG!G$2:G$14,1)):INDEX(NG!G$2:G$14,MATCH($A244,NG!G$2:G$14,1)+1))</f>
        <v>4.0020105017011579E-8</v>
      </c>
      <c r="O244" s="3">
        <v>3.0000000000000001E-6</v>
      </c>
      <c r="P244" s="3">
        <v>5.0000000000000003E-10</v>
      </c>
      <c r="T244" s="9"/>
    </row>
    <row r="245" spans="1:20" x14ac:dyDescent="0.35">
      <c r="A245">
        <v>243</v>
      </c>
      <c r="B245" s="13">
        <f t="shared" si="7"/>
        <v>-243</v>
      </c>
      <c r="C245" s="2">
        <v>0</v>
      </c>
      <c r="D245" s="2">
        <v>0</v>
      </c>
      <c r="E245" s="7">
        <f>FORECAST(A245,INDEX(ross!C$3:C$960,MATCH(A245,ross!B$3:B$960,1)):INDEX(ross!C$3:C$960,MATCH(A245,ross!B$3:B$960,1)+1),INDEX(ross!B$3:B$960,MATCH(A245,ross!B$3:B$960,1)):INDEX(ross!B$3:B$960,MATCH(A245,ross!B$3:B$960,1)+1))</f>
        <v>23.936627810000001</v>
      </c>
      <c r="F245" s="7">
        <f>FORECAST(A245,INDEX(ross!I$3:I$960,MATCH(A245,ross!B$3:B$960,1)):INDEX(ross!I$3:I$960,MATCH(A245,ross!B$3:B$960,1)+1),INDEX(ross!B$3:B$960,MATCH(A245,ross!B$3:B$960,1)):INDEX(ross!B$3:B$960,MATCH(A245,ross!B$3:B$960,1)+1))</f>
        <v>3.2738523799345911</v>
      </c>
      <c r="G245" s="3">
        <f t="shared" si="6"/>
        <v>1.0000000000000001E-30</v>
      </c>
      <c r="H245" s="9">
        <f>FORECAST(A245,INDEX('18O'!C$3:C$29,MATCH(A245,'18O'!A$3:A$29,1)):INDEX('18O'!C$3:C$29,MATCH(A245,'18O'!A$3:A$29,1)+1),INDEX('18O'!A$3:A$29,MATCH(A245,'18O'!A$3:A$29,1)):INDEX('18O'!A$3:A$29,MATCH(A245,'18O'!A$3:A$29,1)+1))</f>
        <v>111.39232323232321</v>
      </c>
      <c r="I245" s="9">
        <f>FORECAST(A245,INDEX('18O'!E$3:E$29,MATCH(A245,'18O'!A$3:A$29,1)):INDEX('18O'!E$3:E$29,MATCH(A245,'18O'!A$3:A$29,1)+1),INDEX('18O'!A$3:A$29,MATCH(A245,'18O'!A$3:A$29,1)):INDEX('18O'!A$3:A$29,MATCH(A245,'18O'!A$3:A$29,1)+1))</f>
        <v>8.8424903237987387</v>
      </c>
      <c r="J245" s="27">
        <f>'39Ar'!E245</f>
        <v>0.67999999999999972</v>
      </c>
      <c r="K245" s="8">
        <f>FORECAST($A245,INDEX(NG!B$2:B$17,MATCH($A245,NG!A$2:A$17,1)):INDEX(NG!B$2:B$17,MATCH($A245,NG!A$2:A$17,1)+1),INDEX(NG!A$2:A$17,MATCH($A245,NG!A$2:A$17,1)):INDEX(NG!A$2:A$17,MATCH($A245,NG!A$2:A$17,1)+1))</f>
        <v>1.1056479267302318E-5</v>
      </c>
      <c r="L245" s="8">
        <f>FORECAST($A245,INDEX(NG!D$2:D$18,MATCH($A245,NG!C$2:C$18,1)):INDEX(NG!D$2:D$18,MATCH($A245,NG!C$2:C$18,1)+1),INDEX(NG!C$2:C$18,MATCH($A245,NG!C$2:C$18,1)):INDEX(NG!C$2:C$18,MATCH($A245,NG!C$2:C$18,1)+1))</f>
        <v>1.2195758888198685E-7</v>
      </c>
      <c r="M245" s="8">
        <f>FORECAST($A245,INDEX(NG!F$2:F$14,MATCH($A245,NG!E$2:E$14,1)):INDEX(NG!F$2:F$14,MATCH($A245,NG!E$2:E$14,1)+1),INDEX(NG!E$2:E$14,MATCH($A245,NG!E$2:E$14,1)):INDEX(NG!E$2:E$14,MATCH($A245,NG!E$2:E$14,1)+1))</f>
        <v>5.922871437365036E-7</v>
      </c>
      <c r="N245" s="8">
        <f>FORECAST($A245,INDEX(NG!H$2:H$14,MATCH($A245,NG!G$2:G$14,1)):INDEX(NG!H$2:H$14,MATCH($A245,NG!G$2:G$14,1)+1),INDEX(NG!G$2:G$14,MATCH($A245,NG!G$2:G$14,1)):INDEX(NG!G$2:G$14,MATCH($A245,NG!G$2:G$14,1)+1))</f>
        <v>3.9954301611101457E-8</v>
      </c>
      <c r="O245" s="3">
        <v>3.0000000000000001E-6</v>
      </c>
      <c r="P245" s="3">
        <v>5.0000000000000003E-10</v>
      </c>
      <c r="T245" s="9"/>
    </row>
    <row r="246" spans="1:20" x14ac:dyDescent="0.35">
      <c r="A246">
        <v>244</v>
      </c>
      <c r="B246" s="13">
        <f t="shared" si="7"/>
        <v>-244</v>
      </c>
      <c r="C246" s="2">
        <v>0</v>
      </c>
      <c r="D246" s="2">
        <v>0</v>
      </c>
      <c r="E246" s="7">
        <f>FORECAST(A246,INDEX(ross!C$3:C$960,MATCH(A246,ross!B$3:B$960,1)):INDEX(ross!C$3:C$960,MATCH(A246,ross!B$3:B$960,1)+1),INDEX(ross!B$3:B$960,MATCH(A246,ross!B$3:B$960,1)):INDEX(ross!B$3:B$960,MATCH(A246,ross!B$3:B$960,1)+1))</f>
        <v>23.941197930000001</v>
      </c>
      <c r="F246" s="7">
        <f>FORECAST(A246,INDEX(ross!I$3:I$960,MATCH(A246,ross!B$3:B$960,1)):INDEX(ross!I$3:I$960,MATCH(A246,ross!B$3:B$960,1)+1),INDEX(ross!B$3:B$960,MATCH(A246,ross!B$3:B$960,1)):INDEX(ross!B$3:B$960,MATCH(A246,ross!B$3:B$960,1)+1))</f>
        <v>3.2774115238688863</v>
      </c>
      <c r="G246" s="3">
        <f t="shared" si="6"/>
        <v>1.0000000000000001E-30</v>
      </c>
      <c r="H246" s="9">
        <f>FORECAST(A246,INDEX('18O'!C$3:C$29,MATCH(A246,'18O'!A$3:A$29,1)):INDEX('18O'!C$3:C$29,MATCH(A246,'18O'!A$3:A$29,1)+1),INDEX('18O'!A$3:A$29,MATCH(A246,'18O'!A$3:A$29,1)):INDEX('18O'!A$3:A$29,MATCH(A246,'18O'!A$3:A$29,1)+1))</f>
        <v>111.39080031080029</v>
      </c>
      <c r="I246" s="9">
        <f>FORECAST(A246,INDEX('18O'!E$3:E$29,MATCH(A246,'18O'!A$3:A$29,1)):INDEX('18O'!E$3:E$29,MATCH(A246,'18O'!A$3:A$29,1)+1),INDEX('18O'!A$3:A$29,MATCH(A246,'18O'!A$3:A$29,1)):INDEX('18O'!A$3:A$29,MATCH(A246,'18O'!A$3:A$29,1)+1))</f>
        <v>8.8427275389892248</v>
      </c>
      <c r="J246" s="27">
        <f>'39Ar'!E246</f>
        <v>0.67999999999999972</v>
      </c>
      <c r="K246" s="8">
        <f>FORECAST($A246,INDEX(NG!B$2:B$17,MATCH($A246,NG!A$2:A$17,1)):INDEX(NG!B$2:B$17,MATCH($A246,NG!A$2:A$17,1)+1),INDEX(NG!A$2:A$17,MATCH($A246,NG!A$2:A$17,1)):INDEX(NG!A$2:A$17,MATCH($A246,NG!A$2:A$17,1)+1))</f>
        <v>1.1076650852939039E-5</v>
      </c>
      <c r="L246" s="8">
        <f>FORECAST($A246,INDEX(NG!D$2:D$18,MATCH($A246,NG!C$2:C$18,1)):INDEX(NG!D$2:D$18,MATCH($A246,NG!C$2:C$18,1)+1),INDEX(NG!C$2:C$18,MATCH($A246,NG!C$2:C$18,1)):INDEX(NG!C$2:C$18,MATCH($A246,NG!C$2:C$18,1)+1))</f>
        <v>1.2176319500847721E-7</v>
      </c>
      <c r="M246" s="8">
        <f>FORECAST($A246,INDEX(NG!F$2:F$14,MATCH($A246,NG!E$2:E$14,1)):INDEX(NG!F$2:F$14,MATCH($A246,NG!E$2:E$14,1)+1),INDEX(NG!E$2:E$14,MATCH($A246,NG!E$2:E$14,1)):INDEX(NG!E$2:E$14,MATCH($A246,NG!E$2:E$14,1)+1))</f>
        <v>5.9074529787932778E-7</v>
      </c>
      <c r="N246" s="8">
        <f>FORECAST($A246,INDEX(NG!H$2:H$14,MATCH($A246,NG!G$2:G$14,1)):INDEX(NG!H$2:H$14,MATCH($A246,NG!G$2:G$14,1)+1),INDEX(NG!G$2:G$14,MATCH($A246,NG!G$2:G$14,1)):INDEX(NG!G$2:G$14,MATCH($A246,NG!G$2:G$14,1)+1))</f>
        <v>3.9888498205191329E-8</v>
      </c>
      <c r="O246" s="3">
        <v>3.0000000000000001E-6</v>
      </c>
      <c r="P246" s="3">
        <v>5.0000000000000003E-10</v>
      </c>
      <c r="T246" s="9"/>
    </row>
    <row r="247" spans="1:20" x14ac:dyDescent="0.35">
      <c r="A247">
        <v>245</v>
      </c>
      <c r="B247" s="13">
        <f t="shared" si="7"/>
        <v>-245</v>
      </c>
      <c r="C247" s="2">
        <v>0</v>
      </c>
      <c r="D247" s="2">
        <v>0</v>
      </c>
      <c r="E247" s="7">
        <f>FORECAST(A247,INDEX(ross!C$3:C$960,MATCH(A247,ross!B$3:B$960,1)):INDEX(ross!C$3:C$960,MATCH(A247,ross!B$3:B$960,1)+1),INDEX(ross!B$3:B$960,MATCH(A247,ross!B$3:B$960,1)):INDEX(ross!B$3:B$960,MATCH(A247,ross!B$3:B$960,1)+1))</f>
        <v>23.946236979999995</v>
      </c>
      <c r="F247" s="7">
        <f>FORECAST(A247,INDEX(ross!I$3:I$960,MATCH(A247,ross!B$3:B$960,1)):INDEX(ross!I$3:I$960,MATCH(A247,ross!B$3:B$960,1)+1),INDEX(ross!B$3:B$960,MATCH(A247,ross!B$3:B$960,1)):INDEX(ross!B$3:B$960,MATCH(A247,ross!B$3:B$960,1)+1))</f>
        <v>3.2817009904515926</v>
      </c>
      <c r="G247" s="3">
        <f t="shared" si="6"/>
        <v>1.0000000000000001E-30</v>
      </c>
      <c r="H247" s="9">
        <f>FORECAST(A247,INDEX('18O'!C$3:C$29,MATCH(A247,'18O'!A$3:A$29,1)):INDEX('18O'!C$3:C$29,MATCH(A247,'18O'!A$3:A$29,1)+1),INDEX('18O'!A$3:A$29,MATCH(A247,'18O'!A$3:A$29,1)):INDEX('18O'!A$3:A$29,MATCH(A247,'18O'!A$3:A$29,1)+1))</f>
        <v>111.38927738927737</v>
      </c>
      <c r="I247" s="9">
        <f>FORECAST(A247,INDEX('18O'!E$3:E$29,MATCH(A247,'18O'!A$3:A$29,1)):INDEX('18O'!E$3:E$29,MATCH(A247,'18O'!A$3:A$29,1)+1),INDEX('18O'!A$3:A$29,MATCH(A247,'18O'!A$3:A$29,1)):INDEX('18O'!A$3:A$29,MATCH(A247,'18O'!A$3:A$29,1)+1))</f>
        <v>8.842964754179711</v>
      </c>
      <c r="J247" s="27">
        <f>'39Ar'!E247</f>
        <v>0.67999999999999972</v>
      </c>
      <c r="K247" s="8">
        <f>FORECAST($A247,INDEX(NG!B$2:B$17,MATCH($A247,NG!A$2:A$17,1)):INDEX(NG!B$2:B$17,MATCH($A247,NG!A$2:A$17,1)+1),INDEX(NG!A$2:A$17,MATCH($A247,NG!A$2:A$17,1)):INDEX(NG!A$2:A$17,MATCH($A247,NG!A$2:A$17,1)+1))</f>
        <v>1.1096822438575761E-5</v>
      </c>
      <c r="L247" s="8">
        <f>FORECAST($A247,INDEX(NG!D$2:D$18,MATCH($A247,NG!C$2:C$18,1)):INDEX(NG!D$2:D$18,MATCH($A247,NG!C$2:C$18,1)+1),INDEX(NG!C$2:C$18,MATCH($A247,NG!C$2:C$18,1)):INDEX(NG!C$2:C$18,MATCH($A247,NG!C$2:C$18,1)+1))</f>
        <v>1.2156880113496759E-7</v>
      </c>
      <c r="M247" s="8">
        <f>FORECAST($A247,INDEX(NG!F$2:F$14,MATCH($A247,NG!E$2:E$14,1)):INDEX(NG!F$2:F$14,MATCH($A247,NG!E$2:E$14,1)+1),INDEX(NG!E$2:E$14,MATCH($A247,NG!E$2:E$14,1)):INDEX(NG!E$2:E$14,MATCH($A247,NG!E$2:E$14,1)+1))</f>
        <v>5.8920345202215207E-7</v>
      </c>
      <c r="N247" s="8">
        <f>FORECAST($A247,INDEX(NG!H$2:H$14,MATCH($A247,NG!G$2:G$14,1)):INDEX(NG!H$2:H$14,MATCH($A247,NG!G$2:G$14,1)+1),INDEX(NG!G$2:G$14,MATCH($A247,NG!G$2:G$14,1)):INDEX(NG!G$2:G$14,MATCH($A247,NG!G$2:G$14,1)+1))</f>
        <v>3.9822694799281201E-8</v>
      </c>
      <c r="O247" s="3">
        <v>3.0000000000000001E-6</v>
      </c>
      <c r="P247" s="3">
        <v>5.0000000000000003E-10</v>
      </c>
      <c r="T247" s="9"/>
    </row>
    <row r="248" spans="1:20" x14ac:dyDescent="0.35">
      <c r="A248">
        <v>246</v>
      </c>
      <c r="B248" s="13">
        <f t="shared" si="7"/>
        <v>-246</v>
      </c>
      <c r="C248" s="2">
        <v>0</v>
      </c>
      <c r="D248" s="2">
        <v>0</v>
      </c>
      <c r="E248" s="7">
        <f>FORECAST(A248,INDEX(ross!C$3:C$960,MATCH(A248,ross!B$3:B$960,1)):INDEX(ross!C$3:C$960,MATCH(A248,ross!B$3:B$960,1)+1),INDEX(ross!B$3:B$960,MATCH(A248,ross!B$3:B$960,1)):INDEX(ross!B$3:B$960,MATCH(A248,ross!B$3:B$960,1)+1))</f>
        <v>23.952091889999998</v>
      </c>
      <c r="F248" s="7">
        <f>FORECAST(A248,INDEX(ross!I$3:I$960,MATCH(A248,ross!B$3:B$960,1)):INDEX(ross!I$3:I$960,MATCH(A248,ross!B$3:B$960,1)+1),INDEX(ross!B$3:B$960,MATCH(A248,ross!B$3:B$960,1)):INDEX(ross!B$3:B$960,MATCH(A248,ross!B$3:B$960,1)+1))</f>
        <v>3.2866306602415181</v>
      </c>
      <c r="G248" s="3">
        <f t="shared" si="6"/>
        <v>1.0000000000000001E-30</v>
      </c>
      <c r="H248" s="9">
        <f>FORECAST(A248,INDEX('18O'!C$3:C$29,MATCH(A248,'18O'!A$3:A$29,1)):INDEX('18O'!C$3:C$29,MATCH(A248,'18O'!A$3:A$29,1)+1),INDEX('18O'!A$3:A$29,MATCH(A248,'18O'!A$3:A$29,1)):INDEX('18O'!A$3:A$29,MATCH(A248,'18O'!A$3:A$29,1)+1))</f>
        <v>111.38888888888887</v>
      </c>
      <c r="I248" s="9">
        <f>FORECAST(A248,INDEX('18O'!E$3:E$29,MATCH(A248,'18O'!A$3:A$29,1)):INDEX('18O'!E$3:E$29,MATCH(A248,'18O'!A$3:A$29,1)+1),INDEX('18O'!A$3:A$29,MATCH(A248,'18O'!A$3:A$29,1)):INDEX('18O'!A$3:A$29,MATCH(A248,'18O'!A$3:A$29,1)+1))</f>
        <v>8.8430252682589146</v>
      </c>
      <c r="J248" s="27">
        <f>'39Ar'!E248</f>
        <v>0.67999999999999972</v>
      </c>
      <c r="K248" s="8">
        <f>FORECAST($A248,INDEX(NG!B$2:B$17,MATCH($A248,NG!A$2:A$17,1)):INDEX(NG!B$2:B$17,MATCH($A248,NG!A$2:A$17,1)+1),INDEX(NG!A$2:A$17,MATCH($A248,NG!A$2:A$17,1)):INDEX(NG!A$2:A$17,MATCH($A248,NG!A$2:A$17,1)+1))</f>
        <v>1.1116994024212483E-5</v>
      </c>
      <c r="L248" s="8">
        <f>FORECAST($A248,INDEX(NG!D$2:D$18,MATCH($A248,NG!C$2:C$18,1)):INDEX(NG!D$2:D$18,MATCH($A248,NG!C$2:C$18,1)+1),INDEX(NG!C$2:C$18,MATCH($A248,NG!C$2:C$18,1)):INDEX(NG!C$2:C$18,MATCH($A248,NG!C$2:C$18,1)+1))</f>
        <v>1.2137440726145798E-7</v>
      </c>
      <c r="M248" s="8">
        <f>FORECAST($A248,INDEX(NG!F$2:F$14,MATCH($A248,NG!E$2:E$14,1)):INDEX(NG!F$2:F$14,MATCH($A248,NG!E$2:E$14,1)+1),INDEX(NG!E$2:E$14,MATCH($A248,NG!E$2:E$14,1)):INDEX(NG!E$2:E$14,MATCH($A248,NG!E$2:E$14,1)+1))</f>
        <v>5.8766160616497635E-7</v>
      </c>
      <c r="N248" s="8">
        <f>FORECAST($A248,INDEX(NG!H$2:H$14,MATCH($A248,NG!G$2:G$14,1)):INDEX(NG!H$2:H$14,MATCH($A248,NG!G$2:G$14,1)+1),INDEX(NG!G$2:G$14,MATCH($A248,NG!G$2:G$14,1)):INDEX(NG!G$2:G$14,MATCH($A248,NG!G$2:G$14,1)+1))</f>
        <v>3.9756891393371079E-8</v>
      </c>
      <c r="O248" s="3">
        <v>3.0000000000000001E-6</v>
      </c>
      <c r="P248" s="3">
        <v>5.0000000000000003E-10</v>
      </c>
      <c r="T248" s="9"/>
    </row>
    <row r="249" spans="1:20" x14ac:dyDescent="0.35">
      <c r="A249">
        <v>247</v>
      </c>
      <c r="B249" s="13">
        <f t="shared" si="7"/>
        <v>-247</v>
      </c>
      <c r="C249" s="2">
        <v>0</v>
      </c>
      <c r="D249" s="2">
        <v>0</v>
      </c>
      <c r="E249" s="7">
        <f>FORECAST(A249,INDEX(ross!C$3:C$960,MATCH(A249,ross!B$3:B$960,1)):INDEX(ross!C$3:C$960,MATCH(A249,ross!B$3:B$960,1)+1),INDEX(ross!B$3:B$960,MATCH(A249,ross!B$3:B$960,1)):INDEX(ross!B$3:B$960,MATCH(A249,ross!B$3:B$960,1)+1))</f>
        <v>23.959046749999999</v>
      </c>
      <c r="F249" s="7">
        <f>FORECAST(A249,INDEX(ross!I$3:I$960,MATCH(A249,ross!B$3:B$960,1)):INDEX(ross!I$3:I$960,MATCH(A249,ross!B$3:B$960,1)+1),INDEX(ross!B$3:B$960,MATCH(A249,ross!B$3:B$960,1)):INDEX(ross!B$3:B$960,MATCH(A249,ross!B$3:B$960,1)+1))</f>
        <v>3.2920497617087152</v>
      </c>
      <c r="G249" s="3">
        <f t="shared" si="6"/>
        <v>1.0000000000000001E-30</v>
      </c>
      <c r="H249" s="9">
        <f>FORECAST(A249,INDEX('18O'!C$3:C$29,MATCH(A249,'18O'!A$3:A$29,1)):INDEX('18O'!C$3:C$29,MATCH(A249,'18O'!A$3:A$29,1)+1),INDEX('18O'!A$3:A$29,MATCH(A249,'18O'!A$3:A$29,1)):INDEX('18O'!A$3:A$29,MATCH(A249,'18O'!A$3:A$29,1)+1))</f>
        <v>111.38888888888887</v>
      </c>
      <c r="I249" s="9">
        <f>FORECAST(A249,INDEX('18O'!E$3:E$29,MATCH(A249,'18O'!A$3:A$29,1)):INDEX('18O'!E$3:E$29,MATCH(A249,'18O'!A$3:A$29,1)+1),INDEX('18O'!A$3:A$29,MATCH(A249,'18O'!A$3:A$29,1)):INDEX('18O'!A$3:A$29,MATCH(A249,'18O'!A$3:A$29,1)+1))</f>
        <v>8.8430252682589146</v>
      </c>
      <c r="J249" s="27">
        <f>'39Ar'!E249</f>
        <v>0.67999999999999972</v>
      </c>
      <c r="K249" s="8">
        <f>FORECAST($A249,INDEX(NG!B$2:B$17,MATCH($A249,NG!A$2:A$17,1)):INDEX(NG!B$2:B$17,MATCH($A249,NG!A$2:A$17,1)+1),INDEX(NG!A$2:A$17,MATCH($A249,NG!A$2:A$17,1)):INDEX(NG!A$2:A$17,MATCH($A249,NG!A$2:A$17,1)+1))</f>
        <v>1.1137165609849204E-5</v>
      </c>
      <c r="L249" s="8">
        <f>FORECAST($A249,INDEX(NG!D$2:D$18,MATCH($A249,NG!C$2:C$18,1)):INDEX(NG!D$2:D$18,MATCH($A249,NG!C$2:C$18,1)+1),INDEX(NG!C$2:C$18,MATCH($A249,NG!C$2:C$18,1)):INDEX(NG!C$2:C$18,MATCH($A249,NG!C$2:C$18,1)+1))</f>
        <v>1.2118001338794837E-7</v>
      </c>
      <c r="M249" s="8">
        <f>FORECAST($A249,INDEX(NG!F$2:F$14,MATCH($A249,NG!E$2:E$14,1)):INDEX(NG!F$2:F$14,MATCH($A249,NG!E$2:E$14,1)+1),INDEX(NG!E$2:E$14,MATCH($A249,NG!E$2:E$14,1)):INDEX(NG!E$2:E$14,MATCH($A249,NG!E$2:E$14,1)+1))</f>
        <v>5.8611976030780064E-7</v>
      </c>
      <c r="N249" s="8">
        <f>FORECAST($A249,INDEX(NG!H$2:H$14,MATCH($A249,NG!G$2:G$14,1)):INDEX(NG!H$2:H$14,MATCH($A249,NG!G$2:G$14,1)+1),INDEX(NG!G$2:G$14,MATCH($A249,NG!G$2:G$14,1)):INDEX(NG!G$2:G$14,MATCH($A249,NG!G$2:G$14,1)+1))</f>
        <v>3.9691087987460957E-8</v>
      </c>
      <c r="O249" s="3">
        <v>3.0000000000000001E-6</v>
      </c>
      <c r="P249" s="3">
        <v>5.0000000000000003E-10</v>
      </c>
      <c r="T249" s="9"/>
    </row>
    <row r="250" spans="1:20" x14ac:dyDescent="0.35">
      <c r="A250">
        <v>248</v>
      </c>
      <c r="B250" s="13">
        <f t="shared" si="7"/>
        <v>-248</v>
      </c>
      <c r="C250" s="2">
        <v>0</v>
      </c>
      <c r="D250" s="2">
        <v>0</v>
      </c>
      <c r="E250" s="7">
        <f>FORECAST(A250,INDEX(ross!C$3:C$960,MATCH(A250,ross!B$3:B$960,1)):INDEX(ross!C$3:C$960,MATCH(A250,ross!B$3:B$960,1)+1),INDEX(ross!B$3:B$960,MATCH(A250,ross!B$3:B$960,1)):INDEX(ross!B$3:B$960,MATCH(A250,ross!B$3:B$960,1)+1))</f>
        <v>23.963797220000004</v>
      </c>
      <c r="F250" s="7">
        <f>FORECAST(A250,INDEX(ross!I$3:I$960,MATCH(A250,ross!B$3:B$960,1)):INDEX(ross!I$3:I$960,MATCH(A250,ross!B$3:B$960,1)+1),INDEX(ross!B$3:B$960,MATCH(A250,ross!B$3:B$960,1)):INDEX(ross!B$3:B$960,MATCH(A250,ross!B$3:B$960,1)+1))</f>
        <v>3.3018445907502834</v>
      </c>
      <c r="G250" s="3">
        <f t="shared" si="6"/>
        <v>1.0000000000000001E-30</v>
      </c>
      <c r="H250" s="9">
        <f>FORECAST(A250,INDEX('18O'!C$3:C$29,MATCH(A250,'18O'!A$3:A$29,1)):INDEX('18O'!C$3:C$29,MATCH(A250,'18O'!A$3:A$29,1)+1),INDEX('18O'!A$3:A$29,MATCH(A250,'18O'!A$3:A$29,1)):INDEX('18O'!A$3:A$29,MATCH(A250,'18O'!A$3:A$29,1)+1))</f>
        <v>111.38888888888887</v>
      </c>
      <c r="I250" s="9">
        <f>FORECAST(A250,INDEX('18O'!E$3:E$29,MATCH(A250,'18O'!A$3:A$29,1)):INDEX('18O'!E$3:E$29,MATCH(A250,'18O'!A$3:A$29,1)+1),INDEX('18O'!A$3:A$29,MATCH(A250,'18O'!A$3:A$29,1)):INDEX('18O'!A$3:A$29,MATCH(A250,'18O'!A$3:A$29,1)+1))</f>
        <v>8.8430252682589146</v>
      </c>
      <c r="J250" s="27">
        <f>'39Ar'!E250</f>
        <v>0.67999999999999972</v>
      </c>
      <c r="K250" s="8">
        <f>FORECAST($A250,INDEX(NG!B$2:B$17,MATCH($A250,NG!A$2:A$17,1)):INDEX(NG!B$2:B$17,MATCH($A250,NG!A$2:A$17,1)+1),INDEX(NG!A$2:A$17,MATCH($A250,NG!A$2:A$17,1)):INDEX(NG!A$2:A$17,MATCH($A250,NG!A$2:A$17,1)+1))</f>
        <v>1.1157337195485928E-5</v>
      </c>
      <c r="L250" s="8">
        <f>FORECAST($A250,INDEX(NG!D$2:D$18,MATCH($A250,NG!C$2:C$18,1)):INDEX(NG!D$2:D$18,MATCH($A250,NG!C$2:C$18,1)+1),INDEX(NG!C$2:C$18,MATCH($A250,NG!C$2:C$18,1)):INDEX(NG!C$2:C$18,MATCH($A250,NG!C$2:C$18,1)+1))</f>
        <v>1.2098561951443875E-7</v>
      </c>
      <c r="M250" s="8">
        <f>FORECAST($A250,INDEX(NG!F$2:F$14,MATCH($A250,NG!E$2:E$14,1)):INDEX(NG!F$2:F$14,MATCH($A250,NG!E$2:E$14,1)+1),INDEX(NG!E$2:E$14,MATCH($A250,NG!E$2:E$14,1)):INDEX(NG!E$2:E$14,MATCH($A250,NG!E$2:E$14,1)+1))</f>
        <v>5.8457791445062493E-7</v>
      </c>
      <c r="N250" s="8">
        <f>FORECAST($A250,INDEX(NG!H$2:H$14,MATCH($A250,NG!G$2:G$14,1)):INDEX(NG!H$2:H$14,MATCH($A250,NG!G$2:G$14,1)+1),INDEX(NG!G$2:G$14,MATCH($A250,NG!G$2:G$14,1)):INDEX(NG!G$2:G$14,MATCH($A250,NG!G$2:G$14,1)+1))</f>
        <v>3.9625284581550835E-8</v>
      </c>
      <c r="O250" s="3">
        <v>3.0000000000000001E-6</v>
      </c>
      <c r="P250" s="3">
        <v>5.0000000000000003E-10</v>
      </c>
      <c r="T250" s="9"/>
    </row>
    <row r="251" spans="1:20" x14ac:dyDescent="0.35">
      <c r="A251">
        <v>249</v>
      </c>
      <c r="B251" s="13">
        <f t="shared" si="7"/>
        <v>-249</v>
      </c>
      <c r="C251" s="2">
        <v>0</v>
      </c>
      <c r="D251" s="2">
        <v>0</v>
      </c>
      <c r="E251" s="7">
        <f>FORECAST(A251,INDEX(ross!C$3:C$960,MATCH(A251,ross!B$3:B$960,1)):INDEX(ross!C$3:C$960,MATCH(A251,ross!B$3:B$960,1)+1),INDEX(ross!B$3:B$960,MATCH(A251,ross!B$3:B$960,1)):INDEX(ross!B$3:B$960,MATCH(A251,ross!B$3:B$960,1)+1))</f>
        <v>23.972482580000001</v>
      </c>
      <c r="F251" s="7">
        <f>FORECAST(A251,INDEX(ross!I$3:I$960,MATCH(A251,ross!B$3:B$960,1)):INDEX(ross!I$3:I$960,MATCH(A251,ross!B$3:B$960,1)+1),INDEX(ross!B$3:B$960,MATCH(A251,ross!B$3:B$960,1)):INDEX(ross!B$3:B$960,MATCH(A251,ross!B$3:B$960,1)+1))</f>
        <v>3.312946717016044</v>
      </c>
      <c r="G251" s="3">
        <f t="shared" si="6"/>
        <v>1.0000000000000001E-30</v>
      </c>
      <c r="H251" s="9">
        <f>FORECAST(A251,INDEX('18O'!C$3:C$29,MATCH(A251,'18O'!A$3:A$29,1)):INDEX('18O'!C$3:C$29,MATCH(A251,'18O'!A$3:A$29,1)+1),INDEX('18O'!A$3:A$29,MATCH(A251,'18O'!A$3:A$29,1)):INDEX('18O'!A$3:A$29,MATCH(A251,'18O'!A$3:A$29,1)+1))</f>
        <v>111.38888888888887</v>
      </c>
      <c r="I251" s="9">
        <f>FORECAST(A251,INDEX('18O'!E$3:E$29,MATCH(A251,'18O'!A$3:A$29,1)):INDEX('18O'!E$3:E$29,MATCH(A251,'18O'!A$3:A$29,1)+1),INDEX('18O'!A$3:A$29,MATCH(A251,'18O'!A$3:A$29,1)):INDEX('18O'!A$3:A$29,MATCH(A251,'18O'!A$3:A$29,1)+1))</f>
        <v>8.8430252682589146</v>
      </c>
      <c r="J251" s="27">
        <f>'39Ar'!E251</f>
        <v>0.67999999999999972</v>
      </c>
      <c r="K251" s="8">
        <f>FORECAST($A251,INDEX(NG!B$2:B$17,MATCH($A251,NG!A$2:A$17,1)):INDEX(NG!B$2:B$17,MATCH($A251,NG!A$2:A$17,1)+1),INDEX(NG!A$2:A$17,MATCH($A251,NG!A$2:A$17,1)):INDEX(NG!A$2:A$17,MATCH($A251,NG!A$2:A$17,1)+1))</f>
        <v>1.1177508781122648E-5</v>
      </c>
      <c r="L251" s="8">
        <f>FORECAST($A251,INDEX(NG!D$2:D$18,MATCH($A251,NG!C$2:C$18,1)):INDEX(NG!D$2:D$18,MATCH($A251,NG!C$2:C$18,1)+1),INDEX(NG!C$2:C$18,MATCH($A251,NG!C$2:C$18,1)):INDEX(NG!C$2:C$18,MATCH($A251,NG!C$2:C$18,1)+1))</f>
        <v>1.2079122564092914E-7</v>
      </c>
      <c r="M251" s="8">
        <f>FORECAST($A251,INDEX(NG!F$2:F$14,MATCH($A251,NG!E$2:E$14,1)):INDEX(NG!F$2:F$14,MATCH($A251,NG!E$2:E$14,1)+1),INDEX(NG!E$2:E$14,MATCH($A251,NG!E$2:E$14,1)):INDEX(NG!E$2:E$14,MATCH($A251,NG!E$2:E$14,1)+1))</f>
        <v>5.8303606859344911E-7</v>
      </c>
      <c r="N251" s="8">
        <f>FORECAST($A251,INDEX(NG!H$2:H$14,MATCH($A251,NG!G$2:G$14,1)):INDEX(NG!H$2:H$14,MATCH($A251,NG!G$2:G$14,1)+1),INDEX(NG!G$2:G$14,MATCH($A251,NG!G$2:G$14,1)):INDEX(NG!G$2:G$14,MATCH($A251,NG!G$2:G$14,1)+1))</f>
        <v>3.9559481175640707E-8</v>
      </c>
      <c r="O251" s="3">
        <v>3.0000000000000001E-6</v>
      </c>
      <c r="P251" s="3">
        <v>5.0000000000000003E-10</v>
      </c>
      <c r="T251" s="9"/>
    </row>
    <row r="252" spans="1:20" x14ac:dyDescent="0.35">
      <c r="A252">
        <v>250</v>
      </c>
      <c r="B252" s="13">
        <f t="shared" si="7"/>
        <v>-250</v>
      </c>
      <c r="C252" s="2">
        <v>0</v>
      </c>
      <c r="D252" s="2">
        <v>0</v>
      </c>
      <c r="E252" s="7">
        <f>FORECAST(A252,INDEX(ross!C$3:C$960,MATCH(A252,ross!B$3:B$960,1)):INDEX(ross!C$3:C$960,MATCH(A252,ross!B$3:B$960,1)+1),INDEX(ross!B$3:B$960,MATCH(A252,ross!B$3:B$960,1)):INDEX(ross!B$3:B$960,MATCH(A252,ross!B$3:B$960,1)+1))</f>
        <v>23.989426900000002</v>
      </c>
      <c r="F252" s="7">
        <f>FORECAST(A252,INDEX(ross!I$3:I$960,MATCH(A252,ross!B$3:B$960,1)):INDEX(ross!I$3:I$960,MATCH(A252,ross!B$3:B$960,1)+1),INDEX(ross!B$3:B$960,MATCH(A252,ross!B$3:B$960,1)):INDEX(ross!B$3:B$960,MATCH(A252,ross!B$3:B$960,1)+1))</f>
        <v>3.3259890071573901</v>
      </c>
      <c r="G252" s="3">
        <f t="shared" si="6"/>
        <v>1.0000000000000001E-30</v>
      </c>
      <c r="H252" s="9">
        <f>FORECAST(A252,INDEX('18O'!C$3:C$29,MATCH(A252,'18O'!A$3:A$29,1)):INDEX('18O'!C$3:C$29,MATCH(A252,'18O'!A$3:A$29,1)+1),INDEX('18O'!A$3:A$29,MATCH(A252,'18O'!A$3:A$29,1)):INDEX('18O'!A$3:A$29,MATCH(A252,'18O'!A$3:A$29,1)+1))</f>
        <v>111.38888888888887</v>
      </c>
      <c r="I252" s="9">
        <f>FORECAST(A252,INDEX('18O'!E$3:E$29,MATCH(A252,'18O'!A$3:A$29,1)):INDEX('18O'!E$3:E$29,MATCH(A252,'18O'!A$3:A$29,1)+1),INDEX('18O'!A$3:A$29,MATCH(A252,'18O'!A$3:A$29,1)):INDEX('18O'!A$3:A$29,MATCH(A252,'18O'!A$3:A$29,1)+1))</f>
        <v>8.8430252682589146</v>
      </c>
      <c r="J252" s="27">
        <f>'39Ar'!E252</f>
        <v>0.67999999999999972</v>
      </c>
      <c r="K252" s="8">
        <f>FORECAST($A252,INDEX(NG!B$2:B$17,MATCH($A252,NG!A$2:A$17,1)):INDEX(NG!B$2:B$17,MATCH($A252,NG!A$2:A$17,1)+1),INDEX(NG!A$2:A$17,MATCH($A252,NG!A$2:A$17,1)):INDEX(NG!A$2:A$17,MATCH($A252,NG!A$2:A$17,1)+1))</f>
        <v>1.1197680366759369E-5</v>
      </c>
      <c r="L252" s="8">
        <f>FORECAST($A252,INDEX(NG!D$2:D$18,MATCH($A252,NG!C$2:C$18,1)):INDEX(NG!D$2:D$18,MATCH($A252,NG!C$2:C$18,1)+1),INDEX(NG!C$2:C$18,MATCH($A252,NG!C$2:C$18,1)):INDEX(NG!C$2:C$18,MATCH($A252,NG!C$2:C$18,1)+1))</f>
        <v>1.205968317674195E-7</v>
      </c>
      <c r="M252" s="8">
        <f>FORECAST($A252,INDEX(NG!F$2:F$14,MATCH($A252,NG!E$2:E$14,1)):INDEX(NG!F$2:F$14,MATCH($A252,NG!E$2:E$14,1)+1),INDEX(NG!E$2:E$14,MATCH($A252,NG!E$2:E$14,1)):INDEX(NG!E$2:E$14,MATCH($A252,NG!E$2:E$14,1)+1))</f>
        <v>5.814942227362734E-7</v>
      </c>
      <c r="N252" s="8">
        <f>FORECAST($A252,INDEX(NG!H$2:H$14,MATCH($A252,NG!G$2:G$14,1)):INDEX(NG!H$2:H$14,MATCH($A252,NG!G$2:G$14,1)+1),INDEX(NG!G$2:G$14,MATCH($A252,NG!G$2:G$14,1)):INDEX(NG!G$2:G$14,MATCH($A252,NG!G$2:G$14,1)+1))</f>
        <v>3.9493677769730579E-8</v>
      </c>
      <c r="O252" s="3">
        <v>3.0000000000000001E-6</v>
      </c>
      <c r="P252" s="3">
        <v>5.0000000000000003E-10</v>
      </c>
      <c r="T252" s="9"/>
    </row>
    <row r="253" spans="1:20" x14ac:dyDescent="0.35">
      <c r="A253">
        <v>251</v>
      </c>
      <c r="B253" s="13">
        <f t="shared" si="7"/>
        <v>-251</v>
      </c>
      <c r="C253" s="2">
        <v>0</v>
      </c>
      <c r="D253" s="2">
        <v>0</v>
      </c>
      <c r="E253" s="7">
        <f>FORECAST(A253,INDEX(ross!C$3:C$960,MATCH(A253,ross!B$3:B$960,1)):INDEX(ross!C$3:C$960,MATCH(A253,ross!B$3:B$960,1)+1),INDEX(ross!B$3:B$960,MATCH(A253,ross!B$3:B$960,1)):INDEX(ross!B$3:B$960,MATCH(A253,ross!B$3:B$960,1)+1))</f>
        <v>24.004600830000001</v>
      </c>
      <c r="F253" s="7">
        <f>FORECAST(A253,INDEX(ross!I$3:I$960,MATCH(A253,ross!B$3:B$960,1)):INDEX(ross!I$3:I$960,MATCH(A253,ross!B$3:B$960,1)+1),INDEX(ross!B$3:B$960,MATCH(A253,ross!B$3:B$960,1)):INDEX(ross!B$3:B$960,MATCH(A253,ross!B$3:B$960,1)+1))</f>
        <v>3.3441991177553714</v>
      </c>
      <c r="G253" s="3">
        <f t="shared" si="6"/>
        <v>1.0000000000000001E-30</v>
      </c>
      <c r="H253" s="9">
        <f>FORECAST(A253,INDEX('18O'!C$3:C$29,MATCH(A253,'18O'!A$3:A$29,1)):INDEX('18O'!C$3:C$29,MATCH(A253,'18O'!A$3:A$29,1)+1),INDEX('18O'!A$3:A$29,MATCH(A253,'18O'!A$3:A$29,1)):INDEX('18O'!A$3:A$29,MATCH(A253,'18O'!A$3:A$29,1)+1))</f>
        <v>111.38498316498314</v>
      </c>
      <c r="I253" s="9">
        <f>FORECAST(A253,INDEX('18O'!E$3:E$29,MATCH(A253,'18O'!A$3:A$29,1)):INDEX('18O'!E$3:E$29,MATCH(A253,'18O'!A$3:A$29,1)+1),INDEX('18O'!A$3:A$29,MATCH(A253,'18O'!A$3:A$29,1)):INDEX('18O'!A$3:A$29,MATCH(A253,'18O'!A$3:A$29,1)+1))</f>
        <v>8.8413015583316721</v>
      </c>
      <c r="J253" s="27">
        <f>'39Ar'!E253</f>
        <v>0.67999999999999972</v>
      </c>
      <c r="K253" s="8">
        <f>FORECAST($A253,INDEX(NG!B$2:B$17,MATCH($A253,NG!A$2:A$17,1)):INDEX(NG!B$2:B$17,MATCH($A253,NG!A$2:A$17,1)+1),INDEX(NG!A$2:A$17,MATCH($A253,NG!A$2:A$17,1)):INDEX(NG!A$2:A$17,MATCH($A253,NG!A$2:A$17,1)+1))</f>
        <v>1.1217851952396093E-5</v>
      </c>
      <c r="L253" s="8">
        <f>FORECAST($A253,INDEX(NG!D$2:D$18,MATCH($A253,NG!C$2:C$18,1)):INDEX(NG!D$2:D$18,MATCH($A253,NG!C$2:C$18,1)+1),INDEX(NG!C$2:C$18,MATCH($A253,NG!C$2:C$18,1)):INDEX(NG!C$2:C$18,MATCH($A253,NG!C$2:C$18,1)+1))</f>
        <v>1.2040243789390989E-7</v>
      </c>
      <c r="M253" s="8">
        <f>FORECAST($A253,INDEX(NG!F$2:F$14,MATCH($A253,NG!E$2:E$14,1)):INDEX(NG!F$2:F$14,MATCH($A253,NG!E$2:E$14,1)+1),INDEX(NG!E$2:E$14,MATCH($A253,NG!E$2:E$14,1)):INDEX(NG!E$2:E$14,MATCH($A253,NG!E$2:E$14,1)+1))</f>
        <v>5.7995237687909758E-7</v>
      </c>
      <c r="N253" s="8">
        <f>FORECAST($A253,INDEX(NG!H$2:H$14,MATCH($A253,NG!G$2:G$14,1)):INDEX(NG!H$2:H$14,MATCH($A253,NG!G$2:G$14,1)+1),INDEX(NG!G$2:G$14,MATCH($A253,NG!G$2:G$14,1)):INDEX(NG!G$2:G$14,MATCH($A253,NG!G$2:G$14,1)+1))</f>
        <v>3.9427874363820457E-8</v>
      </c>
      <c r="O253" s="3">
        <v>3.0000000000000001E-6</v>
      </c>
      <c r="P253" s="3">
        <v>5.0000000000000003E-10</v>
      </c>
      <c r="T253" s="9"/>
    </row>
    <row r="254" spans="1:20" x14ac:dyDescent="0.35">
      <c r="A254">
        <v>252</v>
      </c>
      <c r="B254" s="13">
        <f t="shared" si="7"/>
        <v>-252</v>
      </c>
      <c r="C254" s="2">
        <v>0</v>
      </c>
      <c r="D254" s="2">
        <v>0</v>
      </c>
      <c r="E254" s="7">
        <f>FORECAST(A254,INDEX(ross!C$3:C$960,MATCH(A254,ross!B$3:B$960,1)):INDEX(ross!C$3:C$960,MATCH(A254,ross!B$3:B$960,1)+1),INDEX(ross!B$3:B$960,MATCH(A254,ross!B$3:B$960,1)):INDEX(ross!B$3:B$960,MATCH(A254,ross!B$3:B$960,1)+1))</f>
        <v>24.021274590000001</v>
      </c>
      <c r="F254" s="7">
        <f>FORECAST(A254,INDEX(ross!I$3:I$960,MATCH(A254,ross!B$3:B$960,1)):INDEX(ross!I$3:I$960,MATCH(A254,ross!B$3:B$960,1)+1),INDEX(ross!B$3:B$960,MATCH(A254,ross!B$3:B$960,1)):INDEX(ross!B$3:B$960,MATCH(A254,ross!B$3:B$960,1)+1))</f>
        <v>3.3788997864538652</v>
      </c>
      <c r="G254" s="3">
        <f t="shared" si="6"/>
        <v>1.0000000000000001E-30</v>
      </c>
      <c r="H254" s="9">
        <f>FORECAST(A254,INDEX('18O'!C$3:C$29,MATCH(A254,'18O'!A$3:A$29,1)):INDEX('18O'!C$3:C$29,MATCH(A254,'18O'!A$3:A$29,1)+1),INDEX('18O'!A$3:A$29,MATCH(A254,'18O'!A$3:A$29,1)):INDEX('18O'!A$3:A$29,MATCH(A254,'18O'!A$3:A$29,1)+1))</f>
        <v>111.37838383838383</v>
      </c>
      <c r="I254" s="9">
        <f>FORECAST(A254,INDEX('18O'!E$3:E$29,MATCH(A254,'18O'!A$3:A$29,1)):INDEX('18O'!E$3:E$29,MATCH(A254,'18O'!A$3:A$29,1)+1),INDEX('18O'!A$3:A$29,MATCH(A254,'18O'!A$3:A$29,1)):INDEX('18O'!A$3:A$29,MATCH(A254,'18O'!A$3:A$29,1)+1))</f>
        <v>8.8383890829373701</v>
      </c>
      <c r="J254" s="27">
        <f>'39Ar'!E254</f>
        <v>0.67999999999999972</v>
      </c>
      <c r="K254" s="8">
        <f>FORECAST($A254,INDEX(NG!B$2:B$17,MATCH($A254,NG!A$2:A$17,1)):INDEX(NG!B$2:B$17,MATCH($A254,NG!A$2:A$17,1)+1),INDEX(NG!A$2:A$17,MATCH($A254,NG!A$2:A$17,1)):INDEX(NG!A$2:A$17,MATCH($A254,NG!A$2:A$17,1)+1))</f>
        <v>1.1238023538032813E-5</v>
      </c>
      <c r="L254" s="8">
        <f>FORECAST($A254,INDEX(NG!D$2:D$18,MATCH($A254,NG!C$2:C$18,1)):INDEX(NG!D$2:D$18,MATCH($A254,NG!C$2:C$18,1)+1),INDEX(NG!C$2:C$18,MATCH($A254,NG!C$2:C$18,1)):INDEX(NG!C$2:C$18,MATCH($A254,NG!C$2:C$18,1)+1))</f>
        <v>1.2020804402040027E-7</v>
      </c>
      <c r="M254" s="8">
        <f>FORECAST($A254,INDEX(NG!F$2:F$14,MATCH($A254,NG!E$2:E$14,1)):INDEX(NG!F$2:F$14,MATCH($A254,NG!E$2:E$14,1)+1),INDEX(NG!E$2:E$14,MATCH($A254,NG!E$2:E$14,1)):INDEX(NG!E$2:E$14,MATCH($A254,NG!E$2:E$14,1)+1))</f>
        <v>5.7841053102192187E-7</v>
      </c>
      <c r="N254" s="8">
        <f>FORECAST($A254,INDEX(NG!H$2:H$14,MATCH($A254,NG!G$2:G$14,1)):INDEX(NG!H$2:H$14,MATCH($A254,NG!G$2:G$14,1)+1),INDEX(NG!G$2:G$14,MATCH($A254,NG!G$2:G$14,1)):INDEX(NG!G$2:G$14,MATCH($A254,NG!G$2:G$14,1)+1))</f>
        <v>3.9362070957910335E-8</v>
      </c>
      <c r="O254" s="3">
        <v>3.0000000000000001E-6</v>
      </c>
      <c r="P254" s="3">
        <v>5.0000000000000003E-10</v>
      </c>
      <c r="T254" s="9"/>
    </row>
    <row r="255" spans="1:20" x14ac:dyDescent="0.35">
      <c r="A255">
        <v>253</v>
      </c>
      <c r="B255" s="13">
        <f t="shared" si="7"/>
        <v>-253</v>
      </c>
      <c r="C255" s="2">
        <v>0</v>
      </c>
      <c r="D255" s="2">
        <v>0</v>
      </c>
      <c r="E255" s="7">
        <f>FORECAST(A255,INDEX(ross!C$3:C$960,MATCH(A255,ross!B$3:B$960,1)):INDEX(ross!C$3:C$960,MATCH(A255,ross!B$3:B$960,1)+1),INDEX(ross!B$3:B$960,MATCH(A255,ross!B$3:B$960,1)):INDEX(ross!B$3:B$960,MATCH(A255,ross!B$3:B$960,1)+1))</f>
        <v>24.058057210000001</v>
      </c>
      <c r="F255" s="7">
        <f>FORECAST(A255,INDEX(ross!I$3:I$960,MATCH(A255,ross!B$3:B$960,1)):INDEX(ross!I$3:I$960,MATCH(A255,ross!B$3:B$960,1)+1),INDEX(ross!B$3:B$960,MATCH(A255,ross!B$3:B$960,1)):INDEX(ross!B$3:B$960,MATCH(A255,ross!B$3:B$960,1)+1))</f>
        <v>3.4337654788042151</v>
      </c>
      <c r="G255" s="3">
        <f t="shared" si="6"/>
        <v>1.0000000000000001E-30</v>
      </c>
      <c r="H255" s="9">
        <f>FORECAST(A255,INDEX('18O'!C$3:C$29,MATCH(A255,'18O'!A$3:A$29,1)):INDEX('18O'!C$3:C$29,MATCH(A255,'18O'!A$3:A$29,1)+1),INDEX('18O'!A$3:A$29,MATCH(A255,'18O'!A$3:A$29,1)):INDEX('18O'!A$3:A$29,MATCH(A255,'18O'!A$3:A$29,1)+1))</f>
        <v>111.3717845117845</v>
      </c>
      <c r="I255" s="9">
        <f>FORECAST(A255,INDEX('18O'!E$3:E$29,MATCH(A255,'18O'!A$3:A$29,1)):INDEX('18O'!E$3:E$29,MATCH(A255,'18O'!A$3:A$29,1)+1),INDEX('18O'!A$3:A$29,MATCH(A255,'18O'!A$3:A$29,1)):INDEX('18O'!A$3:A$29,MATCH(A255,'18O'!A$3:A$29,1)+1))</f>
        <v>8.8354766075430664</v>
      </c>
      <c r="J255" s="27">
        <f>'39Ar'!E255</f>
        <v>0.67999999999999972</v>
      </c>
      <c r="K255" s="8">
        <f>FORECAST($A255,INDEX(NG!B$2:B$17,MATCH($A255,NG!A$2:A$17,1)):INDEX(NG!B$2:B$17,MATCH($A255,NG!A$2:A$17,1)+1),INDEX(NG!A$2:A$17,MATCH($A255,NG!A$2:A$17,1)):INDEX(NG!A$2:A$17,MATCH($A255,NG!A$2:A$17,1)+1))</f>
        <v>1.1258195123669536E-5</v>
      </c>
      <c r="L255" s="8">
        <f>FORECAST($A255,INDEX(NG!D$2:D$18,MATCH($A255,NG!C$2:C$18,1)):INDEX(NG!D$2:D$18,MATCH($A255,NG!C$2:C$18,1)+1),INDEX(NG!C$2:C$18,MATCH($A255,NG!C$2:C$18,1)):INDEX(NG!C$2:C$18,MATCH($A255,NG!C$2:C$18,1)+1))</f>
        <v>1.2001365014689063E-7</v>
      </c>
      <c r="M255" s="8">
        <f>FORECAST($A255,INDEX(NG!F$2:F$14,MATCH($A255,NG!E$2:E$14,1)):INDEX(NG!F$2:F$14,MATCH($A255,NG!E$2:E$14,1)+1),INDEX(NG!E$2:E$14,MATCH($A255,NG!E$2:E$14,1)):INDEX(NG!E$2:E$14,MATCH($A255,NG!E$2:E$14,1)+1))</f>
        <v>5.7686868516474616E-7</v>
      </c>
      <c r="N255" s="8">
        <f>FORECAST($A255,INDEX(NG!H$2:H$14,MATCH($A255,NG!G$2:G$14,1)):INDEX(NG!H$2:H$14,MATCH($A255,NG!G$2:G$14,1)+1),INDEX(NG!G$2:G$14,MATCH($A255,NG!G$2:G$14,1)):INDEX(NG!G$2:G$14,MATCH($A255,NG!G$2:G$14,1)+1))</f>
        <v>3.9296267552000207E-8</v>
      </c>
      <c r="O255" s="3">
        <v>3.0000000000000001E-6</v>
      </c>
      <c r="P255" s="3">
        <v>5.0000000000000003E-10</v>
      </c>
      <c r="T255" s="9"/>
    </row>
    <row r="256" spans="1:20" x14ac:dyDescent="0.35">
      <c r="A256">
        <v>254</v>
      </c>
      <c r="B256" s="13">
        <f t="shared" si="7"/>
        <v>-254</v>
      </c>
      <c r="C256" s="2">
        <v>0</v>
      </c>
      <c r="D256" s="2">
        <v>0</v>
      </c>
      <c r="E256" s="7">
        <f>FORECAST(A256,INDEX(ross!C$3:C$960,MATCH(A256,ross!B$3:B$960,1)):INDEX(ross!C$3:C$960,MATCH(A256,ross!B$3:B$960,1)+1),INDEX(ross!B$3:B$960,MATCH(A256,ross!B$3:B$960,1)):INDEX(ross!B$3:B$960,MATCH(A256,ross!B$3:B$960,1)+1))</f>
        <v>24.119148849999998</v>
      </c>
      <c r="F256" s="7">
        <f>FORECAST(A256,INDEX(ross!I$3:I$960,MATCH(A256,ross!B$3:B$960,1)):INDEX(ross!I$3:I$960,MATCH(A256,ross!B$3:B$960,1)+1),INDEX(ross!B$3:B$960,MATCH(A256,ross!B$3:B$960,1)):INDEX(ross!B$3:B$960,MATCH(A256,ross!B$3:B$960,1)+1))</f>
        <v>3.5429793326813197</v>
      </c>
      <c r="G256" s="3">
        <f t="shared" si="6"/>
        <v>1.0000000000000001E-30</v>
      </c>
      <c r="H256" s="9">
        <f>FORECAST(A256,INDEX('18O'!C$3:C$29,MATCH(A256,'18O'!A$3:A$29,1)):INDEX('18O'!C$3:C$29,MATCH(A256,'18O'!A$3:A$29,1)+1),INDEX('18O'!A$3:A$29,MATCH(A256,'18O'!A$3:A$29,1)):INDEX('18O'!A$3:A$29,MATCH(A256,'18O'!A$3:A$29,1)+1))</f>
        <v>111.36518518518518</v>
      </c>
      <c r="I256" s="9">
        <f>FORECAST(A256,INDEX('18O'!E$3:E$29,MATCH(A256,'18O'!A$3:A$29,1)):INDEX('18O'!E$3:E$29,MATCH(A256,'18O'!A$3:A$29,1)+1),INDEX('18O'!A$3:A$29,MATCH(A256,'18O'!A$3:A$29,1)):INDEX('18O'!A$3:A$29,MATCH(A256,'18O'!A$3:A$29,1)+1))</f>
        <v>8.8325641321487645</v>
      </c>
      <c r="J256" s="27">
        <f>'39Ar'!E256</f>
        <v>0.67999999999999972</v>
      </c>
      <c r="K256" s="8">
        <f>FORECAST($A256,INDEX(NG!B$2:B$17,MATCH($A256,NG!A$2:A$17,1)):INDEX(NG!B$2:B$17,MATCH($A256,NG!A$2:A$17,1)+1),INDEX(NG!A$2:A$17,MATCH($A256,NG!A$2:A$17,1)):INDEX(NG!A$2:A$17,MATCH($A256,NG!A$2:A$17,1)+1))</f>
        <v>1.1278366709306258E-5</v>
      </c>
      <c r="L256" s="8">
        <f>FORECAST($A256,INDEX(NG!D$2:D$18,MATCH($A256,NG!C$2:C$18,1)):INDEX(NG!D$2:D$18,MATCH($A256,NG!C$2:C$18,1)+1),INDEX(NG!C$2:C$18,MATCH($A256,NG!C$2:C$18,1)):INDEX(NG!C$2:C$18,MATCH($A256,NG!C$2:C$18,1)+1))</f>
        <v>1.1981925627338102E-7</v>
      </c>
      <c r="M256" s="8">
        <f>FORECAST($A256,INDEX(NG!F$2:F$14,MATCH($A256,NG!E$2:E$14,1)):INDEX(NG!F$2:F$14,MATCH($A256,NG!E$2:E$14,1)+1),INDEX(NG!E$2:E$14,MATCH($A256,NG!E$2:E$14,1)):INDEX(NG!E$2:E$14,MATCH($A256,NG!E$2:E$14,1)+1))</f>
        <v>5.7532683930757045E-7</v>
      </c>
      <c r="N256" s="8">
        <f>FORECAST($A256,INDEX(NG!H$2:H$14,MATCH($A256,NG!G$2:G$14,1)):INDEX(NG!H$2:H$14,MATCH($A256,NG!G$2:G$14,1)+1),INDEX(NG!G$2:G$14,MATCH($A256,NG!G$2:G$14,1)):INDEX(NG!G$2:G$14,MATCH($A256,NG!G$2:G$14,1)+1))</f>
        <v>3.9230464146090085E-8</v>
      </c>
      <c r="O256" s="3">
        <v>3.0000000000000001E-6</v>
      </c>
      <c r="P256" s="3">
        <v>5.0000000000000003E-10</v>
      </c>
      <c r="T256" s="9"/>
    </row>
    <row r="257" spans="1:20" x14ac:dyDescent="0.35">
      <c r="A257">
        <v>255</v>
      </c>
      <c r="B257" s="13">
        <f t="shared" si="7"/>
        <v>-255</v>
      </c>
      <c r="C257" s="2">
        <v>0</v>
      </c>
      <c r="D257" s="2">
        <v>0</v>
      </c>
      <c r="E257" s="7">
        <f>FORECAST(A257,INDEX(ross!C$3:C$960,MATCH(A257,ross!B$3:B$960,1)):INDEX(ross!C$3:C$960,MATCH(A257,ross!B$3:B$960,1)+1),INDEX(ross!B$3:B$960,MATCH(A257,ross!B$3:B$960,1)):INDEX(ross!B$3:B$960,MATCH(A257,ross!B$3:B$960,1)+1))</f>
        <v>24.2069033</v>
      </c>
      <c r="F257" s="7">
        <f>FORECAST(A257,INDEX(ross!I$3:I$960,MATCH(A257,ross!B$3:B$960,1)):INDEX(ross!I$3:I$960,MATCH(A257,ross!B$3:B$960,1)+1),INDEX(ross!B$3:B$960,MATCH(A257,ross!B$3:B$960,1)):INDEX(ross!B$3:B$960,MATCH(A257,ross!B$3:B$960,1)+1))</f>
        <v>3.7155286233138796</v>
      </c>
      <c r="G257" s="3">
        <f t="shared" si="6"/>
        <v>1.0000000000000001E-30</v>
      </c>
      <c r="H257" s="9">
        <f>FORECAST(A257,INDEX('18O'!C$3:C$29,MATCH(A257,'18O'!A$3:A$29,1)):INDEX('18O'!C$3:C$29,MATCH(A257,'18O'!A$3:A$29,1)+1),INDEX('18O'!A$3:A$29,MATCH(A257,'18O'!A$3:A$29,1)):INDEX('18O'!A$3:A$29,MATCH(A257,'18O'!A$3:A$29,1)+1))</f>
        <v>111.35858585858585</v>
      </c>
      <c r="I257" s="9">
        <f>FORECAST(A257,INDEX('18O'!E$3:E$29,MATCH(A257,'18O'!A$3:A$29,1)):INDEX('18O'!E$3:E$29,MATCH(A257,'18O'!A$3:A$29,1)+1),INDEX('18O'!A$3:A$29,MATCH(A257,'18O'!A$3:A$29,1)):INDEX('18O'!A$3:A$29,MATCH(A257,'18O'!A$3:A$29,1)+1))</f>
        <v>8.8296516567544607</v>
      </c>
      <c r="J257" s="27">
        <f>'39Ar'!E257</f>
        <v>3.1806451612903217</v>
      </c>
      <c r="K257" s="8">
        <f>FORECAST($A257,INDEX(NG!B$2:B$17,MATCH($A257,NG!A$2:A$17,1)):INDEX(NG!B$2:B$17,MATCH($A257,NG!A$2:A$17,1)+1),INDEX(NG!A$2:A$17,MATCH($A257,NG!A$2:A$17,1)):INDEX(NG!A$2:A$17,MATCH($A257,NG!A$2:A$17,1)+1))</f>
        <v>1.1658647768821698E-5</v>
      </c>
      <c r="L257" s="8">
        <f>FORECAST($A257,INDEX(NG!D$2:D$18,MATCH($A257,NG!C$2:C$18,1)):INDEX(NG!D$2:D$18,MATCH($A257,NG!C$2:C$18,1)+1),INDEX(NG!C$2:C$18,MATCH($A257,NG!C$2:C$18,1)):INDEX(NG!C$2:C$18,MATCH($A257,NG!C$2:C$18,1)+1))</f>
        <v>1.1898695420313539E-7</v>
      </c>
      <c r="M257" s="8">
        <f>FORECAST($A257,INDEX(NG!F$2:F$14,MATCH($A257,NG!E$2:E$14,1)):INDEX(NG!F$2:F$14,MATCH($A257,NG!E$2:E$14,1)+1),INDEX(NG!E$2:E$14,MATCH($A257,NG!E$2:E$14,1)):INDEX(NG!E$2:E$14,MATCH($A257,NG!E$2:E$14,1)+1))</f>
        <v>5.6537820936379574E-7</v>
      </c>
      <c r="N257" s="8">
        <f>FORECAST($A257,INDEX(NG!H$2:H$14,MATCH($A257,NG!G$2:G$14,1)):INDEX(NG!H$2:H$14,MATCH($A257,NG!G$2:G$14,1)+1),INDEX(NG!G$2:G$14,MATCH($A257,NG!G$2:G$14,1)):INDEX(NG!G$2:G$14,MATCH($A257,NG!G$2:G$14,1)+1))</f>
        <v>3.8440777472533269E-8</v>
      </c>
      <c r="O257" s="3">
        <v>3.0000000000000001E-6</v>
      </c>
      <c r="P257" s="3">
        <v>5.0000000000000003E-10</v>
      </c>
      <c r="T257" s="9"/>
    </row>
    <row r="258" spans="1:20" x14ac:dyDescent="0.35">
      <c r="A258">
        <v>256</v>
      </c>
      <c r="B258" s="13">
        <f t="shared" si="7"/>
        <v>-256</v>
      </c>
      <c r="C258" s="2">
        <v>0</v>
      </c>
      <c r="D258" s="2">
        <v>0</v>
      </c>
      <c r="E258" s="7">
        <f>FORECAST(A258,INDEX(ross!C$3:C$960,MATCH(A258,ross!B$3:B$960,1)):INDEX(ross!C$3:C$960,MATCH(A258,ross!B$3:B$960,1)+1),INDEX(ross!B$3:B$960,MATCH(A258,ross!B$3:B$960,1)):INDEX(ross!B$3:B$960,MATCH(A258,ross!B$3:B$960,1)+1))</f>
        <v>24.2862498</v>
      </c>
      <c r="F258" s="7">
        <f>FORECAST(A258,INDEX(ross!I$3:I$960,MATCH(A258,ross!B$3:B$960,1)):INDEX(ross!I$3:I$960,MATCH(A258,ross!B$3:B$960,1)+1),INDEX(ross!B$3:B$960,MATCH(A258,ross!B$3:B$960,1)):INDEX(ross!B$3:B$960,MATCH(A258,ross!B$3:B$960,1)+1))</f>
        <v>3.9519052317811756</v>
      </c>
      <c r="G258" s="3">
        <f t="shared" si="6"/>
        <v>1.0000000000000001E-30</v>
      </c>
      <c r="H258" s="9">
        <f>FORECAST(A258,INDEX('18O'!C$3:C$29,MATCH(A258,'18O'!A$3:A$29,1)):INDEX('18O'!C$3:C$29,MATCH(A258,'18O'!A$3:A$29,1)+1),INDEX('18O'!A$3:A$29,MATCH(A258,'18O'!A$3:A$29,1)):INDEX('18O'!A$3:A$29,MATCH(A258,'18O'!A$3:A$29,1)+1))</f>
        <v>111.35166499833166</v>
      </c>
      <c r="I258" s="9">
        <f>FORECAST(A258,INDEX('18O'!E$3:E$29,MATCH(A258,'18O'!A$3:A$29,1)):INDEX('18O'!E$3:E$29,MATCH(A258,'18O'!A$3:A$29,1)+1),INDEX('18O'!A$3:A$29,MATCH(A258,'18O'!A$3:A$29,1)):INDEX('18O'!A$3:A$29,MATCH(A258,'18O'!A$3:A$29,1)+1))</f>
        <v>8.8270747382896921</v>
      </c>
      <c r="J258" s="27">
        <f>'39Ar'!E258</f>
        <v>3.2464516129032255</v>
      </c>
      <c r="K258" s="8">
        <f>FORECAST($A258,INDEX(NG!B$2:B$17,MATCH($A258,NG!A$2:A$17,1)):INDEX(NG!B$2:B$17,MATCH($A258,NG!A$2:A$17,1)+1),INDEX(NG!A$2:A$17,MATCH($A258,NG!A$2:A$17,1)):INDEX(NG!A$2:A$17,MATCH($A258,NG!A$2:A$17,1)+1))</f>
        <v>1.207453515833863E-5</v>
      </c>
      <c r="L258" s="8">
        <f>FORECAST($A258,INDEX(NG!D$2:D$18,MATCH($A258,NG!C$2:C$18,1)):INDEX(NG!D$2:D$18,MATCH($A258,NG!C$2:C$18,1)+1),INDEX(NG!C$2:C$18,MATCH($A258,NG!C$2:C$18,1)):INDEX(NG!C$2:C$18,MATCH($A258,NG!C$2:C$18,1)+1))</f>
        <v>1.1809157806399898E-7</v>
      </c>
      <c r="M258" s="8">
        <f>FORECAST($A258,INDEX(NG!F$2:F$14,MATCH($A258,NG!E$2:E$14,1)):INDEX(NG!F$2:F$14,MATCH($A258,NG!E$2:E$14,1)+1),INDEX(NG!E$2:E$14,MATCH($A258,NG!E$2:E$14,1)):INDEX(NG!E$2:E$14,MATCH($A258,NG!E$2:E$14,1)+1))</f>
        <v>5.5459834683617725E-7</v>
      </c>
      <c r="N258" s="8">
        <f>FORECAST($A258,INDEX(NG!H$2:H$14,MATCH($A258,NG!G$2:G$14,1)):INDEX(NG!H$2:H$14,MATCH($A258,NG!G$2:G$14,1)+1),INDEX(NG!G$2:G$14,MATCH($A258,NG!G$2:G$14,1)):INDEX(NG!G$2:G$14,MATCH($A258,NG!G$2:G$14,1)+1))</f>
        <v>3.7579515824197955E-8</v>
      </c>
      <c r="O258" s="3">
        <v>3.0000000000000001E-6</v>
      </c>
      <c r="P258" s="3">
        <v>5.0000000000000003E-10</v>
      </c>
      <c r="T258" s="9"/>
    </row>
    <row r="259" spans="1:20" x14ac:dyDescent="0.35">
      <c r="A259">
        <v>257</v>
      </c>
      <c r="B259" s="13">
        <f t="shared" si="7"/>
        <v>-257</v>
      </c>
      <c r="C259" s="2">
        <v>0</v>
      </c>
      <c r="D259" s="2">
        <v>0</v>
      </c>
      <c r="E259" s="7">
        <f>FORECAST(A259,INDEX(ross!C$3:C$960,MATCH(A259,ross!B$3:B$960,1)):INDEX(ross!C$3:C$960,MATCH(A259,ross!B$3:B$960,1)+1),INDEX(ross!B$3:B$960,MATCH(A259,ross!B$3:B$960,1)):INDEX(ross!B$3:B$960,MATCH(A259,ross!B$3:B$960,1)+1))</f>
        <v>24.365546169999995</v>
      </c>
      <c r="F259" s="7">
        <f>FORECAST(A259,INDEX(ross!I$3:I$960,MATCH(A259,ross!B$3:B$960,1)):INDEX(ross!I$3:I$960,MATCH(A259,ross!B$3:B$960,1)+1),INDEX(ross!B$3:B$960,MATCH(A259,ross!B$3:B$960,1)):INDEX(ross!B$3:B$960,MATCH(A259,ross!B$3:B$960,1)+1))</f>
        <v>4.162760872288402</v>
      </c>
      <c r="G259" s="3">
        <f t="shared" ref="G259:G322" si="8">1E-30</f>
        <v>1.0000000000000001E-30</v>
      </c>
      <c r="H259" s="9">
        <f>FORECAST(A259,INDEX('18O'!C$3:C$29,MATCH(A259,'18O'!A$3:A$29,1)):INDEX('18O'!C$3:C$29,MATCH(A259,'18O'!A$3:A$29,1)+1),INDEX('18O'!A$3:A$29,MATCH(A259,'18O'!A$3:A$29,1)):INDEX('18O'!A$3:A$29,MATCH(A259,'18O'!A$3:A$29,1)+1))</f>
        <v>111.34447113780446</v>
      </c>
      <c r="I259" s="9">
        <f>FORECAST(A259,INDEX('18O'!E$3:E$29,MATCH(A259,'18O'!A$3:A$29,1)):INDEX('18O'!E$3:E$29,MATCH(A259,'18O'!A$3:A$29,1)+1),INDEX('18O'!A$3:A$29,MATCH(A259,'18O'!A$3:A$29,1)):INDEX('18O'!A$3:A$29,MATCH(A259,'18O'!A$3:A$29,1)+1))</f>
        <v>8.8247827266518861</v>
      </c>
      <c r="J259" s="27">
        <f>'39Ar'!E259</f>
        <v>3.3122580645161293</v>
      </c>
      <c r="K259" s="8">
        <f>FORECAST($A259,INDEX(NG!B$2:B$17,MATCH($A259,NG!A$2:A$17,1)):INDEX(NG!B$2:B$17,MATCH($A259,NG!A$2:A$17,1)+1),INDEX(NG!A$2:A$17,MATCH($A259,NG!A$2:A$17,1)):INDEX(NG!A$2:A$17,MATCH($A259,NG!A$2:A$17,1)+1))</f>
        <v>1.2490422547855562E-5</v>
      </c>
      <c r="L259" s="8">
        <f>FORECAST($A259,INDEX(NG!D$2:D$18,MATCH($A259,NG!C$2:C$18,1)):INDEX(NG!D$2:D$18,MATCH($A259,NG!C$2:C$18,1)+1),INDEX(NG!C$2:C$18,MATCH($A259,NG!C$2:C$18,1)):INDEX(NG!C$2:C$18,MATCH($A259,NG!C$2:C$18,1)+1))</f>
        <v>1.1719620192486257E-7</v>
      </c>
      <c r="M259" s="8">
        <f>FORECAST($A259,INDEX(NG!F$2:F$14,MATCH($A259,NG!E$2:E$14,1)):INDEX(NG!F$2:F$14,MATCH($A259,NG!E$2:E$14,1)+1),INDEX(NG!E$2:E$14,MATCH($A259,NG!E$2:E$14,1)):INDEX(NG!E$2:E$14,MATCH($A259,NG!E$2:E$14,1)+1))</f>
        <v>5.4381848430855877E-7</v>
      </c>
      <c r="N259" s="8">
        <f>FORECAST($A259,INDEX(NG!H$2:H$14,MATCH($A259,NG!G$2:G$14,1)):INDEX(NG!H$2:H$14,MATCH($A259,NG!G$2:G$14,1)+1),INDEX(NG!G$2:G$14,MATCH($A259,NG!G$2:G$14,1)):INDEX(NG!G$2:G$14,MATCH($A259,NG!G$2:G$14,1)+1))</f>
        <v>3.6718254175862641E-8</v>
      </c>
      <c r="O259" s="3">
        <v>3.0000000000000001E-6</v>
      </c>
      <c r="P259" s="3">
        <v>5.0000000000000003E-10</v>
      </c>
      <c r="T259" s="9"/>
    </row>
    <row r="260" spans="1:20" x14ac:dyDescent="0.35">
      <c r="A260">
        <v>258</v>
      </c>
      <c r="B260" s="13">
        <f t="shared" ref="B260:B323" si="9">-A260</f>
        <v>-258</v>
      </c>
      <c r="C260" s="2">
        <v>0</v>
      </c>
      <c r="D260" s="2">
        <v>0</v>
      </c>
      <c r="E260" s="7">
        <f>FORECAST(A260,INDEX(ross!C$3:C$960,MATCH(A260,ross!B$3:B$960,1)):INDEX(ross!C$3:C$960,MATCH(A260,ross!B$3:B$960,1)+1),INDEX(ross!B$3:B$960,MATCH(A260,ross!B$3:B$960,1)):INDEX(ross!B$3:B$960,MATCH(A260,ross!B$3:B$960,1)+1))</f>
        <v>24.47317181</v>
      </c>
      <c r="F260" s="7">
        <f>FORECAST(A260,INDEX(ross!I$3:I$960,MATCH(A260,ross!B$3:B$960,1)):INDEX(ross!I$3:I$960,MATCH(A260,ross!B$3:B$960,1)+1),INDEX(ross!B$3:B$960,MATCH(A260,ross!B$3:B$960,1)):INDEX(ross!B$3:B$960,MATCH(A260,ross!B$3:B$960,1)+1))</f>
        <v>4.3932801970259447</v>
      </c>
      <c r="G260" s="3">
        <f t="shared" si="8"/>
        <v>1.0000000000000001E-30</v>
      </c>
      <c r="H260" s="9">
        <f>FORECAST(A260,INDEX('18O'!C$3:C$29,MATCH(A260,'18O'!A$3:A$29,1)):INDEX('18O'!C$3:C$29,MATCH(A260,'18O'!A$3:A$29,1)+1),INDEX('18O'!A$3:A$29,MATCH(A260,'18O'!A$3:A$29,1)):INDEX('18O'!A$3:A$29,MATCH(A260,'18O'!A$3:A$29,1)+1))</f>
        <v>111.33727727727727</v>
      </c>
      <c r="I260" s="9">
        <f>FORECAST(A260,INDEX('18O'!E$3:E$29,MATCH(A260,'18O'!A$3:A$29,1)):INDEX('18O'!E$3:E$29,MATCH(A260,'18O'!A$3:A$29,1)+1),INDEX('18O'!A$3:A$29,MATCH(A260,'18O'!A$3:A$29,1)):INDEX('18O'!A$3:A$29,MATCH(A260,'18O'!A$3:A$29,1)+1))</f>
        <v>8.8224907150140801</v>
      </c>
      <c r="J260" s="27">
        <f>'39Ar'!E260</f>
        <v>3.378064516129033</v>
      </c>
      <c r="K260" s="8">
        <f>FORECAST($A260,INDEX(NG!B$2:B$17,MATCH($A260,NG!A$2:A$17,1)):INDEX(NG!B$2:B$17,MATCH($A260,NG!A$2:A$17,1)+1),INDEX(NG!A$2:A$17,MATCH($A260,NG!A$2:A$17,1)):INDEX(NG!A$2:A$17,MATCH($A260,NG!A$2:A$17,1)+1))</f>
        <v>1.2906309937372481E-5</v>
      </c>
      <c r="L260" s="8">
        <f>FORECAST($A260,INDEX(NG!D$2:D$18,MATCH($A260,NG!C$2:C$18,1)):INDEX(NG!D$2:D$18,MATCH($A260,NG!C$2:C$18,1)+1),INDEX(NG!C$2:C$18,MATCH($A260,NG!C$2:C$18,1)):INDEX(NG!C$2:C$18,MATCH($A260,NG!C$2:C$18,1)+1))</f>
        <v>1.1630082578572616E-7</v>
      </c>
      <c r="M260" s="8">
        <f>FORECAST($A260,INDEX(NG!F$2:F$14,MATCH($A260,NG!E$2:E$14,1)):INDEX(NG!F$2:F$14,MATCH($A260,NG!E$2:E$14,1)+1),INDEX(NG!E$2:E$14,MATCH($A260,NG!E$2:E$14,1)):INDEX(NG!E$2:E$14,MATCH($A260,NG!E$2:E$14,1)+1))</f>
        <v>5.3303862178094028E-7</v>
      </c>
      <c r="N260" s="8">
        <f>FORECAST($A260,INDEX(NG!H$2:H$14,MATCH($A260,NG!G$2:G$14,1)):INDEX(NG!H$2:H$14,MATCH($A260,NG!G$2:G$14,1)+1),INDEX(NG!G$2:G$14,MATCH($A260,NG!G$2:G$14,1)):INDEX(NG!G$2:G$14,MATCH($A260,NG!G$2:G$14,1)+1))</f>
        <v>3.5856992527527327E-8</v>
      </c>
      <c r="O260" s="3">
        <v>3.0000000000000001E-6</v>
      </c>
      <c r="P260" s="3">
        <v>5.0000000000000003E-10</v>
      </c>
      <c r="T260" s="9"/>
    </row>
    <row r="261" spans="1:20" x14ac:dyDescent="0.35">
      <c r="A261">
        <v>259</v>
      </c>
      <c r="B261" s="13">
        <f t="shared" si="9"/>
        <v>-259</v>
      </c>
      <c r="C261" s="2">
        <v>0</v>
      </c>
      <c r="D261" s="2">
        <v>0</v>
      </c>
      <c r="E261" s="7">
        <f>FORECAST(A261,INDEX(ross!C$3:C$960,MATCH(A261,ross!B$3:B$960,1)):INDEX(ross!C$3:C$960,MATCH(A261,ross!B$3:B$960,1)+1),INDEX(ross!B$3:B$960,MATCH(A261,ross!B$3:B$960,1)):INDEX(ross!B$3:B$960,MATCH(A261,ross!B$3:B$960,1)+1))</f>
        <v>24.577586069999995</v>
      </c>
      <c r="F261" s="7">
        <f>FORECAST(A261,INDEX(ross!I$3:I$960,MATCH(A261,ross!B$3:B$960,1)):INDEX(ross!I$3:I$960,MATCH(A261,ross!B$3:B$960,1)+1),INDEX(ross!B$3:B$960,MATCH(A261,ross!B$3:B$960,1)):INDEX(ross!B$3:B$960,MATCH(A261,ross!B$3:B$960,1)+1))</f>
        <v>4.5686582040336567</v>
      </c>
      <c r="G261" s="3">
        <f t="shared" si="8"/>
        <v>1.0000000000000001E-30</v>
      </c>
      <c r="H261" s="9">
        <f>FORECAST(A261,INDEX('18O'!C$3:C$29,MATCH(A261,'18O'!A$3:A$29,1)):INDEX('18O'!C$3:C$29,MATCH(A261,'18O'!A$3:A$29,1)+1),INDEX('18O'!A$3:A$29,MATCH(A261,'18O'!A$3:A$29,1)):INDEX('18O'!A$3:A$29,MATCH(A261,'18O'!A$3:A$29,1)+1))</f>
        <v>111.33008341675009</v>
      </c>
      <c r="I261" s="9">
        <f>FORECAST(A261,INDEX('18O'!E$3:E$29,MATCH(A261,'18O'!A$3:A$29,1)):INDEX('18O'!E$3:E$29,MATCH(A261,'18O'!A$3:A$29,1)+1),INDEX('18O'!A$3:A$29,MATCH(A261,'18O'!A$3:A$29,1)):INDEX('18O'!A$3:A$29,MATCH(A261,'18O'!A$3:A$29,1)+1))</f>
        <v>8.8201987033762741</v>
      </c>
      <c r="J261" s="27">
        <f>'39Ar'!E261</f>
        <v>3.4438709677419332</v>
      </c>
      <c r="K261" s="8">
        <f>FORECAST($A261,INDEX(NG!B$2:B$17,MATCH($A261,NG!A$2:A$17,1)):INDEX(NG!B$2:B$17,MATCH($A261,NG!A$2:A$17,1)+1),INDEX(NG!A$2:A$17,MATCH($A261,NG!A$2:A$17,1)):INDEX(NG!A$2:A$17,MATCH($A261,NG!A$2:A$17,1)+1))</f>
        <v>1.3322197326889412E-5</v>
      </c>
      <c r="L261" s="8">
        <f>FORECAST($A261,INDEX(NG!D$2:D$18,MATCH($A261,NG!C$2:C$18,1)):INDEX(NG!D$2:D$18,MATCH($A261,NG!C$2:C$18,1)+1),INDEX(NG!C$2:C$18,MATCH($A261,NG!C$2:C$18,1)):INDEX(NG!C$2:C$18,MATCH($A261,NG!C$2:C$18,1)+1))</f>
        <v>1.1540544964658975E-7</v>
      </c>
      <c r="M261" s="8">
        <f>FORECAST($A261,INDEX(NG!F$2:F$14,MATCH($A261,NG!E$2:E$14,1)):INDEX(NG!F$2:F$14,MATCH($A261,NG!E$2:E$14,1)+1),INDEX(NG!E$2:E$14,MATCH($A261,NG!E$2:E$14,1)):INDEX(NG!E$2:E$14,MATCH($A261,NG!E$2:E$14,1)+1))</f>
        <v>5.2225875925332179E-7</v>
      </c>
      <c r="N261" s="8">
        <f>FORECAST($A261,INDEX(NG!H$2:H$14,MATCH($A261,NG!G$2:G$14,1)):INDEX(NG!H$2:H$14,MATCH($A261,NG!G$2:G$14,1)+1),INDEX(NG!G$2:G$14,MATCH($A261,NG!G$2:G$14,1)):INDEX(NG!G$2:G$14,MATCH($A261,NG!G$2:G$14,1)+1))</f>
        <v>3.4995730879191987E-8</v>
      </c>
      <c r="O261" s="3">
        <v>3.0000000000000001E-6</v>
      </c>
      <c r="P261" s="3">
        <v>5.0000000000000003E-10</v>
      </c>
      <c r="T261" s="9"/>
    </row>
    <row r="262" spans="1:20" x14ac:dyDescent="0.35">
      <c r="A262">
        <v>260</v>
      </c>
      <c r="B262" s="13">
        <f t="shared" si="9"/>
        <v>-260</v>
      </c>
      <c r="C262" s="2">
        <v>0</v>
      </c>
      <c r="D262" s="2">
        <v>0</v>
      </c>
      <c r="E262" s="7">
        <f>FORECAST(A262,INDEX(ross!C$3:C$960,MATCH(A262,ross!B$3:B$960,1)):INDEX(ross!C$3:C$960,MATCH(A262,ross!B$3:B$960,1)+1),INDEX(ross!B$3:B$960,MATCH(A262,ross!B$3:B$960,1)):INDEX(ross!B$3:B$960,MATCH(A262,ross!B$3:B$960,1)+1))</f>
        <v>24.671519719999999</v>
      </c>
      <c r="F262" s="7">
        <f>FORECAST(A262,INDEX(ross!I$3:I$960,MATCH(A262,ross!B$3:B$960,1)):INDEX(ross!I$3:I$960,MATCH(A262,ross!B$3:B$960,1)+1),INDEX(ross!B$3:B$960,MATCH(A262,ross!B$3:B$960,1)):INDEX(ross!B$3:B$960,MATCH(A262,ross!B$3:B$960,1)+1))</f>
        <v>4.7047773168976121</v>
      </c>
      <c r="G262" s="3">
        <f t="shared" si="8"/>
        <v>1.0000000000000001E-30</v>
      </c>
      <c r="H262" s="9">
        <f>FORECAST(A262,INDEX('18O'!C$3:C$29,MATCH(A262,'18O'!A$3:A$29,1)):INDEX('18O'!C$3:C$29,MATCH(A262,'18O'!A$3:A$29,1)+1),INDEX('18O'!A$3:A$29,MATCH(A262,'18O'!A$3:A$29,1)):INDEX('18O'!A$3:A$29,MATCH(A262,'18O'!A$3:A$29,1)+1))</f>
        <v>111.32288955622289</v>
      </c>
      <c r="I262" s="9">
        <f>FORECAST(A262,INDEX('18O'!E$3:E$29,MATCH(A262,'18O'!A$3:A$29,1)):INDEX('18O'!E$3:E$29,MATCH(A262,'18O'!A$3:A$29,1)+1),INDEX('18O'!A$3:A$29,MATCH(A262,'18O'!A$3:A$29,1)):INDEX('18O'!A$3:A$29,MATCH(A262,'18O'!A$3:A$29,1)+1))</f>
        <v>8.8179066917384681</v>
      </c>
      <c r="J262" s="27">
        <f>'39Ar'!E262</f>
        <v>3.509677419354837</v>
      </c>
      <c r="K262" s="8">
        <f>FORECAST($A262,INDEX(NG!B$2:B$17,MATCH($A262,NG!A$2:A$17,1)):INDEX(NG!B$2:B$17,MATCH($A262,NG!A$2:A$17,1)+1),INDEX(NG!A$2:A$17,MATCH($A262,NG!A$2:A$17,1)):INDEX(NG!A$2:A$17,MATCH($A262,NG!A$2:A$17,1)+1))</f>
        <v>1.3738084716406344E-5</v>
      </c>
      <c r="L262" s="8">
        <f>FORECAST($A262,INDEX(NG!D$2:D$18,MATCH($A262,NG!C$2:C$18,1)):INDEX(NG!D$2:D$18,MATCH($A262,NG!C$2:C$18,1)+1),INDEX(NG!C$2:C$18,MATCH($A262,NG!C$2:C$18,1)):INDEX(NG!C$2:C$18,MATCH($A262,NG!C$2:C$18,1)+1))</f>
        <v>1.1451007350745335E-7</v>
      </c>
      <c r="M262" s="8">
        <f>FORECAST($A262,INDEX(NG!F$2:F$14,MATCH($A262,NG!E$2:E$14,1)):INDEX(NG!F$2:F$14,MATCH($A262,NG!E$2:E$14,1)+1),INDEX(NG!E$2:E$14,MATCH($A262,NG!E$2:E$14,1)):INDEX(NG!E$2:E$14,MATCH($A262,NG!E$2:E$14,1)+1))</f>
        <v>5.1147889672570373E-7</v>
      </c>
      <c r="N262" s="8">
        <f>FORECAST($A262,INDEX(NG!H$2:H$14,MATCH($A262,NG!G$2:G$14,1)):INDEX(NG!H$2:H$14,MATCH($A262,NG!G$2:G$14,1)+1),INDEX(NG!G$2:G$14,MATCH($A262,NG!G$2:G$14,1)):INDEX(NG!G$2:G$14,MATCH($A262,NG!G$2:G$14,1)+1))</f>
        <v>3.4134469230856673E-8</v>
      </c>
      <c r="O262" s="3">
        <v>3.0000000000000001E-6</v>
      </c>
      <c r="P262" s="3">
        <v>5.0000000000000003E-10</v>
      </c>
      <c r="T262" s="9"/>
    </row>
    <row r="263" spans="1:20" x14ac:dyDescent="0.35">
      <c r="A263">
        <v>261</v>
      </c>
      <c r="B263" s="13">
        <f t="shared" si="9"/>
        <v>-261</v>
      </c>
      <c r="C263" s="2">
        <v>0</v>
      </c>
      <c r="D263" s="2">
        <v>0</v>
      </c>
      <c r="E263" s="7">
        <f>FORECAST(A263,INDEX(ross!C$3:C$960,MATCH(A263,ross!B$3:B$960,1)):INDEX(ross!C$3:C$960,MATCH(A263,ross!B$3:B$960,1)+1),INDEX(ross!B$3:B$960,MATCH(A263,ross!B$3:B$960,1)):INDEX(ross!B$3:B$960,MATCH(A263,ross!B$3:B$960,1)+1))</f>
        <v>24.748138529999999</v>
      </c>
      <c r="F263" s="7">
        <f>FORECAST(A263,INDEX(ross!I$3:I$960,MATCH(A263,ross!B$3:B$960,1)):INDEX(ross!I$3:I$960,MATCH(A263,ross!B$3:B$960,1)+1),INDEX(ross!B$3:B$960,MATCH(A263,ross!B$3:B$960,1)):INDEX(ross!B$3:B$960,MATCH(A263,ross!B$3:B$960,1)+1))</f>
        <v>4.8085215477468672</v>
      </c>
      <c r="G263" s="3">
        <f t="shared" si="8"/>
        <v>1.0000000000000001E-30</v>
      </c>
      <c r="H263" s="9">
        <f>FORECAST(A263,INDEX('18O'!C$3:C$29,MATCH(A263,'18O'!A$3:A$29,1)):INDEX('18O'!C$3:C$29,MATCH(A263,'18O'!A$3:A$29,1)+1),INDEX('18O'!A$3:A$29,MATCH(A263,'18O'!A$3:A$29,1)):INDEX('18O'!A$3:A$29,MATCH(A263,'18O'!A$3:A$29,1)+1))</f>
        <v>111.31569569569569</v>
      </c>
      <c r="I263" s="9">
        <f>FORECAST(A263,INDEX('18O'!E$3:E$29,MATCH(A263,'18O'!A$3:A$29,1)):INDEX('18O'!E$3:E$29,MATCH(A263,'18O'!A$3:A$29,1)+1),INDEX('18O'!A$3:A$29,MATCH(A263,'18O'!A$3:A$29,1)):INDEX('18O'!A$3:A$29,MATCH(A263,'18O'!A$3:A$29,1)+1))</f>
        <v>8.8156146801006621</v>
      </c>
      <c r="J263" s="27">
        <f>'39Ar'!E263</f>
        <v>3.5754838709677408</v>
      </c>
      <c r="K263" s="8">
        <f>FORECAST($A263,INDEX(NG!B$2:B$17,MATCH($A263,NG!A$2:A$17,1)):INDEX(NG!B$2:B$17,MATCH($A263,NG!A$2:A$17,1)+1),INDEX(NG!A$2:A$17,MATCH($A263,NG!A$2:A$17,1)):INDEX(NG!A$2:A$17,MATCH($A263,NG!A$2:A$17,1)+1))</f>
        <v>1.4153972105923263E-5</v>
      </c>
      <c r="L263" s="8">
        <f>FORECAST($A263,INDEX(NG!D$2:D$18,MATCH($A263,NG!C$2:C$18,1)):INDEX(NG!D$2:D$18,MATCH($A263,NG!C$2:C$18,1)+1),INDEX(NG!C$2:C$18,MATCH($A263,NG!C$2:C$18,1)):INDEX(NG!C$2:C$18,MATCH($A263,NG!C$2:C$18,1)+1))</f>
        <v>1.1361469736831694E-7</v>
      </c>
      <c r="M263" s="8">
        <f>FORECAST($A263,INDEX(NG!F$2:F$14,MATCH($A263,NG!E$2:E$14,1)):INDEX(NG!F$2:F$14,MATCH($A263,NG!E$2:E$14,1)+1),INDEX(NG!E$2:E$14,MATCH($A263,NG!E$2:E$14,1)):INDEX(NG!E$2:E$14,MATCH($A263,NG!E$2:E$14,1)+1))</f>
        <v>5.0069903419808524E-7</v>
      </c>
      <c r="N263" s="8">
        <f>FORECAST($A263,INDEX(NG!H$2:H$14,MATCH($A263,NG!G$2:G$14,1)):INDEX(NG!H$2:H$14,MATCH($A263,NG!G$2:G$14,1)+1),INDEX(NG!G$2:G$14,MATCH($A263,NG!G$2:G$14,1)):INDEX(NG!G$2:G$14,MATCH($A263,NG!G$2:G$14,1)+1))</f>
        <v>3.3273207582521359E-8</v>
      </c>
      <c r="O263" s="3">
        <v>3.0000000000000001E-6</v>
      </c>
      <c r="P263" s="3">
        <v>5.0000000000000003E-10</v>
      </c>
      <c r="T263" s="9"/>
    </row>
    <row r="264" spans="1:20" x14ac:dyDescent="0.35">
      <c r="A264">
        <v>262</v>
      </c>
      <c r="B264" s="13">
        <f t="shared" si="9"/>
        <v>-262</v>
      </c>
      <c r="C264" s="2">
        <v>0</v>
      </c>
      <c r="D264" s="2">
        <v>0</v>
      </c>
      <c r="E264" s="7">
        <f>FORECAST(A264,INDEX(ross!C$3:C$960,MATCH(A264,ross!B$3:B$960,1)):INDEX(ross!C$3:C$960,MATCH(A264,ross!B$3:B$960,1)+1),INDEX(ross!B$3:B$960,MATCH(A264,ross!B$3:B$960,1)):INDEX(ross!B$3:B$960,MATCH(A264,ross!B$3:B$960,1)+1))</f>
        <v>24.79283981</v>
      </c>
      <c r="F264" s="7">
        <f>FORECAST(A264,INDEX(ross!I$3:I$960,MATCH(A264,ross!B$3:B$960,1)):INDEX(ross!I$3:I$960,MATCH(A264,ross!B$3:B$960,1)+1),INDEX(ross!B$3:B$960,MATCH(A264,ross!B$3:B$960,1)):INDEX(ross!B$3:B$960,MATCH(A264,ross!B$3:B$960,1)+1))</f>
        <v>4.876625907441313</v>
      </c>
      <c r="G264" s="3">
        <f t="shared" si="8"/>
        <v>1.0000000000000001E-30</v>
      </c>
      <c r="H264" s="9">
        <f>FORECAST(A264,INDEX('18O'!C$3:C$29,MATCH(A264,'18O'!A$3:A$29,1)):INDEX('18O'!C$3:C$29,MATCH(A264,'18O'!A$3:A$29,1)+1),INDEX('18O'!A$3:A$29,MATCH(A264,'18O'!A$3:A$29,1)):INDEX('18O'!A$3:A$29,MATCH(A264,'18O'!A$3:A$29,1)+1))</f>
        <v>111.3085018351685</v>
      </c>
      <c r="I264" s="9">
        <f>FORECAST(A264,INDEX('18O'!E$3:E$29,MATCH(A264,'18O'!A$3:A$29,1)):INDEX('18O'!E$3:E$29,MATCH(A264,'18O'!A$3:A$29,1)+1),INDEX('18O'!A$3:A$29,MATCH(A264,'18O'!A$3:A$29,1)):INDEX('18O'!A$3:A$29,MATCH(A264,'18O'!A$3:A$29,1)+1))</f>
        <v>8.8133226684628561</v>
      </c>
      <c r="J264" s="27">
        <f>'39Ar'!E264</f>
        <v>3.6412903225806446</v>
      </c>
      <c r="K264" s="8">
        <f>FORECAST($A264,INDEX(NG!B$2:B$17,MATCH($A264,NG!A$2:A$17,1)):INDEX(NG!B$2:B$17,MATCH($A264,NG!A$2:A$17,1)+1),INDEX(NG!A$2:A$17,MATCH($A264,NG!A$2:A$17,1)):INDEX(NG!A$2:A$17,MATCH($A264,NG!A$2:A$17,1)+1))</f>
        <v>1.4569859495440195E-5</v>
      </c>
      <c r="L264" s="8">
        <f>FORECAST($A264,INDEX(NG!D$2:D$18,MATCH($A264,NG!C$2:C$18,1)):INDEX(NG!D$2:D$18,MATCH($A264,NG!C$2:C$18,1)+1),INDEX(NG!C$2:C$18,MATCH($A264,NG!C$2:C$18,1)):INDEX(NG!C$2:C$18,MATCH($A264,NG!C$2:C$18,1)+1))</f>
        <v>1.1271932122918056E-7</v>
      </c>
      <c r="M264" s="8">
        <f>FORECAST($A264,INDEX(NG!F$2:F$14,MATCH($A264,NG!E$2:E$14,1)):INDEX(NG!F$2:F$14,MATCH($A264,NG!E$2:E$14,1)+1),INDEX(NG!E$2:E$14,MATCH($A264,NG!E$2:E$14,1)):INDEX(NG!E$2:E$14,MATCH($A264,NG!E$2:E$14,1)+1))</f>
        <v>4.8991917167046675E-7</v>
      </c>
      <c r="N264" s="8">
        <f>FORECAST($A264,INDEX(NG!H$2:H$14,MATCH($A264,NG!G$2:G$14,1)):INDEX(NG!H$2:H$14,MATCH($A264,NG!G$2:G$14,1)+1),INDEX(NG!G$2:G$14,MATCH($A264,NG!G$2:G$14,1)):INDEX(NG!G$2:G$14,MATCH($A264,NG!G$2:G$14,1)+1))</f>
        <v>3.2411945934186045E-8</v>
      </c>
      <c r="O264" s="3">
        <v>3.0000000000000001E-6</v>
      </c>
      <c r="P264" s="3">
        <v>5.0000000000000003E-10</v>
      </c>
      <c r="T264" s="9"/>
    </row>
    <row r="265" spans="1:20" x14ac:dyDescent="0.35">
      <c r="A265">
        <v>263</v>
      </c>
      <c r="B265" s="13">
        <f t="shared" si="9"/>
        <v>-263</v>
      </c>
      <c r="C265" s="2">
        <v>0</v>
      </c>
      <c r="D265" s="2">
        <v>0</v>
      </c>
      <c r="E265" s="7">
        <f>FORECAST(A265,INDEX(ross!C$3:C$960,MATCH(A265,ross!B$3:B$960,1)):INDEX(ross!C$3:C$960,MATCH(A265,ross!B$3:B$960,1)+1),INDEX(ross!B$3:B$960,MATCH(A265,ross!B$3:B$960,1)):INDEX(ross!B$3:B$960,MATCH(A265,ross!B$3:B$960,1)+1))</f>
        <v>24.827773460000003</v>
      </c>
      <c r="F265" s="7">
        <f>FORECAST(A265,INDEX(ross!I$3:I$960,MATCH(A265,ross!B$3:B$960,1)):INDEX(ross!I$3:I$960,MATCH(A265,ross!B$3:B$960,1)+1),INDEX(ross!B$3:B$960,MATCH(A265,ross!B$3:B$960,1)):INDEX(ross!B$3:B$960,MATCH(A265,ross!B$3:B$960,1)+1))</f>
        <v>4.9109943791176622</v>
      </c>
      <c r="G265" s="3">
        <f t="shared" si="8"/>
        <v>1.0000000000000001E-30</v>
      </c>
      <c r="H265" s="9">
        <f>FORECAST(A265,INDEX('18O'!C$3:C$29,MATCH(A265,'18O'!A$3:A$29,1)):INDEX('18O'!C$3:C$29,MATCH(A265,'18O'!A$3:A$29,1)+1),INDEX('18O'!A$3:A$29,MATCH(A265,'18O'!A$3:A$29,1)):INDEX('18O'!A$3:A$29,MATCH(A265,'18O'!A$3:A$29,1)+1))</f>
        <v>111.3013079746413</v>
      </c>
      <c r="I265" s="9">
        <f>FORECAST(A265,INDEX('18O'!E$3:E$29,MATCH(A265,'18O'!A$3:A$29,1)):INDEX('18O'!E$3:E$29,MATCH(A265,'18O'!A$3:A$29,1)+1),INDEX('18O'!A$3:A$29,MATCH(A265,'18O'!A$3:A$29,1)):INDEX('18O'!A$3:A$29,MATCH(A265,'18O'!A$3:A$29,1)+1))</f>
        <v>8.81103065682505</v>
      </c>
      <c r="J265" s="27">
        <f>'39Ar'!E265</f>
        <v>3.7070967741935483</v>
      </c>
      <c r="K265" s="8">
        <f>FORECAST($A265,INDEX(NG!B$2:B$17,MATCH($A265,NG!A$2:A$17,1)):INDEX(NG!B$2:B$17,MATCH($A265,NG!A$2:A$17,1)+1),INDEX(NG!A$2:A$17,MATCH($A265,NG!A$2:A$17,1)):INDEX(NG!A$2:A$17,MATCH($A265,NG!A$2:A$17,1)+1))</f>
        <v>1.4985746884957127E-5</v>
      </c>
      <c r="L265" s="8">
        <f>FORECAST($A265,INDEX(NG!D$2:D$18,MATCH($A265,NG!C$2:C$18,1)):INDEX(NG!D$2:D$18,MATCH($A265,NG!C$2:C$18,1)+1),INDEX(NG!C$2:C$18,MATCH($A265,NG!C$2:C$18,1)):INDEX(NG!C$2:C$18,MATCH($A265,NG!C$2:C$18,1)+1))</f>
        <v>1.1182394509004415E-7</v>
      </c>
      <c r="M265" s="8">
        <f>FORECAST($A265,INDEX(NG!F$2:F$14,MATCH($A265,NG!E$2:E$14,1)):INDEX(NG!F$2:F$14,MATCH($A265,NG!E$2:E$14,1)+1),INDEX(NG!E$2:E$14,MATCH($A265,NG!E$2:E$14,1)):INDEX(NG!E$2:E$14,MATCH($A265,NG!E$2:E$14,1)+1))</f>
        <v>4.7913930914284826E-7</v>
      </c>
      <c r="N265" s="8">
        <f>FORECAST($A265,INDEX(NG!H$2:H$14,MATCH($A265,NG!G$2:G$14,1)):INDEX(NG!H$2:H$14,MATCH($A265,NG!G$2:G$14,1)+1),INDEX(NG!G$2:G$14,MATCH($A265,NG!G$2:G$14,1)):INDEX(NG!G$2:G$14,MATCH($A265,NG!G$2:G$14,1)+1))</f>
        <v>3.1550684285850731E-8</v>
      </c>
      <c r="O265" s="3">
        <v>3.0000000000000001E-6</v>
      </c>
      <c r="P265" s="3">
        <v>5.0000000000000003E-10</v>
      </c>
      <c r="T265" s="9"/>
    </row>
    <row r="266" spans="1:20" x14ac:dyDescent="0.35">
      <c r="A266">
        <v>264</v>
      </c>
      <c r="B266" s="13">
        <f t="shared" si="9"/>
        <v>-264</v>
      </c>
      <c r="C266" s="2">
        <v>0</v>
      </c>
      <c r="D266" s="2">
        <v>0</v>
      </c>
      <c r="E266" s="7">
        <f>FORECAST(A266,INDEX(ross!C$3:C$960,MATCH(A266,ross!B$3:B$960,1)):INDEX(ross!C$3:C$960,MATCH(A266,ross!B$3:B$960,1)+1),INDEX(ross!B$3:B$960,MATCH(A266,ross!B$3:B$960,1)):INDEX(ross!B$3:B$960,MATCH(A266,ross!B$3:B$960,1)+1))</f>
        <v>24.854743339999999</v>
      </c>
      <c r="F266" s="7">
        <f>FORECAST(A266,INDEX(ross!I$3:I$960,MATCH(A266,ross!B$3:B$960,1)):INDEX(ross!I$3:I$960,MATCH(A266,ross!B$3:B$960,1)+1),INDEX(ross!B$3:B$960,MATCH(A266,ross!B$3:B$960,1)):INDEX(ross!B$3:B$960,MATCH(A266,ross!B$3:B$960,1)+1))</f>
        <v>4.9422719581647172</v>
      </c>
      <c r="G266" s="3">
        <f t="shared" si="8"/>
        <v>1.0000000000000001E-30</v>
      </c>
      <c r="H266" s="9">
        <f>FORECAST(A266,INDEX('18O'!C$3:C$29,MATCH(A266,'18O'!A$3:A$29,1)):INDEX('18O'!C$3:C$29,MATCH(A266,'18O'!A$3:A$29,1)+1),INDEX('18O'!A$3:A$29,MATCH(A266,'18O'!A$3:A$29,1)):INDEX('18O'!A$3:A$29,MATCH(A266,'18O'!A$3:A$29,1)+1))</f>
        <v>111.29411411411411</v>
      </c>
      <c r="I266" s="9">
        <f>FORECAST(A266,INDEX('18O'!E$3:E$29,MATCH(A266,'18O'!A$3:A$29,1)):INDEX('18O'!E$3:E$29,MATCH(A266,'18O'!A$3:A$29,1)+1),INDEX('18O'!A$3:A$29,MATCH(A266,'18O'!A$3:A$29,1)):INDEX('18O'!A$3:A$29,MATCH(A266,'18O'!A$3:A$29,1)+1))</f>
        <v>8.808738645187244</v>
      </c>
      <c r="J266" s="27">
        <f>'39Ar'!E266</f>
        <v>3.7729032258064521</v>
      </c>
      <c r="K266" s="8">
        <f>FORECAST($A266,INDEX(NG!B$2:B$17,MATCH($A266,NG!A$2:A$17,1)):INDEX(NG!B$2:B$17,MATCH($A266,NG!A$2:A$17,1)+1),INDEX(NG!A$2:A$17,MATCH($A266,NG!A$2:A$17,1)):INDEX(NG!A$2:A$17,MATCH($A266,NG!A$2:A$17,1)+1))</f>
        <v>1.5401634274474045E-5</v>
      </c>
      <c r="L266" s="8">
        <f>FORECAST($A266,INDEX(NG!D$2:D$18,MATCH($A266,NG!C$2:C$18,1)):INDEX(NG!D$2:D$18,MATCH($A266,NG!C$2:C$18,1)+1),INDEX(NG!C$2:C$18,MATCH($A266,NG!C$2:C$18,1)):INDEX(NG!C$2:C$18,MATCH($A266,NG!C$2:C$18,1)+1))</f>
        <v>1.1092856895090774E-7</v>
      </c>
      <c r="M266" s="8">
        <f>FORECAST($A266,INDEX(NG!F$2:F$14,MATCH($A266,NG!E$2:E$14,1)):INDEX(NG!F$2:F$14,MATCH($A266,NG!E$2:E$14,1)+1),INDEX(NG!E$2:E$14,MATCH($A266,NG!E$2:E$14,1)):INDEX(NG!E$2:E$14,MATCH($A266,NG!E$2:E$14,1)+1))</f>
        <v>4.6835944661522978E-7</v>
      </c>
      <c r="N266" s="8">
        <f>FORECAST($A266,INDEX(NG!H$2:H$14,MATCH($A266,NG!G$2:G$14,1)):INDEX(NG!H$2:H$14,MATCH($A266,NG!G$2:G$14,1)+1),INDEX(NG!G$2:G$14,MATCH($A266,NG!G$2:G$14,1)):INDEX(NG!G$2:G$14,MATCH($A266,NG!G$2:G$14,1)+1))</f>
        <v>3.0689422637515417E-8</v>
      </c>
      <c r="O266" s="3">
        <v>3.0000000000000001E-6</v>
      </c>
      <c r="P266" s="3">
        <v>5.0000000000000003E-10</v>
      </c>
      <c r="T266" s="9"/>
    </row>
    <row r="267" spans="1:20" x14ac:dyDescent="0.35">
      <c r="A267">
        <v>265</v>
      </c>
      <c r="B267" s="13">
        <f t="shared" si="9"/>
        <v>-265</v>
      </c>
      <c r="C267" s="2">
        <v>0</v>
      </c>
      <c r="D267" s="2">
        <v>0</v>
      </c>
      <c r="E267" s="7">
        <f>FORECAST(A267,INDEX(ross!C$3:C$960,MATCH(A267,ross!B$3:B$960,1)):INDEX(ross!C$3:C$960,MATCH(A267,ross!B$3:B$960,1)+1),INDEX(ross!B$3:B$960,MATCH(A267,ross!B$3:B$960,1)):INDEX(ross!B$3:B$960,MATCH(A267,ross!B$3:B$960,1)+1))</f>
        <v>24.87845484</v>
      </c>
      <c r="F267" s="7">
        <f>FORECAST(A267,INDEX(ross!I$3:I$960,MATCH(A267,ross!B$3:B$960,1)):INDEX(ross!I$3:I$960,MATCH(A267,ross!B$3:B$960,1)+1),INDEX(ross!B$3:B$960,MATCH(A267,ross!B$3:B$960,1)):INDEX(ross!B$3:B$960,MATCH(A267,ross!B$3:B$960,1)+1))</f>
        <v>4.9661637336334277</v>
      </c>
      <c r="G267" s="3">
        <f t="shared" si="8"/>
        <v>1.0000000000000001E-30</v>
      </c>
      <c r="H267" s="9">
        <f>FORECAST(A267,INDEX('18O'!C$3:C$29,MATCH(A267,'18O'!A$3:A$29,1)):INDEX('18O'!C$3:C$29,MATCH(A267,'18O'!A$3:A$29,1)+1),INDEX('18O'!A$3:A$29,MATCH(A267,'18O'!A$3:A$29,1)):INDEX('18O'!A$3:A$29,MATCH(A267,'18O'!A$3:A$29,1)+1))</f>
        <v>111.28692025358693</v>
      </c>
      <c r="I267" s="9">
        <f>FORECAST(A267,INDEX('18O'!E$3:E$29,MATCH(A267,'18O'!A$3:A$29,1)):INDEX('18O'!E$3:E$29,MATCH(A267,'18O'!A$3:A$29,1)+1),INDEX('18O'!A$3:A$29,MATCH(A267,'18O'!A$3:A$29,1)):INDEX('18O'!A$3:A$29,MATCH(A267,'18O'!A$3:A$29,1)+1))</f>
        <v>8.806446633549438</v>
      </c>
      <c r="J267" s="27">
        <f>'39Ar'!E267</f>
        <v>3.8387096774193523</v>
      </c>
      <c r="K267" s="8">
        <f>FORECAST($A267,INDEX(NG!B$2:B$17,MATCH($A267,NG!A$2:A$17,1)):INDEX(NG!B$2:B$17,MATCH($A267,NG!A$2:A$17,1)+1),INDEX(NG!A$2:A$17,MATCH($A267,NG!A$2:A$17,1)):INDEX(NG!A$2:A$17,MATCH($A267,NG!A$2:A$17,1)+1))</f>
        <v>1.5817521663990977E-5</v>
      </c>
      <c r="L267" s="8">
        <f>FORECAST($A267,INDEX(NG!D$2:D$18,MATCH($A267,NG!C$2:C$18,1)):INDEX(NG!D$2:D$18,MATCH($A267,NG!C$2:C$18,1)+1),INDEX(NG!C$2:C$18,MATCH($A267,NG!C$2:C$18,1)):INDEX(NG!C$2:C$18,MATCH($A267,NG!C$2:C$18,1)+1))</f>
        <v>1.1003319281177133E-7</v>
      </c>
      <c r="M267" s="8">
        <f>FORECAST($A267,INDEX(NG!F$2:F$14,MATCH($A267,NG!E$2:E$14,1)):INDEX(NG!F$2:F$14,MATCH($A267,NG!E$2:E$14,1)+1),INDEX(NG!E$2:E$14,MATCH($A267,NG!E$2:E$14,1)):INDEX(NG!E$2:E$14,MATCH($A267,NG!E$2:E$14,1)+1))</f>
        <v>4.5757958408761129E-7</v>
      </c>
      <c r="N267" s="8">
        <f>FORECAST($A267,INDEX(NG!H$2:H$14,MATCH($A267,NG!G$2:G$14,1)):INDEX(NG!H$2:H$14,MATCH($A267,NG!G$2:G$14,1)+1),INDEX(NG!G$2:G$14,MATCH($A267,NG!G$2:G$14,1)):INDEX(NG!G$2:G$14,MATCH($A267,NG!G$2:G$14,1)+1))</f>
        <v>2.9828160989180076E-8</v>
      </c>
      <c r="O267" s="3">
        <v>3.0000000000000001E-6</v>
      </c>
      <c r="P267" s="3">
        <v>5.0000000000000003E-10</v>
      </c>
      <c r="T267" s="9"/>
    </row>
    <row r="268" spans="1:20" x14ac:dyDescent="0.35">
      <c r="A268">
        <v>266</v>
      </c>
      <c r="B268" s="13">
        <f t="shared" si="9"/>
        <v>-266</v>
      </c>
      <c r="C268" s="2">
        <v>0</v>
      </c>
      <c r="D268" s="2">
        <v>0</v>
      </c>
      <c r="E268" s="7">
        <f>FORECAST(A268,INDEX(ross!C$3:C$960,MATCH(A268,ross!B$3:B$960,1)):INDEX(ross!C$3:C$960,MATCH(A268,ross!B$3:B$960,1)+1),INDEX(ross!B$3:B$960,MATCH(A268,ross!B$3:B$960,1)):INDEX(ross!B$3:B$960,MATCH(A268,ross!B$3:B$960,1)+1))</f>
        <v>24.890536699999998</v>
      </c>
      <c r="F268" s="7">
        <f>FORECAST(A268,INDEX(ross!I$3:I$960,MATCH(A268,ross!B$3:B$960,1)):INDEX(ross!I$3:I$960,MATCH(A268,ross!B$3:B$960,1)+1),INDEX(ross!B$3:B$960,MATCH(A268,ross!B$3:B$960,1)):INDEX(ross!B$3:B$960,MATCH(A268,ross!B$3:B$960,1)+1))</f>
        <v>4.9826229322901385</v>
      </c>
      <c r="G268" s="3">
        <f t="shared" si="8"/>
        <v>1.0000000000000001E-30</v>
      </c>
      <c r="H268" s="9">
        <f>FORECAST(A268,INDEX('18O'!C$3:C$29,MATCH(A268,'18O'!A$3:A$29,1)):INDEX('18O'!C$3:C$29,MATCH(A268,'18O'!A$3:A$29,1)+1),INDEX('18O'!A$3:A$29,MATCH(A268,'18O'!A$3:A$29,1)):INDEX('18O'!A$3:A$29,MATCH(A268,'18O'!A$3:A$29,1)+1))</f>
        <v>111.27972639305973</v>
      </c>
      <c r="I268" s="9">
        <f>FORECAST(A268,INDEX('18O'!E$3:E$29,MATCH(A268,'18O'!A$3:A$29,1)):INDEX('18O'!E$3:E$29,MATCH(A268,'18O'!A$3:A$29,1)+1),INDEX('18O'!A$3:A$29,MATCH(A268,'18O'!A$3:A$29,1)):INDEX('18O'!A$3:A$29,MATCH(A268,'18O'!A$3:A$29,1)+1))</f>
        <v>8.804154621911632</v>
      </c>
      <c r="J268" s="27">
        <f>'39Ar'!E268</f>
        <v>3.9045161290322561</v>
      </c>
      <c r="K268" s="8">
        <f>FORECAST($A268,INDEX(NG!B$2:B$17,MATCH($A268,NG!A$2:A$17,1)):INDEX(NG!B$2:B$17,MATCH($A268,NG!A$2:A$17,1)+1),INDEX(NG!A$2:A$17,MATCH($A268,NG!A$2:A$17,1)):INDEX(NG!A$2:A$17,MATCH($A268,NG!A$2:A$17,1)+1))</f>
        <v>1.6233409053507909E-5</v>
      </c>
      <c r="L268" s="8">
        <f>FORECAST($A268,INDEX(NG!D$2:D$18,MATCH($A268,NG!C$2:C$18,1)):INDEX(NG!D$2:D$18,MATCH($A268,NG!C$2:C$18,1)+1),INDEX(NG!C$2:C$18,MATCH($A268,NG!C$2:C$18,1)):INDEX(NG!C$2:C$18,MATCH($A268,NG!C$2:C$18,1)+1))</f>
        <v>1.0913781667263493E-7</v>
      </c>
      <c r="M268" s="8">
        <f>FORECAST($A268,INDEX(NG!F$2:F$14,MATCH($A268,NG!E$2:E$14,1)):INDEX(NG!F$2:F$14,MATCH($A268,NG!E$2:E$14,1)+1),INDEX(NG!E$2:E$14,MATCH($A268,NG!E$2:E$14,1)):INDEX(NG!E$2:E$14,MATCH($A268,NG!E$2:E$14,1)+1))</f>
        <v>4.467997215599928E-7</v>
      </c>
      <c r="N268" s="8">
        <f>FORECAST($A268,INDEX(NG!H$2:H$14,MATCH($A268,NG!G$2:G$14,1)):INDEX(NG!H$2:H$14,MATCH($A268,NG!G$2:G$14,1)+1),INDEX(NG!G$2:G$14,MATCH($A268,NG!G$2:G$14,1)):INDEX(NG!G$2:G$14,MATCH($A268,NG!G$2:G$14,1)+1))</f>
        <v>2.8966899340844762E-8</v>
      </c>
      <c r="O268" s="3">
        <v>3.0000000000000001E-6</v>
      </c>
      <c r="P268" s="3">
        <v>5.0000000000000003E-10</v>
      </c>
      <c r="T268" s="9"/>
    </row>
    <row r="269" spans="1:20" x14ac:dyDescent="0.35">
      <c r="A269">
        <v>267</v>
      </c>
      <c r="B269" s="13">
        <f t="shared" si="9"/>
        <v>-267</v>
      </c>
      <c r="C269" s="2">
        <v>0</v>
      </c>
      <c r="D269" s="2">
        <v>0</v>
      </c>
      <c r="E269" s="7">
        <f>FORECAST(A269,INDEX(ross!C$3:C$960,MATCH(A269,ross!B$3:B$960,1)):INDEX(ross!C$3:C$960,MATCH(A269,ross!B$3:B$960,1)+1),INDEX(ross!B$3:B$960,MATCH(A269,ross!B$3:B$960,1)):INDEX(ross!B$3:B$960,MATCH(A269,ross!B$3:B$960,1)+1))</f>
        <v>24.905462</v>
      </c>
      <c r="F269" s="7">
        <f>FORECAST(A269,INDEX(ross!I$3:I$960,MATCH(A269,ross!B$3:B$960,1)):INDEX(ross!I$3:I$960,MATCH(A269,ross!B$3:B$960,1)+1),INDEX(ross!B$3:B$960,MATCH(A269,ross!B$3:B$960,1)):INDEX(ross!B$3:B$960,MATCH(A269,ross!B$3:B$960,1)+1))</f>
        <v>4.9927637239726241</v>
      </c>
      <c r="G269" s="3">
        <f t="shared" si="8"/>
        <v>1.0000000000000001E-30</v>
      </c>
      <c r="H269" s="9">
        <f>FORECAST(A269,INDEX('18O'!C$3:C$29,MATCH(A269,'18O'!A$3:A$29,1)):INDEX('18O'!C$3:C$29,MATCH(A269,'18O'!A$3:A$29,1)+1),INDEX('18O'!A$3:A$29,MATCH(A269,'18O'!A$3:A$29,1)):INDEX('18O'!A$3:A$29,MATCH(A269,'18O'!A$3:A$29,1)+1))</f>
        <v>111.27253253253254</v>
      </c>
      <c r="I269" s="9">
        <f>FORECAST(A269,INDEX('18O'!E$3:E$29,MATCH(A269,'18O'!A$3:A$29,1)):INDEX('18O'!E$3:E$29,MATCH(A269,'18O'!A$3:A$29,1)+1),INDEX('18O'!A$3:A$29,MATCH(A269,'18O'!A$3:A$29,1)):INDEX('18O'!A$3:A$29,MATCH(A269,'18O'!A$3:A$29,1)+1))</f>
        <v>8.801862610273826</v>
      </c>
      <c r="J269" s="27">
        <f>'39Ar'!E269</f>
        <v>3.9703225806451599</v>
      </c>
      <c r="K269" s="8">
        <f>FORECAST($A269,INDEX(NG!B$2:B$17,MATCH($A269,NG!A$2:A$17,1)):INDEX(NG!B$2:B$17,MATCH($A269,NG!A$2:A$17,1)+1),INDEX(NG!A$2:A$17,MATCH($A269,NG!A$2:A$17,1)):INDEX(NG!A$2:A$17,MATCH($A269,NG!A$2:A$17,1)+1))</f>
        <v>1.6649296443024827E-5</v>
      </c>
      <c r="L269" s="8">
        <f>FORECAST($A269,INDEX(NG!D$2:D$18,MATCH($A269,NG!C$2:C$18,1)):INDEX(NG!D$2:D$18,MATCH($A269,NG!C$2:C$18,1)+1),INDEX(NG!C$2:C$18,MATCH($A269,NG!C$2:C$18,1)):INDEX(NG!C$2:C$18,MATCH($A269,NG!C$2:C$18,1)+1))</f>
        <v>1.0824244053349855E-7</v>
      </c>
      <c r="M269" s="8">
        <f>FORECAST($A269,INDEX(NG!F$2:F$14,MATCH($A269,NG!E$2:E$14,1)):INDEX(NG!F$2:F$14,MATCH($A269,NG!E$2:E$14,1)+1),INDEX(NG!E$2:E$14,MATCH($A269,NG!E$2:E$14,1)):INDEX(NG!E$2:E$14,MATCH($A269,NG!E$2:E$14,1)+1))</f>
        <v>4.3601985903237474E-7</v>
      </c>
      <c r="N269" s="8">
        <f>FORECAST($A269,INDEX(NG!H$2:H$14,MATCH($A269,NG!G$2:G$14,1)):INDEX(NG!H$2:H$14,MATCH($A269,NG!G$2:G$14,1)+1),INDEX(NG!G$2:G$14,MATCH($A269,NG!G$2:G$14,1)):INDEX(NG!G$2:G$14,MATCH($A269,NG!G$2:G$14,1)+1))</f>
        <v>2.8105637692509448E-8</v>
      </c>
      <c r="O269" s="3">
        <v>3.0000000000000001E-6</v>
      </c>
      <c r="P269" s="3">
        <v>5.0000000000000003E-10</v>
      </c>
      <c r="T269" s="9"/>
    </row>
    <row r="270" spans="1:20" x14ac:dyDescent="0.35">
      <c r="A270">
        <v>268</v>
      </c>
      <c r="B270" s="13">
        <f t="shared" si="9"/>
        <v>-268</v>
      </c>
      <c r="C270" s="2">
        <v>0</v>
      </c>
      <c r="D270" s="2">
        <v>0</v>
      </c>
      <c r="E270" s="7">
        <f>FORECAST(A270,INDEX(ross!C$3:C$960,MATCH(A270,ross!B$3:B$960,1)):INDEX(ross!C$3:C$960,MATCH(A270,ross!B$3:B$960,1)+1),INDEX(ross!B$3:B$960,MATCH(A270,ross!B$3:B$960,1)):INDEX(ross!B$3:B$960,MATCH(A270,ross!B$3:B$960,1)+1))</f>
        <v>24.913211889999999</v>
      </c>
      <c r="F270" s="7">
        <f>FORECAST(A270,INDEX(ross!I$3:I$960,MATCH(A270,ross!B$3:B$960,1)):INDEX(ross!I$3:I$960,MATCH(A270,ross!B$3:B$960,1)+1),INDEX(ross!B$3:B$960,MATCH(A270,ross!B$3:B$960,1)):INDEX(ross!B$3:B$960,MATCH(A270,ross!B$3:B$960,1)+1))</f>
        <v>5.0083311186511725</v>
      </c>
      <c r="G270" s="3">
        <f t="shared" si="8"/>
        <v>1.0000000000000001E-30</v>
      </c>
      <c r="H270" s="9">
        <f>FORECAST(A270,INDEX('18O'!C$3:C$29,MATCH(A270,'18O'!A$3:A$29,1)):INDEX('18O'!C$3:C$29,MATCH(A270,'18O'!A$3:A$29,1)+1),INDEX('18O'!A$3:A$29,MATCH(A270,'18O'!A$3:A$29,1)):INDEX('18O'!A$3:A$29,MATCH(A270,'18O'!A$3:A$29,1)+1))</f>
        <v>111.26533867200534</v>
      </c>
      <c r="I270" s="9">
        <f>FORECAST(A270,INDEX('18O'!E$3:E$29,MATCH(A270,'18O'!A$3:A$29,1)):INDEX('18O'!E$3:E$29,MATCH(A270,'18O'!A$3:A$29,1)+1),INDEX('18O'!A$3:A$29,MATCH(A270,'18O'!A$3:A$29,1)):INDEX('18O'!A$3:A$29,MATCH(A270,'18O'!A$3:A$29,1)+1))</f>
        <v>8.79957059863602</v>
      </c>
      <c r="J270" s="27">
        <f>'39Ar'!E270</f>
        <v>4.0361290322580636</v>
      </c>
      <c r="K270" s="8">
        <f>FORECAST($A270,INDEX(NG!B$2:B$17,MATCH($A270,NG!A$2:A$17,1)):INDEX(NG!B$2:B$17,MATCH($A270,NG!A$2:A$17,1)+1),INDEX(NG!A$2:A$17,MATCH($A270,NG!A$2:A$17,1)):INDEX(NG!A$2:A$17,MATCH($A270,NG!A$2:A$17,1)+1))</f>
        <v>1.7065183832541759E-5</v>
      </c>
      <c r="L270" s="8">
        <f>FORECAST($A270,INDEX(NG!D$2:D$18,MATCH($A270,NG!C$2:C$18,1)):INDEX(NG!D$2:D$18,MATCH($A270,NG!C$2:C$18,1)+1),INDEX(NG!C$2:C$18,MATCH($A270,NG!C$2:C$18,1)):INDEX(NG!C$2:C$18,MATCH($A270,NG!C$2:C$18,1)+1))</f>
        <v>1.0734706439436214E-7</v>
      </c>
      <c r="M270" s="8">
        <f>FORECAST($A270,INDEX(NG!F$2:F$14,MATCH($A270,NG!E$2:E$14,1)):INDEX(NG!F$2:F$14,MATCH($A270,NG!E$2:E$14,1)+1),INDEX(NG!E$2:E$14,MATCH($A270,NG!E$2:E$14,1)):INDEX(NG!E$2:E$14,MATCH($A270,NG!E$2:E$14,1)+1))</f>
        <v>4.2523999650475625E-7</v>
      </c>
      <c r="N270" s="8">
        <f>FORECAST($A270,INDEX(NG!H$2:H$14,MATCH($A270,NG!G$2:G$14,1)):INDEX(NG!H$2:H$14,MATCH($A270,NG!G$2:G$14,1)+1),INDEX(NG!G$2:G$14,MATCH($A270,NG!G$2:G$14,1)):INDEX(NG!G$2:G$14,MATCH($A270,NG!G$2:G$14,1)+1))</f>
        <v>2.7244376044174134E-8</v>
      </c>
      <c r="O270" s="3">
        <v>3.0000000000000001E-6</v>
      </c>
      <c r="P270" s="3">
        <v>5.0000000000000003E-10</v>
      </c>
      <c r="T270" s="9"/>
    </row>
    <row r="271" spans="1:20" x14ac:dyDescent="0.35">
      <c r="A271">
        <v>269</v>
      </c>
      <c r="B271" s="13">
        <f t="shared" si="9"/>
        <v>-269</v>
      </c>
      <c r="C271" s="2">
        <v>0</v>
      </c>
      <c r="D271" s="2">
        <v>0</v>
      </c>
      <c r="E271" s="7">
        <f>FORECAST(A271,INDEX(ross!C$3:C$960,MATCH(A271,ross!B$3:B$960,1)):INDEX(ross!C$3:C$960,MATCH(A271,ross!B$3:B$960,1)+1),INDEX(ross!B$3:B$960,MATCH(A271,ross!B$3:B$960,1)):INDEX(ross!B$3:B$960,MATCH(A271,ross!B$3:B$960,1)+1))</f>
        <v>24.929714599999997</v>
      </c>
      <c r="F271" s="7">
        <f>FORECAST(A271,INDEX(ross!I$3:I$960,MATCH(A271,ross!B$3:B$960,1)):INDEX(ross!I$3:I$960,MATCH(A271,ross!B$3:B$960,1)+1),INDEX(ross!B$3:B$960,MATCH(A271,ross!B$3:B$960,1)):INDEX(ross!B$3:B$960,MATCH(A271,ross!B$3:B$960,1)+1))</f>
        <v>5.007526762949559</v>
      </c>
      <c r="G271" s="3">
        <f t="shared" si="8"/>
        <v>1.0000000000000001E-30</v>
      </c>
      <c r="H271" s="9">
        <f>FORECAST(A271,INDEX('18O'!C$3:C$29,MATCH(A271,'18O'!A$3:A$29,1)):INDEX('18O'!C$3:C$29,MATCH(A271,'18O'!A$3:A$29,1)+1),INDEX('18O'!A$3:A$29,MATCH(A271,'18O'!A$3:A$29,1)):INDEX('18O'!A$3:A$29,MATCH(A271,'18O'!A$3:A$29,1)+1))</f>
        <v>111.25814481147815</v>
      </c>
      <c r="I271" s="9">
        <f>FORECAST(A271,INDEX('18O'!E$3:E$29,MATCH(A271,'18O'!A$3:A$29,1)):INDEX('18O'!E$3:E$29,MATCH(A271,'18O'!A$3:A$29,1)+1),INDEX('18O'!A$3:A$29,MATCH(A271,'18O'!A$3:A$29,1)):INDEX('18O'!A$3:A$29,MATCH(A271,'18O'!A$3:A$29,1)+1))</f>
        <v>8.797278586998214</v>
      </c>
      <c r="J271" s="27">
        <f>'39Ar'!E271</f>
        <v>4.1019354838709674</v>
      </c>
      <c r="K271" s="8">
        <f>FORECAST($A271,INDEX(NG!B$2:B$17,MATCH($A271,NG!A$2:A$17,1)):INDEX(NG!B$2:B$17,MATCH($A271,NG!A$2:A$17,1)+1),INDEX(NG!A$2:A$17,MATCH($A271,NG!A$2:A$17,1)):INDEX(NG!A$2:A$17,MATCH($A271,NG!A$2:A$17,1)+1))</f>
        <v>1.7481071222058691E-5</v>
      </c>
      <c r="L271" s="8">
        <f>FORECAST($A271,INDEX(NG!D$2:D$18,MATCH($A271,NG!C$2:C$18,1)):INDEX(NG!D$2:D$18,MATCH($A271,NG!C$2:C$18,1)+1),INDEX(NG!C$2:C$18,MATCH($A271,NG!C$2:C$18,1)):INDEX(NG!C$2:C$18,MATCH($A271,NG!C$2:C$18,1)+1))</f>
        <v>1.0645168825522573E-7</v>
      </c>
      <c r="M271" s="8">
        <f>FORECAST($A271,INDEX(NG!F$2:F$14,MATCH($A271,NG!E$2:E$14,1)):INDEX(NG!F$2:F$14,MATCH($A271,NG!E$2:E$14,1)+1),INDEX(NG!E$2:E$14,MATCH($A271,NG!E$2:E$14,1)):INDEX(NG!E$2:E$14,MATCH($A271,NG!E$2:E$14,1)+1))</f>
        <v>4.1446013397713776E-7</v>
      </c>
      <c r="N271" s="8">
        <f>FORECAST($A271,INDEX(NG!H$2:H$14,MATCH($A271,NG!G$2:G$14,1)):INDEX(NG!H$2:H$14,MATCH($A271,NG!G$2:G$14,1)+1),INDEX(NG!G$2:G$14,MATCH($A271,NG!G$2:G$14,1)):INDEX(NG!G$2:G$14,MATCH($A271,NG!G$2:G$14,1)+1))</f>
        <v>2.638311439583882E-8</v>
      </c>
      <c r="O271" s="3">
        <v>3.0000000000000001E-6</v>
      </c>
      <c r="P271" s="3">
        <v>5.0000000000000003E-10</v>
      </c>
      <c r="T271" s="9"/>
    </row>
    <row r="272" spans="1:20" x14ac:dyDescent="0.35">
      <c r="A272">
        <v>270</v>
      </c>
      <c r="B272" s="13">
        <f t="shared" si="9"/>
        <v>-270</v>
      </c>
      <c r="C272" s="2">
        <v>0</v>
      </c>
      <c r="D272" s="2">
        <v>0</v>
      </c>
      <c r="E272" s="7">
        <f>FORECAST(A272,INDEX(ross!C$3:C$960,MATCH(A272,ross!B$3:B$960,1)):INDEX(ross!C$3:C$960,MATCH(A272,ross!B$3:B$960,1)+1),INDEX(ross!B$3:B$960,MATCH(A272,ross!B$3:B$960,1)):INDEX(ross!B$3:B$960,MATCH(A272,ross!B$3:B$960,1)+1))</f>
        <v>24.935064369999999</v>
      </c>
      <c r="F272" s="7">
        <f>FORECAST(A272,INDEX(ross!I$3:I$960,MATCH(A272,ross!B$3:B$960,1)):INDEX(ross!I$3:I$960,MATCH(A272,ross!B$3:B$960,1)+1),INDEX(ross!B$3:B$960,MATCH(A272,ross!B$3:B$960,1)):INDEX(ross!B$3:B$960,MATCH(A272,ross!B$3:B$960,1)+1))</f>
        <v>5.0124010171643505</v>
      </c>
      <c r="G272" s="3">
        <f t="shared" si="8"/>
        <v>1.0000000000000001E-30</v>
      </c>
      <c r="H272" s="9">
        <f>FORECAST(A272,INDEX('18O'!C$3:C$29,MATCH(A272,'18O'!A$3:A$29,1)):INDEX('18O'!C$3:C$29,MATCH(A272,'18O'!A$3:A$29,1)+1),INDEX('18O'!A$3:A$29,MATCH(A272,'18O'!A$3:A$29,1)):INDEX('18O'!A$3:A$29,MATCH(A272,'18O'!A$3:A$29,1)+1))</f>
        <v>111.25095095095095</v>
      </c>
      <c r="I272" s="9">
        <f>FORECAST(A272,INDEX('18O'!E$3:E$29,MATCH(A272,'18O'!A$3:A$29,1)):INDEX('18O'!E$3:E$29,MATCH(A272,'18O'!A$3:A$29,1)+1),INDEX('18O'!A$3:A$29,MATCH(A272,'18O'!A$3:A$29,1)):INDEX('18O'!A$3:A$29,MATCH(A272,'18O'!A$3:A$29,1)+1))</f>
        <v>8.794986575360408</v>
      </c>
      <c r="J272" s="27">
        <f>'39Ar'!E272</f>
        <v>4.1677419354838712</v>
      </c>
      <c r="K272" s="8">
        <f>FORECAST($A272,INDEX(NG!B$2:B$17,MATCH($A272,NG!A$2:A$17,1)):INDEX(NG!B$2:B$17,MATCH($A272,NG!A$2:A$17,1)+1),INDEX(NG!A$2:A$17,MATCH($A272,NG!A$2:A$17,1)):INDEX(NG!A$2:A$17,MATCH($A272,NG!A$2:A$17,1)+1))</f>
        <v>1.7896958611575623E-5</v>
      </c>
      <c r="L272" s="8">
        <f>FORECAST($A272,INDEX(NG!D$2:D$18,MATCH($A272,NG!C$2:C$18,1)):INDEX(NG!D$2:D$18,MATCH($A272,NG!C$2:C$18,1)+1),INDEX(NG!C$2:C$18,MATCH($A272,NG!C$2:C$18,1)):INDEX(NG!C$2:C$18,MATCH($A272,NG!C$2:C$18,1)+1))</f>
        <v>1.0555631211608932E-7</v>
      </c>
      <c r="M272" s="8">
        <f>FORECAST($A272,INDEX(NG!F$2:F$14,MATCH($A272,NG!E$2:E$14,1)):INDEX(NG!F$2:F$14,MATCH($A272,NG!E$2:E$14,1)+1),INDEX(NG!E$2:E$14,MATCH($A272,NG!E$2:E$14,1)):INDEX(NG!E$2:E$14,MATCH($A272,NG!E$2:E$14,1)+1))</f>
        <v>4.0368027144951928E-7</v>
      </c>
      <c r="N272" s="8">
        <f>FORECAST($A272,INDEX(NG!H$2:H$14,MATCH($A272,NG!G$2:G$14,1)):INDEX(NG!H$2:H$14,MATCH($A272,NG!G$2:G$14,1)+1),INDEX(NG!G$2:G$14,MATCH($A272,NG!G$2:G$14,1)):INDEX(NG!G$2:G$14,MATCH($A272,NG!G$2:G$14,1)+1))</f>
        <v>2.5521852747503506E-8</v>
      </c>
      <c r="O272" s="3">
        <v>3.0000000000000001E-6</v>
      </c>
      <c r="P272" s="3">
        <v>5.0000000000000003E-10</v>
      </c>
      <c r="T272" s="9"/>
    </row>
    <row r="273" spans="1:20" x14ac:dyDescent="0.35">
      <c r="A273">
        <v>271</v>
      </c>
      <c r="B273" s="13">
        <f t="shared" si="9"/>
        <v>-271</v>
      </c>
      <c r="C273" s="2">
        <v>0</v>
      </c>
      <c r="D273" s="2">
        <v>0</v>
      </c>
      <c r="E273" s="7">
        <f>FORECAST(A273,INDEX(ross!C$3:C$960,MATCH(A273,ross!B$3:B$960,1)):INDEX(ross!C$3:C$960,MATCH(A273,ross!B$3:B$960,1)+1),INDEX(ross!B$3:B$960,MATCH(A273,ross!B$3:B$960,1)):INDEX(ross!B$3:B$960,MATCH(A273,ross!B$3:B$960,1)+1))</f>
        <v>24.93841565</v>
      </c>
      <c r="F273" s="7">
        <f>FORECAST(A273,INDEX(ross!I$3:I$960,MATCH(A273,ross!B$3:B$960,1)):INDEX(ross!I$3:I$960,MATCH(A273,ross!B$3:B$960,1)+1),INDEX(ross!B$3:B$960,MATCH(A273,ross!B$3:B$960,1)):INDEX(ross!B$3:B$960,MATCH(A273,ross!B$3:B$960,1)+1))</f>
        <v>5.0152087289886289</v>
      </c>
      <c r="G273" s="3">
        <f t="shared" si="8"/>
        <v>1.0000000000000001E-30</v>
      </c>
      <c r="H273" s="9">
        <f>FORECAST(A273,INDEX('18O'!C$3:C$29,MATCH(A273,'18O'!A$3:A$29,1)):INDEX('18O'!C$3:C$29,MATCH(A273,'18O'!A$3:A$29,1)+1),INDEX('18O'!A$3:A$29,MATCH(A273,'18O'!A$3:A$29,1)):INDEX('18O'!A$3:A$29,MATCH(A273,'18O'!A$3:A$29,1)+1))</f>
        <v>111.24375709042377</v>
      </c>
      <c r="I273" s="9">
        <f>FORECAST(A273,INDEX('18O'!E$3:E$29,MATCH(A273,'18O'!A$3:A$29,1)):INDEX('18O'!E$3:E$29,MATCH(A273,'18O'!A$3:A$29,1)+1),INDEX('18O'!A$3:A$29,MATCH(A273,'18O'!A$3:A$29,1)):INDEX('18O'!A$3:A$29,MATCH(A273,'18O'!A$3:A$29,1)+1))</f>
        <v>8.7926945637226019</v>
      </c>
      <c r="J273" s="27">
        <f>'39Ar'!E273</f>
        <v>4.2335483870967749</v>
      </c>
      <c r="K273" s="8">
        <f>FORECAST($A273,INDEX(NG!B$2:B$17,MATCH($A273,NG!A$2:A$17,1)):INDEX(NG!B$2:B$17,MATCH($A273,NG!A$2:A$17,1)+1),INDEX(NG!A$2:A$17,MATCH($A273,NG!A$2:A$17,1)):INDEX(NG!A$2:A$17,MATCH($A273,NG!A$2:A$17,1)+1))</f>
        <v>1.8312846001092541E-5</v>
      </c>
      <c r="L273" s="8">
        <f>FORECAST($A273,INDEX(NG!D$2:D$18,MATCH($A273,NG!C$2:C$18,1)):INDEX(NG!D$2:D$18,MATCH($A273,NG!C$2:C$18,1)+1),INDEX(NG!C$2:C$18,MATCH($A273,NG!C$2:C$18,1)):INDEX(NG!C$2:C$18,MATCH($A273,NG!C$2:C$18,1)+1))</f>
        <v>1.0466093597695291E-7</v>
      </c>
      <c r="M273" s="8">
        <f>FORECAST($A273,INDEX(NG!F$2:F$14,MATCH($A273,NG!E$2:E$14,1)):INDEX(NG!F$2:F$14,MATCH($A273,NG!E$2:E$14,1)+1),INDEX(NG!E$2:E$14,MATCH($A273,NG!E$2:E$14,1)):INDEX(NG!E$2:E$14,MATCH($A273,NG!E$2:E$14,1)+1))</f>
        <v>3.9290040892190079E-7</v>
      </c>
      <c r="N273" s="8">
        <f>FORECAST($A273,INDEX(NG!H$2:H$14,MATCH($A273,NG!G$2:G$14,1)):INDEX(NG!H$2:H$14,MATCH($A273,NG!G$2:G$14,1)+1),INDEX(NG!G$2:G$14,MATCH($A273,NG!G$2:G$14,1)):INDEX(NG!G$2:G$14,MATCH($A273,NG!G$2:G$14,1)+1))</f>
        <v>2.4660591099168166E-8</v>
      </c>
      <c r="O273" s="3">
        <v>3.0000000000000001E-6</v>
      </c>
      <c r="P273" s="3">
        <v>5.0000000000000003E-10</v>
      </c>
      <c r="T273" s="9"/>
    </row>
    <row r="274" spans="1:20" x14ac:dyDescent="0.35">
      <c r="A274">
        <v>272</v>
      </c>
      <c r="B274" s="13">
        <f t="shared" si="9"/>
        <v>-272</v>
      </c>
      <c r="C274" s="2">
        <v>0</v>
      </c>
      <c r="D274" s="2">
        <v>0</v>
      </c>
      <c r="E274" s="7">
        <f>FORECAST(A274,INDEX(ross!C$3:C$960,MATCH(A274,ross!B$3:B$960,1)):INDEX(ross!C$3:C$960,MATCH(A274,ross!B$3:B$960,1)+1),INDEX(ross!B$3:B$960,MATCH(A274,ross!B$3:B$960,1)):INDEX(ross!B$3:B$960,MATCH(A274,ross!B$3:B$960,1)+1))</f>
        <v>24.942819360000001</v>
      </c>
      <c r="F274" s="7">
        <f>FORECAST(A274,INDEX(ross!I$3:I$960,MATCH(A274,ross!B$3:B$960,1)):INDEX(ross!I$3:I$960,MATCH(A274,ross!B$3:B$960,1)+1),INDEX(ross!B$3:B$960,MATCH(A274,ross!B$3:B$960,1)):INDEX(ross!B$3:B$960,MATCH(A274,ross!B$3:B$960,1)+1))</f>
        <v>5.0209903067809742</v>
      </c>
      <c r="G274" s="3">
        <f t="shared" si="8"/>
        <v>1.0000000000000001E-30</v>
      </c>
      <c r="H274" s="9">
        <f>FORECAST(A274,INDEX('18O'!C$3:C$29,MATCH(A274,'18O'!A$3:A$29,1)):INDEX('18O'!C$3:C$29,MATCH(A274,'18O'!A$3:A$29,1)+1),INDEX('18O'!A$3:A$29,MATCH(A274,'18O'!A$3:A$29,1)):INDEX('18O'!A$3:A$29,MATCH(A274,'18O'!A$3:A$29,1)+1))</f>
        <v>111.23656322989657</v>
      </c>
      <c r="I274" s="9">
        <f>FORECAST(A274,INDEX('18O'!E$3:E$29,MATCH(A274,'18O'!A$3:A$29,1)):INDEX('18O'!E$3:E$29,MATCH(A274,'18O'!A$3:A$29,1)+1),INDEX('18O'!A$3:A$29,MATCH(A274,'18O'!A$3:A$29,1)):INDEX('18O'!A$3:A$29,MATCH(A274,'18O'!A$3:A$29,1)+1))</f>
        <v>8.7904025520847959</v>
      </c>
      <c r="J274" s="27">
        <f>'39Ar'!E274</f>
        <v>4.2993548387096752</v>
      </c>
      <c r="K274" s="8">
        <f>FORECAST($A274,INDEX(NG!B$2:B$17,MATCH($A274,NG!A$2:A$17,1)):INDEX(NG!B$2:B$17,MATCH($A274,NG!A$2:A$17,1)+1),INDEX(NG!A$2:A$17,MATCH($A274,NG!A$2:A$17,1)):INDEX(NG!A$2:A$17,MATCH($A274,NG!A$2:A$17,1)+1))</f>
        <v>1.8728733390609473E-5</v>
      </c>
      <c r="L274" s="8">
        <f>FORECAST($A274,INDEX(NG!D$2:D$18,MATCH($A274,NG!C$2:C$18,1)):INDEX(NG!D$2:D$18,MATCH($A274,NG!C$2:C$18,1)+1),INDEX(NG!C$2:C$18,MATCH($A274,NG!C$2:C$18,1)):INDEX(NG!C$2:C$18,MATCH($A274,NG!C$2:C$18,1)+1))</f>
        <v>1.0376555983781651E-7</v>
      </c>
      <c r="M274" s="8">
        <f>FORECAST($A274,INDEX(NG!F$2:F$14,MATCH($A274,NG!E$2:E$14,1)):INDEX(NG!F$2:F$14,MATCH($A274,NG!E$2:E$14,1)+1),INDEX(NG!E$2:E$14,MATCH($A274,NG!E$2:E$14,1)):INDEX(NG!E$2:E$14,MATCH($A274,NG!E$2:E$14,1)+1))</f>
        <v>3.821205463942823E-7</v>
      </c>
      <c r="N274" s="8">
        <f>FORECAST($A274,INDEX(NG!H$2:H$14,MATCH($A274,NG!G$2:G$14,1)):INDEX(NG!H$2:H$14,MATCH($A274,NG!G$2:G$14,1)+1),INDEX(NG!G$2:G$14,MATCH($A274,NG!G$2:G$14,1)):INDEX(NG!G$2:G$14,MATCH($A274,NG!G$2:G$14,1)+1))</f>
        <v>2.3799329450832852E-8</v>
      </c>
      <c r="O274" s="3">
        <v>3.0000000000000001E-6</v>
      </c>
      <c r="P274" s="3">
        <v>5.0000000000000003E-10</v>
      </c>
      <c r="T274" s="9"/>
    </row>
    <row r="275" spans="1:20" x14ac:dyDescent="0.35">
      <c r="A275">
        <v>273</v>
      </c>
      <c r="B275" s="13">
        <f t="shared" si="9"/>
        <v>-273</v>
      </c>
      <c r="C275" s="2">
        <v>0</v>
      </c>
      <c r="D275" s="2">
        <v>0</v>
      </c>
      <c r="E275" s="7">
        <f>FORECAST(A275,INDEX(ross!C$3:C$960,MATCH(A275,ross!B$3:B$960,1)):INDEX(ross!C$3:C$960,MATCH(A275,ross!B$3:B$960,1)+1),INDEX(ross!B$3:B$960,MATCH(A275,ross!B$3:B$960,1)):INDEX(ross!B$3:B$960,MATCH(A275,ross!B$3:B$960,1)+1))</f>
        <v>24.948166029999999</v>
      </c>
      <c r="F275" s="7">
        <f>FORECAST(A275,INDEX(ross!I$3:I$960,MATCH(A275,ross!B$3:B$960,1)):INDEX(ross!I$3:I$960,MATCH(A275,ross!B$3:B$960,1)+1),INDEX(ross!B$3:B$960,MATCH(A275,ross!B$3:B$960,1)):INDEX(ross!B$3:B$960,MATCH(A275,ross!B$3:B$960,1)+1))</f>
        <v>5.0249245394156423</v>
      </c>
      <c r="G275" s="3">
        <f t="shared" si="8"/>
        <v>1.0000000000000001E-30</v>
      </c>
      <c r="H275" s="9">
        <f>FORECAST(A275,INDEX('18O'!C$3:C$29,MATCH(A275,'18O'!A$3:A$29,1)):INDEX('18O'!C$3:C$29,MATCH(A275,'18O'!A$3:A$29,1)+1),INDEX('18O'!A$3:A$29,MATCH(A275,'18O'!A$3:A$29,1)):INDEX('18O'!A$3:A$29,MATCH(A275,'18O'!A$3:A$29,1)+1))</f>
        <v>111.23230452674899</v>
      </c>
      <c r="I275" s="9">
        <f>FORECAST(A275,INDEX('18O'!E$3:E$29,MATCH(A275,'18O'!A$3:A$29,1)):INDEX('18O'!E$3:E$29,MATCH(A275,'18O'!A$3:A$29,1)+1),INDEX('18O'!A$3:A$29,MATCH(A275,'18O'!A$3:A$29,1)):INDEX('18O'!A$3:A$29,MATCH(A275,'18O'!A$3:A$29,1)+1))</f>
        <v>8.7887324846480279</v>
      </c>
      <c r="J275" s="27">
        <f>'39Ar'!E275</f>
        <v>4.3651612903225789</v>
      </c>
      <c r="K275" s="8">
        <f>FORECAST($A275,INDEX(NG!B$2:B$17,MATCH($A275,NG!A$2:A$17,1)):INDEX(NG!B$2:B$17,MATCH($A275,NG!A$2:A$17,1)+1),INDEX(NG!A$2:A$17,MATCH($A275,NG!A$2:A$17,1)):INDEX(NG!A$2:A$17,MATCH($A275,NG!A$2:A$17,1)+1))</f>
        <v>1.9144620780126405E-5</v>
      </c>
      <c r="L275" s="8">
        <f>FORECAST($A275,INDEX(NG!D$2:D$18,MATCH($A275,NG!C$2:C$18,1)):INDEX(NG!D$2:D$18,MATCH($A275,NG!C$2:C$18,1)+1),INDEX(NG!C$2:C$18,MATCH($A275,NG!C$2:C$18,1)):INDEX(NG!C$2:C$18,MATCH($A275,NG!C$2:C$18,1)+1))</f>
        <v>1.028701836986801E-7</v>
      </c>
      <c r="M275" s="8">
        <f>FORECAST($A275,INDEX(NG!F$2:F$14,MATCH($A275,NG!E$2:E$14,1)):INDEX(NG!F$2:F$14,MATCH($A275,NG!E$2:E$14,1)+1),INDEX(NG!E$2:E$14,MATCH($A275,NG!E$2:E$14,1)):INDEX(NG!E$2:E$14,MATCH($A275,NG!E$2:E$14,1)+1))</f>
        <v>3.7134068386666381E-7</v>
      </c>
      <c r="N275" s="8">
        <f>FORECAST($A275,INDEX(NG!H$2:H$14,MATCH($A275,NG!G$2:G$14,1)):INDEX(NG!H$2:H$14,MATCH($A275,NG!G$2:G$14,1)+1),INDEX(NG!G$2:G$14,MATCH($A275,NG!G$2:G$14,1)):INDEX(NG!G$2:G$14,MATCH($A275,NG!G$2:G$14,1)+1))</f>
        <v>2.2938067802497538E-8</v>
      </c>
      <c r="O275" s="3">
        <v>3.0000000000000001E-6</v>
      </c>
      <c r="P275" s="3">
        <v>5.0000000000000003E-10</v>
      </c>
      <c r="T275" s="9"/>
    </row>
    <row r="276" spans="1:20" x14ac:dyDescent="0.35">
      <c r="A276">
        <v>274</v>
      </c>
      <c r="B276" s="13">
        <f t="shared" si="9"/>
        <v>-274</v>
      </c>
      <c r="C276" s="2">
        <v>0</v>
      </c>
      <c r="D276" s="2">
        <v>0</v>
      </c>
      <c r="E276" s="7">
        <f>FORECAST(A276,INDEX(ross!C$3:C$960,MATCH(A276,ross!B$3:B$960,1)):INDEX(ross!C$3:C$960,MATCH(A276,ross!B$3:B$960,1)+1),INDEX(ross!B$3:B$960,MATCH(A276,ross!B$3:B$960,1)):INDEX(ross!B$3:B$960,MATCH(A276,ross!B$3:B$960,1)+1))</f>
        <v>24.953553070000002</v>
      </c>
      <c r="F276" s="7">
        <f>FORECAST(A276,INDEX(ross!I$3:I$960,MATCH(A276,ross!B$3:B$960,1)):INDEX(ross!I$3:I$960,MATCH(A276,ross!B$3:B$960,1)+1),INDEX(ross!B$3:B$960,MATCH(A276,ross!B$3:B$960,1)):INDEX(ross!B$3:B$960,MATCH(A276,ross!B$3:B$960,1)+1))</f>
        <v>5.0288310745182834</v>
      </c>
      <c r="G276" s="3">
        <f t="shared" si="8"/>
        <v>1.0000000000000001E-30</v>
      </c>
      <c r="H276" s="9">
        <f>FORECAST(A276,INDEX('18O'!C$3:C$29,MATCH(A276,'18O'!A$3:A$29,1)):INDEX('18O'!C$3:C$29,MATCH(A276,'18O'!A$3:A$29,1)+1),INDEX('18O'!A$3:A$29,MATCH(A276,'18O'!A$3:A$29,1)):INDEX('18O'!A$3:A$29,MATCH(A276,'18O'!A$3:A$29,1)+1))</f>
        <v>111.23043743331812</v>
      </c>
      <c r="I276" s="9">
        <f>FORECAST(A276,INDEX('18O'!E$3:E$29,MATCH(A276,'18O'!A$3:A$29,1)):INDEX('18O'!E$3:E$29,MATCH(A276,'18O'!A$3:A$29,1)+1),INDEX('18O'!A$3:A$29,MATCH(A276,'18O'!A$3:A$29,1)):INDEX('18O'!A$3:A$29,MATCH(A276,'18O'!A$3:A$29,1)+1))</f>
        <v>8.7875691865602512</v>
      </c>
      <c r="J276" s="27">
        <f>'39Ar'!E276</f>
        <v>4.4309677419354827</v>
      </c>
      <c r="K276" s="8">
        <f>FORECAST($A276,INDEX(NG!B$2:B$17,MATCH($A276,NG!A$2:A$17,1)):INDEX(NG!B$2:B$17,MATCH($A276,NG!A$2:A$17,1)+1),INDEX(NG!A$2:A$17,MATCH($A276,NG!A$2:A$17,1)):INDEX(NG!A$2:A$17,MATCH($A276,NG!A$2:A$17,1)+1))</f>
        <v>1.9173610002149461E-5</v>
      </c>
      <c r="L276" s="8">
        <f>FORECAST($A276,INDEX(NG!D$2:D$18,MATCH($A276,NG!C$2:C$18,1)):INDEX(NG!D$2:D$18,MATCH($A276,NG!C$2:C$18,1)+1),INDEX(NG!C$2:C$18,MATCH($A276,NG!C$2:C$18,1)):INDEX(NG!C$2:C$18,MATCH($A276,NG!C$2:C$18,1)+1))</f>
        <v>1.0258896372435691E-7</v>
      </c>
      <c r="M276" s="8">
        <f>FORECAST($A276,INDEX(NG!F$2:F$14,MATCH($A276,NG!E$2:E$14,1)):INDEX(NG!F$2:F$14,MATCH($A276,NG!E$2:E$14,1)+1),INDEX(NG!E$2:E$14,MATCH($A276,NG!E$2:E$14,1)):INDEX(NG!E$2:E$14,MATCH($A276,NG!E$2:E$14,1)+1))</f>
        <v>3.6958573175155713E-7</v>
      </c>
      <c r="N276" s="8">
        <f>FORECAST($A276,INDEX(NG!H$2:H$14,MATCH($A276,NG!G$2:G$14,1)):INDEX(NG!H$2:H$14,MATCH($A276,NG!G$2:G$14,1)+1),INDEX(NG!G$2:G$14,MATCH($A276,NG!G$2:G$14,1)):INDEX(NG!G$2:G$14,MATCH($A276,NG!G$2:G$14,1)+1))</f>
        <v>2.285500388747155E-8</v>
      </c>
      <c r="O276" s="3">
        <v>3.0000000000000001E-6</v>
      </c>
      <c r="P276" s="3">
        <v>5.0000000000000003E-10</v>
      </c>
      <c r="T276" s="9"/>
    </row>
    <row r="277" spans="1:20" x14ac:dyDescent="0.35">
      <c r="A277">
        <v>275</v>
      </c>
      <c r="B277" s="13">
        <f t="shared" si="9"/>
        <v>-275</v>
      </c>
      <c r="C277" s="2">
        <v>0</v>
      </c>
      <c r="D277" s="2">
        <v>0</v>
      </c>
      <c r="E277" s="7">
        <f>FORECAST(A277,INDEX(ross!C$3:C$960,MATCH(A277,ross!B$3:B$960,1)):INDEX(ross!C$3:C$960,MATCH(A277,ross!B$3:B$960,1)+1),INDEX(ross!B$3:B$960,MATCH(A277,ross!B$3:B$960,1)):INDEX(ross!B$3:B$960,MATCH(A277,ross!B$3:B$960,1)+1))</f>
        <v>24.959943379999999</v>
      </c>
      <c r="F277" s="7">
        <f>FORECAST(A277,INDEX(ross!I$3:I$960,MATCH(A277,ross!B$3:B$960,1)):INDEX(ross!I$3:I$960,MATCH(A277,ross!B$3:B$960,1)+1),INDEX(ross!B$3:B$960,MATCH(A277,ross!B$3:B$960,1)):INDEX(ross!B$3:B$960,MATCH(A277,ross!B$3:B$960,1)+1))</f>
        <v>5.0312951779753803</v>
      </c>
      <c r="G277" s="3">
        <f t="shared" si="8"/>
        <v>1.0000000000000001E-30</v>
      </c>
      <c r="H277" s="9">
        <f>FORECAST(A277,INDEX('18O'!C$3:C$29,MATCH(A277,'18O'!A$3:A$29,1)):INDEX('18O'!C$3:C$29,MATCH(A277,'18O'!A$3:A$29,1)+1),INDEX('18O'!A$3:A$29,MATCH(A277,'18O'!A$3:A$29,1)):INDEX('18O'!A$3:A$29,MATCH(A277,'18O'!A$3:A$29,1)+1))</f>
        <v>111.22857033988723</v>
      </c>
      <c r="I277" s="9">
        <f>FORECAST(A277,INDEX('18O'!E$3:E$29,MATCH(A277,'18O'!A$3:A$29,1)):INDEX('18O'!E$3:E$29,MATCH(A277,'18O'!A$3:A$29,1)+1),INDEX('18O'!A$3:A$29,MATCH(A277,'18O'!A$3:A$29,1)):INDEX('18O'!A$3:A$29,MATCH(A277,'18O'!A$3:A$29,1)+1))</f>
        <v>8.7864058884724763</v>
      </c>
      <c r="J277" s="27">
        <f>'39Ar'!E277</f>
        <v>4.4967741935483865</v>
      </c>
      <c r="K277" s="8">
        <f>FORECAST($A277,INDEX(NG!B$2:B$17,MATCH($A277,NG!A$2:A$17,1)):INDEX(NG!B$2:B$17,MATCH($A277,NG!A$2:A$17,1)+1),INDEX(NG!A$2:A$17,MATCH($A277,NG!A$2:A$17,1)):INDEX(NG!A$2:A$17,MATCH($A277,NG!A$2:A$17,1)+1))</f>
        <v>1.920021096387935E-5</v>
      </c>
      <c r="L277" s="8">
        <f>FORECAST($A277,INDEX(NG!D$2:D$18,MATCH($A277,NG!C$2:C$18,1)):INDEX(NG!D$2:D$18,MATCH($A277,NG!C$2:C$18,1)+1),INDEX(NG!C$2:C$18,MATCH($A277,NG!C$2:C$18,1)):INDEX(NG!C$2:C$18,MATCH($A277,NG!C$2:C$18,1)+1))</f>
        <v>1.0231153483747086E-7</v>
      </c>
      <c r="M277" s="8">
        <f>FORECAST($A277,INDEX(NG!F$2:F$14,MATCH($A277,NG!E$2:E$14,1)):INDEX(NG!F$2:F$14,MATCH($A277,NG!E$2:E$14,1)+1),INDEX(NG!E$2:E$14,MATCH($A277,NG!E$2:E$14,1)):INDEX(NG!E$2:E$14,MATCH($A277,NG!E$2:E$14,1)+1))</f>
        <v>3.6788648895998459E-7</v>
      </c>
      <c r="N277" s="8">
        <f>FORECAST($A277,INDEX(NG!H$2:H$14,MATCH($A277,NG!G$2:G$14,1)):INDEX(NG!H$2:H$14,MATCH($A277,NG!G$2:G$14,1)+1),INDEX(NG!G$2:G$14,MATCH($A277,NG!G$2:G$14,1)):INDEX(NG!G$2:G$14,MATCH($A277,NG!G$2:G$14,1)+1))</f>
        <v>2.2776743662157326E-8</v>
      </c>
      <c r="O277" s="3">
        <v>3.0000000000000001E-6</v>
      </c>
      <c r="P277" s="3">
        <v>5.0000000000000003E-10</v>
      </c>
      <c r="T277" s="9"/>
    </row>
    <row r="278" spans="1:20" x14ac:dyDescent="0.35">
      <c r="A278">
        <v>276</v>
      </c>
      <c r="B278" s="13">
        <f t="shared" si="9"/>
        <v>-276</v>
      </c>
      <c r="C278" s="2">
        <v>0</v>
      </c>
      <c r="D278" s="2">
        <v>0</v>
      </c>
      <c r="E278" s="7">
        <f>FORECAST(A278,INDEX(ross!C$3:C$960,MATCH(A278,ross!B$3:B$960,1)):INDEX(ross!C$3:C$960,MATCH(A278,ross!B$3:B$960,1)+1),INDEX(ross!B$3:B$960,MATCH(A278,ross!B$3:B$960,1)):INDEX(ross!B$3:B$960,MATCH(A278,ross!B$3:B$960,1)+1))</f>
        <v>24.963229599999998</v>
      </c>
      <c r="F278" s="7">
        <f>FORECAST(A278,INDEX(ross!I$3:I$960,MATCH(A278,ross!B$3:B$960,1)):INDEX(ross!I$3:I$960,MATCH(A278,ross!B$3:B$960,1)+1),INDEX(ross!B$3:B$960,MATCH(A278,ross!B$3:B$960,1)):INDEX(ross!B$3:B$960,MATCH(A278,ross!B$3:B$960,1)+1))</f>
        <v>5.0342501442449965</v>
      </c>
      <c r="G278" s="3">
        <f t="shared" si="8"/>
        <v>1.0000000000000001E-30</v>
      </c>
      <c r="H278" s="9">
        <f>FORECAST(A278,INDEX('18O'!C$3:C$29,MATCH(A278,'18O'!A$3:A$29,1)):INDEX('18O'!C$3:C$29,MATCH(A278,'18O'!A$3:A$29,1)+1),INDEX('18O'!A$3:A$29,MATCH(A278,'18O'!A$3:A$29,1)):INDEX('18O'!A$3:A$29,MATCH(A278,'18O'!A$3:A$29,1)+1))</f>
        <v>111.22670324645634</v>
      </c>
      <c r="I278" s="9">
        <f>FORECAST(A278,INDEX('18O'!E$3:E$29,MATCH(A278,'18O'!A$3:A$29,1)):INDEX('18O'!E$3:E$29,MATCH(A278,'18O'!A$3:A$29,1)+1),INDEX('18O'!A$3:A$29,MATCH(A278,'18O'!A$3:A$29,1)):INDEX('18O'!A$3:A$29,MATCH(A278,'18O'!A$3:A$29,1)+1))</f>
        <v>8.7852425903847013</v>
      </c>
      <c r="J278" s="27">
        <f>'39Ar'!E278</f>
        <v>4.5625806451612902</v>
      </c>
      <c r="K278" s="8">
        <f>FORECAST($A278,INDEX(NG!B$2:B$17,MATCH($A278,NG!A$2:A$17,1)):INDEX(NG!B$2:B$17,MATCH($A278,NG!A$2:A$17,1)+1),INDEX(NG!A$2:A$17,MATCH($A278,NG!A$2:A$17,1)):INDEX(NG!A$2:A$17,MATCH($A278,NG!A$2:A$17,1)+1))</f>
        <v>1.922681192560924E-5</v>
      </c>
      <c r="L278" s="8">
        <f>FORECAST($A278,INDEX(NG!D$2:D$18,MATCH($A278,NG!C$2:C$18,1)):INDEX(NG!D$2:D$18,MATCH($A278,NG!C$2:C$18,1)+1),INDEX(NG!C$2:C$18,MATCH($A278,NG!C$2:C$18,1)):INDEX(NG!C$2:C$18,MATCH($A278,NG!C$2:C$18,1)+1))</f>
        <v>1.020341059505848E-7</v>
      </c>
      <c r="M278" s="8">
        <f>FORECAST($A278,INDEX(NG!F$2:F$14,MATCH($A278,NG!E$2:E$14,1)):INDEX(NG!F$2:F$14,MATCH($A278,NG!E$2:E$14,1)+1),INDEX(NG!E$2:E$14,MATCH($A278,NG!E$2:E$14,1)):INDEX(NG!E$2:E$14,MATCH($A278,NG!E$2:E$14,1)+1))</f>
        <v>3.66187246168412E-7</v>
      </c>
      <c r="N278" s="8">
        <f>FORECAST($A278,INDEX(NG!H$2:H$14,MATCH($A278,NG!G$2:G$14,1)):INDEX(NG!H$2:H$14,MATCH($A278,NG!G$2:G$14,1)+1),INDEX(NG!G$2:G$14,MATCH($A278,NG!G$2:G$14,1)):INDEX(NG!G$2:G$14,MATCH($A278,NG!G$2:G$14,1)+1))</f>
        <v>2.2698483436843099E-8</v>
      </c>
      <c r="O278" s="3">
        <v>3.0000000000000001E-6</v>
      </c>
      <c r="P278" s="3">
        <v>5.0000000000000003E-10</v>
      </c>
      <c r="T278" s="9"/>
    </row>
    <row r="279" spans="1:20" x14ac:dyDescent="0.35">
      <c r="A279">
        <v>277</v>
      </c>
      <c r="B279" s="13">
        <f t="shared" si="9"/>
        <v>-277</v>
      </c>
      <c r="C279" s="2">
        <v>0</v>
      </c>
      <c r="D279" s="2">
        <v>0</v>
      </c>
      <c r="E279" s="7">
        <f>FORECAST(A279,INDEX(ross!C$3:C$960,MATCH(A279,ross!B$3:B$960,1)):INDEX(ross!C$3:C$960,MATCH(A279,ross!B$3:B$960,1)+1),INDEX(ross!B$3:B$960,MATCH(A279,ross!B$3:B$960,1)):INDEX(ross!B$3:B$960,MATCH(A279,ross!B$3:B$960,1)+1))</f>
        <v>24.969953079999996</v>
      </c>
      <c r="F279" s="7">
        <f>FORECAST(A279,INDEX(ross!I$3:I$960,MATCH(A279,ross!B$3:B$960,1)):INDEX(ross!I$3:I$960,MATCH(A279,ross!B$3:B$960,1)+1),INDEX(ross!B$3:B$960,MATCH(A279,ross!B$3:B$960,1)):INDEX(ross!B$3:B$960,MATCH(A279,ross!B$3:B$960,1)+1))</f>
        <v>5.0381529035216541</v>
      </c>
      <c r="G279" s="3">
        <f t="shared" si="8"/>
        <v>1.0000000000000001E-30</v>
      </c>
      <c r="H279" s="9">
        <f>FORECAST(A279,INDEX('18O'!C$3:C$29,MATCH(A279,'18O'!A$3:A$29,1)):INDEX('18O'!C$3:C$29,MATCH(A279,'18O'!A$3:A$29,1)+1),INDEX('18O'!A$3:A$29,MATCH(A279,'18O'!A$3:A$29,1)):INDEX('18O'!A$3:A$29,MATCH(A279,'18O'!A$3:A$29,1)+1))</f>
        <v>111.22483615302546</v>
      </c>
      <c r="I279" s="9">
        <f>FORECAST(A279,INDEX('18O'!E$3:E$29,MATCH(A279,'18O'!A$3:A$29,1)):INDEX('18O'!E$3:E$29,MATCH(A279,'18O'!A$3:A$29,1)+1),INDEX('18O'!A$3:A$29,MATCH(A279,'18O'!A$3:A$29,1)):INDEX('18O'!A$3:A$29,MATCH(A279,'18O'!A$3:A$29,1)+1))</f>
        <v>8.7840792922969246</v>
      </c>
      <c r="J279" s="27">
        <f>'39Ar'!E279</f>
        <v>4.628387096774194</v>
      </c>
      <c r="K279" s="8">
        <f>FORECAST($A279,INDEX(NG!B$2:B$17,MATCH($A279,NG!A$2:A$17,1)):INDEX(NG!B$2:B$17,MATCH($A279,NG!A$2:A$17,1)+1),INDEX(NG!A$2:A$17,MATCH($A279,NG!A$2:A$17,1)):INDEX(NG!A$2:A$17,MATCH($A279,NG!A$2:A$17,1)+1))</f>
        <v>1.9253412887339133E-5</v>
      </c>
      <c r="L279" s="8">
        <f>FORECAST($A279,INDEX(NG!D$2:D$18,MATCH($A279,NG!C$2:C$18,1)):INDEX(NG!D$2:D$18,MATCH($A279,NG!C$2:C$18,1)+1),INDEX(NG!C$2:C$18,MATCH($A279,NG!C$2:C$18,1)):INDEX(NG!C$2:C$18,MATCH($A279,NG!C$2:C$18,1)+1))</f>
        <v>1.0175667706369875E-7</v>
      </c>
      <c r="M279" s="8">
        <f>FORECAST($A279,INDEX(NG!F$2:F$14,MATCH($A279,NG!E$2:E$14,1)):INDEX(NG!F$2:F$14,MATCH($A279,NG!E$2:E$14,1)+1),INDEX(NG!E$2:E$14,MATCH($A279,NG!E$2:E$14,1)):INDEX(NG!E$2:E$14,MATCH($A279,NG!E$2:E$14,1)+1))</f>
        <v>3.6448800337683946E-7</v>
      </c>
      <c r="N279" s="8">
        <f>FORECAST($A279,INDEX(NG!H$2:H$14,MATCH($A279,NG!G$2:G$14,1)):INDEX(NG!H$2:H$14,MATCH($A279,NG!G$2:G$14,1)+1),INDEX(NG!G$2:G$14,MATCH($A279,NG!G$2:G$14,1)):INDEX(NG!G$2:G$14,MATCH($A279,NG!G$2:G$14,1)+1))</f>
        <v>2.2620223211528871E-8</v>
      </c>
      <c r="O279" s="3">
        <v>3.0000000000000001E-6</v>
      </c>
      <c r="P279" s="3">
        <v>5.0000000000000003E-10</v>
      </c>
      <c r="T279" s="9"/>
    </row>
    <row r="280" spans="1:20" x14ac:dyDescent="0.35">
      <c r="A280">
        <v>278</v>
      </c>
      <c r="B280" s="13">
        <f t="shared" si="9"/>
        <v>-278</v>
      </c>
      <c r="C280" s="2">
        <v>0</v>
      </c>
      <c r="D280" s="2">
        <v>0</v>
      </c>
      <c r="E280" s="7">
        <f>FORECAST(A280,INDEX(ross!C$3:C$960,MATCH(A280,ross!B$3:B$960,1)):INDEX(ross!C$3:C$960,MATCH(A280,ross!B$3:B$960,1)+1),INDEX(ross!B$3:B$960,MATCH(A280,ross!B$3:B$960,1)):INDEX(ross!B$3:B$960,MATCH(A280,ross!B$3:B$960,1)+1))</f>
        <v>24.974818849999998</v>
      </c>
      <c r="F280" s="7">
        <f>FORECAST(A280,INDEX(ross!I$3:I$960,MATCH(A280,ross!B$3:B$960,1)):INDEX(ross!I$3:I$960,MATCH(A280,ross!B$3:B$960,1)+1),INDEX(ross!B$3:B$960,MATCH(A280,ross!B$3:B$960,1)):INDEX(ross!B$3:B$960,MATCH(A280,ross!B$3:B$960,1)+1))</f>
        <v>5.0416486274516288</v>
      </c>
      <c r="G280" s="3">
        <f t="shared" si="8"/>
        <v>1.0000000000000001E-30</v>
      </c>
      <c r="H280" s="9">
        <f>FORECAST(A280,INDEX('18O'!C$3:C$29,MATCH(A280,'18O'!A$3:A$29,1)):INDEX('18O'!C$3:C$29,MATCH(A280,'18O'!A$3:A$29,1)+1),INDEX('18O'!A$3:A$29,MATCH(A280,'18O'!A$3:A$29,1)):INDEX('18O'!A$3:A$29,MATCH(A280,'18O'!A$3:A$29,1)+1))</f>
        <v>111.22296905959458</v>
      </c>
      <c r="I280" s="9">
        <f>FORECAST(A280,INDEX('18O'!E$3:E$29,MATCH(A280,'18O'!A$3:A$29,1)):INDEX('18O'!E$3:E$29,MATCH(A280,'18O'!A$3:A$29,1)+1),INDEX('18O'!A$3:A$29,MATCH(A280,'18O'!A$3:A$29,1)):INDEX('18O'!A$3:A$29,MATCH(A280,'18O'!A$3:A$29,1)+1))</f>
        <v>8.7829159942091497</v>
      </c>
      <c r="J280" s="27">
        <f>'39Ar'!E280</f>
        <v>4.6941935483870942</v>
      </c>
      <c r="K280" s="8">
        <f>FORECAST($A280,INDEX(NG!B$2:B$17,MATCH($A280,NG!A$2:A$17,1)):INDEX(NG!B$2:B$17,MATCH($A280,NG!A$2:A$17,1)+1),INDEX(NG!A$2:A$17,MATCH($A280,NG!A$2:A$17,1)):INDEX(NG!A$2:A$17,MATCH($A280,NG!A$2:A$17,1)+1))</f>
        <v>1.9280013849069022E-5</v>
      </c>
      <c r="L280" s="8">
        <f>FORECAST($A280,INDEX(NG!D$2:D$18,MATCH($A280,NG!C$2:C$18,1)):INDEX(NG!D$2:D$18,MATCH($A280,NG!C$2:C$18,1)+1),INDEX(NG!C$2:C$18,MATCH($A280,NG!C$2:C$18,1)):INDEX(NG!C$2:C$18,MATCH($A280,NG!C$2:C$18,1)+1))</f>
        <v>1.0147924817681271E-7</v>
      </c>
      <c r="M280" s="8">
        <f>FORECAST($A280,INDEX(NG!F$2:F$14,MATCH($A280,NG!E$2:E$14,1)):INDEX(NG!F$2:F$14,MATCH($A280,NG!E$2:E$14,1)+1),INDEX(NG!E$2:E$14,MATCH($A280,NG!E$2:E$14,1)):INDEX(NG!E$2:E$14,MATCH($A280,NG!E$2:E$14,1)+1))</f>
        <v>3.6278876058526687E-7</v>
      </c>
      <c r="N280" s="8">
        <f>FORECAST($A280,INDEX(NG!H$2:H$14,MATCH($A280,NG!G$2:G$14,1)):INDEX(NG!H$2:H$14,MATCH($A280,NG!G$2:G$14,1)+1),INDEX(NG!G$2:G$14,MATCH($A280,NG!G$2:G$14,1)):INDEX(NG!G$2:G$14,MATCH($A280,NG!G$2:G$14,1)+1))</f>
        <v>2.2541962986214644E-8</v>
      </c>
      <c r="O280" s="3">
        <v>3.0000000000000001E-6</v>
      </c>
      <c r="P280" s="3">
        <v>5.0000000000000003E-10</v>
      </c>
      <c r="T280" s="9"/>
    </row>
    <row r="281" spans="1:20" x14ac:dyDescent="0.35">
      <c r="A281">
        <v>279</v>
      </c>
      <c r="B281" s="13">
        <f t="shared" si="9"/>
        <v>-279</v>
      </c>
      <c r="C281" s="2">
        <v>0</v>
      </c>
      <c r="D281" s="2">
        <v>0</v>
      </c>
      <c r="E281" s="7">
        <f>FORECAST(A281,INDEX(ross!C$3:C$960,MATCH(A281,ross!B$3:B$960,1)):INDEX(ross!C$3:C$960,MATCH(A281,ross!B$3:B$960,1)+1),INDEX(ross!B$3:B$960,MATCH(A281,ross!B$3:B$960,1)):INDEX(ross!B$3:B$960,MATCH(A281,ross!B$3:B$960,1)+1))</f>
        <v>24.9791764</v>
      </c>
      <c r="F281" s="7">
        <f>FORECAST(A281,INDEX(ross!I$3:I$960,MATCH(A281,ross!B$3:B$960,1)):INDEX(ross!I$3:I$960,MATCH(A281,ross!B$3:B$960,1)+1),INDEX(ross!B$3:B$960,MATCH(A281,ross!B$3:B$960,1)):INDEX(ross!B$3:B$960,MATCH(A281,ross!B$3:B$960,1)+1))</f>
        <v>5.0432957282991726</v>
      </c>
      <c r="G281" s="3">
        <f t="shared" si="8"/>
        <v>1.0000000000000001E-30</v>
      </c>
      <c r="H281" s="9">
        <f>FORECAST(A281,INDEX('18O'!C$3:C$29,MATCH(A281,'18O'!A$3:A$29,1)):INDEX('18O'!C$3:C$29,MATCH(A281,'18O'!A$3:A$29,1)+1),INDEX('18O'!A$3:A$29,MATCH(A281,'18O'!A$3:A$29,1)):INDEX('18O'!A$3:A$29,MATCH(A281,'18O'!A$3:A$29,1)+1))</f>
        <v>111.22273112807464</v>
      </c>
      <c r="I281" s="9">
        <f>FORECAST(A281,INDEX('18O'!E$3:E$29,MATCH(A281,'18O'!A$3:A$29,1)):INDEX('18O'!E$3:E$29,MATCH(A281,'18O'!A$3:A$29,1)+1),INDEX('18O'!A$3:A$29,MATCH(A281,'18O'!A$3:A$29,1)):INDEX('18O'!A$3:A$29,MATCH(A281,'18O'!A$3:A$29,1)+1))</f>
        <v>8.7827677502714963</v>
      </c>
      <c r="J281" s="27">
        <f>'39Ar'!E281</f>
        <v>4.759999999999998</v>
      </c>
      <c r="K281" s="8">
        <f>FORECAST($A281,INDEX(NG!B$2:B$17,MATCH($A281,NG!A$2:A$17,1)):INDEX(NG!B$2:B$17,MATCH($A281,NG!A$2:A$17,1)+1),INDEX(NG!A$2:A$17,MATCH($A281,NG!A$2:A$17,1)):INDEX(NG!A$2:A$17,MATCH($A281,NG!A$2:A$17,1)+1))</f>
        <v>1.9306614810798911E-5</v>
      </c>
      <c r="L281" s="8">
        <f>FORECAST($A281,INDEX(NG!D$2:D$18,MATCH($A281,NG!C$2:C$18,1)):INDEX(NG!D$2:D$18,MATCH($A281,NG!C$2:C$18,1)+1),INDEX(NG!C$2:C$18,MATCH($A281,NG!C$2:C$18,1)):INDEX(NG!C$2:C$18,MATCH($A281,NG!C$2:C$18,1)+1))</f>
        <v>1.0120181928992665E-7</v>
      </c>
      <c r="M281" s="8">
        <f>FORECAST($A281,INDEX(NG!F$2:F$14,MATCH($A281,NG!E$2:E$14,1)):INDEX(NG!F$2:F$14,MATCH($A281,NG!E$2:E$14,1)+1),INDEX(NG!E$2:E$14,MATCH($A281,NG!E$2:E$14,1)):INDEX(NG!E$2:E$14,MATCH($A281,NG!E$2:E$14,1)+1))</f>
        <v>3.6108951779369428E-7</v>
      </c>
      <c r="N281" s="8">
        <f>FORECAST($A281,INDEX(NG!H$2:H$14,MATCH($A281,NG!G$2:G$14,1)):INDEX(NG!H$2:H$14,MATCH($A281,NG!G$2:G$14,1)+1),INDEX(NG!G$2:G$14,MATCH($A281,NG!G$2:G$14,1)):INDEX(NG!G$2:G$14,MATCH($A281,NG!G$2:G$14,1)+1))</f>
        <v>2.246370276090042E-8</v>
      </c>
      <c r="O281" s="3">
        <v>3.0000000000000001E-6</v>
      </c>
      <c r="P281" s="3">
        <v>5.0000000000000003E-10</v>
      </c>
      <c r="T281" s="9"/>
    </row>
    <row r="282" spans="1:20" x14ac:dyDescent="0.35">
      <c r="A282">
        <v>280</v>
      </c>
      <c r="B282" s="13">
        <f t="shared" si="9"/>
        <v>-280</v>
      </c>
      <c r="C282" s="2">
        <v>0</v>
      </c>
      <c r="D282" s="2">
        <v>0</v>
      </c>
      <c r="E282" s="7">
        <f>FORECAST(A282,INDEX(ross!C$3:C$960,MATCH(A282,ross!B$3:B$960,1)):INDEX(ross!C$3:C$960,MATCH(A282,ross!B$3:B$960,1)+1),INDEX(ross!B$3:B$960,MATCH(A282,ross!B$3:B$960,1)):INDEX(ross!B$3:B$960,MATCH(A282,ross!B$3:B$960,1)+1))</f>
        <v>24.980889699999999</v>
      </c>
      <c r="F282" s="7">
        <f>FORECAST(A282,INDEX(ross!I$3:I$960,MATCH(A282,ross!B$3:B$960,1)):INDEX(ross!I$3:I$960,MATCH(A282,ross!B$3:B$960,1)+1),INDEX(ross!B$3:B$960,MATCH(A282,ross!B$3:B$960,1)):INDEX(ross!B$3:B$960,MATCH(A282,ross!B$3:B$960,1)+1))</f>
        <v>5.0482972120354859</v>
      </c>
      <c r="G282" s="3">
        <f t="shared" si="8"/>
        <v>1.0000000000000001E-30</v>
      </c>
      <c r="H282" s="9">
        <f>FORECAST(A282,INDEX('18O'!C$3:C$29,MATCH(A282,'18O'!A$3:A$29,1)):INDEX('18O'!C$3:C$29,MATCH(A282,'18O'!A$3:A$29,1)+1),INDEX('18O'!A$3:A$29,MATCH(A282,'18O'!A$3:A$29,1)):INDEX('18O'!A$3:A$29,MATCH(A282,'18O'!A$3:A$29,1)+1))</f>
        <v>111.22357930449533</v>
      </c>
      <c r="I282" s="9">
        <f>FORECAST(A282,INDEX('18O'!E$3:E$29,MATCH(A282,'18O'!A$3:A$29,1)):INDEX('18O'!E$3:E$29,MATCH(A282,'18O'!A$3:A$29,1)+1),INDEX('18O'!A$3:A$29,MATCH(A282,'18O'!A$3:A$29,1)):INDEX('18O'!A$3:A$29,MATCH(A282,'18O'!A$3:A$29,1)+1))</f>
        <v>8.7832962091005893</v>
      </c>
      <c r="J282" s="27">
        <f>'39Ar'!E282</f>
        <v>4.7285507246376799</v>
      </c>
      <c r="K282" s="8">
        <f>FORECAST($A282,INDEX(NG!B$2:B$17,MATCH($A282,NG!A$2:A$17,1)):INDEX(NG!B$2:B$17,MATCH($A282,NG!A$2:A$17,1)+1),INDEX(NG!A$2:A$17,MATCH($A282,NG!A$2:A$17,1)):INDEX(NG!A$2:A$17,MATCH($A282,NG!A$2:A$17,1)+1))</f>
        <v>1.9333215772528804E-5</v>
      </c>
      <c r="L282" s="8">
        <f>FORECAST($A282,INDEX(NG!D$2:D$18,MATCH($A282,NG!C$2:C$18,1)):INDEX(NG!D$2:D$18,MATCH($A282,NG!C$2:C$18,1)+1),INDEX(NG!C$2:C$18,MATCH($A282,NG!C$2:C$18,1)):INDEX(NG!C$2:C$18,MATCH($A282,NG!C$2:C$18,1)+1))</f>
        <v>1.009243904030406E-7</v>
      </c>
      <c r="M282" s="8">
        <f>FORECAST($A282,INDEX(NG!F$2:F$14,MATCH($A282,NG!E$2:E$14,1)):INDEX(NG!F$2:F$14,MATCH($A282,NG!E$2:E$14,1)+1),INDEX(NG!E$2:E$14,MATCH($A282,NG!E$2:E$14,1)):INDEX(NG!E$2:E$14,MATCH($A282,NG!E$2:E$14,1)+1))</f>
        <v>3.5939027500212175E-7</v>
      </c>
      <c r="N282" s="8">
        <f>FORECAST($A282,INDEX(NG!H$2:H$14,MATCH($A282,NG!G$2:G$14,1)):INDEX(NG!H$2:H$14,MATCH($A282,NG!G$2:G$14,1)+1),INDEX(NG!G$2:G$14,MATCH($A282,NG!G$2:G$14,1)):INDEX(NG!G$2:G$14,MATCH($A282,NG!G$2:G$14,1)+1))</f>
        <v>2.2385442535586192E-8</v>
      </c>
      <c r="O282" s="3">
        <v>3.0000000000000001E-6</v>
      </c>
      <c r="P282" s="3">
        <v>5.0000000000000003E-10</v>
      </c>
      <c r="T282" s="9"/>
    </row>
    <row r="283" spans="1:20" x14ac:dyDescent="0.35">
      <c r="A283">
        <v>281</v>
      </c>
      <c r="B283" s="13">
        <f t="shared" si="9"/>
        <v>-281</v>
      </c>
      <c r="C283" s="2">
        <v>0</v>
      </c>
      <c r="D283" s="2">
        <v>0</v>
      </c>
      <c r="E283" s="7">
        <f>FORECAST(A283,INDEX(ross!C$3:C$960,MATCH(A283,ross!B$3:B$960,1)):INDEX(ross!C$3:C$960,MATCH(A283,ross!B$3:B$960,1)+1),INDEX(ross!B$3:B$960,MATCH(A283,ross!B$3:B$960,1)):INDEX(ross!B$3:B$960,MATCH(A283,ross!B$3:B$960,1)+1))</f>
        <v>24.98352817</v>
      </c>
      <c r="F283" s="7">
        <f>FORECAST(A283,INDEX(ross!I$3:I$960,MATCH(A283,ross!B$3:B$960,1)):INDEX(ross!I$3:I$960,MATCH(A283,ross!B$3:B$960,1)+1),INDEX(ross!B$3:B$960,MATCH(A283,ross!B$3:B$960,1)):INDEX(ross!B$3:B$960,MATCH(A283,ross!B$3:B$960,1)+1))</f>
        <v>5.0508853923406534</v>
      </c>
      <c r="G283" s="3">
        <f t="shared" si="8"/>
        <v>1.0000000000000001E-30</v>
      </c>
      <c r="H283" s="9">
        <f>FORECAST(A283,INDEX('18O'!C$3:C$29,MATCH(A283,'18O'!A$3:A$29,1)):INDEX('18O'!C$3:C$29,MATCH(A283,'18O'!A$3:A$29,1)+1),INDEX('18O'!A$3:A$29,MATCH(A283,'18O'!A$3:A$29,1)):INDEX('18O'!A$3:A$29,MATCH(A283,'18O'!A$3:A$29,1)+1))</f>
        <v>111.22442748091603</v>
      </c>
      <c r="I283" s="9">
        <f>FORECAST(A283,INDEX('18O'!E$3:E$29,MATCH(A283,'18O'!A$3:A$29,1)):INDEX('18O'!E$3:E$29,MATCH(A283,'18O'!A$3:A$29,1)+1),INDEX('18O'!A$3:A$29,MATCH(A283,'18O'!A$3:A$29,1)):INDEX('18O'!A$3:A$29,MATCH(A283,'18O'!A$3:A$29,1)+1))</f>
        <v>8.7838246679296841</v>
      </c>
      <c r="J283" s="27">
        <f>'39Ar'!E283</f>
        <v>4.69710144927536</v>
      </c>
      <c r="K283" s="8">
        <f>FORECAST($A283,INDEX(NG!B$2:B$17,MATCH($A283,NG!A$2:A$17,1)):INDEX(NG!B$2:B$17,MATCH($A283,NG!A$2:A$17,1)+1),INDEX(NG!A$2:A$17,MATCH($A283,NG!A$2:A$17,1)):INDEX(NG!A$2:A$17,MATCH($A283,NG!A$2:A$17,1)+1))</f>
        <v>1.9359816734258694E-5</v>
      </c>
      <c r="L283" s="8">
        <f>FORECAST($A283,INDEX(NG!D$2:D$18,MATCH($A283,NG!C$2:C$18,1)):INDEX(NG!D$2:D$18,MATCH($A283,NG!C$2:C$18,1)+1),INDEX(NG!C$2:C$18,MATCH($A283,NG!C$2:C$18,1)):INDEX(NG!C$2:C$18,MATCH($A283,NG!C$2:C$18,1)+1))</f>
        <v>1.0064696151615454E-7</v>
      </c>
      <c r="M283" s="8">
        <f>FORECAST($A283,INDEX(NG!F$2:F$14,MATCH($A283,NG!E$2:E$14,1)):INDEX(NG!F$2:F$14,MATCH($A283,NG!E$2:E$14,1)+1),INDEX(NG!E$2:E$14,MATCH($A283,NG!E$2:E$14,1)):INDEX(NG!E$2:E$14,MATCH($A283,NG!E$2:E$14,1)+1))</f>
        <v>3.5769103221054916E-7</v>
      </c>
      <c r="N283" s="8">
        <f>FORECAST($A283,INDEX(NG!H$2:H$14,MATCH($A283,NG!G$2:G$14,1)):INDEX(NG!H$2:H$14,MATCH($A283,NG!G$2:G$14,1)+1),INDEX(NG!G$2:G$14,MATCH($A283,NG!G$2:G$14,1)):INDEX(NG!G$2:G$14,MATCH($A283,NG!G$2:G$14,1)+1))</f>
        <v>2.2307182310271965E-8</v>
      </c>
      <c r="O283" s="3">
        <v>3.0000000000000001E-6</v>
      </c>
      <c r="P283" s="3">
        <v>5.0000000000000003E-10</v>
      </c>
      <c r="T283" s="9"/>
    </row>
    <row r="284" spans="1:20" x14ac:dyDescent="0.35">
      <c r="A284">
        <v>282</v>
      </c>
      <c r="B284" s="13">
        <f t="shared" si="9"/>
        <v>-282</v>
      </c>
      <c r="C284" s="2">
        <v>0</v>
      </c>
      <c r="D284" s="2">
        <v>0</v>
      </c>
      <c r="E284" s="7">
        <f>FORECAST(A284,INDEX(ross!C$3:C$960,MATCH(A284,ross!B$3:B$960,1)):INDEX(ross!C$3:C$960,MATCH(A284,ross!B$3:B$960,1)+1),INDEX(ross!B$3:B$960,MATCH(A284,ross!B$3:B$960,1)):INDEX(ross!B$3:B$960,MATCH(A284,ross!B$3:B$960,1)+1))</f>
        <v>24.98751893</v>
      </c>
      <c r="F284" s="7">
        <f>FORECAST(A284,INDEX(ross!I$3:I$960,MATCH(A284,ross!B$3:B$960,1)):INDEX(ross!I$3:I$960,MATCH(A284,ross!B$3:B$960,1)+1),INDEX(ross!B$3:B$960,MATCH(A284,ross!B$3:B$960,1)):INDEX(ross!B$3:B$960,MATCH(A284,ross!B$3:B$960,1)+1))</f>
        <v>5.0518925562155239</v>
      </c>
      <c r="G284" s="3">
        <f t="shared" si="8"/>
        <v>1.0000000000000001E-30</v>
      </c>
      <c r="H284" s="9">
        <f>FORECAST(A284,INDEX('18O'!C$3:C$29,MATCH(A284,'18O'!A$3:A$29,1)):INDEX('18O'!C$3:C$29,MATCH(A284,'18O'!A$3:A$29,1)+1),INDEX('18O'!A$3:A$29,MATCH(A284,'18O'!A$3:A$29,1)):INDEX('18O'!A$3:A$29,MATCH(A284,'18O'!A$3:A$29,1)+1))</f>
        <v>111.22527565733672</v>
      </c>
      <c r="I284" s="9">
        <f>FORECAST(A284,INDEX('18O'!E$3:E$29,MATCH(A284,'18O'!A$3:A$29,1)):INDEX('18O'!E$3:E$29,MATCH(A284,'18O'!A$3:A$29,1)+1),INDEX('18O'!A$3:A$29,MATCH(A284,'18O'!A$3:A$29,1)):INDEX('18O'!A$3:A$29,MATCH(A284,'18O'!A$3:A$29,1)+1))</f>
        <v>8.7843531267587771</v>
      </c>
      <c r="J284" s="27">
        <f>'39Ar'!E284</f>
        <v>4.6656521739130419</v>
      </c>
      <c r="K284" s="8">
        <f>FORECAST($A284,INDEX(NG!B$2:B$17,MATCH($A284,NG!A$2:A$17,1)):INDEX(NG!B$2:B$17,MATCH($A284,NG!A$2:A$17,1)+1),INDEX(NG!A$2:A$17,MATCH($A284,NG!A$2:A$17,1)):INDEX(NG!A$2:A$17,MATCH($A284,NG!A$2:A$17,1)+1))</f>
        <v>1.9386417695988583E-5</v>
      </c>
      <c r="L284" s="8">
        <f>FORECAST($A284,INDEX(NG!D$2:D$18,MATCH($A284,NG!C$2:C$18,1)):INDEX(NG!D$2:D$18,MATCH($A284,NG!C$2:C$18,1)+1),INDEX(NG!C$2:C$18,MATCH($A284,NG!C$2:C$18,1)):INDEX(NG!C$2:C$18,MATCH($A284,NG!C$2:C$18,1)+1))</f>
        <v>1.0036953262926849E-7</v>
      </c>
      <c r="M284" s="8">
        <f>FORECAST($A284,INDEX(NG!F$2:F$14,MATCH($A284,NG!E$2:E$14,1)):INDEX(NG!F$2:F$14,MATCH($A284,NG!E$2:E$14,1)+1),INDEX(NG!E$2:E$14,MATCH($A284,NG!E$2:E$14,1)):INDEX(NG!E$2:E$14,MATCH($A284,NG!E$2:E$14,1)+1))</f>
        <v>3.5599178941897662E-7</v>
      </c>
      <c r="N284" s="8">
        <f>FORECAST($A284,INDEX(NG!H$2:H$14,MATCH($A284,NG!G$2:G$14,1)):INDEX(NG!H$2:H$14,MATCH($A284,NG!G$2:G$14,1)+1),INDEX(NG!G$2:G$14,MATCH($A284,NG!G$2:G$14,1)):INDEX(NG!G$2:G$14,MATCH($A284,NG!G$2:G$14,1)+1))</f>
        <v>2.222892208495774E-8</v>
      </c>
      <c r="O284" s="3">
        <v>3.0000000000000001E-6</v>
      </c>
      <c r="P284" s="3">
        <v>5.0000000000000003E-10</v>
      </c>
      <c r="T284" s="9"/>
    </row>
    <row r="285" spans="1:20" x14ac:dyDescent="0.35">
      <c r="A285">
        <v>283</v>
      </c>
      <c r="B285" s="13">
        <f t="shared" si="9"/>
        <v>-283</v>
      </c>
      <c r="C285" s="2">
        <v>0</v>
      </c>
      <c r="D285" s="2">
        <v>0</v>
      </c>
      <c r="E285" s="7">
        <f>FORECAST(A285,INDEX(ross!C$3:C$960,MATCH(A285,ross!B$3:B$960,1)):INDEX(ross!C$3:C$960,MATCH(A285,ross!B$3:B$960,1)+1),INDEX(ross!B$3:B$960,MATCH(A285,ross!B$3:B$960,1)):INDEX(ross!B$3:B$960,MATCH(A285,ross!B$3:B$960,1)+1))</f>
        <v>24.990725130000001</v>
      </c>
      <c r="F285" s="7">
        <f>FORECAST(A285,INDEX(ross!I$3:I$960,MATCH(A285,ross!B$3:B$960,1)):INDEX(ross!I$3:I$960,MATCH(A285,ross!B$3:B$960,1)+1),INDEX(ross!B$3:B$960,MATCH(A285,ross!B$3:B$960,1)):INDEX(ross!B$3:B$960,MATCH(A285,ross!B$3:B$960,1)+1))</f>
        <v>5.0529440855025918</v>
      </c>
      <c r="G285" s="3">
        <f t="shared" si="8"/>
        <v>1.0000000000000001E-30</v>
      </c>
      <c r="H285" s="9">
        <f>FORECAST(A285,INDEX('18O'!C$3:C$29,MATCH(A285,'18O'!A$3:A$29,1)):INDEX('18O'!C$3:C$29,MATCH(A285,'18O'!A$3:A$29,1)+1),INDEX('18O'!A$3:A$29,MATCH(A285,'18O'!A$3:A$29,1)):INDEX('18O'!A$3:A$29,MATCH(A285,'18O'!A$3:A$29,1)+1))</f>
        <v>111.22612383375743</v>
      </c>
      <c r="I285" s="9">
        <f>FORECAST(A285,INDEX('18O'!E$3:E$29,MATCH(A285,'18O'!A$3:A$29,1)):INDEX('18O'!E$3:E$29,MATCH(A285,'18O'!A$3:A$29,1)+1),INDEX('18O'!A$3:A$29,MATCH(A285,'18O'!A$3:A$29,1)):INDEX('18O'!A$3:A$29,MATCH(A285,'18O'!A$3:A$29,1)+1))</f>
        <v>8.7848815855878719</v>
      </c>
      <c r="J285" s="27">
        <f>'39Ar'!E285</f>
        <v>4.6342028985507238</v>
      </c>
      <c r="K285" s="8">
        <f>FORECAST($A285,INDEX(NG!B$2:B$17,MATCH($A285,NG!A$2:A$17,1)):INDEX(NG!B$2:B$17,MATCH($A285,NG!A$2:A$17,1)+1),INDEX(NG!A$2:A$17,MATCH($A285,NG!A$2:A$17,1)):INDEX(NG!A$2:A$17,MATCH($A285,NG!A$2:A$17,1)+1))</f>
        <v>1.9413018657718476E-5</v>
      </c>
      <c r="L285" s="8">
        <f>FORECAST($A285,INDEX(NG!D$2:D$18,MATCH($A285,NG!C$2:C$18,1)):INDEX(NG!D$2:D$18,MATCH($A285,NG!C$2:C$18,1)+1),INDEX(NG!C$2:C$18,MATCH($A285,NG!C$2:C$18,1)):INDEX(NG!C$2:C$18,MATCH($A285,NG!C$2:C$18,1)+1))</f>
        <v>1.0009210374238245E-7</v>
      </c>
      <c r="M285" s="8">
        <f>FORECAST($A285,INDEX(NG!F$2:F$14,MATCH($A285,NG!E$2:E$14,1)):INDEX(NG!F$2:F$14,MATCH($A285,NG!E$2:E$14,1)+1),INDEX(NG!E$2:E$14,MATCH($A285,NG!E$2:E$14,1)):INDEX(NG!E$2:E$14,MATCH($A285,NG!E$2:E$14,1)+1))</f>
        <v>3.5429254662740408E-7</v>
      </c>
      <c r="N285" s="8">
        <f>FORECAST($A285,INDEX(NG!H$2:H$14,MATCH($A285,NG!G$2:G$14,1)):INDEX(NG!H$2:H$14,MATCH($A285,NG!G$2:G$14,1)+1),INDEX(NG!G$2:G$14,MATCH($A285,NG!G$2:G$14,1)):INDEX(NG!G$2:G$14,MATCH($A285,NG!G$2:G$14,1)+1))</f>
        <v>2.2150661859643513E-8</v>
      </c>
      <c r="O285" s="3">
        <v>3.0000000000000001E-6</v>
      </c>
      <c r="P285" s="3">
        <v>5.0000000000000003E-10</v>
      </c>
      <c r="T285" s="9"/>
    </row>
    <row r="286" spans="1:20" x14ac:dyDescent="0.35">
      <c r="A286">
        <v>284</v>
      </c>
      <c r="B286" s="13">
        <f t="shared" si="9"/>
        <v>-284</v>
      </c>
      <c r="C286" s="2">
        <v>0</v>
      </c>
      <c r="D286" s="2">
        <v>0</v>
      </c>
      <c r="E286" s="7">
        <f>FORECAST(A286,INDEX(ross!C$3:C$960,MATCH(A286,ross!B$3:B$960,1)):INDEX(ross!C$3:C$960,MATCH(A286,ross!B$3:B$960,1)+1),INDEX(ross!B$3:B$960,MATCH(A286,ross!B$3:B$960,1)):INDEX(ross!B$3:B$960,MATCH(A286,ross!B$3:B$960,1)+1))</f>
        <v>24.995960119999999</v>
      </c>
      <c r="F286" s="7">
        <f>FORECAST(A286,INDEX(ross!I$3:I$960,MATCH(A286,ross!B$3:B$960,1)):INDEX(ross!I$3:I$960,MATCH(A286,ross!B$3:B$960,1)+1),INDEX(ross!B$3:B$960,MATCH(A286,ross!B$3:B$960,1)):INDEX(ross!B$3:B$960,MATCH(A286,ross!B$3:B$960,1)+1))</f>
        <v>5.0552760069346672</v>
      </c>
      <c r="G286" s="3">
        <f t="shared" si="8"/>
        <v>1.0000000000000001E-30</v>
      </c>
      <c r="H286" s="9">
        <f>FORECAST(A286,INDEX('18O'!C$3:C$29,MATCH(A286,'18O'!A$3:A$29,1)):INDEX('18O'!C$3:C$29,MATCH(A286,'18O'!A$3:A$29,1)+1),INDEX('18O'!A$3:A$29,MATCH(A286,'18O'!A$3:A$29,1)):INDEX('18O'!A$3:A$29,MATCH(A286,'18O'!A$3:A$29,1)+1))</f>
        <v>111.22697201017813</v>
      </c>
      <c r="I286" s="9">
        <f>FORECAST(A286,INDEX('18O'!E$3:E$29,MATCH(A286,'18O'!A$3:A$29,1)):INDEX('18O'!E$3:E$29,MATCH(A286,'18O'!A$3:A$29,1)+1),INDEX('18O'!A$3:A$29,MATCH(A286,'18O'!A$3:A$29,1)):INDEX('18O'!A$3:A$29,MATCH(A286,'18O'!A$3:A$29,1)+1))</f>
        <v>8.7854100444169649</v>
      </c>
      <c r="J286" s="27">
        <f>'39Ar'!E286</f>
        <v>4.6027536231884039</v>
      </c>
      <c r="K286" s="8">
        <f>FORECAST($A286,INDEX(NG!B$2:B$17,MATCH($A286,NG!A$2:A$17,1)):INDEX(NG!B$2:B$17,MATCH($A286,NG!A$2:A$17,1)+1),INDEX(NG!A$2:A$17,MATCH($A286,NG!A$2:A$17,1)):INDEX(NG!A$2:A$17,MATCH($A286,NG!A$2:A$17,1)+1))</f>
        <v>1.9439619619448365E-5</v>
      </c>
      <c r="L286" s="8">
        <f>FORECAST($A286,INDEX(NG!D$2:D$18,MATCH($A286,NG!C$2:C$18,1)):INDEX(NG!D$2:D$18,MATCH($A286,NG!C$2:C$18,1)+1),INDEX(NG!C$2:C$18,MATCH($A286,NG!C$2:C$18,1)):INDEX(NG!C$2:C$18,MATCH($A286,NG!C$2:C$18,1)+1))</f>
        <v>9.9814674855496387E-8</v>
      </c>
      <c r="M286" s="8">
        <f>FORECAST($A286,INDEX(NG!F$2:F$14,MATCH($A286,NG!E$2:E$14,1)):INDEX(NG!F$2:F$14,MATCH($A286,NG!E$2:E$14,1)+1),INDEX(NG!E$2:E$14,MATCH($A286,NG!E$2:E$14,1)):INDEX(NG!E$2:E$14,MATCH($A286,NG!E$2:E$14,1)+1))</f>
        <v>3.5259330383583144E-7</v>
      </c>
      <c r="N286" s="8">
        <f>FORECAST($A286,INDEX(NG!H$2:H$14,MATCH($A286,NG!G$2:G$14,1)):INDEX(NG!H$2:H$14,MATCH($A286,NG!G$2:G$14,1)+1),INDEX(NG!G$2:G$14,MATCH($A286,NG!G$2:G$14,1)):INDEX(NG!G$2:G$14,MATCH($A286,NG!G$2:G$14,1)+1))</f>
        <v>2.2072401634329286E-8</v>
      </c>
      <c r="O286" s="3">
        <v>3.0000000000000001E-6</v>
      </c>
      <c r="P286" s="3">
        <v>5.0000000000000003E-10</v>
      </c>
      <c r="T286" s="9"/>
    </row>
    <row r="287" spans="1:20" x14ac:dyDescent="0.35">
      <c r="A287">
        <v>285</v>
      </c>
      <c r="B287" s="13">
        <f t="shared" si="9"/>
        <v>-285</v>
      </c>
      <c r="C287" s="2">
        <v>0</v>
      </c>
      <c r="D287" s="2">
        <v>0</v>
      </c>
      <c r="E287" s="7">
        <f>FORECAST(A287,INDEX(ross!C$3:C$960,MATCH(A287,ross!B$3:B$960,1)):INDEX(ross!C$3:C$960,MATCH(A287,ross!B$3:B$960,1)+1),INDEX(ross!B$3:B$960,MATCH(A287,ross!B$3:B$960,1)):INDEX(ross!B$3:B$960,MATCH(A287,ross!B$3:B$960,1)+1))</f>
        <v>24.998042890000001</v>
      </c>
      <c r="F287" s="7">
        <f>FORECAST(A287,INDEX(ross!I$3:I$960,MATCH(A287,ross!B$3:B$960,1)):INDEX(ross!I$3:I$960,MATCH(A287,ross!B$3:B$960,1)+1),INDEX(ross!B$3:B$960,MATCH(A287,ross!B$3:B$960,1)):INDEX(ross!B$3:B$960,MATCH(A287,ross!B$3:B$960,1)+1))</f>
        <v>5.0618063003827416</v>
      </c>
      <c r="G287" s="3">
        <f t="shared" si="8"/>
        <v>1.0000000000000001E-30</v>
      </c>
      <c r="H287" s="9">
        <f>FORECAST(A287,INDEX('18O'!C$3:C$29,MATCH(A287,'18O'!A$3:A$29,1)):INDEX('18O'!C$3:C$29,MATCH(A287,'18O'!A$3:A$29,1)+1),INDEX('18O'!A$3:A$29,MATCH(A287,'18O'!A$3:A$29,1)):INDEX('18O'!A$3:A$29,MATCH(A287,'18O'!A$3:A$29,1)+1))</f>
        <v>111.22782018659882</v>
      </c>
      <c r="I287" s="9">
        <f>FORECAST(A287,INDEX('18O'!E$3:E$29,MATCH(A287,'18O'!A$3:A$29,1)):INDEX('18O'!E$3:E$29,MATCH(A287,'18O'!A$3:A$29,1)+1),INDEX('18O'!A$3:A$29,MATCH(A287,'18O'!A$3:A$29,1)):INDEX('18O'!A$3:A$29,MATCH(A287,'18O'!A$3:A$29,1)+1))</f>
        <v>8.7859385032460597</v>
      </c>
      <c r="J287" s="27">
        <f>'39Ar'!E287</f>
        <v>4.5713043478260857</v>
      </c>
      <c r="K287" s="8">
        <f>FORECAST($A287,INDEX(NG!B$2:B$17,MATCH($A287,NG!A$2:A$17,1)):INDEX(NG!B$2:B$17,MATCH($A287,NG!A$2:A$17,1)+1),INDEX(NG!A$2:A$17,MATCH($A287,NG!A$2:A$17,1)):INDEX(NG!A$2:A$17,MATCH($A287,NG!A$2:A$17,1)+1))</f>
        <v>1.9466220581178255E-5</v>
      </c>
      <c r="L287" s="8">
        <f>FORECAST($A287,INDEX(NG!D$2:D$18,MATCH($A287,NG!C$2:C$18,1)):INDEX(NG!D$2:D$18,MATCH($A287,NG!C$2:C$18,1)+1),INDEX(NG!C$2:C$18,MATCH($A287,NG!C$2:C$18,1)):INDEX(NG!C$2:C$18,MATCH($A287,NG!C$2:C$18,1)+1))</f>
        <v>9.9537245968610341E-8</v>
      </c>
      <c r="M287" s="8">
        <f>FORECAST($A287,INDEX(NG!F$2:F$14,MATCH($A287,NG!E$2:E$14,1)):INDEX(NG!F$2:F$14,MATCH($A287,NG!E$2:E$14,1)+1),INDEX(NG!E$2:E$14,MATCH($A287,NG!E$2:E$14,1)):INDEX(NG!E$2:E$14,MATCH($A287,NG!E$2:E$14,1)+1))</f>
        <v>3.508940610442589E-7</v>
      </c>
      <c r="N287" s="8">
        <f>FORECAST($A287,INDEX(NG!H$2:H$14,MATCH($A287,NG!G$2:G$14,1)):INDEX(NG!H$2:H$14,MATCH($A287,NG!G$2:G$14,1)+1),INDEX(NG!G$2:G$14,MATCH($A287,NG!G$2:G$14,1)):INDEX(NG!G$2:G$14,MATCH($A287,NG!G$2:G$14,1)+1))</f>
        <v>2.1994141409015058E-8</v>
      </c>
      <c r="O287" s="3">
        <v>3.0000000000000001E-6</v>
      </c>
      <c r="P287" s="3">
        <v>5.0000000000000003E-10</v>
      </c>
      <c r="T287" s="9"/>
    </row>
    <row r="288" spans="1:20" x14ac:dyDescent="0.35">
      <c r="A288">
        <v>286</v>
      </c>
      <c r="B288" s="13">
        <f t="shared" si="9"/>
        <v>-286</v>
      </c>
      <c r="C288" s="2">
        <v>0</v>
      </c>
      <c r="D288" s="2">
        <v>0</v>
      </c>
      <c r="E288" s="7">
        <f>FORECAST(A288,INDEX(ross!C$3:C$960,MATCH(A288,ross!B$3:B$960,1)):INDEX(ross!C$3:C$960,MATCH(A288,ross!B$3:B$960,1)+1),INDEX(ross!B$3:B$960,MATCH(A288,ross!B$3:B$960,1)):INDEX(ross!B$3:B$960,MATCH(A288,ross!B$3:B$960,1)+1))</f>
        <v>25.006643860000001</v>
      </c>
      <c r="F288" s="7">
        <f>FORECAST(A288,INDEX(ross!I$3:I$960,MATCH(A288,ross!B$3:B$960,1)):INDEX(ross!I$3:I$960,MATCH(A288,ross!B$3:B$960,1)+1),INDEX(ross!B$3:B$960,MATCH(A288,ross!B$3:B$960,1)):INDEX(ross!B$3:B$960,MATCH(A288,ross!B$3:B$960,1)+1))</f>
        <v>5.0617704976994897</v>
      </c>
      <c r="G288" s="3">
        <f t="shared" si="8"/>
        <v>1.0000000000000001E-30</v>
      </c>
      <c r="H288" s="9">
        <f>FORECAST(A288,INDEX('18O'!C$3:C$29,MATCH(A288,'18O'!A$3:A$29,1)):INDEX('18O'!C$3:C$29,MATCH(A288,'18O'!A$3:A$29,1)+1),INDEX('18O'!A$3:A$29,MATCH(A288,'18O'!A$3:A$29,1)):INDEX('18O'!A$3:A$29,MATCH(A288,'18O'!A$3:A$29,1)+1))</f>
        <v>111.22866836301952</v>
      </c>
      <c r="I288" s="9">
        <f>FORECAST(A288,INDEX('18O'!E$3:E$29,MATCH(A288,'18O'!A$3:A$29,1)):INDEX('18O'!E$3:E$29,MATCH(A288,'18O'!A$3:A$29,1)+1),INDEX('18O'!A$3:A$29,MATCH(A288,'18O'!A$3:A$29,1)):INDEX('18O'!A$3:A$29,MATCH(A288,'18O'!A$3:A$29,1)+1))</f>
        <v>8.7864669620751528</v>
      </c>
      <c r="J288" s="27">
        <f>'39Ar'!E288</f>
        <v>4.5398550724637659</v>
      </c>
      <c r="K288" s="8">
        <f>FORECAST($A288,INDEX(NG!B$2:B$17,MATCH($A288,NG!A$2:A$17,1)):INDEX(NG!B$2:B$17,MATCH($A288,NG!A$2:A$17,1)+1),INDEX(NG!A$2:A$17,MATCH($A288,NG!A$2:A$17,1)):INDEX(NG!A$2:A$17,MATCH($A288,NG!A$2:A$17,1)+1))</f>
        <v>1.9492821542908148E-5</v>
      </c>
      <c r="L288" s="8">
        <f>FORECAST($A288,INDEX(NG!D$2:D$18,MATCH($A288,NG!C$2:C$18,1)):INDEX(NG!D$2:D$18,MATCH($A288,NG!C$2:C$18,1)+1),INDEX(NG!C$2:C$18,MATCH($A288,NG!C$2:C$18,1)):INDEX(NG!C$2:C$18,MATCH($A288,NG!C$2:C$18,1)+1))</f>
        <v>9.9259817081724294E-8</v>
      </c>
      <c r="M288" s="8">
        <f>FORECAST($A288,INDEX(NG!F$2:F$14,MATCH($A288,NG!E$2:E$14,1)):INDEX(NG!F$2:F$14,MATCH($A288,NG!E$2:E$14,1)+1),INDEX(NG!E$2:E$14,MATCH($A288,NG!E$2:E$14,1)):INDEX(NG!E$2:E$14,MATCH($A288,NG!E$2:E$14,1)+1))</f>
        <v>3.4919481825268637E-7</v>
      </c>
      <c r="N288" s="8">
        <f>FORECAST($A288,INDEX(NG!H$2:H$14,MATCH($A288,NG!G$2:G$14,1)):INDEX(NG!H$2:H$14,MATCH($A288,NG!G$2:G$14,1)+1),INDEX(NG!G$2:G$14,MATCH($A288,NG!G$2:G$14,1)):INDEX(NG!G$2:G$14,MATCH($A288,NG!G$2:G$14,1)+1))</f>
        <v>2.1915881183700834E-8</v>
      </c>
      <c r="O288" s="3">
        <v>3.0000000000000001E-6</v>
      </c>
      <c r="P288" s="3">
        <v>5.0000000000000003E-10</v>
      </c>
      <c r="T288" s="9"/>
    </row>
    <row r="289" spans="1:20" x14ac:dyDescent="0.35">
      <c r="A289">
        <v>287</v>
      </c>
      <c r="B289" s="13">
        <f t="shared" si="9"/>
        <v>-287</v>
      </c>
      <c r="C289" s="2">
        <v>0</v>
      </c>
      <c r="D289" s="2">
        <v>0</v>
      </c>
      <c r="E289" s="7">
        <f>FORECAST(A289,INDEX(ross!C$3:C$960,MATCH(A289,ross!B$3:B$960,1)):INDEX(ross!C$3:C$960,MATCH(A289,ross!B$3:B$960,1)+1),INDEX(ross!B$3:B$960,MATCH(A289,ross!B$3:B$960,1)):INDEX(ross!B$3:B$960,MATCH(A289,ross!B$3:B$960,1)+1))</f>
        <v>25.009961799999999</v>
      </c>
      <c r="F289" s="7">
        <f>FORECAST(A289,INDEX(ross!I$3:I$960,MATCH(A289,ross!B$3:B$960,1)):INDEX(ross!I$3:I$960,MATCH(A289,ross!B$3:B$960,1)+1),INDEX(ross!B$3:B$960,MATCH(A289,ross!B$3:B$960,1)):INDEX(ross!B$3:B$960,MATCH(A289,ross!B$3:B$960,1)+1))</f>
        <v>5.0622365917323346</v>
      </c>
      <c r="G289" s="3">
        <f t="shared" si="8"/>
        <v>1.0000000000000001E-30</v>
      </c>
      <c r="H289" s="9">
        <f>FORECAST(A289,INDEX('18O'!C$3:C$29,MATCH(A289,'18O'!A$3:A$29,1)):INDEX('18O'!C$3:C$29,MATCH(A289,'18O'!A$3:A$29,1)+1),INDEX('18O'!A$3:A$29,MATCH(A289,'18O'!A$3:A$29,1)):INDEX('18O'!A$3:A$29,MATCH(A289,'18O'!A$3:A$29,1)+1))</f>
        <v>111.22951653944021</v>
      </c>
      <c r="I289" s="9">
        <f>FORECAST(A289,INDEX('18O'!E$3:E$29,MATCH(A289,'18O'!A$3:A$29,1)):INDEX('18O'!E$3:E$29,MATCH(A289,'18O'!A$3:A$29,1)+1),INDEX('18O'!A$3:A$29,MATCH(A289,'18O'!A$3:A$29,1)):INDEX('18O'!A$3:A$29,MATCH(A289,'18O'!A$3:A$29,1)+1))</f>
        <v>8.7869954209042476</v>
      </c>
      <c r="J289" s="27">
        <f>'39Ar'!E289</f>
        <v>4.5084057971014477</v>
      </c>
      <c r="K289" s="8">
        <f>FORECAST($A289,INDEX(NG!B$2:B$17,MATCH($A289,NG!A$2:A$17,1)):INDEX(NG!B$2:B$17,MATCH($A289,NG!A$2:A$17,1)+1),INDEX(NG!A$2:A$17,MATCH($A289,NG!A$2:A$17,1)):INDEX(NG!A$2:A$17,MATCH($A289,NG!A$2:A$17,1)+1))</f>
        <v>1.9519422504638034E-5</v>
      </c>
      <c r="L289" s="8">
        <f>FORECAST($A289,INDEX(NG!D$2:D$18,MATCH($A289,NG!C$2:C$18,1)):INDEX(NG!D$2:D$18,MATCH($A289,NG!C$2:C$18,1)+1),INDEX(NG!C$2:C$18,MATCH($A289,NG!C$2:C$18,1)):INDEX(NG!C$2:C$18,MATCH($A289,NG!C$2:C$18,1)+1))</f>
        <v>9.8982388194838235E-8</v>
      </c>
      <c r="M289" s="8">
        <f>FORECAST($A289,INDEX(NG!F$2:F$14,MATCH($A289,NG!E$2:E$14,1)):INDEX(NG!F$2:F$14,MATCH($A289,NG!E$2:E$14,1)+1),INDEX(NG!E$2:E$14,MATCH($A289,NG!E$2:E$14,1)):INDEX(NG!E$2:E$14,MATCH($A289,NG!E$2:E$14,1)+1))</f>
        <v>3.4749557546111383E-7</v>
      </c>
      <c r="N289" s="8">
        <f>FORECAST($A289,INDEX(NG!H$2:H$14,MATCH($A289,NG!G$2:G$14,1)):INDEX(NG!H$2:H$14,MATCH($A289,NG!G$2:G$14,1)+1),INDEX(NG!G$2:G$14,MATCH($A289,NG!G$2:G$14,1)):INDEX(NG!G$2:G$14,MATCH($A289,NG!G$2:G$14,1)+1))</f>
        <v>2.1837620958386606E-8</v>
      </c>
      <c r="O289" s="3">
        <v>3.0000000000000001E-6</v>
      </c>
      <c r="P289" s="3">
        <v>5.0000000000000003E-10</v>
      </c>
      <c r="T289" s="9"/>
    </row>
    <row r="290" spans="1:20" x14ac:dyDescent="0.35">
      <c r="A290">
        <v>288</v>
      </c>
      <c r="B290" s="13">
        <f t="shared" si="9"/>
        <v>-288</v>
      </c>
      <c r="C290" s="2">
        <v>0</v>
      </c>
      <c r="D290" s="2">
        <v>0</v>
      </c>
      <c r="E290" s="7">
        <f>FORECAST(A290,INDEX(ross!C$3:C$960,MATCH(A290,ross!B$3:B$960,1)):INDEX(ross!C$3:C$960,MATCH(A290,ross!B$3:B$960,1)+1),INDEX(ross!B$3:B$960,MATCH(A290,ross!B$3:B$960,1)):INDEX(ross!B$3:B$960,MATCH(A290,ross!B$3:B$960,1)+1))</f>
        <v>25.011413050000002</v>
      </c>
      <c r="F290" s="7">
        <f>FORECAST(A290,INDEX(ross!I$3:I$960,MATCH(A290,ross!B$3:B$960,1)):INDEX(ross!I$3:I$960,MATCH(A290,ross!B$3:B$960,1)+1),INDEX(ross!B$3:B$960,MATCH(A290,ross!B$3:B$960,1)):INDEX(ross!B$3:B$960,MATCH(A290,ross!B$3:B$960,1)+1))</f>
        <v>5.0640693952598461</v>
      </c>
      <c r="G290" s="3">
        <f t="shared" si="8"/>
        <v>1.0000000000000001E-30</v>
      </c>
      <c r="H290" s="9">
        <f>FORECAST(A290,INDEX('18O'!C$3:C$29,MATCH(A290,'18O'!A$3:A$29,1)):INDEX('18O'!C$3:C$29,MATCH(A290,'18O'!A$3:A$29,1)+1),INDEX('18O'!A$3:A$29,MATCH(A290,'18O'!A$3:A$29,1)):INDEX('18O'!A$3:A$29,MATCH(A290,'18O'!A$3:A$29,1)+1))</f>
        <v>111.23036471586092</v>
      </c>
      <c r="I290" s="9">
        <f>FORECAST(A290,INDEX('18O'!E$3:E$29,MATCH(A290,'18O'!A$3:A$29,1)):INDEX('18O'!E$3:E$29,MATCH(A290,'18O'!A$3:A$29,1)+1),INDEX('18O'!A$3:A$29,MATCH(A290,'18O'!A$3:A$29,1)):INDEX('18O'!A$3:A$29,MATCH(A290,'18O'!A$3:A$29,1)+1))</f>
        <v>8.7875238797333406</v>
      </c>
      <c r="J290" s="27">
        <f>'39Ar'!E290</f>
        <v>4.4769565217391296</v>
      </c>
      <c r="K290" s="8">
        <f>FORECAST($A290,INDEX(NG!B$2:B$17,MATCH($A290,NG!A$2:A$17,1)):INDEX(NG!B$2:B$17,MATCH($A290,NG!A$2:A$17,1)+1),INDEX(NG!A$2:A$17,MATCH($A290,NG!A$2:A$17,1)):INDEX(NG!A$2:A$17,MATCH($A290,NG!A$2:A$17,1)+1))</f>
        <v>1.9546023466367926E-5</v>
      </c>
      <c r="L290" s="8">
        <f>FORECAST($A290,INDEX(NG!D$2:D$18,MATCH($A290,NG!C$2:C$18,1)):INDEX(NG!D$2:D$18,MATCH($A290,NG!C$2:C$18,1)+1),INDEX(NG!C$2:C$18,MATCH($A290,NG!C$2:C$18,1)):INDEX(NG!C$2:C$18,MATCH($A290,NG!C$2:C$18,1)+1))</f>
        <v>9.8704959307952188E-8</v>
      </c>
      <c r="M290" s="8">
        <f>FORECAST($A290,INDEX(NG!F$2:F$14,MATCH($A290,NG!E$2:E$14,1)):INDEX(NG!F$2:F$14,MATCH($A290,NG!E$2:E$14,1)+1),INDEX(NG!E$2:E$14,MATCH($A290,NG!E$2:E$14,1)):INDEX(NG!E$2:E$14,MATCH($A290,NG!E$2:E$14,1)+1))</f>
        <v>3.4579633266954119E-7</v>
      </c>
      <c r="N290" s="8">
        <f>FORECAST($A290,INDEX(NG!H$2:H$14,MATCH($A290,NG!G$2:G$14,1)):INDEX(NG!H$2:H$14,MATCH($A290,NG!G$2:G$14,1)+1),INDEX(NG!G$2:G$14,MATCH($A290,NG!G$2:G$14,1)):INDEX(NG!G$2:G$14,MATCH($A290,NG!G$2:G$14,1)+1))</f>
        <v>2.1759360733072379E-8</v>
      </c>
      <c r="O290" s="3">
        <v>3.0000000000000001E-6</v>
      </c>
      <c r="P290" s="3">
        <v>5.0000000000000003E-10</v>
      </c>
      <c r="T290" s="9"/>
    </row>
    <row r="291" spans="1:20" x14ac:dyDescent="0.35">
      <c r="A291">
        <v>289</v>
      </c>
      <c r="B291" s="13">
        <f t="shared" si="9"/>
        <v>-289</v>
      </c>
      <c r="C291" s="2">
        <v>0</v>
      </c>
      <c r="D291" s="2">
        <v>0</v>
      </c>
      <c r="E291" s="7">
        <f>FORECAST(A291,INDEX(ross!C$3:C$960,MATCH(A291,ross!B$3:B$960,1)):INDEX(ross!C$3:C$960,MATCH(A291,ross!B$3:B$960,1)+1),INDEX(ross!B$3:B$960,MATCH(A291,ross!B$3:B$960,1)):INDEX(ross!B$3:B$960,MATCH(A291,ross!B$3:B$960,1)+1))</f>
        <v>25.016438409999999</v>
      </c>
      <c r="F291" s="7">
        <f>FORECAST(A291,INDEX(ross!I$3:I$960,MATCH(A291,ross!B$3:B$960,1)):INDEX(ross!I$3:I$960,MATCH(A291,ross!B$3:B$960,1)+1),INDEX(ross!B$3:B$960,MATCH(A291,ross!B$3:B$960,1)):INDEX(ross!B$3:B$960,MATCH(A291,ross!B$3:B$960,1)+1))</f>
        <v>5.064770071978268</v>
      </c>
      <c r="G291" s="3">
        <f t="shared" si="8"/>
        <v>1.0000000000000001E-30</v>
      </c>
      <c r="H291" s="9">
        <f>FORECAST(A291,INDEX('18O'!C$3:C$29,MATCH(A291,'18O'!A$3:A$29,1)):INDEX('18O'!C$3:C$29,MATCH(A291,'18O'!A$3:A$29,1)+1),INDEX('18O'!A$3:A$29,MATCH(A291,'18O'!A$3:A$29,1)):INDEX('18O'!A$3:A$29,MATCH(A291,'18O'!A$3:A$29,1)+1))</f>
        <v>111.2312128922816</v>
      </c>
      <c r="I291" s="9">
        <f>FORECAST(A291,INDEX('18O'!E$3:E$29,MATCH(A291,'18O'!A$3:A$29,1)):INDEX('18O'!E$3:E$29,MATCH(A291,'18O'!A$3:A$29,1)+1),INDEX('18O'!A$3:A$29,MATCH(A291,'18O'!A$3:A$29,1)):INDEX('18O'!A$3:A$29,MATCH(A291,'18O'!A$3:A$29,1)+1))</f>
        <v>8.7880523385624354</v>
      </c>
      <c r="J291" s="27">
        <f>'39Ar'!E291</f>
        <v>4.4455072463768097</v>
      </c>
      <c r="K291" s="8">
        <f>FORECAST($A291,INDEX(NG!B$2:B$17,MATCH($A291,NG!A$2:A$17,1)):INDEX(NG!B$2:B$17,MATCH($A291,NG!A$2:A$17,1)+1),INDEX(NG!A$2:A$17,MATCH($A291,NG!A$2:A$17,1)):INDEX(NG!A$2:A$17,MATCH($A291,NG!A$2:A$17,1)+1))</f>
        <v>1.9572624428097819E-5</v>
      </c>
      <c r="L291" s="8">
        <f>FORECAST($A291,INDEX(NG!D$2:D$18,MATCH($A291,NG!C$2:C$18,1)):INDEX(NG!D$2:D$18,MATCH($A291,NG!C$2:C$18,1)+1),INDEX(NG!C$2:C$18,MATCH($A291,NG!C$2:C$18,1)):INDEX(NG!C$2:C$18,MATCH($A291,NG!C$2:C$18,1)+1))</f>
        <v>9.8427530421066128E-8</v>
      </c>
      <c r="M291" s="8">
        <f>FORECAST($A291,INDEX(NG!F$2:F$14,MATCH($A291,NG!E$2:E$14,1)):INDEX(NG!F$2:F$14,MATCH($A291,NG!E$2:E$14,1)+1),INDEX(NG!E$2:E$14,MATCH($A291,NG!E$2:E$14,1)):INDEX(NG!E$2:E$14,MATCH($A291,NG!E$2:E$14,1)+1))</f>
        <v>3.4409708987796865E-7</v>
      </c>
      <c r="N291" s="8">
        <f>FORECAST($A291,INDEX(NG!H$2:H$14,MATCH($A291,NG!G$2:G$14,1)):INDEX(NG!H$2:H$14,MATCH($A291,NG!G$2:G$14,1)+1),INDEX(NG!G$2:G$14,MATCH($A291,NG!G$2:G$14,1)):INDEX(NG!G$2:G$14,MATCH($A291,NG!G$2:G$14,1)+1))</f>
        <v>2.1681100507758155E-8</v>
      </c>
      <c r="O291" s="3">
        <v>3.0000000000000001E-6</v>
      </c>
      <c r="P291" s="3">
        <v>5.0000000000000003E-10</v>
      </c>
      <c r="T291" s="9"/>
    </row>
    <row r="292" spans="1:20" x14ac:dyDescent="0.35">
      <c r="A292">
        <v>290</v>
      </c>
      <c r="B292" s="13">
        <f t="shared" si="9"/>
        <v>-290</v>
      </c>
      <c r="C292" s="2">
        <v>0</v>
      </c>
      <c r="D292" s="2">
        <v>0</v>
      </c>
      <c r="E292" s="7">
        <f>FORECAST(A292,INDEX(ross!C$3:C$960,MATCH(A292,ross!B$3:B$960,1)):INDEX(ross!C$3:C$960,MATCH(A292,ross!B$3:B$960,1)+1),INDEX(ross!B$3:B$960,MATCH(A292,ross!B$3:B$960,1)):INDEX(ross!B$3:B$960,MATCH(A292,ross!B$3:B$960,1)+1))</f>
        <v>25.01614391</v>
      </c>
      <c r="F292" s="7">
        <f>FORECAST(A292,INDEX(ross!I$3:I$960,MATCH(A292,ross!B$3:B$960,1)):INDEX(ross!I$3:I$960,MATCH(A292,ross!B$3:B$960,1)+1),INDEX(ross!B$3:B$960,MATCH(A292,ross!B$3:B$960,1)):INDEX(ross!B$3:B$960,MATCH(A292,ross!B$3:B$960,1)+1))</f>
        <v>5.0713249496526087</v>
      </c>
      <c r="G292" s="3">
        <f t="shared" si="8"/>
        <v>1.0000000000000001E-30</v>
      </c>
      <c r="H292" s="9">
        <f>FORECAST(A292,INDEX('18O'!C$3:C$29,MATCH(A292,'18O'!A$3:A$29,1)):INDEX('18O'!C$3:C$29,MATCH(A292,'18O'!A$3:A$29,1)+1),INDEX('18O'!A$3:A$29,MATCH(A292,'18O'!A$3:A$29,1)):INDEX('18O'!A$3:A$29,MATCH(A292,'18O'!A$3:A$29,1)+1))</f>
        <v>111.23206106870231</v>
      </c>
      <c r="I292" s="9">
        <f>FORECAST(A292,INDEX('18O'!E$3:E$29,MATCH(A292,'18O'!A$3:A$29,1)):INDEX('18O'!E$3:E$29,MATCH(A292,'18O'!A$3:A$29,1)+1),INDEX('18O'!A$3:A$29,MATCH(A292,'18O'!A$3:A$29,1)):INDEX('18O'!A$3:A$29,MATCH(A292,'18O'!A$3:A$29,1)+1))</f>
        <v>8.7885807973915284</v>
      </c>
      <c r="J292" s="27">
        <f>'39Ar'!E292</f>
        <v>4.4140579710144916</v>
      </c>
      <c r="K292" s="8">
        <f>FORECAST($A292,INDEX(NG!B$2:B$17,MATCH($A292,NG!A$2:A$17,1)):INDEX(NG!B$2:B$17,MATCH($A292,NG!A$2:A$17,1)+1),INDEX(NG!A$2:A$17,MATCH($A292,NG!A$2:A$17,1)):INDEX(NG!A$2:A$17,MATCH($A292,NG!A$2:A$17,1)+1))</f>
        <v>1.9599225389827705E-5</v>
      </c>
      <c r="L292" s="8">
        <f>FORECAST($A292,INDEX(NG!D$2:D$18,MATCH($A292,NG!C$2:C$18,1)):INDEX(NG!D$2:D$18,MATCH($A292,NG!C$2:C$18,1)+1),INDEX(NG!C$2:C$18,MATCH($A292,NG!C$2:C$18,1)):INDEX(NG!C$2:C$18,MATCH($A292,NG!C$2:C$18,1)+1))</f>
        <v>9.8150101534180082E-8</v>
      </c>
      <c r="M292" s="8">
        <f>FORECAST($A292,INDEX(NG!F$2:F$14,MATCH($A292,NG!E$2:E$14,1)):INDEX(NG!F$2:F$14,MATCH($A292,NG!E$2:E$14,1)+1),INDEX(NG!E$2:E$14,MATCH($A292,NG!E$2:E$14,1)):INDEX(NG!E$2:E$14,MATCH($A292,NG!E$2:E$14,1)+1))</f>
        <v>3.4239784708639611E-7</v>
      </c>
      <c r="N292" s="8">
        <f>FORECAST($A292,INDEX(NG!H$2:H$14,MATCH($A292,NG!G$2:G$14,1)):INDEX(NG!H$2:H$14,MATCH($A292,NG!G$2:G$14,1)+1),INDEX(NG!G$2:G$14,MATCH($A292,NG!G$2:G$14,1)):INDEX(NG!G$2:G$14,MATCH($A292,NG!G$2:G$14,1)+1))</f>
        <v>2.1602840282443927E-8</v>
      </c>
      <c r="O292" s="3">
        <v>3.0000000000000001E-6</v>
      </c>
      <c r="P292" s="3">
        <v>5.0000000000000003E-10</v>
      </c>
      <c r="T292" s="9"/>
    </row>
    <row r="293" spans="1:20" x14ac:dyDescent="0.35">
      <c r="A293">
        <v>291</v>
      </c>
      <c r="B293" s="13">
        <f t="shared" si="9"/>
        <v>-291</v>
      </c>
      <c r="C293" s="2">
        <v>0</v>
      </c>
      <c r="D293" s="2">
        <v>0</v>
      </c>
      <c r="E293" s="7">
        <f>FORECAST(A293,INDEX(ross!C$3:C$960,MATCH(A293,ross!B$3:B$960,1)):INDEX(ross!C$3:C$960,MATCH(A293,ross!B$3:B$960,1)+1),INDEX(ross!B$3:B$960,MATCH(A293,ross!B$3:B$960,1)):INDEX(ross!B$3:B$960,MATCH(A293,ross!B$3:B$960,1)+1))</f>
        <v>25.018959509999998</v>
      </c>
      <c r="F293" s="7">
        <f>FORECAST(A293,INDEX(ross!I$3:I$960,MATCH(A293,ross!B$3:B$960,1)):INDEX(ross!I$3:I$960,MATCH(A293,ross!B$3:B$960,1)+1),INDEX(ross!B$3:B$960,MATCH(A293,ross!B$3:B$960,1)):INDEX(ross!B$3:B$960,MATCH(A293,ross!B$3:B$960,1)+1))</f>
        <v>5.0716430506781727</v>
      </c>
      <c r="G293" s="3">
        <f t="shared" si="8"/>
        <v>1.0000000000000001E-30</v>
      </c>
      <c r="H293" s="9">
        <f>FORECAST(A293,INDEX('18O'!C$3:C$29,MATCH(A293,'18O'!A$3:A$29,1)):INDEX('18O'!C$3:C$29,MATCH(A293,'18O'!A$3:A$29,1)+1),INDEX('18O'!A$3:A$29,MATCH(A293,'18O'!A$3:A$29,1)):INDEX('18O'!A$3:A$29,MATCH(A293,'18O'!A$3:A$29,1)+1))</f>
        <v>111.23290924512301</v>
      </c>
      <c r="I293" s="9">
        <f>FORECAST(A293,INDEX('18O'!E$3:E$29,MATCH(A293,'18O'!A$3:A$29,1)):INDEX('18O'!E$3:E$29,MATCH(A293,'18O'!A$3:A$29,1)+1),INDEX('18O'!A$3:A$29,MATCH(A293,'18O'!A$3:A$29,1)):INDEX('18O'!A$3:A$29,MATCH(A293,'18O'!A$3:A$29,1)+1))</f>
        <v>8.7891092562206232</v>
      </c>
      <c r="J293" s="27">
        <f>'39Ar'!E293</f>
        <v>4.3826086956521717</v>
      </c>
      <c r="K293" s="8">
        <f>FORECAST($A293,INDEX(NG!B$2:B$17,MATCH($A293,NG!A$2:A$17,1)):INDEX(NG!B$2:B$17,MATCH($A293,NG!A$2:A$17,1)+1),INDEX(NG!A$2:A$17,MATCH($A293,NG!A$2:A$17,1)):INDEX(NG!A$2:A$17,MATCH($A293,NG!A$2:A$17,1)+1))</f>
        <v>1.9625826351557598E-5</v>
      </c>
      <c r="L293" s="8">
        <f>FORECAST($A293,INDEX(NG!D$2:D$18,MATCH($A293,NG!C$2:C$18,1)):INDEX(NG!D$2:D$18,MATCH($A293,NG!C$2:C$18,1)+1),INDEX(NG!C$2:C$18,MATCH($A293,NG!C$2:C$18,1)):INDEX(NG!C$2:C$18,MATCH($A293,NG!C$2:C$18,1)+1))</f>
        <v>9.7872672647294035E-8</v>
      </c>
      <c r="M293" s="8">
        <f>FORECAST($A293,INDEX(NG!F$2:F$14,MATCH($A293,NG!E$2:E$14,1)):INDEX(NG!F$2:F$14,MATCH($A293,NG!E$2:E$14,1)+1),INDEX(NG!E$2:E$14,MATCH($A293,NG!E$2:E$14,1)):INDEX(NG!E$2:E$14,MATCH($A293,NG!E$2:E$14,1)+1))</f>
        <v>3.4069860429482347E-7</v>
      </c>
      <c r="N293" s="8">
        <f>FORECAST($A293,INDEX(NG!H$2:H$14,MATCH($A293,NG!G$2:G$14,1)):INDEX(NG!H$2:H$14,MATCH($A293,NG!G$2:G$14,1)+1),INDEX(NG!G$2:G$14,MATCH($A293,NG!G$2:G$14,1)):INDEX(NG!G$2:G$14,MATCH($A293,NG!G$2:G$14,1)+1))</f>
        <v>2.15245800571297E-8</v>
      </c>
      <c r="O293" s="3">
        <v>3.0000000000000001E-6</v>
      </c>
      <c r="P293" s="3">
        <v>5.0000000000000003E-10</v>
      </c>
      <c r="T293" s="9"/>
    </row>
    <row r="294" spans="1:20" x14ac:dyDescent="0.35">
      <c r="A294">
        <v>292</v>
      </c>
      <c r="B294" s="13">
        <f t="shared" si="9"/>
        <v>-292</v>
      </c>
      <c r="C294" s="2">
        <v>0</v>
      </c>
      <c r="D294" s="2">
        <v>0</v>
      </c>
      <c r="E294" s="7">
        <f>FORECAST(A294,INDEX(ross!C$3:C$960,MATCH(A294,ross!B$3:B$960,1)):INDEX(ross!C$3:C$960,MATCH(A294,ross!B$3:B$960,1)+1),INDEX(ross!B$3:B$960,MATCH(A294,ross!B$3:B$960,1)):INDEX(ross!B$3:B$960,MATCH(A294,ross!B$3:B$960,1)+1))</f>
        <v>25.02561279</v>
      </c>
      <c r="F294" s="7">
        <f>FORECAST(A294,INDEX(ross!I$3:I$960,MATCH(A294,ross!B$3:B$960,1)):INDEX(ross!I$3:I$960,MATCH(A294,ross!B$3:B$960,1)+1),INDEX(ross!B$3:B$960,MATCH(A294,ross!B$3:B$960,1)):INDEX(ross!B$3:B$960,MATCH(A294,ross!B$3:B$960,1)+1))</f>
        <v>5.0736086816976904</v>
      </c>
      <c r="G294" s="3">
        <f t="shared" si="8"/>
        <v>1.0000000000000001E-30</v>
      </c>
      <c r="H294" s="9">
        <f>FORECAST(A294,INDEX('18O'!C$3:C$29,MATCH(A294,'18O'!A$3:A$29,1)):INDEX('18O'!C$3:C$29,MATCH(A294,'18O'!A$3:A$29,1)+1),INDEX('18O'!A$3:A$29,MATCH(A294,'18O'!A$3:A$29,1)):INDEX('18O'!A$3:A$29,MATCH(A294,'18O'!A$3:A$29,1)+1))</f>
        <v>111.23261183261187</v>
      </c>
      <c r="I294" s="9">
        <f>FORECAST(A294,INDEX('18O'!E$3:E$29,MATCH(A294,'18O'!A$3:A$29,1)):INDEX('18O'!E$3:E$29,MATCH(A294,'18O'!A$3:A$29,1)+1),INDEX('18O'!A$3:A$29,MATCH(A294,'18O'!A$3:A$29,1)):INDEX('18O'!A$3:A$29,MATCH(A294,'18O'!A$3:A$29,1)+1))</f>
        <v>8.7890443631431623</v>
      </c>
      <c r="J294" s="27">
        <f>'39Ar'!E294</f>
        <v>4.3511594202898536</v>
      </c>
      <c r="K294" s="8">
        <f>FORECAST($A294,INDEX(NG!B$2:B$17,MATCH($A294,NG!A$2:A$17,1)):INDEX(NG!B$2:B$17,MATCH($A294,NG!A$2:A$17,1)+1),INDEX(NG!A$2:A$17,MATCH($A294,NG!A$2:A$17,1)):INDEX(NG!A$2:A$17,MATCH($A294,NG!A$2:A$17,1)+1))</f>
        <v>1.9652427313287491E-5</v>
      </c>
      <c r="L294" s="8">
        <f>FORECAST($A294,INDEX(NG!D$2:D$18,MATCH($A294,NG!C$2:C$18,1)):INDEX(NG!D$2:D$18,MATCH($A294,NG!C$2:C$18,1)+1),INDEX(NG!C$2:C$18,MATCH($A294,NG!C$2:C$18,1)):INDEX(NG!C$2:C$18,MATCH($A294,NG!C$2:C$18,1)+1))</f>
        <v>9.7595243760407976E-8</v>
      </c>
      <c r="M294" s="8">
        <f>FORECAST($A294,INDEX(NG!F$2:F$14,MATCH($A294,NG!E$2:E$14,1)):INDEX(NG!F$2:F$14,MATCH($A294,NG!E$2:E$14,1)+1),INDEX(NG!E$2:E$14,MATCH($A294,NG!E$2:E$14,1)):INDEX(NG!E$2:E$14,MATCH($A294,NG!E$2:E$14,1)+1))</f>
        <v>3.3899936150325093E-7</v>
      </c>
      <c r="N294" s="8">
        <f>FORECAST($A294,INDEX(NG!H$2:H$14,MATCH($A294,NG!G$2:G$14,1)):INDEX(NG!H$2:H$14,MATCH($A294,NG!G$2:G$14,1)+1),INDEX(NG!G$2:G$14,MATCH($A294,NG!G$2:G$14,1)):INDEX(NG!G$2:G$14,MATCH($A294,NG!G$2:G$14,1)+1))</f>
        <v>2.1446319831815476E-8</v>
      </c>
      <c r="O294" s="3">
        <v>3.0000000000000001E-6</v>
      </c>
      <c r="P294" s="3">
        <v>5.0000000000000003E-10</v>
      </c>
      <c r="T294" s="9"/>
    </row>
    <row r="295" spans="1:20" x14ac:dyDescent="0.35">
      <c r="A295">
        <v>293</v>
      </c>
      <c r="B295" s="13">
        <f t="shared" si="9"/>
        <v>-293</v>
      </c>
      <c r="C295" s="2">
        <v>0</v>
      </c>
      <c r="D295" s="2">
        <v>0</v>
      </c>
      <c r="E295" s="7">
        <f>FORECAST(A295,INDEX(ross!C$3:C$960,MATCH(A295,ross!B$3:B$960,1)):INDEX(ross!C$3:C$960,MATCH(A295,ross!B$3:B$960,1)+1),INDEX(ross!B$3:B$960,MATCH(A295,ross!B$3:B$960,1)):INDEX(ross!B$3:B$960,MATCH(A295,ross!B$3:B$960,1)+1))</f>
        <v>25.027741020000001</v>
      </c>
      <c r="F295" s="7">
        <f>FORECAST(A295,INDEX(ross!I$3:I$960,MATCH(A295,ross!B$3:B$960,1)):INDEX(ross!I$3:I$960,MATCH(A295,ross!B$3:B$960,1)+1),INDEX(ross!B$3:B$960,MATCH(A295,ross!B$3:B$960,1)):INDEX(ross!B$3:B$960,MATCH(A295,ross!B$3:B$960,1)+1))</f>
        <v>5.0741359425969534</v>
      </c>
      <c r="G295" s="3">
        <f t="shared" si="8"/>
        <v>1.0000000000000001E-30</v>
      </c>
      <c r="H295" s="9">
        <f>FORECAST(A295,INDEX('18O'!C$3:C$29,MATCH(A295,'18O'!A$3:A$29,1)):INDEX('18O'!C$3:C$29,MATCH(A295,'18O'!A$3:A$29,1)+1),INDEX('18O'!A$3:A$29,MATCH(A295,'18O'!A$3:A$29,1)):INDEX('18O'!A$3:A$29,MATCH(A295,'18O'!A$3:A$29,1)+1))</f>
        <v>111.23116883116886</v>
      </c>
      <c r="I295" s="9">
        <f>FORECAST(A295,INDEX('18O'!E$3:E$29,MATCH(A295,'18O'!A$3:A$29,1)):INDEX('18O'!E$3:E$29,MATCH(A295,'18O'!A$3:A$29,1)+1),INDEX('18O'!A$3:A$29,MATCH(A295,'18O'!A$3:A$29,1)):INDEX('18O'!A$3:A$29,MATCH(A295,'18O'!A$3:A$29,1)+1))</f>
        <v>8.7883861181591509</v>
      </c>
      <c r="J295" s="27">
        <f>'39Ar'!E295</f>
        <v>4.3197101449275355</v>
      </c>
      <c r="K295" s="8">
        <f>FORECAST($A295,INDEX(NG!B$2:B$17,MATCH($A295,NG!A$2:A$17,1)):INDEX(NG!B$2:B$17,MATCH($A295,NG!A$2:A$17,1)+1),INDEX(NG!A$2:A$17,MATCH($A295,NG!A$2:A$17,1)):INDEX(NG!A$2:A$17,MATCH($A295,NG!A$2:A$17,1)+1))</f>
        <v>1.9679028275017377E-5</v>
      </c>
      <c r="L295" s="8">
        <f>FORECAST($A295,INDEX(NG!D$2:D$18,MATCH($A295,NG!C$2:C$18,1)):INDEX(NG!D$2:D$18,MATCH($A295,NG!C$2:C$18,1)+1),INDEX(NG!C$2:C$18,MATCH($A295,NG!C$2:C$18,1)):INDEX(NG!C$2:C$18,MATCH($A295,NG!C$2:C$18,1)+1))</f>
        <v>9.7317814873521929E-8</v>
      </c>
      <c r="M295" s="8">
        <f>FORECAST($A295,INDEX(NG!F$2:F$14,MATCH($A295,NG!E$2:E$14,1)):INDEX(NG!F$2:F$14,MATCH($A295,NG!E$2:E$14,1)+1),INDEX(NG!E$2:E$14,MATCH($A295,NG!E$2:E$14,1)):INDEX(NG!E$2:E$14,MATCH($A295,NG!E$2:E$14,1)+1))</f>
        <v>3.3730011871167839E-7</v>
      </c>
      <c r="N295" s="8">
        <f>FORECAST($A295,INDEX(NG!H$2:H$14,MATCH($A295,NG!G$2:G$14,1)):INDEX(NG!H$2:H$14,MATCH($A295,NG!G$2:G$14,1)+1),INDEX(NG!G$2:G$14,MATCH($A295,NG!G$2:G$14,1)):INDEX(NG!G$2:G$14,MATCH($A295,NG!G$2:G$14,1)+1))</f>
        <v>2.1368059606501248E-8</v>
      </c>
      <c r="O295" s="3">
        <v>3.0000000000000001E-6</v>
      </c>
      <c r="P295" s="3">
        <v>5.0000000000000003E-10</v>
      </c>
      <c r="T295" s="9"/>
    </row>
    <row r="296" spans="1:20" x14ac:dyDescent="0.35">
      <c r="A296">
        <v>294</v>
      </c>
      <c r="B296" s="13">
        <f t="shared" si="9"/>
        <v>-294</v>
      </c>
      <c r="C296" s="2">
        <v>0</v>
      </c>
      <c r="D296" s="2">
        <v>0</v>
      </c>
      <c r="E296" s="7">
        <f>FORECAST(A296,INDEX(ross!C$3:C$960,MATCH(A296,ross!B$3:B$960,1)):INDEX(ross!C$3:C$960,MATCH(A296,ross!B$3:B$960,1)+1),INDEX(ross!B$3:B$960,MATCH(A296,ross!B$3:B$960,1)):INDEX(ross!B$3:B$960,MATCH(A296,ross!B$3:B$960,1)+1))</f>
        <v>25.032507070000001</v>
      </c>
      <c r="F296" s="7">
        <f>FORECAST(A296,INDEX(ross!I$3:I$960,MATCH(A296,ross!B$3:B$960,1)):INDEX(ross!I$3:I$960,MATCH(A296,ross!B$3:B$960,1)+1),INDEX(ross!B$3:B$960,MATCH(A296,ross!B$3:B$960,1)):INDEX(ross!B$3:B$960,MATCH(A296,ross!B$3:B$960,1)+1))</f>
        <v>5.0750627120896787</v>
      </c>
      <c r="G296" s="3">
        <f t="shared" si="8"/>
        <v>1.0000000000000001E-30</v>
      </c>
      <c r="H296" s="9">
        <f>FORECAST(A296,INDEX('18O'!C$3:C$29,MATCH(A296,'18O'!A$3:A$29,1)):INDEX('18O'!C$3:C$29,MATCH(A296,'18O'!A$3:A$29,1)+1),INDEX('18O'!A$3:A$29,MATCH(A296,'18O'!A$3:A$29,1)):INDEX('18O'!A$3:A$29,MATCH(A296,'18O'!A$3:A$29,1)+1))</f>
        <v>111.22972582972585</v>
      </c>
      <c r="I296" s="9">
        <f>FORECAST(A296,INDEX('18O'!E$3:E$29,MATCH(A296,'18O'!A$3:A$29,1)):INDEX('18O'!E$3:E$29,MATCH(A296,'18O'!A$3:A$29,1)+1),INDEX('18O'!A$3:A$29,MATCH(A296,'18O'!A$3:A$29,1)):INDEX('18O'!A$3:A$29,MATCH(A296,'18O'!A$3:A$29,1)+1))</f>
        <v>8.7877278731751378</v>
      </c>
      <c r="J296" s="27">
        <f>'39Ar'!E296</f>
        <v>4.2882608695652156</v>
      </c>
      <c r="K296" s="8">
        <f>FORECAST($A296,INDEX(NG!B$2:B$17,MATCH($A296,NG!A$2:A$17,1)):INDEX(NG!B$2:B$17,MATCH($A296,NG!A$2:A$17,1)+1),INDEX(NG!A$2:A$17,MATCH($A296,NG!A$2:A$17,1)):INDEX(NG!A$2:A$17,MATCH($A296,NG!A$2:A$17,1)+1))</f>
        <v>1.970562923674727E-5</v>
      </c>
      <c r="L296" s="8">
        <f>FORECAST($A296,INDEX(NG!D$2:D$18,MATCH($A296,NG!C$2:C$18,1)):INDEX(NG!D$2:D$18,MATCH($A296,NG!C$2:C$18,1)+1),INDEX(NG!C$2:C$18,MATCH($A296,NG!C$2:C$18,1)):INDEX(NG!C$2:C$18,MATCH($A296,NG!C$2:C$18,1)+1))</f>
        <v>9.704038598663587E-8</v>
      </c>
      <c r="M296" s="8">
        <f>FORECAST($A296,INDEX(NG!F$2:F$14,MATCH($A296,NG!E$2:E$14,1)):INDEX(NG!F$2:F$14,MATCH($A296,NG!E$2:E$14,1)+1),INDEX(NG!E$2:E$14,MATCH($A296,NG!E$2:E$14,1)):INDEX(NG!E$2:E$14,MATCH($A296,NG!E$2:E$14,1)+1))</f>
        <v>3.3560087592010586E-7</v>
      </c>
      <c r="N296" s="8">
        <f>FORECAST($A296,INDEX(NG!H$2:H$14,MATCH($A296,NG!G$2:G$14,1)):INDEX(NG!H$2:H$14,MATCH($A296,NG!G$2:G$14,1)+1),INDEX(NG!G$2:G$14,MATCH($A296,NG!G$2:G$14,1)):INDEX(NG!G$2:G$14,MATCH($A296,NG!G$2:G$14,1)+1))</f>
        <v>2.1289799381187021E-8</v>
      </c>
      <c r="O296" s="3">
        <v>3.0000000000000001E-6</v>
      </c>
      <c r="P296" s="3">
        <v>5.0000000000000003E-10</v>
      </c>
      <c r="T296" s="9"/>
    </row>
    <row r="297" spans="1:20" x14ac:dyDescent="0.35">
      <c r="A297">
        <v>295</v>
      </c>
      <c r="B297" s="13">
        <f t="shared" si="9"/>
        <v>-295</v>
      </c>
      <c r="C297" s="2">
        <v>0</v>
      </c>
      <c r="D297" s="2">
        <v>0</v>
      </c>
      <c r="E297" s="7">
        <f>FORECAST(A297,INDEX(ross!C$3:C$960,MATCH(A297,ross!B$3:B$960,1)):INDEX(ross!C$3:C$960,MATCH(A297,ross!B$3:B$960,1)+1),INDEX(ross!B$3:B$960,MATCH(A297,ross!B$3:B$960,1)):INDEX(ross!B$3:B$960,MATCH(A297,ross!B$3:B$960,1)+1))</f>
        <v>25.039744919999997</v>
      </c>
      <c r="F297" s="7">
        <f>FORECAST(A297,INDEX(ross!I$3:I$960,MATCH(A297,ross!B$3:B$960,1)):INDEX(ross!I$3:I$960,MATCH(A297,ross!B$3:B$960,1)+1),INDEX(ross!B$3:B$960,MATCH(A297,ross!B$3:B$960,1)):INDEX(ross!B$3:B$960,MATCH(A297,ross!B$3:B$960,1)+1))</f>
        <v>5.0787769273954542</v>
      </c>
      <c r="G297" s="3">
        <f t="shared" si="8"/>
        <v>1.0000000000000001E-30</v>
      </c>
      <c r="H297" s="9">
        <f>FORECAST(A297,INDEX('18O'!C$3:C$29,MATCH(A297,'18O'!A$3:A$29,1)):INDEX('18O'!C$3:C$29,MATCH(A297,'18O'!A$3:A$29,1)+1),INDEX('18O'!A$3:A$29,MATCH(A297,'18O'!A$3:A$29,1)):INDEX('18O'!A$3:A$29,MATCH(A297,'18O'!A$3:A$29,1)+1))</f>
        <v>111.22828282828286</v>
      </c>
      <c r="I297" s="9">
        <f>FORECAST(A297,INDEX('18O'!E$3:E$29,MATCH(A297,'18O'!A$3:A$29,1)):INDEX('18O'!E$3:E$29,MATCH(A297,'18O'!A$3:A$29,1)+1),INDEX('18O'!A$3:A$29,MATCH(A297,'18O'!A$3:A$29,1)):INDEX('18O'!A$3:A$29,MATCH(A297,'18O'!A$3:A$29,1)+1))</f>
        <v>8.7870696281911247</v>
      </c>
      <c r="J297" s="27">
        <f>'39Ar'!E297</f>
        <v>4.2568115942028975</v>
      </c>
      <c r="K297" s="8">
        <f>FORECAST($A297,INDEX(NG!B$2:B$17,MATCH($A297,NG!A$2:A$17,1)):INDEX(NG!B$2:B$17,MATCH($A297,NG!A$2:A$17,1)+1),INDEX(NG!A$2:A$17,MATCH($A297,NG!A$2:A$17,1)):INDEX(NG!A$2:A$17,MATCH($A297,NG!A$2:A$17,1)+1))</f>
        <v>1.9738933702564189E-5</v>
      </c>
      <c r="L297" s="8">
        <f>FORECAST($A297,INDEX(NG!D$2:D$18,MATCH($A297,NG!C$2:C$18,1)):INDEX(NG!D$2:D$18,MATCH($A297,NG!C$2:C$18,1)+1),INDEX(NG!C$2:C$18,MATCH($A297,NG!C$2:C$18,1)):INDEX(NG!C$2:C$18,MATCH($A297,NG!C$2:C$18,1)+1))</f>
        <v>9.6880354609826391E-8</v>
      </c>
      <c r="M297" s="8">
        <f>FORECAST($A297,INDEX(NG!F$2:F$14,MATCH($A297,NG!E$2:E$14,1)):INDEX(NG!F$2:F$14,MATCH($A297,NG!E$2:E$14,1)+1),INDEX(NG!E$2:E$14,MATCH($A297,NG!E$2:E$14,1)):INDEX(NG!E$2:E$14,MATCH($A297,NG!E$2:E$14,1)+1))</f>
        <v>3.3463588859571695E-7</v>
      </c>
      <c r="N297" s="8">
        <f>FORECAST($A297,INDEX(NG!H$2:H$14,MATCH($A297,NG!G$2:G$14,1)):INDEX(NG!H$2:H$14,MATCH($A297,NG!G$2:G$14,1)+1),INDEX(NG!G$2:G$14,MATCH($A297,NG!G$2:G$14,1)):INDEX(NG!G$2:G$14,MATCH($A297,NG!G$2:G$14,1)+1))</f>
        <v>2.1272073845303816E-8</v>
      </c>
      <c r="O297" s="3">
        <v>3.0000000000000001E-6</v>
      </c>
      <c r="P297" s="3">
        <v>5.0000000000000003E-10</v>
      </c>
      <c r="T297" s="9"/>
    </row>
    <row r="298" spans="1:20" x14ac:dyDescent="0.35">
      <c r="A298">
        <v>296</v>
      </c>
      <c r="B298" s="13">
        <f t="shared" si="9"/>
        <v>-296</v>
      </c>
      <c r="C298" s="2">
        <v>0</v>
      </c>
      <c r="D298" s="2">
        <v>0</v>
      </c>
      <c r="E298" s="7">
        <f>FORECAST(A298,INDEX(ross!C$3:C$960,MATCH(A298,ross!B$3:B$960,1)):INDEX(ross!C$3:C$960,MATCH(A298,ross!B$3:B$960,1)+1),INDEX(ross!B$3:B$960,MATCH(A298,ross!B$3:B$960,1)):INDEX(ross!B$3:B$960,MATCH(A298,ross!B$3:B$960,1)+1))</f>
        <v>25.042674259999998</v>
      </c>
      <c r="F298" s="7">
        <f>FORECAST(A298,INDEX(ross!I$3:I$960,MATCH(A298,ross!B$3:B$960,1)):INDEX(ross!I$3:I$960,MATCH(A298,ross!B$3:B$960,1)+1),INDEX(ross!B$3:B$960,MATCH(A298,ross!B$3:B$960,1)):INDEX(ross!B$3:B$960,MATCH(A298,ross!B$3:B$960,1)+1))</f>
        <v>5.081459714444847</v>
      </c>
      <c r="G298" s="3">
        <f t="shared" si="8"/>
        <v>1.0000000000000001E-30</v>
      </c>
      <c r="H298" s="9">
        <f>FORECAST(A298,INDEX('18O'!C$3:C$29,MATCH(A298,'18O'!A$3:A$29,1)):INDEX('18O'!C$3:C$29,MATCH(A298,'18O'!A$3:A$29,1)+1),INDEX('18O'!A$3:A$29,MATCH(A298,'18O'!A$3:A$29,1)):INDEX('18O'!A$3:A$29,MATCH(A298,'18O'!A$3:A$29,1)+1))</f>
        <v>111.22683982683985</v>
      </c>
      <c r="I298" s="9">
        <f>FORECAST(A298,INDEX('18O'!E$3:E$29,MATCH(A298,'18O'!A$3:A$29,1)):INDEX('18O'!E$3:E$29,MATCH(A298,'18O'!A$3:A$29,1)+1),INDEX('18O'!A$3:A$29,MATCH(A298,'18O'!A$3:A$29,1)):INDEX('18O'!A$3:A$29,MATCH(A298,'18O'!A$3:A$29,1)+1))</f>
        <v>8.7864113832071116</v>
      </c>
      <c r="J298" s="27">
        <f>'39Ar'!E298</f>
        <v>4.2253623188405776</v>
      </c>
      <c r="K298" s="8">
        <f>FORECAST($A298,INDEX(NG!B$2:B$17,MATCH($A298,NG!A$2:A$17,1)):INDEX(NG!B$2:B$17,MATCH($A298,NG!A$2:A$17,1)+1),INDEX(NG!A$2:A$17,MATCH($A298,NG!A$2:A$17,1)):INDEX(NG!A$2:A$17,MATCH($A298,NG!A$2:A$17,1)+1))</f>
        <v>1.9778389619190385E-5</v>
      </c>
      <c r="L298" s="8">
        <f>FORECAST($A298,INDEX(NG!D$2:D$18,MATCH($A298,NG!C$2:C$18,1)):INDEX(NG!D$2:D$18,MATCH($A298,NG!C$2:C$18,1)+1),INDEX(NG!C$2:C$18,MATCH($A298,NG!C$2:C$18,1)):INDEX(NG!C$2:C$18,MATCH($A298,NG!C$2:C$18,1)+1))</f>
        <v>9.6828052712851866E-8</v>
      </c>
      <c r="M298" s="8">
        <f>FORECAST($A298,INDEX(NG!F$2:F$14,MATCH($A298,NG!E$2:E$14,1)):INDEX(NG!F$2:F$14,MATCH($A298,NG!E$2:E$14,1)+1),INDEX(NG!E$2:E$14,MATCH($A298,NG!E$2:E$14,1)):INDEX(NG!E$2:E$14,MATCH($A298,NG!E$2:E$14,1)+1))</f>
        <v>3.3434468864121429E-7</v>
      </c>
      <c r="N298" s="8">
        <f>FORECAST($A298,INDEX(NG!H$2:H$14,MATCH($A298,NG!G$2:G$14,1)):INDEX(NG!H$2:H$14,MATCH($A298,NG!G$2:G$14,1)+1),INDEX(NG!G$2:G$14,MATCH($A298,NG!G$2:G$14,1)):INDEX(NG!G$2:G$14,MATCH($A298,NG!G$2:G$14,1)+1))</f>
        <v>2.1309897789133776E-8</v>
      </c>
      <c r="O298" s="3">
        <v>3.0000000000000001E-6</v>
      </c>
      <c r="P298" s="3">
        <v>5.0000000000000003E-10</v>
      </c>
      <c r="T298" s="9"/>
    </row>
    <row r="299" spans="1:20" x14ac:dyDescent="0.35">
      <c r="A299">
        <v>297</v>
      </c>
      <c r="B299" s="13">
        <f t="shared" si="9"/>
        <v>-297</v>
      </c>
      <c r="C299" s="2">
        <v>0</v>
      </c>
      <c r="D299" s="2">
        <v>0</v>
      </c>
      <c r="E299" s="7">
        <f>FORECAST(A299,INDEX(ross!C$3:C$960,MATCH(A299,ross!B$3:B$960,1)):INDEX(ross!C$3:C$960,MATCH(A299,ross!B$3:B$960,1)+1),INDEX(ross!B$3:B$960,MATCH(A299,ross!B$3:B$960,1)):INDEX(ross!B$3:B$960,MATCH(A299,ross!B$3:B$960,1)+1))</f>
        <v>25.049212239999999</v>
      </c>
      <c r="F299" s="7">
        <f>FORECAST(A299,INDEX(ross!I$3:I$960,MATCH(A299,ross!B$3:B$960,1)):INDEX(ross!I$3:I$960,MATCH(A299,ross!B$3:B$960,1)+1),INDEX(ross!B$3:B$960,MATCH(A299,ross!B$3:B$960,1)):INDEX(ross!B$3:B$960,MATCH(A299,ross!B$3:B$960,1)+1))</f>
        <v>5.0838481167258998</v>
      </c>
      <c r="G299" s="3">
        <f t="shared" si="8"/>
        <v>1.0000000000000001E-30</v>
      </c>
      <c r="H299" s="9">
        <f>FORECAST(A299,INDEX('18O'!C$3:C$29,MATCH(A299,'18O'!A$3:A$29,1)):INDEX('18O'!C$3:C$29,MATCH(A299,'18O'!A$3:A$29,1)+1),INDEX('18O'!A$3:A$29,MATCH(A299,'18O'!A$3:A$29,1)):INDEX('18O'!A$3:A$29,MATCH(A299,'18O'!A$3:A$29,1)+1))</f>
        <v>111.22539682539686</v>
      </c>
      <c r="I299" s="9">
        <f>FORECAST(A299,INDEX('18O'!E$3:E$29,MATCH(A299,'18O'!A$3:A$29,1)):INDEX('18O'!E$3:E$29,MATCH(A299,'18O'!A$3:A$29,1)+1),INDEX('18O'!A$3:A$29,MATCH(A299,'18O'!A$3:A$29,1)):INDEX('18O'!A$3:A$29,MATCH(A299,'18O'!A$3:A$29,1)+1))</f>
        <v>8.7857531382231002</v>
      </c>
      <c r="J299" s="27">
        <f>'39Ar'!E299</f>
        <v>4.1939130434782594</v>
      </c>
      <c r="K299" s="8">
        <f>FORECAST($A299,INDEX(NG!B$2:B$17,MATCH($A299,NG!A$2:A$17,1)):INDEX(NG!B$2:B$17,MATCH($A299,NG!A$2:A$17,1)+1),INDEX(NG!A$2:A$17,MATCH($A299,NG!A$2:A$17,1)):INDEX(NG!A$2:A$17,MATCH($A299,NG!A$2:A$17,1)+1))</f>
        <v>1.9817845535816578E-5</v>
      </c>
      <c r="L299" s="8">
        <f>FORECAST($A299,INDEX(NG!D$2:D$18,MATCH($A299,NG!C$2:C$18,1)):INDEX(NG!D$2:D$18,MATCH($A299,NG!C$2:C$18,1)+1),INDEX(NG!C$2:C$18,MATCH($A299,NG!C$2:C$18,1)):INDEX(NG!C$2:C$18,MATCH($A299,NG!C$2:C$18,1)+1))</f>
        <v>9.6775750815877341E-8</v>
      </c>
      <c r="M299" s="8">
        <f>FORECAST($A299,INDEX(NG!F$2:F$14,MATCH($A299,NG!E$2:E$14,1)):INDEX(NG!F$2:F$14,MATCH($A299,NG!E$2:E$14,1)+1),INDEX(NG!E$2:E$14,MATCH($A299,NG!E$2:E$14,1)):INDEX(NG!E$2:E$14,MATCH($A299,NG!E$2:E$14,1)+1))</f>
        <v>3.3405348868671169E-7</v>
      </c>
      <c r="N299" s="8">
        <f>FORECAST($A299,INDEX(NG!H$2:H$14,MATCH($A299,NG!G$2:G$14,1)):INDEX(NG!H$2:H$14,MATCH($A299,NG!G$2:G$14,1)+1),INDEX(NG!G$2:G$14,MATCH($A299,NG!G$2:G$14,1)):INDEX(NG!G$2:G$14,MATCH($A299,NG!G$2:G$14,1)+1))</f>
        <v>2.1347721732963736E-8</v>
      </c>
      <c r="O299" s="3">
        <v>3.0000000000000001E-6</v>
      </c>
      <c r="P299" s="3">
        <v>5.0000000000000003E-10</v>
      </c>
      <c r="T299" s="9"/>
    </row>
    <row r="300" spans="1:20" x14ac:dyDescent="0.35">
      <c r="A300">
        <v>298</v>
      </c>
      <c r="B300" s="13">
        <f t="shared" si="9"/>
        <v>-298</v>
      </c>
      <c r="C300" s="2">
        <v>0</v>
      </c>
      <c r="D300" s="2">
        <v>0</v>
      </c>
      <c r="E300" s="7">
        <f>FORECAST(A300,INDEX(ross!C$3:C$960,MATCH(A300,ross!B$3:B$960,1)):INDEX(ross!C$3:C$960,MATCH(A300,ross!B$3:B$960,1)+1),INDEX(ross!B$3:B$960,MATCH(A300,ross!B$3:B$960,1)):INDEX(ross!B$3:B$960,MATCH(A300,ross!B$3:B$960,1)+1))</f>
        <v>25.056555889999998</v>
      </c>
      <c r="F300" s="7">
        <f>FORECAST(A300,INDEX(ross!I$3:I$960,MATCH(A300,ross!B$3:B$960,1)):INDEX(ross!I$3:I$960,MATCH(A300,ross!B$3:B$960,1)+1),INDEX(ross!B$3:B$960,MATCH(A300,ross!B$3:B$960,1)):INDEX(ross!B$3:B$960,MATCH(A300,ross!B$3:B$960,1)+1))</f>
        <v>5.0899462445252155</v>
      </c>
      <c r="G300" s="3">
        <f t="shared" si="8"/>
        <v>1.0000000000000001E-30</v>
      </c>
      <c r="H300" s="9">
        <f>FORECAST(A300,INDEX('18O'!C$3:C$29,MATCH(A300,'18O'!A$3:A$29,1)):INDEX('18O'!C$3:C$29,MATCH(A300,'18O'!A$3:A$29,1)+1),INDEX('18O'!A$3:A$29,MATCH(A300,'18O'!A$3:A$29,1)):INDEX('18O'!A$3:A$29,MATCH(A300,'18O'!A$3:A$29,1)+1))</f>
        <v>111.22395382395385</v>
      </c>
      <c r="I300" s="9">
        <f>FORECAST(A300,INDEX('18O'!E$3:E$29,MATCH(A300,'18O'!A$3:A$29,1)):INDEX('18O'!E$3:E$29,MATCH(A300,'18O'!A$3:A$29,1)+1),INDEX('18O'!A$3:A$29,MATCH(A300,'18O'!A$3:A$29,1)):INDEX('18O'!A$3:A$29,MATCH(A300,'18O'!A$3:A$29,1)+1))</f>
        <v>8.7850948932390871</v>
      </c>
      <c r="J300" s="27">
        <f>'39Ar'!E300</f>
        <v>4.1624637681159413</v>
      </c>
      <c r="K300" s="8">
        <f>FORECAST($A300,INDEX(NG!B$2:B$17,MATCH($A300,NG!A$2:A$17,1)):INDEX(NG!B$2:B$17,MATCH($A300,NG!A$2:A$17,1)+1),INDEX(NG!A$2:A$17,MATCH($A300,NG!A$2:A$17,1)):INDEX(NG!A$2:A$17,MATCH($A300,NG!A$2:A$17,1)+1))</f>
        <v>1.9857301452442774E-5</v>
      </c>
      <c r="L300" s="8">
        <f>FORECAST($A300,INDEX(NG!D$2:D$18,MATCH($A300,NG!C$2:C$18,1)):INDEX(NG!D$2:D$18,MATCH($A300,NG!C$2:C$18,1)+1),INDEX(NG!C$2:C$18,MATCH($A300,NG!C$2:C$18,1)):INDEX(NG!C$2:C$18,MATCH($A300,NG!C$2:C$18,1)+1))</f>
        <v>9.6723448918902815E-8</v>
      </c>
      <c r="M300" s="8">
        <f>FORECAST($A300,INDEX(NG!F$2:F$14,MATCH($A300,NG!E$2:E$14,1)):INDEX(NG!F$2:F$14,MATCH($A300,NG!E$2:E$14,1)+1),INDEX(NG!E$2:E$14,MATCH($A300,NG!E$2:E$14,1)):INDEX(NG!E$2:E$14,MATCH($A300,NG!E$2:E$14,1)+1))</f>
        <v>3.3376228873220904E-7</v>
      </c>
      <c r="N300" s="8">
        <f>FORECAST($A300,INDEX(NG!H$2:H$14,MATCH($A300,NG!G$2:G$14,1)):INDEX(NG!H$2:H$14,MATCH($A300,NG!G$2:G$14,1)+1),INDEX(NG!G$2:G$14,MATCH($A300,NG!G$2:G$14,1)):INDEX(NG!G$2:G$14,MATCH($A300,NG!G$2:G$14,1)+1))</f>
        <v>2.1385545676793696E-8</v>
      </c>
      <c r="O300" s="3">
        <v>3.0000000000000001E-6</v>
      </c>
      <c r="P300" s="3">
        <v>5.0000000000000003E-10</v>
      </c>
      <c r="T300" s="9"/>
    </row>
    <row r="301" spans="1:20" x14ac:dyDescent="0.35">
      <c r="A301">
        <v>299</v>
      </c>
      <c r="B301" s="13">
        <f t="shared" si="9"/>
        <v>-299</v>
      </c>
      <c r="C301" s="2">
        <v>0</v>
      </c>
      <c r="D301" s="2">
        <v>0</v>
      </c>
      <c r="E301" s="7">
        <f>FORECAST(A301,INDEX(ross!C$3:C$960,MATCH(A301,ross!B$3:B$960,1)):INDEX(ross!C$3:C$960,MATCH(A301,ross!B$3:B$960,1)+1),INDEX(ross!B$3:B$960,MATCH(A301,ross!B$3:B$960,1)):INDEX(ross!B$3:B$960,MATCH(A301,ross!B$3:B$960,1)+1))</f>
        <v>25.066541269999995</v>
      </c>
      <c r="F301" s="7">
        <f>FORECAST(A301,INDEX(ross!I$3:I$960,MATCH(A301,ross!B$3:B$960,1)):INDEX(ross!I$3:I$960,MATCH(A301,ross!B$3:B$960,1)+1),INDEX(ross!B$3:B$960,MATCH(A301,ross!B$3:B$960,1)):INDEX(ross!B$3:B$960,MATCH(A301,ross!B$3:B$960,1)+1))</f>
        <v>5.0924760926637509</v>
      </c>
      <c r="G301" s="3">
        <f t="shared" si="8"/>
        <v>1.0000000000000001E-30</v>
      </c>
      <c r="H301" s="9">
        <f>FORECAST(A301,INDEX('18O'!C$3:C$29,MATCH(A301,'18O'!A$3:A$29,1)):INDEX('18O'!C$3:C$29,MATCH(A301,'18O'!A$3:A$29,1)+1),INDEX('18O'!A$3:A$29,MATCH(A301,'18O'!A$3:A$29,1)):INDEX('18O'!A$3:A$29,MATCH(A301,'18O'!A$3:A$29,1)+1))</f>
        <v>111.22251082251084</v>
      </c>
      <c r="I301" s="9">
        <f>FORECAST(A301,INDEX('18O'!E$3:E$29,MATCH(A301,'18O'!A$3:A$29,1)):INDEX('18O'!E$3:E$29,MATCH(A301,'18O'!A$3:A$29,1)+1),INDEX('18O'!A$3:A$29,MATCH(A301,'18O'!A$3:A$29,1)):INDEX('18O'!A$3:A$29,MATCH(A301,'18O'!A$3:A$29,1)+1))</f>
        <v>8.784436648255074</v>
      </c>
      <c r="J301" s="27">
        <f>'39Ar'!E301</f>
        <v>4.1310144927536214</v>
      </c>
      <c r="K301" s="8">
        <f>FORECAST($A301,INDEX(NG!B$2:B$17,MATCH($A301,NG!A$2:A$17,1)):INDEX(NG!B$2:B$17,MATCH($A301,NG!A$2:A$17,1)+1),INDEX(NG!A$2:A$17,MATCH($A301,NG!A$2:A$17,1)):INDEX(NG!A$2:A$17,MATCH($A301,NG!A$2:A$17,1)+1))</f>
        <v>1.989675736906897E-5</v>
      </c>
      <c r="L301" s="8">
        <f>FORECAST($A301,INDEX(NG!D$2:D$18,MATCH($A301,NG!C$2:C$18,1)):INDEX(NG!D$2:D$18,MATCH($A301,NG!C$2:C$18,1)+1),INDEX(NG!C$2:C$18,MATCH($A301,NG!C$2:C$18,1)):INDEX(NG!C$2:C$18,MATCH($A301,NG!C$2:C$18,1)+1))</f>
        <v>9.667114702192829E-8</v>
      </c>
      <c r="M301" s="8">
        <f>FORECAST($A301,INDEX(NG!F$2:F$14,MATCH($A301,NG!E$2:E$14,1)):INDEX(NG!F$2:F$14,MATCH($A301,NG!E$2:E$14,1)+1),INDEX(NG!E$2:E$14,MATCH($A301,NG!E$2:E$14,1)):INDEX(NG!E$2:E$14,MATCH($A301,NG!E$2:E$14,1)+1))</f>
        <v>3.3347108877770638E-7</v>
      </c>
      <c r="N301" s="8">
        <f>FORECAST($A301,INDEX(NG!H$2:H$14,MATCH($A301,NG!G$2:G$14,1)):INDEX(NG!H$2:H$14,MATCH($A301,NG!G$2:G$14,1)+1),INDEX(NG!G$2:G$14,MATCH($A301,NG!G$2:G$14,1)):INDEX(NG!G$2:G$14,MATCH($A301,NG!G$2:G$14,1)+1))</f>
        <v>2.1423369620623655E-8</v>
      </c>
      <c r="O301" s="3">
        <v>3.0000000000000001E-6</v>
      </c>
      <c r="P301" s="3">
        <v>5.0000000000000003E-10</v>
      </c>
      <c r="T301" s="9"/>
    </row>
    <row r="302" spans="1:20" x14ac:dyDescent="0.35">
      <c r="A302">
        <v>300</v>
      </c>
      <c r="B302" s="13">
        <f t="shared" si="9"/>
        <v>-300</v>
      </c>
      <c r="C302" s="2">
        <v>0</v>
      </c>
      <c r="D302" s="2">
        <v>0</v>
      </c>
      <c r="E302" s="7">
        <f>FORECAST(A302,INDEX(ross!C$3:C$960,MATCH(A302,ross!B$3:B$960,1)):INDEX(ross!C$3:C$960,MATCH(A302,ross!B$3:B$960,1)+1),INDEX(ross!B$3:B$960,MATCH(A302,ross!B$3:B$960,1)):INDEX(ross!B$3:B$960,MATCH(A302,ross!B$3:B$960,1)+1))</f>
        <v>25.076035099999999</v>
      </c>
      <c r="F302" s="7">
        <f>FORECAST(A302,INDEX(ross!I$3:I$960,MATCH(A302,ross!B$3:B$960,1)):INDEX(ross!I$3:I$960,MATCH(A302,ross!B$3:B$960,1)+1),INDEX(ross!B$3:B$960,MATCH(A302,ross!B$3:B$960,1)):INDEX(ross!B$3:B$960,MATCH(A302,ross!B$3:B$960,1)+1))</f>
        <v>5.1000832537580916</v>
      </c>
      <c r="G302" s="3">
        <f t="shared" si="8"/>
        <v>1.0000000000000001E-30</v>
      </c>
      <c r="H302" s="9">
        <f>FORECAST(A302,INDEX('18O'!C$3:C$29,MATCH(A302,'18O'!A$3:A$29,1)):INDEX('18O'!C$3:C$29,MATCH(A302,'18O'!A$3:A$29,1)+1),INDEX('18O'!A$3:A$29,MATCH(A302,'18O'!A$3:A$29,1)):INDEX('18O'!A$3:A$29,MATCH(A302,'18O'!A$3:A$29,1)+1))</f>
        <v>111.22106782106785</v>
      </c>
      <c r="I302" s="9">
        <f>FORECAST(A302,INDEX('18O'!E$3:E$29,MATCH(A302,'18O'!A$3:A$29,1)):INDEX('18O'!E$3:E$29,MATCH(A302,'18O'!A$3:A$29,1)+1),INDEX('18O'!A$3:A$29,MATCH(A302,'18O'!A$3:A$29,1)):INDEX('18O'!A$3:A$29,MATCH(A302,'18O'!A$3:A$29,1)+1))</f>
        <v>8.7837784032710609</v>
      </c>
      <c r="J302" s="27">
        <f>'39Ar'!E302</f>
        <v>4.0995652173913033</v>
      </c>
      <c r="K302" s="8">
        <f>FORECAST($A302,INDEX(NG!B$2:B$17,MATCH($A302,NG!A$2:A$17,1)):INDEX(NG!B$2:B$17,MATCH($A302,NG!A$2:A$17,1)+1),INDEX(NG!A$2:A$17,MATCH($A302,NG!A$2:A$17,1)):INDEX(NG!A$2:A$17,MATCH($A302,NG!A$2:A$17,1)+1))</f>
        <v>1.9936213285695163E-5</v>
      </c>
      <c r="L302" s="8">
        <f>FORECAST($A302,INDEX(NG!D$2:D$18,MATCH($A302,NG!C$2:C$18,1)):INDEX(NG!D$2:D$18,MATCH($A302,NG!C$2:C$18,1)+1),INDEX(NG!C$2:C$18,MATCH($A302,NG!C$2:C$18,1)):INDEX(NG!C$2:C$18,MATCH($A302,NG!C$2:C$18,1)+1))</f>
        <v>9.6618845124953764E-8</v>
      </c>
      <c r="M302" s="8">
        <f>FORECAST($A302,INDEX(NG!F$2:F$14,MATCH($A302,NG!E$2:E$14,1)):INDEX(NG!F$2:F$14,MATCH($A302,NG!E$2:E$14,1)+1),INDEX(NG!E$2:E$14,MATCH($A302,NG!E$2:E$14,1)):INDEX(NG!E$2:E$14,MATCH($A302,NG!E$2:E$14,1)+1))</f>
        <v>3.3317988882320378E-7</v>
      </c>
      <c r="N302" s="8">
        <f>FORECAST($A302,INDEX(NG!H$2:H$14,MATCH($A302,NG!G$2:G$14,1)):INDEX(NG!H$2:H$14,MATCH($A302,NG!G$2:G$14,1)+1),INDEX(NG!G$2:G$14,MATCH($A302,NG!G$2:G$14,1)):INDEX(NG!G$2:G$14,MATCH($A302,NG!G$2:G$14,1)+1))</f>
        <v>2.1461193564453615E-8</v>
      </c>
      <c r="O302" s="3">
        <v>3.0000000000000001E-6</v>
      </c>
      <c r="P302" s="3">
        <v>5.0000000000000003E-10</v>
      </c>
      <c r="T302" s="9"/>
    </row>
    <row r="303" spans="1:20" x14ac:dyDescent="0.35">
      <c r="A303">
        <v>301</v>
      </c>
      <c r="B303" s="13">
        <f t="shared" si="9"/>
        <v>-301</v>
      </c>
      <c r="C303" s="2">
        <v>0</v>
      </c>
      <c r="D303" s="2">
        <v>0</v>
      </c>
      <c r="E303" s="7">
        <f>FORECAST(A303,INDEX(ross!C$3:C$960,MATCH(A303,ross!B$3:B$960,1)):INDEX(ross!C$3:C$960,MATCH(A303,ross!B$3:B$960,1)+1),INDEX(ross!B$3:B$960,MATCH(A303,ross!B$3:B$960,1)):INDEX(ross!B$3:B$960,MATCH(A303,ross!B$3:B$960,1)+1))</f>
        <v>25.08303343</v>
      </c>
      <c r="F303" s="7">
        <f>FORECAST(A303,INDEX(ross!I$3:I$960,MATCH(A303,ross!B$3:B$960,1)):INDEX(ross!I$3:I$960,MATCH(A303,ross!B$3:B$960,1)+1),INDEX(ross!B$3:B$960,MATCH(A303,ross!B$3:B$960,1)):INDEX(ross!B$3:B$960,MATCH(A303,ross!B$3:B$960,1)+1))</f>
        <v>5.1078925909465287</v>
      </c>
      <c r="G303" s="3">
        <f t="shared" si="8"/>
        <v>1.0000000000000001E-30</v>
      </c>
      <c r="H303" s="9">
        <f>FORECAST(A303,INDEX('18O'!C$3:C$29,MATCH(A303,'18O'!A$3:A$29,1)):INDEX('18O'!C$3:C$29,MATCH(A303,'18O'!A$3:A$29,1)+1),INDEX('18O'!A$3:A$29,MATCH(A303,'18O'!A$3:A$29,1)):INDEX('18O'!A$3:A$29,MATCH(A303,'18O'!A$3:A$29,1)+1))</f>
        <v>111.21962481962484</v>
      </c>
      <c r="I303" s="9">
        <f>FORECAST(A303,INDEX('18O'!E$3:E$29,MATCH(A303,'18O'!A$3:A$29,1)):INDEX('18O'!E$3:E$29,MATCH(A303,'18O'!A$3:A$29,1)+1),INDEX('18O'!A$3:A$29,MATCH(A303,'18O'!A$3:A$29,1)):INDEX('18O'!A$3:A$29,MATCH(A303,'18O'!A$3:A$29,1)+1))</f>
        <v>8.7831201582870495</v>
      </c>
      <c r="J303" s="27">
        <f>'39Ar'!E303</f>
        <v>4.0681159420289834</v>
      </c>
      <c r="K303" s="8">
        <f>FORECAST($A303,INDEX(NG!B$2:B$17,MATCH($A303,NG!A$2:A$17,1)):INDEX(NG!B$2:B$17,MATCH($A303,NG!A$2:A$17,1)+1),INDEX(NG!A$2:A$17,MATCH($A303,NG!A$2:A$17,1)):INDEX(NG!A$2:A$17,MATCH($A303,NG!A$2:A$17,1)+1))</f>
        <v>1.9975669202321359E-5</v>
      </c>
      <c r="L303" s="8">
        <f>FORECAST($A303,INDEX(NG!D$2:D$18,MATCH($A303,NG!C$2:C$18,1)):INDEX(NG!D$2:D$18,MATCH($A303,NG!C$2:C$18,1)+1),INDEX(NG!C$2:C$18,MATCH($A303,NG!C$2:C$18,1)):INDEX(NG!C$2:C$18,MATCH($A303,NG!C$2:C$18,1)+1))</f>
        <v>9.6566543227979239E-8</v>
      </c>
      <c r="M303" s="8">
        <f>FORECAST($A303,INDEX(NG!F$2:F$14,MATCH($A303,NG!E$2:E$14,1)):INDEX(NG!F$2:F$14,MATCH($A303,NG!E$2:E$14,1)+1),INDEX(NG!E$2:E$14,MATCH($A303,NG!E$2:E$14,1)):INDEX(NG!E$2:E$14,MATCH($A303,NG!E$2:E$14,1)+1))</f>
        <v>3.3288868886870118E-7</v>
      </c>
      <c r="N303" s="8">
        <f>FORECAST($A303,INDEX(NG!H$2:H$14,MATCH($A303,NG!G$2:G$14,1)):INDEX(NG!H$2:H$14,MATCH($A303,NG!G$2:G$14,1)+1),INDEX(NG!G$2:G$14,MATCH($A303,NG!G$2:G$14,1)):INDEX(NG!G$2:G$14,MATCH($A303,NG!G$2:G$14,1)+1))</f>
        <v>2.1499017508283575E-8</v>
      </c>
      <c r="O303" s="3">
        <v>3.0000000000000001E-6</v>
      </c>
      <c r="P303" s="3">
        <v>5.0000000000000003E-10</v>
      </c>
      <c r="T303" s="9"/>
    </row>
    <row r="304" spans="1:20" x14ac:dyDescent="0.35">
      <c r="A304">
        <v>302</v>
      </c>
      <c r="B304" s="13">
        <f t="shared" si="9"/>
        <v>-302</v>
      </c>
      <c r="C304" s="2">
        <v>0</v>
      </c>
      <c r="D304" s="2">
        <v>0</v>
      </c>
      <c r="E304" s="7">
        <f>FORECAST(A304,INDEX(ross!C$3:C$960,MATCH(A304,ross!B$3:B$960,1)):INDEX(ross!C$3:C$960,MATCH(A304,ross!B$3:B$960,1)+1),INDEX(ross!B$3:B$960,MATCH(A304,ross!B$3:B$960,1)):INDEX(ross!B$3:B$960,MATCH(A304,ross!B$3:B$960,1)+1))</f>
        <v>25.093304450000002</v>
      </c>
      <c r="F304" s="7">
        <f>FORECAST(A304,INDEX(ross!I$3:I$960,MATCH(A304,ross!B$3:B$960,1)):INDEX(ross!I$3:I$960,MATCH(A304,ross!B$3:B$960,1)+1),INDEX(ross!B$3:B$960,MATCH(A304,ross!B$3:B$960,1)):INDEX(ross!B$3:B$960,MATCH(A304,ross!B$3:B$960,1)+1))</f>
        <v>5.1142189716816429</v>
      </c>
      <c r="G304" s="3">
        <f t="shared" si="8"/>
        <v>1.0000000000000001E-30</v>
      </c>
      <c r="H304" s="9">
        <f>FORECAST(A304,INDEX('18O'!C$3:C$29,MATCH(A304,'18O'!A$3:A$29,1)):INDEX('18O'!C$3:C$29,MATCH(A304,'18O'!A$3:A$29,1)+1),INDEX('18O'!A$3:A$29,MATCH(A304,'18O'!A$3:A$29,1)):INDEX('18O'!A$3:A$29,MATCH(A304,'18O'!A$3:A$29,1)+1))</f>
        <v>111.21818181818185</v>
      </c>
      <c r="I304" s="9">
        <f>FORECAST(A304,INDEX('18O'!E$3:E$29,MATCH(A304,'18O'!A$3:A$29,1)):INDEX('18O'!E$3:E$29,MATCH(A304,'18O'!A$3:A$29,1)+1),INDEX('18O'!A$3:A$29,MATCH(A304,'18O'!A$3:A$29,1)):INDEX('18O'!A$3:A$29,MATCH(A304,'18O'!A$3:A$29,1)+1))</f>
        <v>8.7824619133030364</v>
      </c>
      <c r="J304" s="27">
        <f>'39Ar'!E304</f>
        <v>4.0366666666666653</v>
      </c>
      <c r="K304" s="8">
        <f>FORECAST($A304,INDEX(NG!B$2:B$17,MATCH($A304,NG!A$2:A$17,1)):INDEX(NG!B$2:B$17,MATCH($A304,NG!A$2:A$17,1)+1),INDEX(NG!A$2:A$17,MATCH($A304,NG!A$2:A$17,1)):INDEX(NG!A$2:A$17,MATCH($A304,NG!A$2:A$17,1)+1))</f>
        <v>2.0015125118947555E-5</v>
      </c>
      <c r="L304" s="8">
        <f>FORECAST($A304,INDEX(NG!D$2:D$18,MATCH($A304,NG!C$2:C$18,1)):INDEX(NG!D$2:D$18,MATCH($A304,NG!C$2:C$18,1)+1),INDEX(NG!C$2:C$18,MATCH($A304,NG!C$2:C$18,1)):INDEX(NG!C$2:C$18,MATCH($A304,NG!C$2:C$18,1)+1))</f>
        <v>9.6514241331004714E-8</v>
      </c>
      <c r="M304" s="8">
        <f>FORECAST($A304,INDEX(NG!F$2:F$14,MATCH($A304,NG!E$2:E$14,1)):INDEX(NG!F$2:F$14,MATCH($A304,NG!E$2:E$14,1)+1),INDEX(NG!E$2:E$14,MATCH($A304,NG!E$2:E$14,1)):INDEX(NG!E$2:E$14,MATCH($A304,NG!E$2:E$14,1)+1))</f>
        <v>3.3259748891419852E-7</v>
      </c>
      <c r="N304" s="8">
        <f>FORECAST($A304,INDEX(NG!H$2:H$14,MATCH($A304,NG!G$2:G$14,1)):INDEX(NG!H$2:H$14,MATCH($A304,NG!G$2:G$14,1)+1),INDEX(NG!G$2:G$14,MATCH($A304,NG!G$2:G$14,1)):INDEX(NG!G$2:G$14,MATCH($A304,NG!G$2:G$14,1)+1))</f>
        <v>2.1536841452113535E-8</v>
      </c>
      <c r="O304" s="3">
        <v>3.0000000000000001E-6</v>
      </c>
      <c r="P304" s="3">
        <v>5.0000000000000003E-10</v>
      </c>
      <c r="T304" s="9"/>
    </row>
    <row r="305" spans="1:20" x14ac:dyDescent="0.35">
      <c r="A305">
        <v>303</v>
      </c>
      <c r="B305" s="13">
        <f t="shared" si="9"/>
        <v>-303</v>
      </c>
      <c r="C305" s="2">
        <v>0</v>
      </c>
      <c r="D305" s="2">
        <v>0</v>
      </c>
      <c r="E305" s="7">
        <f>FORECAST(A305,INDEX(ross!C$3:C$960,MATCH(A305,ross!B$3:B$960,1)):INDEX(ross!C$3:C$960,MATCH(A305,ross!B$3:B$960,1)+1),INDEX(ross!B$3:B$960,MATCH(A305,ross!B$3:B$960,1)):INDEX(ross!B$3:B$960,MATCH(A305,ross!B$3:B$960,1)+1))</f>
        <v>25.105818120000002</v>
      </c>
      <c r="F305" s="7">
        <f>FORECAST(A305,INDEX(ross!I$3:I$960,MATCH(A305,ross!B$3:B$960,1)):INDEX(ross!I$3:I$960,MATCH(A305,ross!B$3:B$960,1)+1),INDEX(ross!B$3:B$960,MATCH(A305,ross!B$3:B$960,1)):INDEX(ross!B$3:B$960,MATCH(A305,ross!B$3:B$960,1)+1))</f>
        <v>5.1238801210032712</v>
      </c>
      <c r="G305" s="3">
        <f t="shared" si="8"/>
        <v>1.0000000000000001E-30</v>
      </c>
      <c r="H305" s="9">
        <f>FORECAST(A305,INDEX('18O'!C$3:C$29,MATCH(A305,'18O'!A$3:A$29,1)):INDEX('18O'!C$3:C$29,MATCH(A305,'18O'!A$3:A$29,1)+1),INDEX('18O'!A$3:A$29,MATCH(A305,'18O'!A$3:A$29,1)):INDEX('18O'!A$3:A$29,MATCH(A305,'18O'!A$3:A$29,1)+1))</f>
        <v>111.21673881673884</v>
      </c>
      <c r="I305" s="9">
        <f>FORECAST(A305,INDEX('18O'!E$3:E$29,MATCH(A305,'18O'!A$3:A$29,1)):INDEX('18O'!E$3:E$29,MATCH(A305,'18O'!A$3:A$29,1)+1),INDEX('18O'!A$3:A$29,MATCH(A305,'18O'!A$3:A$29,1)):INDEX('18O'!A$3:A$29,MATCH(A305,'18O'!A$3:A$29,1)+1))</f>
        <v>8.7818036683190233</v>
      </c>
      <c r="J305" s="27">
        <f>'39Ar'!E305</f>
        <v>4.0052173913043454</v>
      </c>
      <c r="K305" s="8">
        <f>FORECAST($A305,INDEX(NG!B$2:B$17,MATCH($A305,NG!A$2:A$17,1)):INDEX(NG!B$2:B$17,MATCH($A305,NG!A$2:A$17,1)+1),INDEX(NG!A$2:A$17,MATCH($A305,NG!A$2:A$17,1)):INDEX(NG!A$2:A$17,MATCH($A305,NG!A$2:A$17,1)+1))</f>
        <v>2.0054581035573748E-5</v>
      </c>
      <c r="L305" s="8">
        <f>FORECAST($A305,INDEX(NG!D$2:D$18,MATCH($A305,NG!C$2:C$18,1)):INDEX(NG!D$2:D$18,MATCH($A305,NG!C$2:C$18,1)+1),INDEX(NG!C$2:C$18,MATCH($A305,NG!C$2:C$18,1)):INDEX(NG!C$2:C$18,MATCH($A305,NG!C$2:C$18,1)+1))</f>
        <v>9.6461939434030188E-8</v>
      </c>
      <c r="M305" s="8">
        <f>FORECAST($A305,INDEX(NG!F$2:F$14,MATCH($A305,NG!E$2:E$14,1)):INDEX(NG!F$2:F$14,MATCH($A305,NG!E$2:E$14,1)+1),INDEX(NG!E$2:E$14,MATCH($A305,NG!E$2:E$14,1)):INDEX(NG!E$2:E$14,MATCH($A305,NG!E$2:E$14,1)+1))</f>
        <v>3.3230628895969587E-7</v>
      </c>
      <c r="N305" s="8">
        <f>FORECAST($A305,INDEX(NG!H$2:H$14,MATCH($A305,NG!G$2:G$14,1)):INDEX(NG!H$2:H$14,MATCH($A305,NG!G$2:G$14,1)+1),INDEX(NG!G$2:G$14,MATCH($A305,NG!G$2:G$14,1)):INDEX(NG!G$2:G$14,MATCH($A305,NG!G$2:G$14,1)+1))</f>
        <v>2.1574665395943495E-8</v>
      </c>
      <c r="O305" s="3">
        <v>3.0000000000000001E-6</v>
      </c>
      <c r="P305" s="3">
        <v>5.0000000000000003E-10</v>
      </c>
      <c r="T305" s="9"/>
    </row>
    <row r="306" spans="1:20" x14ac:dyDescent="0.35">
      <c r="A306">
        <v>304</v>
      </c>
      <c r="B306" s="13">
        <f t="shared" si="9"/>
        <v>-304</v>
      </c>
      <c r="C306" s="2">
        <v>0</v>
      </c>
      <c r="D306" s="2">
        <v>0</v>
      </c>
      <c r="E306" s="7">
        <f>FORECAST(A306,INDEX(ross!C$3:C$960,MATCH(A306,ross!B$3:B$960,1)):INDEX(ross!C$3:C$960,MATCH(A306,ross!B$3:B$960,1)+1),INDEX(ross!B$3:B$960,MATCH(A306,ross!B$3:B$960,1)):INDEX(ross!B$3:B$960,MATCH(A306,ross!B$3:B$960,1)+1))</f>
        <v>25.117529730000001</v>
      </c>
      <c r="F306" s="7">
        <f>FORECAST(A306,INDEX(ross!I$3:I$960,MATCH(A306,ross!B$3:B$960,1)):INDEX(ross!I$3:I$960,MATCH(A306,ross!B$3:B$960,1)+1),INDEX(ross!B$3:B$960,MATCH(A306,ross!B$3:B$960,1)):INDEX(ross!B$3:B$960,MATCH(A306,ross!B$3:B$960,1)+1))</f>
        <v>5.1331882137036615</v>
      </c>
      <c r="G306" s="3">
        <f t="shared" si="8"/>
        <v>1.0000000000000001E-30</v>
      </c>
      <c r="H306" s="9">
        <f>FORECAST(A306,INDEX('18O'!C$3:C$29,MATCH(A306,'18O'!A$3:A$29,1)):INDEX('18O'!C$3:C$29,MATCH(A306,'18O'!A$3:A$29,1)+1),INDEX('18O'!A$3:A$29,MATCH(A306,'18O'!A$3:A$29,1)):INDEX('18O'!A$3:A$29,MATCH(A306,'18O'!A$3:A$29,1)+1))</f>
        <v>111.21529581529583</v>
      </c>
      <c r="I306" s="9">
        <f>FORECAST(A306,INDEX('18O'!E$3:E$29,MATCH(A306,'18O'!A$3:A$29,1)):INDEX('18O'!E$3:E$29,MATCH(A306,'18O'!A$3:A$29,1)+1),INDEX('18O'!A$3:A$29,MATCH(A306,'18O'!A$3:A$29,1)):INDEX('18O'!A$3:A$29,MATCH(A306,'18O'!A$3:A$29,1)+1))</f>
        <v>8.7811454233350101</v>
      </c>
      <c r="J306" s="27">
        <f>'39Ar'!E306</f>
        <v>3.9737681159420273</v>
      </c>
      <c r="K306" s="8">
        <f>FORECAST($A306,INDEX(NG!B$2:B$17,MATCH($A306,NG!A$2:A$17,1)):INDEX(NG!B$2:B$17,MATCH($A306,NG!A$2:A$17,1)+1),INDEX(NG!A$2:A$17,MATCH($A306,NG!A$2:A$17,1)):INDEX(NG!A$2:A$17,MATCH($A306,NG!A$2:A$17,1)+1))</f>
        <v>2.0094036952199941E-5</v>
      </c>
      <c r="L306" s="8">
        <f>FORECAST($A306,INDEX(NG!D$2:D$18,MATCH($A306,NG!C$2:C$18,1)):INDEX(NG!D$2:D$18,MATCH($A306,NG!C$2:C$18,1)+1),INDEX(NG!C$2:C$18,MATCH($A306,NG!C$2:C$18,1)):INDEX(NG!C$2:C$18,MATCH($A306,NG!C$2:C$18,1)+1))</f>
        <v>9.6409637537055663E-8</v>
      </c>
      <c r="M306" s="8">
        <f>FORECAST($A306,INDEX(NG!F$2:F$14,MATCH($A306,NG!E$2:E$14,1)):INDEX(NG!F$2:F$14,MATCH($A306,NG!E$2:E$14,1)+1),INDEX(NG!E$2:E$14,MATCH($A306,NG!E$2:E$14,1)):INDEX(NG!E$2:E$14,MATCH($A306,NG!E$2:E$14,1)+1))</f>
        <v>3.3201508900519327E-7</v>
      </c>
      <c r="N306" s="8">
        <f>FORECAST($A306,INDEX(NG!H$2:H$14,MATCH($A306,NG!G$2:G$14,1)):INDEX(NG!H$2:H$14,MATCH($A306,NG!G$2:G$14,1)+1),INDEX(NG!G$2:G$14,MATCH($A306,NG!G$2:G$14,1)):INDEX(NG!G$2:G$14,MATCH($A306,NG!G$2:G$14,1)+1))</f>
        <v>2.1612489339773455E-8</v>
      </c>
      <c r="O306" s="3">
        <v>3.0000000000000001E-6</v>
      </c>
      <c r="P306" s="3">
        <v>5.0000000000000003E-10</v>
      </c>
      <c r="T306" s="9"/>
    </row>
    <row r="307" spans="1:20" x14ac:dyDescent="0.35">
      <c r="A307">
        <v>305</v>
      </c>
      <c r="B307" s="13">
        <f t="shared" si="9"/>
        <v>-305</v>
      </c>
      <c r="C307" s="2">
        <v>0</v>
      </c>
      <c r="D307" s="2">
        <v>0</v>
      </c>
      <c r="E307" s="7">
        <f>FORECAST(A307,INDEX(ross!C$3:C$960,MATCH(A307,ross!B$3:B$960,1)):INDEX(ross!C$3:C$960,MATCH(A307,ross!B$3:B$960,1)+1),INDEX(ross!B$3:B$960,MATCH(A307,ross!B$3:B$960,1)):INDEX(ross!B$3:B$960,MATCH(A307,ross!B$3:B$960,1)+1))</f>
        <v>25.131530529999999</v>
      </c>
      <c r="F307" s="7">
        <f>FORECAST(A307,INDEX(ross!I$3:I$960,MATCH(A307,ross!B$3:B$960,1)):INDEX(ross!I$3:I$960,MATCH(A307,ross!B$3:B$960,1)+1),INDEX(ross!B$3:B$960,MATCH(A307,ross!B$3:B$960,1)):INDEX(ross!B$3:B$960,MATCH(A307,ross!B$3:B$960,1)+1))</f>
        <v>5.14880001734406</v>
      </c>
      <c r="G307" s="3">
        <f t="shared" si="8"/>
        <v>1.0000000000000001E-30</v>
      </c>
      <c r="H307" s="9">
        <f>FORECAST(A307,INDEX('18O'!C$3:C$29,MATCH(A307,'18O'!A$3:A$29,1)):INDEX('18O'!C$3:C$29,MATCH(A307,'18O'!A$3:A$29,1)+1),INDEX('18O'!A$3:A$29,MATCH(A307,'18O'!A$3:A$29,1)):INDEX('18O'!A$3:A$29,MATCH(A307,'18O'!A$3:A$29,1)+1))</f>
        <v>111.21385281385284</v>
      </c>
      <c r="I307" s="9">
        <f>FORECAST(A307,INDEX('18O'!E$3:E$29,MATCH(A307,'18O'!A$3:A$29,1)):INDEX('18O'!E$3:E$29,MATCH(A307,'18O'!A$3:A$29,1)+1),INDEX('18O'!A$3:A$29,MATCH(A307,'18O'!A$3:A$29,1)):INDEX('18O'!A$3:A$29,MATCH(A307,'18O'!A$3:A$29,1)+1))</f>
        <v>8.7804871783509988</v>
      </c>
      <c r="J307" s="27">
        <f>'39Ar'!E307</f>
        <v>3.9423188405797092</v>
      </c>
      <c r="K307" s="8">
        <f>FORECAST($A307,INDEX(NG!B$2:B$17,MATCH($A307,NG!A$2:A$17,1)):INDEX(NG!B$2:B$17,MATCH($A307,NG!A$2:A$17,1)+1),INDEX(NG!A$2:A$17,MATCH($A307,NG!A$2:A$17,1)):INDEX(NG!A$2:A$17,MATCH($A307,NG!A$2:A$17,1)+1))</f>
        <v>2.0133492868826137E-5</v>
      </c>
      <c r="L307" s="8">
        <f>FORECAST($A307,INDEX(NG!D$2:D$18,MATCH($A307,NG!C$2:C$18,1)):INDEX(NG!D$2:D$18,MATCH($A307,NG!C$2:C$18,1)+1),INDEX(NG!C$2:C$18,MATCH($A307,NG!C$2:C$18,1)):INDEX(NG!C$2:C$18,MATCH($A307,NG!C$2:C$18,1)+1))</f>
        <v>9.6357335640081137E-8</v>
      </c>
      <c r="M307" s="8">
        <f>FORECAST($A307,INDEX(NG!F$2:F$14,MATCH($A307,NG!E$2:E$14,1)):INDEX(NG!F$2:F$14,MATCH($A307,NG!E$2:E$14,1)+1),INDEX(NG!E$2:E$14,MATCH($A307,NG!E$2:E$14,1)):INDEX(NG!E$2:E$14,MATCH($A307,NG!E$2:E$14,1)+1))</f>
        <v>3.3172388905069061E-7</v>
      </c>
      <c r="N307" s="8">
        <f>FORECAST($A307,INDEX(NG!H$2:H$14,MATCH($A307,NG!G$2:G$14,1)):INDEX(NG!H$2:H$14,MATCH($A307,NG!G$2:G$14,1)+1),INDEX(NG!G$2:G$14,MATCH($A307,NG!G$2:G$14,1)):INDEX(NG!G$2:G$14,MATCH($A307,NG!G$2:G$14,1)+1))</f>
        <v>2.1650313283603415E-8</v>
      </c>
      <c r="O307" s="3">
        <v>3.0000000000000001E-6</v>
      </c>
      <c r="P307" s="3">
        <v>5.0000000000000003E-10</v>
      </c>
      <c r="T307" s="9"/>
    </row>
    <row r="308" spans="1:20" x14ac:dyDescent="0.35">
      <c r="A308">
        <v>306</v>
      </c>
      <c r="B308" s="13">
        <f t="shared" si="9"/>
        <v>-306</v>
      </c>
      <c r="C308" s="2">
        <v>0</v>
      </c>
      <c r="D308" s="2">
        <v>0</v>
      </c>
      <c r="E308" s="7">
        <f>FORECAST(A308,INDEX(ross!C$3:C$960,MATCH(A308,ross!B$3:B$960,1)):INDEX(ross!C$3:C$960,MATCH(A308,ross!B$3:B$960,1)+1),INDEX(ross!B$3:B$960,MATCH(A308,ross!B$3:B$960,1)):INDEX(ross!B$3:B$960,MATCH(A308,ross!B$3:B$960,1)+1))</f>
        <v>25.146551449999997</v>
      </c>
      <c r="F308" s="7">
        <f>FORECAST(A308,INDEX(ross!I$3:I$960,MATCH(A308,ross!B$3:B$960,1)):INDEX(ross!I$3:I$960,MATCH(A308,ross!B$3:B$960,1)+1),INDEX(ross!B$3:B$960,MATCH(A308,ross!B$3:B$960,1)):INDEX(ross!B$3:B$960,MATCH(A308,ross!B$3:B$960,1)+1))</f>
        <v>5.1690465900134104</v>
      </c>
      <c r="G308" s="3">
        <f t="shared" si="8"/>
        <v>1.0000000000000001E-30</v>
      </c>
      <c r="H308" s="9">
        <f>FORECAST(A308,INDEX('18O'!C$3:C$29,MATCH(A308,'18O'!A$3:A$29,1)):INDEX('18O'!C$3:C$29,MATCH(A308,'18O'!A$3:A$29,1)+1),INDEX('18O'!A$3:A$29,MATCH(A308,'18O'!A$3:A$29,1)):INDEX('18O'!A$3:A$29,MATCH(A308,'18O'!A$3:A$29,1)+1))</f>
        <v>111.21240981240983</v>
      </c>
      <c r="I308" s="9">
        <f>FORECAST(A308,INDEX('18O'!E$3:E$29,MATCH(A308,'18O'!A$3:A$29,1)):INDEX('18O'!E$3:E$29,MATCH(A308,'18O'!A$3:A$29,1)+1),INDEX('18O'!A$3:A$29,MATCH(A308,'18O'!A$3:A$29,1)):INDEX('18O'!A$3:A$29,MATCH(A308,'18O'!A$3:A$29,1)+1))</f>
        <v>8.7798289333669857</v>
      </c>
      <c r="J308" s="27">
        <f>'39Ar'!E308</f>
        <v>3.9108695652173893</v>
      </c>
      <c r="K308" s="8">
        <f>FORECAST($A308,INDEX(NG!B$2:B$17,MATCH($A308,NG!A$2:A$17,1)):INDEX(NG!B$2:B$17,MATCH($A308,NG!A$2:A$17,1)+1),INDEX(NG!A$2:A$17,MATCH($A308,NG!A$2:A$17,1)):INDEX(NG!A$2:A$17,MATCH($A308,NG!A$2:A$17,1)+1))</f>
        <v>2.0172948785452333E-5</v>
      </c>
      <c r="L308" s="8">
        <f>FORECAST($A308,INDEX(NG!D$2:D$18,MATCH($A308,NG!C$2:C$18,1)):INDEX(NG!D$2:D$18,MATCH($A308,NG!C$2:C$18,1)+1),INDEX(NG!C$2:C$18,MATCH($A308,NG!C$2:C$18,1)):INDEX(NG!C$2:C$18,MATCH($A308,NG!C$2:C$18,1)+1))</f>
        <v>9.6305033743106612E-8</v>
      </c>
      <c r="M308" s="8">
        <f>FORECAST($A308,INDEX(NG!F$2:F$14,MATCH($A308,NG!E$2:E$14,1)):INDEX(NG!F$2:F$14,MATCH($A308,NG!E$2:E$14,1)+1),INDEX(NG!E$2:E$14,MATCH($A308,NG!E$2:E$14,1)):INDEX(NG!E$2:E$14,MATCH($A308,NG!E$2:E$14,1)+1))</f>
        <v>3.3143268909618801E-7</v>
      </c>
      <c r="N308" s="8">
        <f>FORECAST($A308,INDEX(NG!H$2:H$14,MATCH($A308,NG!G$2:G$14,1)):INDEX(NG!H$2:H$14,MATCH($A308,NG!G$2:G$14,1)+1),INDEX(NG!G$2:G$14,MATCH($A308,NG!G$2:G$14,1)):INDEX(NG!G$2:G$14,MATCH($A308,NG!G$2:G$14,1)+1))</f>
        <v>2.1688137227433375E-8</v>
      </c>
      <c r="O308" s="3">
        <v>3.0000000000000001E-6</v>
      </c>
      <c r="P308" s="3">
        <v>5.0000000000000003E-10</v>
      </c>
      <c r="T308" s="9"/>
    </row>
    <row r="309" spans="1:20" x14ac:dyDescent="0.35">
      <c r="A309">
        <v>307</v>
      </c>
      <c r="B309" s="13">
        <f t="shared" si="9"/>
        <v>-307</v>
      </c>
      <c r="C309" s="2">
        <v>0</v>
      </c>
      <c r="D309" s="2">
        <v>0</v>
      </c>
      <c r="E309" s="7">
        <f>FORECAST(A309,INDEX(ross!C$3:C$960,MATCH(A309,ross!B$3:B$960,1)):INDEX(ross!C$3:C$960,MATCH(A309,ross!B$3:B$960,1)+1),INDEX(ross!B$3:B$960,MATCH(A309,ross!B$3:B$960,1)):INDEX(ross!B$3:B$960,MATCH(A309,ross!B$3:B$960,1)+1))</f>
        <v>25.159732220000002</v>
      </c>
      <c r="F309" s="7">
        <f>FORECAST(A309,INDEX(ross!I$3:I$960,MATCH(A309,ross!B$3:B$960,1)):INDEX(ross!I$3:I$960,MATCH(A309,ross!B$3:B$960,1)+1),INDEX(ross!B$3:B$960,MATCH(A309,ross!B$3:B$960,1)):INDEX(ross!B$3:B$960,MATCH(A309,ross!B$3:B$960,1)+1))</f>
        <v>5.1885920034924116</v>
      </c>
      <c r="G309" s="3">
        <f t="shared" si="8"/>
        <v>1.0000000000000001E-30</v>
      </c>
      <c r="H309" s="9">
        <f>FORECAST(A309,INDEX('18O'!C$3:C$29,MATCH(A309,'18O'!A$3:A$29,1)):INDEX('18O'!C$3:C$29,MATCH(A309,'18O'!A$3:A$29,1)+1),INDEX('18O'!A$3:A$29,MATCH(A309,'18O'!A$3:A$29,1)):INDEX('18O'!A$3:A$29,MATCH(A309,'18O'!A$3:A$29,1)+1))</f>
        <v>111.21096681096684</v>
      </c>
      <c r="I309" s="9">
        <f>FORECAST(A309,INDEX('18O'!E$3:E$29,MATCH(A309,'18O'!A$3:A$29,1)):INDEX('18O'!E$3:E$29,MATCH(A309,'18O'!A$3:A$29,1)+1),INDEX('18O'!A$3:A$29,MATCH(A309,'18O'!A$3:A$29,1)):INDEX('18O'!A$3:A$29,MATCH(A309,'18O'!A$3:A$29,1)+1))</f>
        <v>8.7791706883829725</v>
      </c>
      <c r="J309" s="27">
        <f>'39Ar'!E309</f>
        <v>3.8794202898550711</v>
      </c>
      <c r="K309" s="8">
        <f>FORECAST($A309,INDEX(NG!B$2:B$17,MATCH($A309,NG!A$2:A$17,1)):INDEX(NG!B$2:B$17,MATCH($A309,NG!A$2:A$17,1)+1),INDEX(NG!A$2:A$17,MATCH($A309,NG!A$2:A$17,1)):INDEX(NG!A$2:A$17,MATCH($A309,NG!A$2:A$17,1)+1))</f>
        <v>2.0212404702078526E-5</v>
      </c>
      <c r="L309" s="8">
        <f>FORECAST($A309,INDEX(NG!D$2:D$18,MATCH($A309,NG!C$2:C$18,1)):INDEX(NG!D$2:D$18,MATCH($A309,NG!C$2:C$18,1)+1),INDEX(NG!C$2:C$18,MATCH($A309,NG!C$2:C$18,1)):INDEX(NG!C$2:C$18,MATCH($A309,NG!C$2:C$18,1)+1))</f>
        <v>9.6252731846132087E-8</v>
      </c>
      <c r="M309" s="8">
        <f>FORECAST($A309,INDEX(NG!F$2:F$14,MATCH($A309,NG!E$2:E$14,1)):INDEX(NG!F$2:F$14,MATCH($A309,NG!E$2:E$14,1)+1),INDEX(NG!E$2:E$14,MATCH($A309,NG!E$2:E$14,1)):INDEX(NG!E$2:E$14,MATCH($A309,NG!E$2:E$14,1)+1))</f>
        <v>3.3114148914168536E-7</v>
      </c>
      <c r="N309" s="8">
        <f>FORECAST($A309,INDEX(NG!H$2:H$14,MATCH($A309,NG!G$2:G$14,1)):INDEX(NG!H$2:H$14,MATCH($A309,NG!G$2:G$14,1)+1),INDEX(NG!G$2:G$14,MATCH($A309,NG!G$2:G$14,1)):INDEX(NG!G$2:G$14,MATCH($A309,NG!G$2:G$14,1)+1))</f>
        <v>2.1725961171263335E-8</v>
      </c>
      <c r="O309" s="3">
        <v>3.0000000000000001E-6</v>
      </c>
      <c r="P309" s="3">
        <v>5.0000000000000003E-10</v>
      </c>
      <c r="T309" s="9"/>
    </row>
    <row r="310" spans="1:20" x14ac:dyDescent="0.35">
      <c r="A310">
        <v>308</v>
      </c>
      <c r="B310" s="13">
        <f t="shared" si="9"/>
        <v>-308</v>
      </c>
      <c r="C310" s="2">
        <v>0</v>
      </c>
      <c r="D310" s="2">
        <v>0</v>
      </c>
      <c r="E310" s="7">
        <f>FORECAST(A310,INDEX(ross!C$3:C$960,MATCH(A310,ross!B$3:B$960,1)):INDEX(ross!C$3:C$960,MATCH(A310,ross!B$3:B$960,1)+1),INDEX(ross!B$3:B$960,MATCH(A310,ross!B$3:B$960,1)):INDEX(ross!B$3:B$960,MATCH(A310,ross!B$3:B$960,1)+1))</f>
        <v>25.175108470000001</v>
      </c>
      <c r="F310" s="7">
        <f>FORECAST(A310,INDEX(ross!I$3:I$960,MATCH(A310,ross!B$3:B$960,1)):INDEX(ross!I$3:I$960,MATCH(A310,ross!B$3:B$960,1)+1),INDEX(ross!B$3:B$960,MATCH(A310,ross!B$3:B$960,1)):INDEX(ross!B$3:B$960,MATCH(A310,ross!B$3:B$960,1)+1))</f>
        <v>5.2080147646176389</v>
      </c>
      <c r="G310" s="3">
        <f t="shared" si="8"/>
        <v>1.0000000000000001E-30</v>
      </c>
      <c r="H310" s="9">
        <f>FORECAST(A310,INDEX('18O'!C$3:C$29,MATCH(A310,'18O'!A$3:A$29,1)):INDEX('18O'!C$3:C$29,MATCH(A310,'18O'!A$3:A$29,1)+1),INDEX('18O'!A$3:A$29,MATCH(A310,'18O'!A$3:A$29,1)):INDEX('18O'!A$3:A$29,MATCH(A310,'18O'!A$3:A$29,1)+1))</f>
        <v>111.20952380952383</v>
      </c>
      <c r="I310" s="9">
        <f>FORECAST(A310,INDEX('18O'!E$3:E$29,MATCH(A310,'18O'!A$3:A$29,1)):INDEX('18O'!E$3:E$29,MATCH(A310,'18O'!A$3:A$29,1)+1),INDEX('18O'!A$3:A$29,MATCH(A310,'18O'!A$3:A$29,1)):INDEX('18O'!A$3:A$29,MATCH(A310,'18O'!A$3:A$29,1)+1))</f>
        <v>8.7785124433989594</v>
      </c>
      <c r="J310" s="27">
        <f>'39Ar'!E310</f>
        <v>3.8479710144927513</v>
      </c>
      <c r="K310" s="8">
        <f>FORECAST($A310,INDEX(NG!B$2:B$17,MATCH($A310,NG!A$2:A$17,1)):INDEX(NG!B$2:B$17,MATCH($A310,NG!A$2:A$17,1)+1),INDEX(NG!A$2:A$17,MATCH($A310,NG!A$2:A$17,1)):INDEX(NG!A$2:A$17,MATCH($A310,NG!A$2:A$17,1)+1))</f>
        <v>2.0251860618704722E-5</v>
      </c>
      <c r="L310" s="8">
        <f>FORECAST($A310,INDEX(NG!D$2:D$18,MATCH($A310,NG!C$2:C$18,1)):INDEX(NG!D$2:D$18,MATCH($A310,NG!C$2:C$18,1)+1),INDEX(NG!C$2:C$18,MATCH($A310,NG!C$2:C$18,1)):INDEX(NG!C$2:C$18,MATCH($A310,NG!C$2:C$18,1)+1))</f>
        <v>9.6200429949157561E-8</v>
      </c>
      <c r="M310" s="8">
        <f>FORECAST($A310,INDEX(NG!F$2:F$14,MATCH($A310,NG!E$2:E$14,1)):INDEX(NG!F$2:F$14,MATCH($A310,NG!E$2:E$14,1)+1),INDEX(NG!E$2:E$14,MATCH($A310,NG!E$2:E$14,1)):INDEX(NG!E$2:E$14,MATCH($A310,NG!E$2:E$14,1)+1))</f>
        <v>3.308502891871827E-7</v>
      </c>
      <c r="N310" s="8">
        <f>FORECAST($A310,INDEX(NG!H$2:H$14,MATCH($A310,NG!G$2:G$14,1)):INDEX(NG!H$2:H$14,MATCH($A310,NG!G$2:G$14,1)+1),INDEX(NG!G$2:G$14,MATCH($A310,NG!G$2:G$14,1)):INDEX(NG!G$2:G$14,MATCH($A310,NG!G$2:G$14,1)+1))</f>
        <v>2.1763785115093295E-8</v>
      </c>
      <c r="O310" s="3">
        <v>3.0000000000000001E-6</v>
      </c>
      <c r="P310" s="3">
        <v>5.0000000000000003E-10</v>
      </c>
      <c r="T310" s="9"/>
    </row>
    <row r="311" spans="1:20" x14ac:dyDescent="0.35">
      <c r="A311">
        <v>309</v>
      </c>
      <c r="B311" s="13">
        <f t="shared" si="9"/>
        <v>-309</v>
      </c>
      <c r="C311" s="2">
        <v>0</v>
      </c>
      <c r="D311" s="2">
        <v>0</v>
      </c>
      <c r="E311" s="7">
        <f>FORECAST(A311,INDEX(ross!C$3:C$960,MATCH(A311,ross!B$3:B$960,1)):INDEX(ross!C$3:C$960,MATCH(A311,ross!B$3:B$960,1)+1),INDEX(ross!B$3:B$960,MATCH(A311,ross!B$3:B$960,1)):INDEX(ross!B$3:B$960,MATCH(A311,ross!B$3:B$960,1)+1))</f>
        <v>25.197699530000001</v>
      </c>
      <c r="F311" s="7">
        <f>FORECAST(A311,INDEX(ross!I$3:I$960,MATCH(A311,ross!B$3:B$960,1)):INDEX(ross!I$3:I$960,MATCH(A311,ross!B$3:B$960,1)+1),INDEX(ross!B$3:B$960,MATCH(A311,ross!B$3:B$960,1)):INDEX(ross!B$3:B$960,MATCH(A311,ross!B$3:B$960,1)+1))</f>
        <v>5.2308776924756364</v>
      </c>
      <c r="G311" s="3">
        <f t="shared" si="8"/>
        <v>1.0000000000000001E-30</v>
      </c>
      <c r="H311" s="9">
        <f>FORECAST(A311,INDEX('18O'!C$3:C$29,MATCH(A311,'18O'!A$3:A$29,1)):INDEX('18O'!C$3:C$29,MATCH(A311,'18O'!A$3:A$29,1)+1),INDEX('18O'!A$3:A$29,MATCH(A311,'18O'!A$3:A$29,1)):INDEX('18O'!A$3:A$29,MATCH(A311,'18O'!A$3:A$29,1)+1))</f>
        <v>111.20808080808084</v>
      </c>
      <c r="I311" s="9">
        <f>FORECAST(A311,INDEX('18O'!E$3:E$29,MATCH(A311,'18O'!A$3:A$29,1)):INDEX('18O'!E$3:E$29,MATCH(A311,'18O'!A$3:A$29,1)+1),INDEX('18O'!A$3:A$29,MATCH(A311,'18O'!A$3:A$29,1)):INDEX('18O'!A$3:A$29,MATCH(A311,'18O'!A$3:A$29,1)+1))</f>
        <v>8.7778541984149463</v>
      </c>
      <c r="J311" s="27">
        <f>'39Ar'!E311</f>
        <v>3.8165217391304331</v>
      </c>
      <c r="K311" s="8">
        <f>FORECAST($A311,INDEX(NG!B$2:B$17,MATCH($A311,NG!A$2:A$17,1)):INDEX(NG!B$2:B$17,MATCH($A311,NG!A$2:A$17,1)+1),INDEX(NG!A$2:A$17,MATCH($A311,NG!A$2:A$17,1)):INDEX(NG!A$2:A$17,MATCH($A311,NG!A$2:A$17,1)+1))</f>
        <v>2.0291316535330918E-5</v>
      </c>
      <c r="L311" s="8">
        <f>FORECAST($A311,INDEX(NG!D$2:D$18,MATCH($A311,NG!C$2:C$18,1)):INDEX(NG!D$2:D$18,MATCH($A311,NG!C$2:C$18,1)+1),INDEX(NG!C$2:C$18,MATCH($A311,NG!C$2:C$18,1)):INDEX(NG!C$2:C$18,MATCH($A311,NG!C$2:C$18,1)+1))</f>
        <v>9.6148128052183036E-8</v>
      </c>
      <c r="M311" s="8">
        <f>FORECAST($A311,INDEX(NG!F$2:F$14,MATCH($A311,NG!E$2:E$14,1)):INDEX(NG!F$2:F$14,MATCH($A311,NG!E$2:E$14,1)+1),INDEX(NG!E$2:E$14,MATCH($A311,NG!E$2:E$14,1)):INDEX(NG!E$2:E$14,MATCH($A311,NG!E$2:E$14,1)+1))</f>
        <v>3.305590892326801E-7</v>
      </c>
      <c r="N311" s="8">
        <f>FORECAST($A311,INDEX(NG!H$2:H$14,MATCH($A311,NG!G$2:G$14,1)):INDEX(NG!H$2:H$14,MATCH($A311,NG!G$2:G$14,1)+1),INDEX(NG!G$2:G$14,MATCH($A311,NG!G$2:G$14,1)):INDEX(NG!G$2:G$14,MATCH($A311,NG!G$2:G$14,1)+1))</f>
        <v>2.1801609058923255E-8</v>
      </c>
      <c r="O311" s="3">
        <v>3.0000000000000001E-6</v>
      </c>
      <c r="P311" s="3">
        <v>5.0000000000000003E-10</v>
      </c>
      <c r="T311" s="9"/>
    </row>
    <row r="312" spans="1:20" x14ac:dyDescent="0.35">
      <c r="A312">
        <v>310</v>
      </c>
      <c r="B312" s="13">
        <f t="shared" si="9"/>
        <v>-310</v>
      </c>
      <c r="C312" s="2">
        <v>0</v>
      </c>
      <c r="D312" s="2">
        <v>0</v>
      </c>
      <c r="E312" s="7">
        <f>FORECAST(A312,INDEX(ross!C$3:C$960,MATCH(A312,ross!B$3:B$960,1)):INDEX(ross!C$3:C$960,MATCH(A312,ross!B$3:B$960,1)+1),INDEX(ross!B$3:B$960,MATCH(A312,ross!B$3:B$960,1)):INDEX(ross!B$3:B$960,MATCH(A312,ross!B$3:B$960,1)+1))</f>
        <v>25.21861457</v>
      </c>
      <c r="F312" s="7">
        <f>FORECAST(A312,INDEX(ross!I$3:I$960,MATCH(A312,ross!B$3:B$960,1)):INDEX(ross!I$3:I$960,MATCH(A312,ross!B$3:B$960,1)+1),INDEX(ross!B$3:B$960,MATCH(A312,ross!B$3:B$960,1)):INDEX(ross!B$3:B$960,MATCH(A312,ross!B$3:B$960,1)+1))</f>
        <v>5.2567095405207507</v>
      </c>
      <c r="G312" s="3">
        <f t="shared" si="8"/>
        <v>1.0000000000000001E-30</v>
      </c>
      <c r="H312" s="9">
        <f>FORECAST(A312,INDEX('18O'!C$3:C$29,MATCH(A312,'18O'!A$3:A$29,1)):INDEX('18O'!C$3:C$29,MATCH(A312,'18O'!A$3:A$29,1)+1),INDEX('18O'!A$3:A$29,MATCH(A312,'18O'!A$3:A$29,1)):INDEX('18O'!A$3:A$29,MATCH(A312,'18O'!A$3:A$29,1)+1))</f>
        <v>111.20663780663783</v>
      </c>
      <c r="I312" s="9">
        <f>FORECAST(A312,INDEX('18O'!E$3:E$29,MATCH(A312,'18O'!A$3:A$29,1)):INDEX('18O'!E$3:E$29,MATCH(A312,'18O'!A$3:A$29,1)+1),INDEX('18O'!A$3:A$29,MATCH(A312,'18O'!A$3:A$29,1)):INDEX('18O'!A$3:A$29,MATCH(A312,'18O'!A$3:A$29,1)+1))</f>
        <v>8.7771959534309349</v>
      </c>
      <c r="J312" s="27">
        <f>'39Ar'!E312</f>
        <v>3.785072463768115</v>
      </c>
      <c r="K312" s="8">
        <f>FORECAST($A312,INDEX(NG!B$2:B$17,MATCH($A312,NG!A$2:A$17,1)):INDEX(NG!B$2:B$17,MATCH($A312,NG!A$2:A$17,1)+1),INDEX(NG!A$2:A$17,MATCH($A312,NG!A$2:A$17,1)):INDEX(NG!A$2:A$17,MATCH($A312,NG!A$2:A$17,1)+1))</f>
        <v>2.0330772451957111E-5</v>
      </c>
      <c r="L312" s="8">
        <f>FORECAST($A312,INDEX(NG!D$2:D$18,MATCH($A312,NG!C$2:C$18,1)):INDEX(NG!D$2:D$18,MATCH($A312,NG!C$2:C$18,1)+1),INDEX(NG!C$2:C$18,MATCH($A312,NG!C$2:C$18,1)):INDEX(NG!C$2:C$18,MATCH($A312,NG!C$2:C$18,1)+1))</f>
        <v>9.6095826155208511E-8</v>
      </c>
      <c r="M312" s="8">
        <f>FORECAST($A312,INDEX(NG!F$2:F$14,MATCH($A312,NG!E$2:E$14,1)):INDEX(NG!F$2:F$14,MATCH($A312,NG!E$2:E$14,1)+1),INDEX(NG!E$2:E$14,MATCH($A312,NG!E$2:E$14,1)):INDEX(NG!E$2:E$14,MATCH($A312,NG!E$2:E$14,1)+1))</f>
        <v>3.302678892781775E-7</v>
      </c>
      <c r="N312" s="8">
        <f>FORECAST($A312,INDEX(NG!H$2:H$14,MATCH($A312,NG!G$2:G$14,1)):INDEX(NG!H$2:H$14,MATCH($A312,NG!G$2:G$14,1)+1),INDEX(NG!G$2:G$14,MATCH($A312,NG!G$2:G$14,1)):INDEX(NG!G$2:G$14,MATCH($A312,NG!G$2:G$14,1)+1))</f>
        <v>2.1839433002753215E-8</v>
      </c>
      <c r="O312" s="3">
        <v>3.0000000000000001E-6</v>
      </c>
      <c r="P312" s="3">
        <v>5.0000000000000003E-10</v>
      </c>
      <c r="T312" s="9"/>
    </row>
    <row r="313" spans="1:20" x14ac:dyDescent="0.35">
      <c r="A313">
        <v>311</v>
      </c>
      <c r="B313" s="13">
        <f t="shared" si="9"/>
        <v>-311</v>
      </c>
      <c r="C313" s="2">
        <v>0</v>
      </c>
      <c r="D313" s="2">
        <v>0</v>
      </c>
      <c r="E313" s="7">
        <f>FORECAST(A313,INDEX(ross!C$3:C$960,MATCH(A313,ross!B$3:B$960,1)):INDEX(ross!C$3:C$960,MATCH(A313,ross!B$3:B$960,1)+1),INDEX(ross!B$3:B$960,MATCH(A313,ross!B$3:B$960,1)):INDEX(ross!B$3:B$960,MATCH(A313,ross!B$3:B$960,1)+1))</f>
        <v>25.241158030000001</v>
      </c>
      <c r="F313" s="7">
        <f>FORECAST(A313,INDEX(ross!I$3:I$960,MATCH(A313,ross!B$3:B$960,1)):INDEX(ross!I$3:I$960,MATCH(A313,ross!B$3:B$960,1)+1),INDEX(ross!B$3:B$960,MATCH(A313,ross!B$3:B$960,1)):INDEX(ross!B$3:B$960,MATCH(A313,ross!B$3:B$960,1)+1))</f>
        <v>5.2907964621415395</v>
      </c>
      <c r="G313" s="3">
        <f t="shared" si="8"/>
        <v>1.0000000000000001E-30</v>
      </c>
      <c r="H313" s="9">
        <f>FORECAST(A313,INDEX('18O'!C$3:C$29,MATCH(A313,'18O'!A$3:A$29,1)):INDEX('18O'!C$3:C$29,MATCH(A313,'18O'!A$3:A$29,1)+1),INDEX('18O'!A$3:A$29,MATCH(A313,'18O'!A$3:A$29,1)):INDEX('18O'!A$3:A$29,MATCH(A313,'18O'!A$3:A$29,1)+1))</f>
        <v>111.20519480519482</v>
      </c>
      <c r="I313" s="9">
        <f>FORECAST(A313,INDEX('18O'!E$3:E$29,MATCH(A313,'18O'!A$3:A$29,1)):INDEX('18O'!E$3:E$29,MATCH(A313,'18O'!A$3:A$29,1)+1),INDEX('18O'!A$3:A$29,MATCH(A313,'18O'!A$3:A$29,1)):INDEX('18O'!A$3:A$29,MATCH(A313,'18O'!A$3:A$29,1)+1))</f>
        <v>8.7765377084469218</v>
      </c>
      <c r="J313" s="27">
        <f>'39Ar'!E313</f>
        <v>3.7536231884057951</v>
      </c>
      <c r="K313" s="8">
        <f>FORECAST($A313,INDEX(NG!B$2:B$17,MATCH($A313,NG!A$2:A$17,1)):INDEX(NG!B$2:B$17,MATCH($A313,NG!A$2:A$17,1)+1),INDEX(NG!A$2:A$17,MATCH($A313,NG!A$2:A$17,1)):INDEX(NG!A$2:A$17,MATCH($A313,NG!A$2:A$17,1)+1))</f>
        <v>2.0370228368583307E-5</v>
      </c>
      <c r="L313" s="8">
        <f>FORECAST($A313,INDEX(NG!D$2:D$18,MATCH($A313,NG!C$2:C$18,1)):INDEX(NG!D$2:D$18,MATCH($A313,NG!C$2:C$18,1)+1),INDEX(NG!C$2:C$18,MATCH($A313,NG!C$2:C$18,1)):INDEX(NG!C$2:C$18,MATCH($A313,NG!C$2:C$18,1)+1))</f>
        <v>9.6043524258233985E-8</v>
      </c>
      <c r="M313" s="8">
        <f>FORECAST($A313,INDEX(NG!F$2:F$14,MATCH($A313,NG!E$2:E$14,1)):INDEX(NG!F$2:F$14,MATCH($A313,NG!E$2:E$14,1)+1),INDEX(NG!E$2:E$14,MATCH($A313,NG!E$2:E$14,1)):INDEX(NG!E$2:E$14,MATCH($A313,NG!E$2:E$14,1)+1))</f>
        <v>3.2997668932367485E-7</v>
      </c>
      <c r="N313" s="8">
        <f>FORECAST($A313,INDEX(NG!H$2:H$14,MATCH($A313,NG!G$2:G$14,1)):INDEX(NG!H$2:H$14,MATCH($A313,NG!G$2:G$14,1)+1),INDEX(NG!G$2:G$14,MATCH($A313,NG!G$2:G$14,1)):INDEX(NG!G$2:G$14,MATCH($A313,NG!G$2:G$14,1)+1))</f>
        <v>2.1877256946583175E-8</v>
      </c>
      <c r="O313" s="3">
        <v>3.0000000000000001E-6</v>
      </c>
      <c r="P313" s="3">
        <v>5.0000000000000003E-10</v>
      </c>
      <c r="T313" s="9"/>
    </row>
    <row r="314" spans="1:20" x14ac:dyDescent="0.35">
      <c r="A314">
        <v>312</v>
      </c>
      <c r="B314" s="13">
        <f t="shared" si="9"/>
        <v>-312</v>
      </c>
      <c r="C314" s="2">
        <v>0</v>
      </c>
      <c r="D314" s="2">
        <v>0</v>
      </c>
      <c r="E314" s="7">
        <f>FORECAST(A314,INDEX(ross!C$3:C$960,MATCH(A314,ross!B$3:B$960,1)):INDEX(ross!C$3:C$960,MATCH(A314,ross!B$3:B$960,1)+1),INDEX(ross!B$3:B$960,MATCH(A314,ross!B$3:B$960,1)):INDEX(ross!B$3:B$960,MATCH(A314,ross!B$3:B$960,1)+1))</f>
        <v>25.269529460000001</v>
      </c>
      <c r="F314" s="7">
        <f>FORECAST(A314,INDEX(ross!I$3:I$960,MATCH(A314,ross!B$3:B$960,1)):INDEX(ross!I$3:I$960,MATCH(A314,ross!B$3:B$960,1)+1),INDEX(ross!B$3:B$960,MATCH(A314,ross!B$3:B$960,1)):INDEX(ross!B$3:B$960,MATCH(A314,ross!B$3:B$960,1)+1))</f>
        <v>5.3288050925482242</v>
      </c>
      <c r="G314" s="3">
        <f t="shared" si="8"/>
        <v>1.0000000000000001E-30</v>
      </c>
      <c r="H314" s="9">
        <f>FORECAST(A314,INDEX('18O'!C$3:C$29,MATCH(A314,'18O'!A$3:A$29,1)):INDEX('18O'!C$3:C$29,MATCH(A314,'18O'!A$3:A$29,1)+1),INDEX('18O'!A$3:A$29,MATCH(A314,'18O'!A$3:A$29,1)):INDEX('18O'!A$3:A$29,MATCH(A314,'18O'!A$3:A$29,1)+1))</f>
        <v>111.20375180375183</v>
      </c>
      <c r="I314" s="9">
        <f>FORECAST(A314,INDEX('18O'!E$3:E$29,MATCH(A314,'18O'!A$3:A$29,1)):INDEX('18O'!E$3:E$29,MATCH(A314,'18O'!A$3:A$29,1)+1),INDEX('18O'!A$3:A$29,MATCH(A314,'18O'!A$3:A$29,1)):INDEX('18O'!A$3:A$29,MATCH(A314,'18O'!A$3:A$29,1)+1))</f>
        <v>8.7758794634629087</v>
      </c>
      <c r="J314" s="27">
        <f>'39Ar'!E314</f>
        <v>3.722173913043477</v>
      </c>
      <c r="K314" s="8">
        <f>FORECAST($A314,INDEX(NG!B$2:B$17,MATCH($A314,NG!A$2:A$17,1)):INDEX(NG!B$2:B$17,MATCH($A314,NG!A$2:A$17,1)+1),INDEX(NG!A$2:A$17,MATCH($A314,NG!A$2:A$17,1)):INDEX(NG!A$2:A$17,MATCH($A314,NG!A$2:A$17,1)+1))</f>
        <v>2.0409684285209504E-5</v>
      </c>
      <c r="L314" s="8">
        <f>FORECAST($A314,INDEX(NG!D$2:D$18,MATCH($A314,NG!C$2:C$18,1)):INDEX(NG!D$2:D$18,MATCH($A314,NG!C$2:C$18,1)+1),INDEX(NG!C$2:C$18,MATCH($A314,NG!C$2:C$18,1)):INDEX(NG!C$2:C$18,MATCH($A314,NG!C$2:C$18,1)+1))</f>
        <v>9.599122236125946E-8</v>
      </c>
      <c r="M314" s="8">
        <f>FORECAST($A314,INDEX(NG!F$2:F$14,MATCH($A314,NG!E$2:E$14,1)):INDEX(NG!F$2:F$14,MATCH($A314,NG!E$2:E$14,1)+1),INDEX(NG!E$2:E$14,MATCH($A314,NG!E$2:E$14,1)):INDEX(NG!E$2:E$14,MATCH($A314,NG!E$2:E$14,1)+1))</f>
        <v>3.2968548936917219E-7</v>
      </c>
      <c r="N314" s="8">
        <f>FORECAST($A314,INDEX(NG!H$2:H$14,MATCH($A314,NG!G$2:G$14,1)):INDEX(NG!H$2:H$14,MATCH($A314,NG!G$2:G$14,1)+1),INDEX(NG!G$2:G$14,MATCH($A314,NG!G$2:G$14,1)):INDEX(NG!G$2:G$14,MATCH($A314,NG!G$2:G$14,1)+1))</f>
        <v>2.1915080890413135E-8</v>
      </c>
      <c r="O314" s="3">
        <v>3.0000000000000001E-6</v>
      </c>
      <c r="P314" s="3">
        <v>5.0000000000000003E-10</v>
      </c>
      <c r="T314" s="9"/>
    </row>
    <row r="315" spans="1:20" x14ac:dyDescent="0.35">
      <c r="A315">
        <v>313</v>
      </c>
      <c r="B315" s="13">
        <f t="shared" si="9"/>
        <v>-313</v>
      </c>
      <c r="C315" s="2">
        <v>0</v>
      </c>
      <c r="D315" s="2">
        <v>0</v>
      </c>
      <c r="E315" s="7">
        <f>FORECAST(A315,INDEX(ross!C$3:C$960,MATCH(A315,ross!B$3:B$960,1)):INDEX(ross!C$3:C$960,MATCH(A315,ross!B$3:B$960,1)+1),INDEX(ross!B$3:B$960,MATCH(A315,ross!B$3:B$960,1)):INDEX(ross!B$3:B$960,MATCH(A315,ross!B$3:B$960,1)+1))</f>
        <v>25.295729049999998</v>
      </c>
      <c r="F315" s="7">
        <f>FORECAST(A315,INDEX(ross!I$3:I$960,MATCH(A315,ross!B$3:B$960,1)):INDEX(ross!I$3:I$960,MATCH(A315,ross!B$3:B$960,1)+1),INDEX(ross!B$3:B$960,MATCH(A315,ross!B$3:B$960,1)):INDEX(ross!B$3:B$960,MATCH(A315,ross!B$3:B$960,1)+1))</f>
        <v>5.3549758733340624</v>
      </c>
      <c r="G315" s="3">
        <f t="shared" si="8"/>
        <v>1.0000000000000001E-30</v>
      </c>
      <c r="H315" s="9">
        <f>FORECAST(A315,INDEX('18O'!C$3:C$29,MATCH(A315,'18O'!A$3:A$29,1)):INDEX('18O'!C$3:C$29,MATCH(A315,'18O'!A$3:A$29,1)+1),INDEX('18O'!A$3:A$29,MATCH(A315,'18O'!A$3:A$29,1)):INDEX('18O'!A$3:A$29,MATCH(A315,'18O'!A$3:A$29,1)+1))</f>
        <v>111.20230880230882</v>
      </c>
      <c r="I315" s="9">
        <f>FORECAST(A315,INDEX('18O'!E$3:E$29,MATCH(A315,'18O'!A$3:A$29,1)):INDEX('18O'!E$3:E$29,MATCH(A315,'18O'!A$3:A$29,1)+1),INDEX('18O'!A$3:A$29,MATCH(A315,'18O'!A$3:A$29,1)):INDEX('18O'!A$3:A$29,MATCH(A315,'18O'!A$3:A$29,1)+1))</f>
        <v>8.7752212184788956</v>
      </c>
      <c r="J315" s="27">
        <f>'39Ar'!E315</f>
        <v>3.6907246376811571</v>
      </c>
      <c r="K315" s="8">
        <f>FORECAST($A315,INDEX(NG!B$2:B$17,MATCH($A315,NG!A$2:A$17,1)):INDEX(NG!B$2:B$17,MATCH($A315,NG!A$2:A$17,1)+1),INDEX(NG!A$2:A$17,MATCH($A315,NG!A$2:A$17,1)):INDEX(NG!A$2:A$17,MATCH($A315,NG!A$2:A$17,1)+1))</f>
        <v>2.0449140201835696E-5</v>
      </c>
      <c r="L315" s="8">
        <f>FORECAST($A315,INDEX(NG!D$2:D$18,MATCH($A315,NG!C$2:C$18,1)):INDEX(NG!D$2:D$18,MATCH($A315,NG!C$2:C$18,1)+1),INDEX(NG!C$2:C$18,MATCH($A315,NG!C$2:C$18,1)):INDEX(NG!C$2:C$18,MATCH($A315,NG!C$2:C$18,1)+1))</f>
        <v>9.5938920464284934E-8</v>
      </c>
      <c r="M315" s="8">
        <f>FORECAST($A315,INDEX(NG!F$2:F$14,MATCH($A315,NG!E$2:E$14,1)):INDEX(NG!F$2:F$14,MATCH($A315,NG!E$2:E$14,1)+1),INDEX(NG!E$2:E$14,MATCH($A315,NG!E$2:E$14,1)):INDEX(NG!E$2:E$14,MATCH($A315,NG!E$2:E$14,1)+1))</f>
        <v>3.2939428941466959E-7</v>
      </c>
      <c r="N315" s="8">
        <f>FORECAST($A315,INDEX(NG!H$2:H$14,MATCH($A315,NG!G$2:G$14,1)):INDEX(NG!H$2:H$14,MATCH($A315,NG!G$2:G$14,1)+1),INDEX(NG!G$2:G$14,MATCH($A315,NG!G$2:G$14,1)):INDEX(NG!G$2:G$14,MATCH($A315,NG!G$2:G$14,1)+1))</f>
        <v>2.1952904834243094E-8</v>
      </c>
      <c r="O315" s="3">
        <v>3.0000000000000001E-6</v>
      </c>
      <c r="P315" s="3">
        <v>5.0000000000000003E-10</v>
      </c>
      <c r="T315" s="9"/>
    </row>
    <row r="316" spans="1:20" x14ac:dyDescent="0.35">
      <c r="A316">
        <v>314</v>
      </c>
      <c r="B316" s="13">
        <f t="shared" si="9"/>
        <v>-314</v>
      </c>
      <c r="C316" s="2">
        <v>0</v>
      </c>
      <c r="D316" s="2">
        <v>0</v>
      </c>
      <c r="E316" s="7">
        <f>FORECAST(A316,INDEX(ross!C$3:C$960,MATCH(A316,ross!B$3:B$960,1)):INDEX(ross!C$3:C$960,MATCH(A316,ross!B$3:B$960,1)+1),INDEX(ross!B$3:B$960,MATCH(A316,ross!B$3:B$960,1)):INDEX(ross!B$3:B$960,MATCH(A316,ross!B$3:B$960,1)+1))</f>
        <v>25.319220739999999</v>
      </c>
      <c r="F316" s="7">
        <f>FORECAST(A316,INDEX(ross!I$3:I$960,MATCH(A316,ross!B$3:B$960,1)):INDEX(ross!I$3:I$960,MATCH(A316,ross!B$3:B$960,1)+1),INDEX(ross!B$3:B$960,MATCH(A316,ross!B$3:B$960,1)):INDEX(ross!B$3:B$960,MATCH(A316,ross!B$3:B$960,1)+1))</f>
        <v>5.3862475853962053</v>
      </c>
      <c r="G316" s="3">
        <f t="shared" si="8"/>
        <v>1.0000000000000001E-30</v>
      </c>
      <c r="H316" s="9">
        <f>FORECAST(A316,INDEX('18O'!C$3:C$29,MATCH(A316,'18O'!A$3:A$29,1)):INDEX('18O'!C$3:C$29,MATCH(A316,'18O'!A$3:A$29,1)+1),INDEX('18O'!A$3:A$29,MATCH(A316,'18O'!A$3:A$29,1)):INDEX('18O'!A$3:A$29,MATCH(A316,'18O'!A$3:A$29,1)+1))</f>
        <v>111.20086580086583</v>
      </c>
      <c r="I316" s="9">
        <f>FORECAST(A316,INDEX('18O'!E$3:E$29,MATCH(A316,'18O'!A$3:A$29,1)):INDEX('18O'!E$3:E$29,MATCH(A316,'18O'!A$3:A$29,1)+1),INDEX('18O'!A$3:A$29,MATCH(A316,'18O'!A$3:A$29,1)):INDEX('18O'!A$3:A$29,MATCH(A316,'18O'!A$3:A$29,1)+1))</f>
        <v>8.7745629734948842</v>
      </c>
      <c r="J316" s="27">
        <f>'39Ar'!E316</f>
        <v>3.659275362318839</v>
      </c>
      <c r="K316" s="8">
        <f>FORECAST($A316,INDEX(NG!B$2:B$17,MATCH($A316,NG!A$2:A$17,1)):INDEX(NG!B$2:B$17,MATCH($A316,NG!A$2:A$17,1)+1),INDEX(NG!A$2:A$17,MATCH($A316,NG!A$2:A$17,1)):INDEX(NG!A$2:A$17,MATCH($A316,NG!A$2:A$17,1)+1))</f>
        <v>2.0488596118461889E-5</v>
      </c>
      <c r="L316" s="8">
        <f>FORECAST($A316,INDEX(NG!D$2:D$18,MATCH($A316,NG!C$2:C$18,1)):INDEX(NG!D$2:D$18,MATCH($A316,NG!C$2:C$18,1)+1),INDEX(NG!C$2:C$18,MATCH($A316,NG!C$2:C$18,1)):INDEX(NG!C$2:C$18,MATCH($A316,NG!C$2:C$18,1)+1))</f>
        <v>9.5886618567310409E-8</v>
      </c>
      <c r="M316" s="8">
        <f>FORECAST($A316,INDEX(NG!F$2:F$14,MATCH($A316,NG!E$2:E$14,1)):INDEX(NG!F$2:F$14,MATCH($A316,NG!E$2:E$14,1)+1),INDEX(NG!E$2:E$14,MATCH($A316,NG!E$2:E$14,1)):INDEX(NG!E$2:E$14,MATCH($A316,NG!E$2:E$14,1)+1))</f>
        <v>3.2910308946016694E-7</v>
      </c>
      <c r="N316" s="8">
        <f>FORECAST($A316,INDEX(NG!H$2:H$14,MATCH($A316,NG!G$2:G$14,1)):INDEX(NG!H$2:H$14,MATCH($A316,NG!G$2:G$14,1)+1),INDEX(NG!G$2:G$14,MATCH($A316,NG!G$2:G$14,1)):INDEX(NG!G$2:G$14,MATCH($A316,NG!G$2:G$14,1)+1))</f>
        <v>2.1990728778073054E-8</v>
      </c>
      <c r="O316" s="3">
        <v>3.0000000000000001E-6</v>
      </c>
      <c r="P316" s="3">
        <v>5.0000000000000003E-10</v>
      </c>
      <c r="T316" s="9"/>
    </row>
    <row r="317" spans="1:20" x14ac:dyDescent="0.35">
      <c r="A317">
        <v>315</v>
      </c>
      <c r="B317" s="13">
        <f t="shared" si="9"/>
        <v>-315</v>
      </c>
      <c r="C317" s="2">
        <v>0</v>
      </c>
      <c r="D317" s="2">
        <v>0</v>
      </c>
      <c r="E317" s="7">
        <f>FORECAST(A317,INDEX(ross!C$3:C$960,MATCH(A317,ross!B$3:B$960,1)):INDEX(ross!C$3:C$960,MATCH(A317,ross!B$3:B$960,1)+1),INDEX(ross!B$3:B$960,MATCH(A317,ross!B$3:B$960,1)):INDEX(ross!B$3:B$960,MATCH(A317,ross!B$3:B$960,1)+1))</f>
        <v>25.341915360000002</v>
      </c>
      <c r="F317" s="7">
        <f>FORECAST(A317,INDEX(ross!I$3:I$960,MATCH(A317,ross!B$3:B$960,1)):INDEX(ross!I$3:I$960,MATCH(A317,ross!B$3:B$960,1)+1),INDEX(ross!B$3:B$960,MATCH(A317,ross!B$3:B$960,1)):INDEX(ross!B$3:B$960,MATCH(A317,ross!B$3:B$960,1)+1))</f>
        <v>5.4066490565654508</v>
      </c>
      <c r="G317" s="3">
        <f t="shared" si="8"/>
        <v>1.0000000000000001E-30</v>
      </c>
      <c r="H317" s="9">
        <f>FORECAST(A317,INDEX('18O'!C$3:C$29,MATCH(A317,'18O'!A$3:A$29,1)):INDEX('18O'!C$3:C$29,MATCH(A317,'18O'!A$3:A$29,1)+1),INDEX('18O'!A$3:A$29,MATCH(A317,'18O'!A$3:A$29,1)):INDEX('18O'!A$3:A$29,MATCH(A317,'18O'!A$3:A$29,1)+1))</f>
        <v>111.19942279942282</v>
      </c>
      <c r="I317" s="9">
        <f>FORECAST(A317,INDEX('18O'!E$3:E$29,MATCH(A317,'18O'!A$3:A$29,1)):INDEX('18O'!E$3:E$29,MATCH(A317,'18O'!A$3:A$29,1)+1),INDEX('18O'!A$3:A$29,MATCH(A317,'18O'!A$3:A$29,1)):INDEX('18O'!A$3:A$29,MATCH(A317,'18O'!A$3:A$29,1)+1))</f>
        <v>8.7739047285108711</v>
      </c>
      <c r="J317" s="27">
        <f>'39Ar'!E317</f>
        <v>3.6278260869565209</v>
      </c>
      <c r="K317" s="8">
        <f>FORECAST($A317,INDEX(NG!B$2:B$17,MATCH($A317,NG!A$2:A$17,1)):INDEX(NG!B$2:B$17,MATCH($A317,NG!A$2:A$17,1)+1),INDEX(NG!A$2:A$17,MATCH($A317,NG!A$2:A$17,1)):INDEX(NG!A$2:A$17,MATCH($A317,NG!A$2:A$17,1)+1))</f>
        <v>2.0528052035088085E-5</v>
      </c>
      <c r="L317" s="8">
        <f>FORECAST($A317,INDEX(NG!D$2:D$18,MATCH($A317,NG!C$2:C$18,1)):INDEX(NG!D$2:D$18,MATCH($A317,NG!C$2:C$18,1)+1),INDEX(NG!C$2:C$18,MATCH($A317,NG!C$2:C$18,1)):INDEX(NG!C$2:C$18,MATCH($A317,NG!C$2:C$18,1)+1))</f>
        <v>9.5834316670335884E-8</v>
      </c>
      <c r="M317" s="8">
        <f>FORECAST($A317,INDEX(NG!F$2:F$14,MATCH($A317,NG!E$2:E$14,1)):INDEX(NG!F$2:F$14,MATCH($A317,NG!E$2:E$14,1)+1),INDEX(NG!E$2:E$14,MATCH($A317,NG!E$2:E$14,1)):INDEX(NG!E$2:E$14,MATCH($A317,NG!E$2:E$14,1)+1))</f>
        <v>3.2881188950566434E-7</v>
      </c>
      <c r="N317" s="8">
        <f>FORECAST($A317,INDEX(NG!H$2:H$14,MATCH($A317,NG!G$2:G$14,1)):INDEX(NG!H$2:H$14,MATCH($A317,NG!G$2:G$14,1)+1),INDEX(NG!G$2:G$14,MATCH($A317,NG!G$2:G$14,1)):INDEX(NG!G$2:G$14,MATCH($A317,NG!G$2:G$14,1)+1))</f>
        <v>2.2028552721903014E-8</v>
      </c>
      <c r="O317" s="3">
        <v>3.0000000000000001E-6</v>
      </c>
      <c r="P317" s="3">
        <v>5.0000000000000003E-10</v>
      </c>
      <c r="T317" s="9"/>
    </row>
    <row r="318" spans="1:20" x14ac:dyDescent="0.35">
      <c r="A318">
        <v>316</v>
      </c>
      <c r="B318" s="13">
        <f t="shared" si="9"/>
        <v>-316</v>
      </c>
      <c r="C318" s="2">
        <v>0</v>
      </c>
      <c r="D318" s="2">
        <v>0</v>
      </c>
      <c r="E318" s="7">
        <f>FORECAST(A318,INDEX(ross!C$3:C$960,MATCH(A318,ross!B$3:B$960,1)):INDEX(ross!C$3:C$960,MATCH(A318,ross!B$3:B$960,1)+1),INDEX(ross!B$3:B$960,MATCH(A318,ross!B$3:B$960,1)):INDEX(ross!B$3:B$960,MATCH(A318,ross!B$3:B$960,1)+1))</f>
        <v>25.371156489999997</v>
      </c>
      <c r="F318" s="7">
        <f>FORECAST(A318,INDEX(ross!I$3:I$960,MATCH(A318,ross!B$3:B$960,1)):INDEX(ross!I$3:I$960,MATCH(A318,ross!B$3:B$960,1)+1),INDEX(ross!B$3:B$960,MATCH(A318,ross!B$3:B$960,1)):INDEX(ross!B$3:B$960,MATCH(A318,ross!B$3:B$960,1)+1))</f>
        <v>5.4407068548899007</v>
      </c>
      <c r="G318" s="3">
        <f t="shared" si="8"/>
        <v>1.0000000000000001E-30</v>
      </c>
      <c r="H318" s="9">
        <f>FORECAST(A318,INDEX('18O'!C$3:C$29,MATCH(A318,'18O'!A$3:A$29,1)):INDEX('18O'!C$3:C$29,MATCH(A318,'18O'!A$3:A$29,1)+1),INDEX('18O'!A$3:A$29,MATCH(A318,'18O'!A$3:A$29,1)):INDEX('18O'!A$3:A$29,MATCH(A318,'18O'!A$3:A$29,1)+1))</f>
        <v>111.19797979797981</v>
      </c>
      <c r="I318" s="9">
        <f>FORECAST(A318,INDEX('18O'!E$3:E$29,MATCH(A318,'18O'!A$3:A$29,1)):INDEX('18O'!E$3:E$29,MATCH(A318,'18O'!A$3:A$29,1)+1),INDEX('18O'!A$3:A$29,MATCH(A318,'18O'!A$3:A$29,1)):INDEX('18O'!A$3:A$29,MATCH(A318,'18O'!A$3:A$29,1)+1))</f>
        <v>8.773246483526858</v>
      </c>
      <c r="J318" s="27">
        <f>'39Ar'!E318</f>
        <v>3.596376811594201</v>
      </c>
      <c r="K318" s="8">
        <f>FORECAST($A318,INDEX(NG!B$2:B$17,MATCH($A318,NG!A$2:A$17,1)):INDEX(NG!B$2:B$17,MATCH($A318,NG!A$2:A$17,1)+1),INDEX(NG!A$2:A$17,MATCH($A318,NG!A$2:A$17,1)):INDEX(NG!A$2:A$17,MATCH($A318,NG!A$2:A$17,1)+1))</f>
        <v>2.0567507951714281E-5</v>
      </c>
      <c r="L318" s="8">
        <f>FORECAST($A318,INDEX(NG!D$2:D$18,MATCH($A318,NG!C$2:C$18,1)):INDEX(NG!D$2:D$18,MATCH($A318,NG!C$2:C$18,1)+1),INDEX(NG!C$2:C$18,MATCH($A318,NG!C$2:C$18,1)):INDEX(NG!C$2:C$18,MATCH($A318,NG!C$2:C$18,1)+1))</f>
        <v>9.5782014773361358E-8</v>
      </c>
      <c r="M318" s="8">
        <f>FORECAST($A318,INDEX(NG!F$2:F$14,MATCH($A318,NG!E$2:E$14,1)):INDEX(NG!F$2:F$14,MATCH($A318,NG!E$2:E$14,1)+1),INDEX(NG!E$2:E$14,MATCH($A318,NG!E$2:E$14,1)):INDEX(NG!E$2:E$14,MATCH($A318,NG!E$2:E$14,1)+1))</f>
        <v>3.2852068955116168E-7</v>
      </c>
      <c r="N318" s="8">
        <f>FORECAST($A318,INDEX(NG!H$2:H$14,MATCH($A318,NG!G$2:G$14,1)):INDEX(NG!H$2:H$14,MATCH($A318,NG!G$2:G$14,1)+1),INDEX(NG!G$2:G$14,MATCH($A318,NG!G$2:G$14,1)):INDEX(NG!G$2:G$14,MATCH($A318,NG!G$2:G$14,1)+1))</f>
        <v>2.2066376665732974E-8</v>
      </c>
      <c r="O318" s="3">
        <v>3.0000000000000001E-6</v>
      </c>
      <c r="P318" s="3">
        <v>5.0000000000000003E-10</v>
      </c>
      <c r="T318" s="9"/>
    </row>
    <row r="319" spans="1:20" x14ac:dyDescent="0.35">
      <c r="A319">
        <v>317</v>
      </c>
      <c r="B319" s="13">
        <f t="shared" si="9"/>
        <v>-317</v>
      </c>
      <c r="C319" s="2">
        <v>0</v>
      </c>
      <c r="D319" s="2">
        <v>0</v>
      </c>
      <c r="E319" s="7">
        <f>FORECAST(A319,INDEX(ross!C$3:C$960,MATCH(A319,ross!B$3:B$960,1)):INDEX(ross!C$3:C$960,MATCH(A319,ross!B$3:B$960,1)+1),INDEX(ross!B$3:B$960,MATCH(A319,ross!B$3:B$960,1)):INDEX(ross!B$3:B$960,MATCH(A319,ross!B$3:B$960,1)+1))</f>
        <v>25.39067627</v>
      </c>
      <c r="F319" s="7">
        <f>FORECAST(A319,INDEX(ross!I$3:I$960,MATCH(A319,ross!B$3:B$960,1)):INDEX(ross!I$3:I$960,MATCH(A319,ross!B$3:B$960,1)+1),INDEX(ross!B$3:B$960,MATCH(A319,ross!B$3:B$960,1)):INDEX(ross!B$3:B$960,MATCH(A319,ross!B$3:B$960,1)+1))</f>
        <v>5.4616522285620155</v>
      </c>
      <c r="G319" s="3">
        <f t="shared" si="8"/>
        <v>1.0000000000000001E-30</v>
      </c>
      <c r="H319" s="9">
        <f>FORECAST(A319,INDEX('18O'!C$3:C$29,MATCH(A319,'18O'!A$3:A$29,1)):INDEX('18O'!C$3:C$29,MATCH(A319,'18O'!A$3:A$29,1)+1),INDEX('18O'!A$3:A$29,MATCH(A319,'18O'!A$3:A$29,1)):INDEX('18O'!A$3:A$29,MATCH(A319,'18O'!A$3:A$29,1)+1))</f>
        <v>111.19653679653682</v>
      </c>
      <c r="I319" s="9">
        <f>FORECAST(A319,INDEX('18O'!E$3:E$29,MATCH(A319,'18O'!A$3:A$29,1)):INDEX('18O'!E$3:E$29,MATCH(A319,'18O'!A$3:A$29,1)+1),INDEX('18O'!A$3:A$29,MATCH(A319,'18O'!A$3:A$29,1)):INDEX('18O'!A$3:A$29,MATCH(A319,'18O'!A$3:A$29,1)+1))</f>
        <v>8.7725882385428449</v>
      </c>
      <c r="J319" s="27">
        <f>'39Ar'!E319</f>
        <v>3.5649275362318829</v>
      </c>
      <c r="K319" s="8">
        <f>FORECAST($A319,INDEX(NG!B$2:B$17,MATCH($A319,NG!A$2:A$17,1)):INDEX(NG!B$2:B$17,MATCH($A319,NG!A$2:A$17,1)+1),INDEX(NG!A$2:A$17,MATCH($A319,NG!A$2:A$17,1)):INDEX(NG!A$2:A$17,MATCH($A319,NG!A$2:A$17,1)+1))</f>
        <v>2.0606963868340474E-5</v>
      </c>
      <c r="L319" s="8">
        <f>FORECAST($A319,INDEX(NG!D$2:D$18,MATCH($A319,NG!C$2:C$18,1)):INDEX(NG!D$2:D$18,MATCH($A319,NG!C$2:C$18,1)+1),INDEX(NG!C$2:C$18,MATCH($A319,NG!C$2:C$18,1)):INDEX(NG!C$2:C$18,MATCH($A319,NG!C$2:C$18,1)+1))</f>
        <v>9.5729712876386833E-8</v>
      </c>
      <c r="M319" s="8">
        <f>FORECAST($A319,INDEX(NG!F$2:F$14,MATCH($A319,NG!E$2:E$14,1)):INDEX(NG!F$2:F$14,MATCH($A319,NG!E$2:E$14,1)+1),INDEX(NG!E$2:E$14,MATCH($A319,NG!E$2:E$14,1)):INDEX(NG!E$2:E$14,MATCH($A319,NG!E$2:E$14,1)+1))</f>
        <v>3.2822948959665903E-7</v>
      </c>
      <c r="N319" s="8">
        <f>FORECAST($A319,INDEX(NG!H$2:H$14,MATCH($A319,NG!G$2:G$14,1)):INDEX(NG!H$2:H$14,MATCH($A319,NG!G$2:G$14,1)+1),INDEX(NG!G$2:G$14,MATCH($A319,NG!G$2:G$14,1)):INDEX(NG!G$2:G$14,MATCH($A319,NG!G$2:G$14,1)+1))</f>
        <v>2.2104200609562934E-8</v>
      </c>
      <c r="O319" s="3">
        <v>3.0000000000000001E-6</v>
      </c>
      <c r="P319" s="3">
        <v>5.0000000000000003E-10</v>
      </c>
      <c r="T319" s="9"/>
    </row>
    <row r="320" spans="1:20" x14ac:dyDescent="0.35">
      <c r="A320">
        <v>318</v>
      </c>
      <c r="B320" s="13">
        <f t="shared" si="9"/>
        <v>-318</v>
      </c>
      <c r="C320" s="2">
        <v>0</v>
      </c>
      <c r="D320" s="2">
        <v>0</v>
      </c>
      <c r="E320" s="7">
        <f>FORECAST(A320,INDEX(ross!C$3:C$960,MATCH(A320,ross!B$3:B$960,1)):INDEX(ross!C$3:C$960,MATCH(A320,ross!B$3:B$960,1)+1),INDEX(ross!B$3:B$960,MATCH(A320,ross!B$3:B$960,1)):INDEX(ross!B$3:B$960,MATCH(A320,ross!B$3:B$960,1)+1))</f>
        <v>25.407822419999999</v>
      </c>
      <c r="F320" s="7">
        <f>FORECAST(A320,INDEX(ross!I$3:I$960,MATCH(A320,ross!B$3:B$960,1)):INDEX(ross!I$3:I$960,MATCH(A320,ross!B$3:B$960,1)+1),INDEX(ross!B$3:B$960,MATCH(A320,ross!B$3:B$960,1)):INDEX(ross!B$3:B$960,MATCH(A320,ross!B$3:B$960,1)+1))</f>
        <v>5.4762589815044951</v>
      </c>
      <c r="G320" s="3">
        <f t="shared" si="8"/>
        <v>1.0000000000000001E-30</v>
      </c>
      <c r="H320" s="9">
        <f>FORECAST(A320,INDEX('18O'!C$3:C$29,MATCH(A320,'18O'!A$3:A$29,1)):INDEX('18O'!C$3:C$29,MATCH(A320,'18O'!A$3:A$29,1)+1),INDEX('18O'!A$3:A$29,MATCH(A320,'18O'!A$3:A$29,1)):INDEX('18O'!A$3:A$29,MATCH(A320,'18O'!A$3:A$29,1)+1))</f>
        <v>111.19509379509381</v>
      </c>
      <c r="I320" s="9">
        <f>FORECAST(A320,INDEX('18O'!E$3:E$29,MATCH(A320,'18O'!A$3:A$29,1)):INDEX('18O'!E$3:E$29,MATCH(A320,'18O'!A$3:A$29,1)+1),INDEX('18O'!A$3:A$29,MATCH(A320,'18O'!A$3:A$29,1)):INDEX('18O'!A$3:A$29,MATCH(A320,'18O'!A$3:A$29,1)+1))</f>
        <v>8.7719299935588335</v>
      </c>
      <c r="J320" s="27">
        <f>'39Ar'!E320</f>
        <v>3.533478260869563</v>
      </c>
      <c r="K320" s="8">
        <f>FORECAST($A320,INDEX(NG!B$2:B$17,MATCH($A320,NG!A$2:A$17,1)):INDEX(NG!B$2:B$17,MATCH($A320,NG!A$2:A$17,1)+1),INDEX(NG!A$2:A$17,MATCH($A320,NG!A$2:A$17,1)):INDEX(NG!A$2:A$17,MATCH($A320,NG!A$2:A$17,1)+1))</f>
        <v>2.064641978496667E-5</v>
      </c>
      <c r="L320" s="8">
        <f>FORECAST($A320,INDEX(NG!D$2:D$18,MATCH($A320,NG!C$2:C$18,1)):INDEX(NG!D$2:D$18,MATCH($A320,NG!C$2:C$18,1)+1),INDEX(NG!C$2:C$18,MATCH($A320,NG!C$2:C$18,1)):INDEX(NG!C$2:C$18,MATCH($A320,NG!C$2:C$18,1)+1))</f>
        <v>9.5677410979412307E-8</v>
      </c>
      <c r="M320" s="8">
        <f>FORECAST($A320,INDEX(NG!F$2:F$14,MATCH($A320,NG!E$2:E$14,1)):INDEX(NG!F$2:F$14,MATCH($A320,NG!E$2:E$14,1)+1),INDEX(NG!E$2:E$14,MATCH($A320,NG!E$2:E$14,1)):INDEX(NG!E$2:E$14,MATCH($A320,NG!E$2:E$14,1)+1))</f>
        <v>3.2793828964215643E-7</v>
      </c>
      <c r="N320" s="8">
        <f>FORECAST($A320,INDEX(NG!H$2:H$14,MATCH($A320,NG!G$2:G$14,1)):INDEX(NG!H$2:H$14,MATCH($A320,NG!G$2:G$14,1)+1),INDEX(NG!G$2:G$14,MATCH($A320,NG!G$2:G$14,1)):INDEX(NG!G$2:G$14,MATCH($A320,NG!G$2:G$14,1)+1))</f>
        <v>2.2142024553392894E-8</v>
      </c>
      <c r="O320" s="3">
        <v>3.0000000000000001E-6</v>
      </c>
      <c r="P320" s="3">
        <v>5.0000000000000003E-10</v>
      </c>
      <c r="T320" s="9"/>
    </row>
    <row r="321" spans="1:20" x14ac:dyDescent="0.35">
      <c r="A321">
        <v>319</v>
      </c>
      <c r="B321" s="13">
        <f t="shared" si="9"/>
        <v>-319</v>
      </c>
      <c r="C321" s="2">
        <v>0</v>
      </c>
      <c r="D321" s="2">
        <v>0</v>
      </c>
      <c r="E321" s="7">
        <f>FORECAST(A321,INDEX(ross!C$3:C$960,MATCH(A321,ross!B$3:B$960,1)):INDEX(ross!C$3:C$960,MATCH(A321,ross!B$3:B$960,1)+1),INDEX(ross!B$3:B$960,MATCH(A321,ross!B$3:B$960,1)):INDEX(ross!B$3:B$960,MATCH(A321,ross!B$3:B$960,1)+1))</f>
        <v>25.42967281</v>
      </c>
      <c r="F321" s="7">
        <f>FORECAST(A321,INDEX(ross!I$3:I$960,MATCH(A321,ross!B$3:B$960,1)):INDEX(ross!I$3:I$960,MATCH(A321,ross!B$3:B$960,1)+1),INDEX(ross!B$3:B$960,MATCH(A321,ross!B$3:B$960,1)):INDEX(ross!B$3:B$960,MATCH(A321,ross!B$3:B$960,1)+1))</f>
        <v>5.4998990145030309</v>
      </c>
      <c r="G321" s="3">
        <f t="shared" si="8"/>
        <v>1.0000000000000001E-30</v>
      </c>
      <c r="H321" s="9">
        <f>FORECAST(A321,INDEX('18O'!C$3:C$29,MATCH(A321,'18O'!A$3:A$29,1)):INDEX('18O'!C$3:C$29,MATCH(A321,'18O'!A$3:A$29,1)+1),INDEX('18O'!A$3:A$29,MATCH(A321,'18O'!A$3:A$29,1)):INDEX('18O'!A$3:A$29,MATCH(A321,'18O'!A$3:A$29,1)+1))</f>
        <v>111.19365079365082</v>
      </c>
      <c r="I321" s="9">
        <f>FORECAST(A321,INDEX('18O'!E$3:E$29,MATCH(A321,'18O'!A$3:A$29,1)):INDEX('18O'!E$3:E$29,MATCH(A321,'18O'!A$3:A$29,1)+1),INDEX('18O'!A$3:A$29,MATCH(A321,'18O'!A$3:A$29,1)):INDEX('18O'!A$3:A$29,MATCH(A321,'18O'!A$3:A$29,1)+1))</f>
        <v>8.7712717485748204</v>
      </c>
      <c r="J321" s="27">
        <f>'39Ar'!E321</f>
        <v>3.5020289855072448</v>
      </c>
      <c r="K321" s="8">
        <f>FORECAST($A321,INDEX(NG!B$2:B$17,MATCH($A321,NG!A$2:A$17,1)):INDEX(NG!B$2:B$17,MATCH($A321,NG!A$2:A$17,1)+1),INDEX(NG!A$2:A$17,MATCH($A321,NG!A$2:A$17,1)):INDEX(NG!A$2:A$17,MATCH($A321,NG!A$2:A$17,1)+1))</f>
        <v>2.0685875701592867E-5</v>
      </c>
      <c r="L321" s="8">
        <f>FORECAST($A321,INDEX(NG!D$2:D$18,MATCH($A321,NG!C$2:C$18,1)):INDEX(NG!D$2:D$18,MATCH($A321,NG!C$2:C$18,1)+1),INDEX(NG!C$2:C$18,MATCH($A321,NG!C$2:C$18,1)):INDEX(NG!C$2:C$18,MATCH($A321,NG!C$2:C$18,1)+1))</f>
        <v>9.5625109082437782E-8</v>
      </c>
      <c r="M321" s="8">
        <f>FORECAST($A321,INDEX(NG!F$2:F$14,MATCH($A321,NG!E$2:E$14,1)):INDEX(NG!F$2:F$14,MATCH($A321,NG!E$2:E$14,1)+1),INDEX(NG!E$2:E$14,MATCH($A321,NG!E$2:E$14,1)):INDEX(NG!E$2:E$14,MATCH($A321,NG!E$2:E$14,1)+1))</f>
        <v>3.2764708968765383E-7</v>
      </c>
      <c r="N321" s="8">
        <f>FORECAST($A321,INDEX(NG!H$2:H$14,MATCH($A321,NG!G$2:G$14,1)):INDEX(NG!H$2:H$14,MATCH($A321,NG!G$2:G$14,1)+1),INDEX(NG!G$2:G$14,MATCH($A321,NG!G$2:G$14,1)):INDEX(NG!G$2:G$14,MATCH($A321,NG!G$2:G$14,1)+1))</f>
        <v>2.2179848497222854E-8</v>
      </c>
      <c r="O321" s="3">
        <v>3.0000000000000001E-6</v>
      </c>
      <c r="P321" s="3">
        <v>5.0000000000000003E-10</v>
      </c>
      <c r="T321" s="9"/>
    </row>
    <row r="322" spans="1:20" x14ac:dyDescent="0.35">
      <c r="A322">
        <v>320</v>
      </c>
      <c r="B322" s="13">
        <f t="shared" si="9"/>
        <v>-320</v>
      </c>
      <c r="C322" s="2">
        <v>0</v>
      </c>
      <c r="D322" s="2">
        <v>0</v>
      </c>
      <c r="E322" s="7">
        <f>FORECAST(A322,INDEX(ross!C$3:C$960,MATCH(A322,ross!B$3:B$960,1)):INDEX(ross!C$3:C$960,MATCH(A322,ross!B$3:B$960,1)+1),INDEX(ross!B$3:B$960,MATCH(A322,ross!B$3:B$960,1)):INDEX(ross!B$3:B$960,MATCH(A322,ross!B$3:B$960,1)+1))</f>
        <v>25.448708660000001</v>
      </c>
      <c r="F322" s="7">
        <f>FORECAST(A322,INDEX(ross!I$3:I$960,MATCH(A322,ross!B$3:B$960,1)):INDEX(ross!I$3:I$960,MATCH(A322,ross!B$3:B$960,1)+1),INDEX(ross!B$3:B$960,MATCH(A322,ross!B$3:B$960,1)):INDEX(ross!B$3:B$960,MATCH(A322,ross!B$3:B$960,1)+1))</f>
        <v>5.5180820984899945</v>
      </c>
      <c r="G322" s="3">
        <f t="shared" si="8"/>
        <v>1.0000000000000001E-30</v>
      </c>
      <c r="H322" s="9">
        <f>FORECAST(A322,INDEX('18O'!C$3:C$29,MATCH(A322,'18O'!A$3:A$29,1)):INDEX('18O'!C$3:C$29,MATCH(A322,'18O'!A$3:A$29,1)+1),INDEX('18O'!A$3:A$29,MATCH(A322,'18O'!A$3:A$29,1)):INDEX('18O'!A$3:A$29,MATCH(A322,'18O'!A$3:A$29,1)+1))</f>
        <v>111.19220779220781</v>
      </c>
      <c r="I322" s="9">
        <f>FORECAST(A322,INDEX('18O'!E$3:E$29,MATCH(A322,'18O'!A$3:A$29,1)):INDEX('18O'!E$3:E$29,MATCH(A322,'18O'!A$3:A$29,1)+1),INDEX('18O'!A$3:A$29,MATCH(A322,'18O'!A$3:A$29,1)):INDEX('18O'!A$3:A$29,MATCH(A322,'18O'!A$3:A$29,1)+1))</f>
        <v>8.7706135035908073</v>
      </c>
      <c r="J322" s="27">
        <f>'39Ar'!E322</f>
        <v>3.4705797101449267</v>
      </c>
      <c r="K322" s="8">
        <f>FORECAST($A322,INDEX(NG!B$2:B$17,MATCH($A322,NG!A$2:A$17,1)):INDEX(NG!B$2:B$17,MATCH($A322,NG!A$2:A$17,1)+1),INDEX(NG!A$2:A$17,MATCH($A322,NG!A$2:A$17,1)):INDEX(NG!A$2:A$17,MATCH($A322,NG!A$2:A$17,1)+1))</f>
        <v>2.0725331618219059E-5</v>
      </c>
      <c r="L322" s="8">
        <f>FORECAST($A322,INDEX(NG!D$2:D$18,MATCH($A322,NG!C$2:C$18,1)):INDEX(NG!D$2:D$18,MATCH($A322,NG!C$2:C$18,1)+1),INDEX(NG!C$2:C$18,MATCH($A322,NG!C$2:C$18,1)):INDEX(NG!C$2:C$18,MATCH($A322,NG!C$2:C$18,1)+1))</f>
        <v>9.5572807185463257E-8</v>
      </c>
      <c r="M322" s="8">
        <f>FORECAST($A322,INDEX(NG!F$2:F$14,MATCH($A322,NG!E$2:E$14,1)):INDEX(NG!F$2:F$14,MATCH($A322,NG!E$2:E$14,1)+1),INDEX(NG!E$2:E$14,MATCH($A322,NG!E$2:E$14,1)):INDEX(NG!E$2:E$14,MATCH($A322,NG!E$2:E$14,1)+1))</f>
        <v>3.2735588973315117E-7</v>
      </c>
      <c r="N322" s="8">
        <f>FORECAST($A322,INDEX(NG!H$2:H$14,MATCH($A322,NG!G$2:G$14,1)):INDEX(NG!H$2:H$14,MATCH($A322,NG!G$2:G$14,1)+1),INDEX(NG!G$2:G$14,MATCH($A322,NG!G$2:G$14,1)):INDEX(NG!G$2:G$14,MATCH($A322,NG!G$2:G$14,1)+1))</f>
        <v>2.2217672441052814E-8</v>
      </c>
      <c r="O322" s="3">
        <v>3.0000000000000001E-6</v>
      </c>
      <c r="P322" s="3">
        <v>5.0000000000000003E-10</v>
      </c>
      <c r="T322" s="9"/>
    </row>
    <row r="323" spans="1:20" x14ac:dyDescent="0.35">
      <c r="A323">
        <v>321</v>
      </c>
      <c r="B323" s="13">
        <f t="shared" si="9"/>
        <v>-321</v>
      </c>
      <c r="C323" s="2">
        <v>0</v>
      </c>
      <c r="D323" s="2">
        <v>0</v>
      </c>
      <c r="E323" s="7">
        <f>FORECAST(A323,INDEX(ross!C$3:C$960,MATCH(A323,ross!B$3:B$960,1)):INDEX(ross!C$3:C$960,MATCH(A323,ross!B$3:B$960,1)+1),INDEX(ross!B$3:B$960,MATCH(A323,ross!B$3:B$960,1)):INDEX(ross!B$3:B$960,MATCH(A323,ross!B$3:B$960,1)+1))</f>
        <v>25.470534919999999</v>
      </c>
      <c r="F323" s="7">
        <f>FORECAST(A323,INDEX(ross!I$3:I$960,MATCH(A323,ross!B$3:B$960,1)):INDEX(ross!I$3:I$960,MATCH(A323,ross!B$3:B$960,1)+1),INDEX(ross!B$3:B$960,MATCH(A323,ross!B$3:B$960,1)):INDEX(ross!B$3:B$960,MATCH(A323,ross!B$3:B$960,1)+1))</f>
        <v>5.53118453845053</v>
      </c>
      <c r="G323" s="3">
        <f t="shared" ref="G323:G354" si="10">1E-30</f>
        <v>1.0000000000000001E-30</v>
      </c>
      <c r="H323" s="9">
        <f>FORECAST(A323,INDEX('18O'!C$3:C$29,MATCH(A323,'18O'!A$3:A$29,1)):INDEX('18O'!C$3:C$29,MATCH(A323,'18O'!A$3:A$29,1)+1),INDEX('18O'!A$3:A$29,MATCH(A323,'18O'!A$3:A$29,1)):INDEX('18O'!A$3:A$29,MATCH(A323,'18O'!A$3:A$29,1)+1))</f>
        <v>111.1907647907648</v>
      </c>
      <c r="I323" s="9">
        <f>FORECAST(A323,INDEX('18O'!E$3:E$29,MATCH(A323,'18O'!A$3:A$29,1)):INDEX('18O'!E$3:E$29,MATCH(A323,'18O'!A$3:A$29,1)+1),INDEX('18O'!A$3:A$29,MATCH(A323,'18O'!A$3:A$29,1)):INDEX('18O'!A$3:A$29,MATCH(A323,'18O'!A$3:A$29,1)+1))</f>
        <v>8.7699552586067941</v>
      </c>
      <c r="J323" s="27">
        <f>'39Ar'!E323</f>
        <v>3.4391304347826068</v>
      </c>
      <c r="K323" s="8">
        <f>FORECAST($A323,INDEX(NG!B$2:B$17,MATCH($A323,NG!A$2:A$17,1)):INDEX(NG!B$2:B$17,MATCH($A323,NG!A$2:A$17,1)+1),INDEX(NG!A$2:A$17,MATCH($A323,NG!A$2:A$17,1)):INDEX(NG!A$2:A$17,MATCH($A323,NG!A$2:A$17,1)+1))</f>
        <v>2.0764787534845252E-5</v>
      </c>
      <c r="L323" s="8">
        <f>FORECAST($A323,INDEX(NG!D$2:D$18,MATCH($A323,NG!C$2:C$18,1)):INDEX(NG!D$2:D$18,MATCH($A323,NG!C$2:C$18,1)+1),INDEX(NG!C$2:C$18,MATCH($A323,NG!C$2:C$18,1)):INDEX(NG!C$2:C$18,MATCH($A323,NG!C$2:C$18,1)+1))</f>
        <v>9.5520505288488731E-8</v>
      </c>
      <c r="M323" s="8">
        <f>FORECAST($A323,INDEX(NG!F$2:F$14,MATCH($A323,NG!E$2:E$14,1)):INDEX(NG!F$2:F$14,MATCH($A323,NG!E$2:E$14,1)+1),INDEX(NG!E$2:E$14,MATCH($A323,NG!E$2:E$14,1)):INDEX(NG!E$2:E$14,MATCH($A323,NG!E$2:E$14,1)+1))</f>
        <v>3.2706468977864852E-7</v>
      </c>
      <c r="N323" s="8">
        <f>FORECAST($A323,INDEX(NG!H$2:H$14,MATCH($A323,NG!G$2:G$14,1)):INDEX(NG!H$2:H$14,MATCH($A323,NG!G$2:G$14,1)+1),INDEX(NG!G$2:G$14,MATCH($A323,NG!G$2:G$14,1)):INDEX(NG!G$2:G$14,MATCH($A323,NG!G$2:G$14,1)+1))</f>
        <v>2.2255496384882774E-8</v>
      </c>
      <c r="O323" s="3">
        <v>3.0000000000000001E-6</v>
      </c>
      <c r="P323" s="3">
        <v>5.0000000000000003E-10</v>
      </c>
      <c r="T323" s="9"/>
    </row>
    <row r="324" spans="1:20" x14ac:dyDescent="0.35">
      <c r="A324">
        <v>322</v>
      </c>
      <c r="B324" s="13">
        <f t="shared" ref="B324:B387" si="11">-A324</f>
        <v>-322</v>
      </c>
      <c r="C324" s="2">
        <v>0</v>
      </c>
      <c r="D324" s="2">
        <v>0</v>
      </c>
      <c r="E324" s="7">
        <f>FORECAST(A324,INDEX(ross!C$3:C$960,MATCH(A324,ross!B$3:B$960,1)):INDEX(ross!C$3:C$960,MATCH(A324,ross!B$3:B$960,1)+1),INDEX(ross!B$3:B$960,MATCH(A324,ross!B$3:B$960,1)):INDEX(ross!B$3:B$960,MATCH(A324,ross!B$3:B$960,1)+1))</f>
        <v>25.48456977</v>
      </c>
      <c r="F324" s="7">
        <f>FORECAST(A324,INDEX(ross!I$3:I$960,MATCH(A324,ross!B$3:B$960,1)):INDEX(ross!I$3:I$960,MATCH(A324,ross!B$3:B$960,1)+1),INDEX(ross!B$3:B$960,MATCH(A324,ross!B$3:B$960,1)):INDEX(ross!B$3:B$960,MATCH(A324,ross!B$3:B$960,1)+1))</f>
        <v>5.5445086218007269</v>
      </c>
      <c r="G324" s="3">
        <f t="shared" si="10"/>
        <v>1.0000000000000001E-30</v>
      </c>
      <c r="H324" s="9">
        <f>FORECAST(A324,INDEX('18O'!C$3:C$29,MATCH(A324,'18O'!A$3:A$29,1)):INDEX('18O'!C$3:C$29,MATCH(A324,'18O'!A$3:A$29,1)+1),INDEX('18O'!A$3:A$29,MATCH(A324,'18O'!A$3:A$29,1)):INDEX('18O'!A$3:A$29,MATCH(A324,'18O'!A$3:A$29,1)+1))</f>
        <v>111.18932178932181</v>
      </c>
      <c r="I324" s="9">
        <f>FORECAST(A324,INDEX('18O'!E$3:E$29,MATCH(A324,'18O'!A$3:A$29,1)):INDEX('18O'!E$3:E$29,MATCH(A324,'18O'!A$3:A$29,1)+1),INDEX('18O'!A$3:A$29,MATCH(A324,'18O'!A$3:A$29,1)):INDEX('18O'!A$3:A$29,MATCH(A324,'18O'!A$3:A$29,1)+1))</f>
        <v>8.7692970136227828</v>
      </c>
      <c r="J324" s="27">
        <f>'39Ar'!E324</f>
        <v>3.4076811594202887</v>
      </c>
      <c r="K324" s="8">
        <f>FORECAST($A324,INDEX(NG!B$2:B$17,MATCH($A324,NG!A$2:A$17,1)):INDEX(NG!B$2:B$17,MATCH($A324,NG!A$2:A$17,1)+1),INDEX(NG!A$2:A$17,MATCH($A324,NG!A$2:A$17,1)):INDEX(NG!A$2:A$17,MATCH($A324,NG!A$2:A$17,1)+1))</f>
        <v>2.0804243451471452E-5</v>
      </c>
      <c r="L324" s="8">
        <f>FORECAST($A324,INDEX(NG!D$2:D$18,MATCH($A324,NG!C$2:C$18,1)):INDEX(NG!D$2:D$18,MATCH($A324,NG!C$2:C$18,1)+1),INDEX(NG!C$2:C$18,MATCH($A324,NG!C$2:C$18,1)):INDEX(NG!C$2:C$18,MATCH($A324,NG!C$2:C$18,1)+1))</f>
        <v>9.5468203391514206E-8</v>
      </c>
      <c r="M324" s="8">
        <f>FORECAST($A324,INDEX(NG!F$2:F$14,MATCH($A324,NG!E$2:E$14,1)):INDEX(NG!F$2:F$14,MATCH($A324,NG!E$2:E$14,1)+1),INDEX(NG!E$2:E$14,MATCH($A324,NG!E$2:E$14,1)):INDEX(NG!E$2:E$14,MATCH($A324,NG!E$2:E$14,1)+1))</f>
        <v>3.2677348982414592E-7</v>
      </c>
      <c r="N324" s="8">
        <f>FORECAST($A324,INDEX(NG!H$2:H$14,MATCH($A324,NG!G$2:G$14,1)):INDEX(NG!H$2:H$14,MATCH($A324,NG!G$2:G$14,1)+1),INDEX(NG!G$2:G$14,MATCH($A324,NG!G$2:G$14,1)):INDEX(NG!G$2:G$14,MATCH($A324,NG!G$2:G$14,1)+1))</f>
        <v>2.2293320328712734E-8</v>
      </c>
      <c r="O324" s="3">
        <v>3.0000000000000001E-6</v>
      </c>
      <c r="P324" s="3">
        <v>5.0000000000000003E-10</v>
      </c>
      <c r="T324" s="9"/>
    </row>
    <row r="325" spans="1:20" x14ac:dyDescent="0.35">
      <c r="A325">
        <v>323</v>
      </c>
      <c r="B325" s="13">
        <f t="shared" si="11"/>
        <v>-323</v>
      </c>
      <c r="C325" s="2">
        <v>0</v>
      </c>
      <c r="D325" s="2">
        <v>0</v>
      </c>
      <c r="E325" s="7">
        <f>FORECAST(A325,INDEX(ross!C$3:C$960,MATCH(A325,ross!B$3:B$960,1)):INDEX(ross!C$3:C$960,MATCH(A325,ross!B$3:B$960,1)+1),INDEX(ross!B$3:B$960,MATCH(A325,ross!B$3:B$960,1)):INDEX(ross!B$3:B$960,MATCH(A325,ross!B$3:B$960,1)+1))</f>
        <v>25.49772643</v>
      </c>
      <c r="F325" s="7">
        <f>FORECAST(A325,INDEX(ross!I$3:I$960,MATCH(A325,ross!B$3:B$960,1)):INDEX(ross!I$3:I$960,MATCH(A325,ross!B$3:B$960,1)+1),INDEX(ross!B$3:B$960,MATCH(A325,ross!B$3:B$960,1)):INDEX(ross!B$3:B$960,MATCH(A325,ross!B$3:B$960,1)+1))</f>
        <v>5.5535509493729025</v>
      </c>
      <c r="G325" s="3">
        <f t="shared" si="10"/>
        <v>1.0000000000000001E-30</v>
      </c>
      <c r="H325" s="9">
        <f>FORECAST(A325,INDEX('18O'!C$3:C$29,MATCH(A325,'18O'!A$3:A$29,1)):INDEX('18O'!C$3:C$29,MATCH(A325,'18O'!A$3:A$29,1)+1),INDEX('18O'!A$3:A$29,MATCH(A325,'18O'!A$3:A$29,1)):INDEX('18O'!A$3:A$29,MATCH(A325,'18O'!A$3:A$29,1)+1))</f>
        <v>111.1878787878788</v>
      </c>
      <c r="I325" s="9">
        <f>FORECAST(A325,INDEX('18O'!E$3:E$29,MATCH(A325,'18O'!A$3:A$29,1)):INDEX('18O'!E$3:E$29,MATCH(A325,'18O'!A$3:A$29,1)+1),INDEX('18O'!A$3:A$29,MATCH(A325,'18O'!A$3:A$29,1)):INDEX('18O'!A$3:A$29,MATCH(A325,'18O'!A$3:A$29,1)+1))</f>
        <v>8.7686387686387697</v>
      </c>
      <c r="J325" s="27">
        <f>'39Ar'!E325</f>
        <v>3.3762318840579688</v>
      </c>
      <c r="K325" s="8">
        <f>FORECAST($A325,INDEX(NG!B$2:B$17,MATCH($A325,NG!A$2:A$17,1)):INDEX(NG!B$2:B$17,MATCH($A325,NG!A$2:A$17,1)+1),INDEX(NG!A$2:A$17,MATCH($A325,NG!A$2:A$17,1)):INDEX(NG!A$2:A$17,MATCH($A325,NG!A$2:A$17,1)+1))</f>
        <v>2.0843699368097645E-5</v>
      </c>
      <c r="L325" s="8">
        <f>FORECAST($A325,INDEX(NG!D$2:D$18,MATCH($A325,NG!C$2:C$18,1)):INDEX(NG!D$2:D$18,MATCH($A325,NG!C$2:C$18,1)+1),INDEX(NG!C$2:C$18,MATCH($A325,NG!C$2:C$18,1)):INDEX(NG!C$2:C$18,MATCH($A325,NG!C$2:C$18,1)+1))</f>
        <v>9.541590149453968E-8</v>
      </c>
      <c r="M325" s="8">
        <f>FORECAST($A325,INDEX(NG!F$2:F$14,MATCH($A325,NG!E$2:E$14,1)):INDEX(NG!F$2:F$14,MATCH($A325,NG!E$2:E$14,1)+1),INDEX(NG!E$2:E$14,MATCH($A325,NG!E$2:E$14,1)):INDEX(NG!E$2:E$14,MATCH($A325,NG!E$2:E$14,1)+1))</f>
        <v>3.2648228986964326E-7</v>
      </c>
      <c r="N325" s="8">
        <f>FORECAST($A325,INDEX(NG!H$2:H$14,MATCH($A325,NG!G$2:G$14,1)):INDEX(NG!H$2:H$14,MATCH($A325,NG!G$2:G$14,1)+1),INDEX(NG!G$2:G$14,MATCH($A325,NG!G$2:G$14,1)):INDEX(NG!G$2:G$14,MATCH($A325,NG!G$2:G$14,1)+1))</f>
        <v>2.2331144272542694E-8</v>
      </c>
      <c r="O325" s="3">
        <v>3.0000000000000001E-6</v>
      </c>
      <c r="P325" s="3">
        <v>5.0000000000000003E-10</v>
      </c>
      <c r="T325" s="9"/>
    </row>
    <row r="326" spans="1:20" x14ac:dyDescent="0.35">
      <c r="A326">
        <v>324</v>
      </c>
      <c r="B326" s="13">
        <f t="shared" si="11"/>
        <v>-324</v>
      </c>
      <c r="C326" s="2">
        <v>0</v>
      </c>
      <c r="D326" s="2">
        <v>0</v>
      </c>
      <c r="E326" s="7">
        <f>FORECAST(A326,INDEX(ross!C$3:C$960,MATCH(A326,ross!B$3:B$960,1)):INDEX(ross!C$3:C$960,MATCH(A326,ross!B$3:B$960,1)+1),INDEX(ross!B$3:B$960,MATCH(A326,ross!B$3:B$960,1)):INDEX(ross!B$3:B$960,MATCH(A326,ross!B$3:B$960,1)+1))</f>
        <v>25.507423719999998</v>
      </c>
      <c r="F326" s="7">
        <f>FORECAST(A326,INDEX(ross!I$3:I$960,MATCH(A326,ross!B$3:B$960,1)):INDEX(ross!I$3:I$960,MATCH(A326,ross!B$3:B$960,1)+1),INDEX(ross!B$3:B$960,MATCH(A326,ross!B$3:B$960,1)):INDEX(ross!B$3:B$960,MATCH(A326,ross!B$3:B$960,1)+1))</f>
        <v>5.5658041746406379</v>
      </c>
      <c r="G326" s="3">
        <f t="shared" si="10"/>
        <v>1.0000000000000001E-30</v>
      </c>
      <c r="H326" s="9">
        <f>FORECAST(A326,INDEX('18O'!C$3:C$29,MATCH(A326,'18O'!A$3:A$29,1)):INDEX('18O'!C$3:C$29,MATCH(A326,'18O'!A$3:A$29,1)+1),INDEX('18O'!A$3:A$29,MATCH(A326,'18O'!A$3:A$29,1)):INDEX('18O'!A$3:A$29,MATCH(A326,'18O'!A$3:A$29,1)+1))</f>
        <v>111.18643578643581</v>
      </c>
      <c r="I326" s="9">
        <f>FORECAST(A326,INDEX('18O'!E$3:E$29,MATCH(A326,'18O'!A$3:A$29,1)):INDEX('18O'!E$3:E$29,MATCH(A326,'18O'!A$3:A$29,1)+1),INDEX('18O'!A$3:A$29,MATCH(A326,'18O'!A$3:A$29,1)):INDEX('18O'!A$3:A$29,MATCH(A326,'18O'!A$3:A$29,1)+1))</f>
        <v>8.7679805236547566</v>
      </c>
      <c r="J326" s="27">
        <f>'39Ar'!E326</f>
        <v>3.3447826086956507</v>
      </c>
      <c r="K326" s="8">
        <f>FORECAST($A326,INDEX(NG!B$2:B$17,MATCH($A326,NG!A$2:A$17,1)):INDEX(NG!B$2:B$17,MATCH($A326,NG!A$2:A$17,1)+1),INDEX(NG!A$2:A$17,MATCH($A326,NG!A$2:A$17,1)):INDEX(NG!A$2:A$17,MATCH($A326,NG!A$2:A$17,1)+1))</f>
        <v>2.0883155284723837E-5</v>
      </c>
      <c r="L326" s="8">
        <f>FORECAST($A326,INDEX(NG!D$2:D$18,MATCH($A326,NG!C$2:C$18,1)):INDEX(NG!D$2:D$18,MATCH($A326,NG!C$2:C$18,1)+1),INDEX(NG!C$2:C$18,MATCH($A326,NG!C$2:C$18,1)):INDEX(NG!C$2:C$18,MATCH($A326,NG!C$2:C$18,1)+1))</f>
        <v>9.5363599597565155E-8</v>
      </c>
      <c r="M326" s="8">
        <f>FORECAST($A326,INDEX(NG!F$2:F$14,MATCH($A326,NG!E$2:E$14,1)):INDEX(NG!F$2:F$14,MATCH($A326,NG!E$2:E$14,1)+1),INDEX(NG!E$2:E$14,MATCH($A326,NG!E$2:E$14,1)):INDEX(NG!E$2:E$14,MATCH($A326,NG!E$2:E$14,1)+1))</f>
        <v>3.2619108991514066E-7</v>
      </c>
      <c r="N326" s="8">
        <f>FORECAST($A326,INDEX(NG!H$2:H$14,MATCH($A326,NG!G$2:G$14,1)):INDEX(NG!H$2:H$14,MATCH($A326,NG!G$2:G$14,1)+1),INDEX(NG!G$2:G$14,MATCH($A326,NG!G$2:G$14,1)):INDEX(NG!G$2:G$14,MATCH($A326,NG!G$2:G$14,1)+1))</f>
        <v>2.2368968216372654E-8</v>
      </c>
      <c r="O326" s="3">
        <v>3.0000000000000001E-6</v>
      </c>
      <c r="P326" s="3">
        <v>5.0000000000000003E-10</v>
      </c>
      <c r="T326" s="9"/>
    </row>
    <row r="327" spans="1:20" x14ac:dyDescent="0.35">
      <c r="A327">
        <v>325</v>
      </c>
      <c r="B327" s="13">
        <f t="shared" si="11"/>
        <v>-325</v>
      </c>
      <c r="C327" s="2">
        <v>0</v>
      </c>
      <c r="D327" s="2">
        <v>0</v>
      </c>
      <c r="E327" s="7">
        <f>FORECAST(A327,INDEX(ross!C$3:C$960,MATCH(A327,ross!B$3:B$960,1)):INDEX(ross!C$3:C$960,MATCH(A327,ross!B$3:B$960,1)+1),INDEX(ross!B$3:B$960,MATCH(A327,ross!B$3:B$960,1)):INDEX(ross!B$3:B$960,MATCH(A327,ross!B$3:B$960,1)+1))</f>
        <v>25.519692679999999</v>
      </c>
      <c r="F327" s="7">
        <f>FORECAST(A327,INDEX(ross!I$3:I$960,MATCH(A327,ross!B$3:B$960,1)):INDEX(ross!I$3:I$960,MATCH(A327,ross!B$3:B$960,1)+1),INDEX(ross!B$3:B$960,MATCH(A327,ross!B$3:B$960,1)):INDEX(ross!B$3:B$960,MATCH(A327,ross!B$3:B$960,1)+1))</f>
        <v>5.5698125421446587</v>
      </c>
      <c r="G327" s="3">
        <f t="shared" si="10"/>
        <v>1.0000000000000001E-30</v>
      </c>
      <c r="H327" s="9">
        <f>FORECAST(A327,INDEX('18O'!C$3:C$29,MATCH(A327,'18O'!A$3:A$29,1)):INDEX('18O'!C$3:C$29,MATCH(A327,'18O'!A$3:A$29,1)+1),INDEX('18O'!A$3:A$29,MATCH(A327,'18O'!A$3:A$29,1)):INDEX('18O'!A$3:A$29,MATCH(A327,'18O'!A$3:A$29,1)+1))</f>
        <v>111.1849927849928</v>
      </c>
      <c r="I327" s="9">
        <f>FORECAST(A327,INDEX('18O'!E$3:E$29,MATCH(A327,'18O'!A$3:A$29,1)):INDEX('18O'!E$3:E$29,MATCH(A327,'18O'!A$3:A$29,1)+1),INDEX('18O'!A$3:A$29,MATCH(A327,'18O'!A$3:A$29,1)):INDEX('18O'!A$3:A$29,MATCH(A327,'18O'!A$3:A$29,1)+1))</f>
        <v>8.7673222786707434</v>
      </c>
      <c r="J327" s="27">
        <f>'39Ar'!E327</f>
        <v>3.3133333333333326</v>
      </c>
      <c r="K327" s="8">
        <f>FORECAST($A327,INDEX(NG!B$2:B$17,MATCH($A327,NG!A$2:A$17,1)):INDEX(NG!B$2:B$17,MATCH($A327,NG!A$2:A$17,1)+1),INDEX(NG!A$2:A$17,MATCH($A327,NG!A$2:A$17,1)):INDEX(NG!A$2:A$17,MATCH($A327,NG!A$2:A$17,1)+1))</f>
        <v>2.0922611201350033E-5</v>
      </c>
      <c r="L327" s="8">
        <f>FORECAST($A327,INDEX(NG!D$2:D$18,MATCH($A327,NG!C$2:C$18,1)):INDEX(NG!D$2:D$18,MATCH($A327,NG!C$2:C$18,1)+1),INDEX(NG!C$2:C$18,MATCH($A327,NG!C$2:C$18,1)):INDEX(NG!C$2:C$18,MATCH($A327,NG!C$2:C$18,1)+1))</f>
        <v>9.531129770059063E-8</v>
      </c>
      <c r="M327" s="8">
        <f>FORECAST($A327,INDEX(NG!F$2:F$14,MATCH($A327,NG!E$2:E$14,1)):INDEX(NG!F$2:F$14,MATCH($A327,NG!E$2:E$14,1)+1),INDEX(NG!E$2:E$14,MATCH($A327,NG!E$2:E$14,1)):INDEX(NG!E$2:E$14,MATCH($A327,NG!E$2:E$14,1)+1))</f>
        <v>3.2589988996063801E-7</v>
      </c>
      <c r="N327" s="8">
        <f>FORECAST($A327,INDEX(NG!H$2:H$14,MATCH($A327,NG!G$2:G$14,1)):INDEX(NG!H$2:H$14,MATCH($A327,NG!G$2:G$14,1)+1),INDEX(NG!G$2:G$14,MATCH($A327,NG!G$2:G$14,1)):INDEX(NG!G$2:G$14,MATCH($A327,NG!G$2:G$14,1)+1))</f>
        <v>2.2406792160202614E-8</v>
      </c>
      <c r="O327" s="3">
        <v>3.0000000000000001E-6</v>
      </c>
      <c r="P327" s="3">
        <v>5.0000000000000003E-10</v>
      </c>
      <c r="T327" s="9"/>
    </row>
    <row r="328" spans="1:20" x14ac:dyDescent="0.35">
      <c r="A328">
        <v>326</v>
      </c>
      <c r="B328" s="13">
        <f t="shared" si="11"/>
        <v>-326</v>
      </c>
      <c r="C328" s="2">
        <v>0</v>
      </c>
      <c r="D328" s="2">
        <v>0</v>
      </c>
      <c r="E328" s="7">
        <f>FORECAST(A328,INDEX(ross!C$3:C$960,MATCH(A328,ross!B$3:B$960,1)):INDEX(ross!C$3:C$960,MATCH(A328,ross!B$3:B$960,1)+1),INDEX(ross!B$3:B$960,MATCH(A328,ross!B$3:B$960,1)):INDEX(ross!B$3:B$960,MATCH(A328,ross!B$3:B$960,1)+1))</f>
        <v>25.531414170000001</v>
      </c>
      <c r="F328" s="7">
        <f>FORECAST(A328,INDEX(ross!I$3:I$960,MATCH(A328,ross!B$3:B$960,1)):INDEX(ross!I$3:I$960,MATCH(A328,ross!B$3:B$960,1)+1),INDEX(ross!B$3:B$960,MATCH(A328,ross!B$3:B$960,1)):INDEX(ross!B$3:B$960,MATCH(A328,ross!B$3:B$960,1)+1))</f>
        <v>5.5822381243812078</v>
      </c>
      <c r="G328" s="3">
        <f t="shared" si="10"/>
        <v>1.0000000000000001E-30</v>
      </c>
      <c r="H328" s="9">
        <f>FORECAST(A328,INDEX('18O'!C$3:C$29,MATCH(A328,'18O'!A$3:A$29,1)):INDEX('18O'!C$3:C$29,MATCH(A328,'18O'!A$3:A$29,1)+1),INDEX('18O'!A$3:A$29,MATCH(A328,'18O'!A$3:A$29,1)):INDEX('18O'!A$3:A$29,MATCH(A328,'18O'!A$3:A$29,1)+1))</f>
        <v>111.18354978354979</v>
      </c>
      <c r="I328" s="9">
        <f>FORECAST(A328,INDEX('18O'!E$3:E$29,MATCH(A328,'18O'!A$3:A$29,1)):INDEX('18O'!E$3:E$29,MATCH(A328,'18O'!A$3:A$29,1)+1),INDEX('18O'!A$3:A$29,MATCH(A328,'18O'!A$3:A$29,1)):INDEX('18O'!A$3:A$29,MATCH(A328,'18O'!A$3:A$29,1)+1))</f>
        <v>8.7666640336867321</v>
      </c>
      <c r="J328" s="27">
        <f>'39Ar'!E328</f>
        <v>3.2818840579710127</v>
      </c>
      <c r="K328" s="8">
        <f>FORECAST($A328,INDEX(NG!B$2:B$17,MATCH($A328,NG!A$2:A$17,1)):INDEX(NG!B$2:B$17,MATCH($A328,NG!A$2:A$17,1)+1),INDEX(NG!A$2:A$17,MATCH($A328,NG!A$2:A$17,1)):INDEX(NG!A$2:A$17,MATCH($A328,NG!A$2:A$17,1)+1))</f>
        <v>2.096206711797623E-5</v>
      </c>
      <c r="L328" s="8">
        <f>FORECAST($A328,INDEX(NG!D$2:D$18,MATCH($A328,NG!C$2:C$18,1)):INDEX(NG!D$2:D$18,MATCH($A328,NG!C$2:C$18,1)+1),INDEX(NG!C$2:C$18,MATCH($A328,NG!C$2:C$18,1)):INDEX(NG!C$2:C$18,MATCH($A328,NG!C$2:C$18,1)+1))</f>
        <v>9.5258995803616104E-8</v>
      </c>
      <c r="M328" s="8">
        <f>FORECAST($A328,INDEX(NG!F$2:F$14,MATCH($A328,NG!E$2:E$14,1)):INDEX(NG!F$2:F$14,MATCH($A328,NG!E$2:E$14,1)+1),INDEX(NG!E$2:E$14,MATCH($A328,NG!E$2:E$14,1)):INDEX(NG!E$2:E$14,MATCH($A328,NG!E$2:E$14,1)+1))</f>
        <v>3.2560869000613535E-7</v>
      </c>
      <c r="N328" s="8">
        <f>FORECAST($A328,INDEX(NG!H$2:H$14,MATCH($A328,NG!G$2:G$14,1)):INDEX(NG!H$2:H$14,MATCH($A328,NG!G$2:G$14,1)+1),INDEX(NG!G$2:G$14,MATCH($A328,NG!G$2:G$14,1)):INDEX(NG!G$2:G$14,MATCH($A328,NG!G$2:G$14,1)+1))</f>
        <v>2.2444616104032574E-8</v>
      </c>
      <c r="O328" s="3">
        <v>3.0000000000000001E-6</v>
      </c>
      <c r="P328" s="3">
        <v>5.0000000000000003E-10</v>
      </c>
      <c r="T328" s="9"/>
    </row>
    <row r="329" spans="1:20" x14ac:dyDescent="0.35">
      <c r="A329">
        <v>327</v>
      </c>
      <c r="B329" s="13">
        <f t="shared" si="11"/>
        <v>-327</v>
      </c>
      <c r="C329" s="2">
        <v>0</v>
      </c>
      <c r="D329" s="2">
        <v>0</v>
      </c>
      <c r="E329" s="7">
        <f>FORECAST(A329,INDEX(ross!C$3:C$960,MATCH(A329,ross!B$3:B$960,1)):INDEX(ross!C$3:C$960,MATCH(A329,ross!B$3:B$960,1)+1),INDEX(ross!B$3:B$960,MATCH(A329,ross!B$3:B$960,1)):INDEX(ross!B$3:B$960,MATCH(A329,ross!B$3:B$960,1)+1))</f>
        <v>25.543950460000005</v>
      </c>
      <c r="F329" s="7">
        <f>FORECAST(A329,INDEX(ross!I$3:I$960,MATCH(A329,ross!B$3:B$960,1)):INDEX(ross!I$3:I$960,MATCH(A329,ross!B$3:B$960,1)+1),INDEX(ross!B$3:B$960,MATCH(A329,ross!B$3:B$960,1)):INDEX(ross!B$3:B$960,MATCH(A329,ross!B$3:B$960,1)+1))</f>
        <v>5.5915054951043794</v>
      </c>
      <c r="G329" s="3">
        <f t="shared" si="10"/>
        <v>1.0000000000000001E-30</v>
      </c>
      <c r="H329" s="9">
        <f>FORECAST(A329,INDEX('18O'!C$3:C$29,MATCH(A329,'18O'!A$3:A$29,1)):INDEX('18O'!C$3:C$29,MATCH(A329,'18O'!A$3:A$29,1)+1),INDEX('18O'!A$3:A$29,MATCH(A329,'18O'!A$3:A$29,1)):INDEX('18O'!A$3:A$29,MATCH(A329,'18O'!A$3:A$29,1)+1))</f>
        <v>111.1821067821068</v>
      </c>
      <c r="I329" s="9">
        <f>FORECAST(A329,INDEX('18O'!E$3:E$29,MATCH(A329,'18O'!A$3:A$29,1)):INDEX('18O'!E$3:E$29,MATCH(A329,'18O'!A$3:A$29,1)+1),INDEX('18O'!A$3:A$29,MATCH(A329,'18O'!A$3:A$29,1)):INDEX('18O'!A$3:A$29,MATCH(A329,'18O'!A$3:A$29,1)+1))</f>
        <v>8.766005788702719</v>
      </c>
      <c r="J329" s="27">
        <f>'39Ar'!E329</f>
        <v>3.2504347826086946</v>
      </c>
      <c r="K329" s="8">
        <f>FORECAST($A329,INDEX(NG!B$2:B$17,MATCH($A329,NG!A$2:A$17,1)):INDEX(NG!B$2:B$17,MATCH($A329,NG!A$2:A$17,1)+1),INDEX(NG!A$2:A$17,MATCH($A329,NG!A$2:A$17,1)):INDEX(NG!A$2:A$17,MATCH($A329,NG!A$2:A$17,1)+1))</f>
        <v>2.1001523034602422E-5</v>
      </c>
      <c r="L329" s="8">
        <f>FORECAST($A329,INDEX(NG!D$2:D$18,MATCH($A329,NG!C$2:C$18,1)):INDEX(NG!D$2:D$18,MATCH($A329,NG!C$2:C$18,1)+1),INDEX(NG!C$2:C$18,MATCH($A329,NG!C$2:C$18,1)):INDEX(NG!C$2:C$18,MATCH($A329,NG!C$2:C$18,1)+1))</f>
        <v>9.5206693906641579E-8</v>
      </c>
      <c r="M329" s="8">
        <f>FORECAST($A329,INDEX(NG!F$2:F$14,MATCH($A329,NG!E$2:E$14,1)):INDEX(NG!F$2:F$14,MATCH($A329,NG!E$2:E$14,1)+1),INDEX(NG!E$2:E$14,MATCH($A329,NG!E$2:E$14,1)):INDEX(NG!E$2:E$14,MATCH($A329,NG!E$2:E$14,1)+1))</f>
        <v>3.2531749005163275E-7</v>
      </c>
      <c r="N329" s="8">
        <f>FORECAST($A329,INDEX(NG!H$2:H$14,MATCH($A329,NG!G$2:G$14,1)):INDEX(NG!H$2:H$14,MATCH($A329,NG!G$2:G$14,1)+1),INDEX(NG!G$2:G$14,MATCH($A329,NG!G$2:G$14,1)):INDEX(NG!G$2:G$14,MATCH($A329,NG!G$2:G$14,1)+1))</f>
        <v>2.2482440047862533E-8</v>
      </c>
      <c r="O329" s="3">
        <v>3.0000000000000001E-6</v>
      </c>
      <c r="P329" s="3">
        <v>5.0000000000000003E-10</v>
      </c>
      <c r="T329" s="9"/>
    </row>
    <row r="330" spans="1:20" x14ac:dyDescent="0.35">
      <c r="A330">
        <v>328</v>
      </c>
      <c r="B330" s="13">
        <f t="shared" si="11"/>
        <v>-328</v>
      </c>
      <c r="C330" s="2">
        <v>0</v>
      </c>
      <c r="D330" s="2">
        <v>0</v>
      </c>
      <c r="E330" s="7">
        <f>FORECAST(A330,INDEX(ross!C$3:C$960,MATCH(A330,ross!B$3:B$960,1)):INDEX(ross!C$3:C$960,MATCH(A330,ross!B$3:B$960,1)+1),INDEX(ross!B$3:B$960,MATCH(A330,ross!B$3:B$960,1)):INDEX(ross!B$3:B$960,MATCH(A330,ross!B$3:B$960,1)+1))</f>
        <v>25.554260710000001</v>
      </c>
      <c r="F330" s="7">
        <f>FORECAST(A330,INDEX(ross!I$3:I$960,MATCH(A330,ross!B$3:B$960,1)):INDEX(ross!I$3:I$960,MATCH(A330,ross!B$3:B$960,1)+1),INDEX(ross!B$3:B$960,MATCH(A330,ross!B$3:B$960,1)):INDEX(ross!B$3:B$960,MATCH(A330,ross!B$3:B$960,1)+1))</f>
        <v>5.6037246702481927</v>
      </c>
      <c r="G330" s="3">
        <f t="shared" si="10"/>
        <v>1.0000000000000001E-30</v>
      </c>
      <c r="H330" s="9">
        <f>FORECAST(A330,INDEX('18O'!C$3:C$29,MATCH(A330,'18O'!A$3:A$29,1)):INDEX('18O'!C$3:C$29,MATCH(A330,'18O'!A$3:A$29,1)+1),INDEX('18O'!A$3:A$29,MATCH(A330,'18O'!A$3:A$29,1)):INDEX('18O'!A$3:A$29,MATCH(A330,'18O'!A$3:A$29,1)+1))</f>
        <v>111.18066378066379</v>
      </c>
      <c r="I330" s="9">
        <f>FORECAST(A330,INDEX('18O'!E$3:E$29,MATCH(A330,'18O'!A$3:A$29,1)):INDEX('18O'!E$3:E$29,MATCH(A330,'18O'!A$3:A$29,1)+1),INDEX('18O'!A$3:A$29,MATCH(A330,'18O'!A$3:A$29,1)):INDEX('18O'!A$3:A$29,MATCH(A330,'18O'!A$3:A$29,1)+1))</f>
        <v>8.7653475437187058</v>
      </c>
      <c r="J330" s="27">
        <f>'39Ar'!E330</f>
        <v>3.2189855072463747</v>
      </c>
      <c r="K330" s="8">
        <f>FORECAST($A330,INDEX(NG!B$2:B$17,MATCH($A330,NG!A$2:A$17,1)):INDEX(NG!B$2:B$17,MATCH($A330,NG!A$2:A$17,1)+1),INDEX(NG!A$2:A$17,MATCH($A330,NG!A$2:A$17,1)):INDEX(NG!A$2:A$17,MATCH($A330,NG!A$2:A$17,1)+1))</f>
        <v>2.1040978951228619E-5</v>
      </c>
      <c r="L330" s="8">
        <f>FORECAST($A330,INDEX(NG!D$2:D$18,MATCH($A330,NG!C$2:C$18,1)):INDEX(NG!D$2:D$18,MATCH($A330,NG!C$2:C$18,1)+1),INDEX(NG!C$2:C$18,MATCH($A330,NG!C$2:C$18,1)):INDEX(NG!C$2:C$18,MATCH($A330,NG!C$2:C$18,1)+1))</f>
        <v>9.5154392009667053E-8</v>
      </c>
      <c r="M330" s="8">
        <f>FORECAST($A330,INDEX(NG!F$2:F$14,MATCH($A330,NG!E$2:E$14,1)):INDEX(NG!F$2:F$14,MATCH($A330,NG!E$2:E$14,1)+1),INDEX(NG!E$2:E$14,MATCH($A330,NG!E$2:E$14,1)):INDEX(NG!E$2:E$14,MATCH($A330,NG!E$2:E$14,1)+1))</f>
        <v>3.2502629009713015E-7</v>
      </c>
      <c r="N330" s="8">
        <f>FORECAST($A330,INDEX(NG!H$2:H$14,MATCH($A330,NG!G$2:G$14,1)):INDEX(NG!H$2:H$14,MATCH($A330,NG!G$2:G$14,1)+1),INDEX(NG!G$2:G$14,MATCH($A330,NG!G$2:G$14,1)):INDEX(NG!G$2:G$14,MATCH($A330,NG!G$2:G$14,1)+1))</f>
        <v>2.2520263991692493E-8</v>
      </c>
      <c r="O330" s="3">
        <v>3.0000000000000001E-6</v>
      </c>
      <c r="P330" s="3">
        <v>5.0000000000000003E-10</v>
      </c>
      <c r="T330" s="9"/>
    </row>
    <row r="331" spans="1:20" x14ac:dyDescent="0.35">
      <c r="A331">
        <v>329</v>
      </c>
      <c r="B331" s="13">
        <f t="shared" si="11"/>
        <v>-329</v>
      </c>
      <c r="C331" s="2">
        <v>0</v>
      </c>
      <c r="D331" s="2">
        <v>0</v>
      </c>
      <c r="E331" s="7">
        <f>FORECAST(A331,INDEX(ross!C$3:C$960,MATCH(A331,ross!B$3:B$960,1)):INDEX(ross!C$3:C$960,MATCH(A331,ross!B$3:B$960,1)+1),INDEX(ross!B$3:B$960,MATCH(A331,ross!B$3:B$960,1)):INDEX(ross!B$3:B$960,MATCH(A331,ross!B$3:B$960,1)+1))</f>
        <v>25.563434560000005</v>
      </c>
      <c r="F331" s="7">
        <f>FORECAST(A331,INDEX(ross!I$3:I$960,MATCH(A331,ross!B$3:B$960,1)):INDEX(ross!I$3:I$960,MATCH(A331,ross!B$3:B$960,1)+1),INDEX(ross!B$3:B$960,MATCH(A331,ross!B$3:B$960,1)):INDEX(ross!B$3:B$960,MATCH(A331,ross!B$3:B$960,1)+1))</f>
        <v>5.6153779306011469</v>
      </c>
      <c r="G331" s="3">
        <f t="shared" si="10"/>
        <v>1.0000000000000001E-30</v>
      </c>
      <c r="H331" s="9">
        <f>FORECAST(A331,INDEX('18O'!C$3:C$29,MATCH(A331,'18O'!A$3:A$29,1)):INDEX('18O'!C$3:C$29,MATCH(A331,'18O'!A$3:A$29,1)+1),INDEX('18O'!A$3:A$29,MATCH(A331,'18O'!A$3:A$29,1)):INDEX('18O'!A$3:A$29,MATCH(A331,'18O'!A$3:A$29,1)+1))</f>
        <v>111.1792207792208</v>
      </c>
      <c r="I331" s="9">
        <f>FORECAST(A331,INDEX('18O'!E$3:E$29,MATCH(A331,'18O'!A$3:A$29,1)):INDEX('18O'!E$3:E$29,MATCH(A331,'18O'!A$3:A$29,1)+1),INDEX('18O'!A$3:A$29,MATCH(A331,'18O'!A$3:A$29,1)):INDEX('18O'!A$3:A$29,MATCH(A331,'18O'!A$3:A$29,1)+1))</f>
        <v>8.7646892987346927</v>
      </c>
      <c r="J331" s="27">
        <f>'39Ar'!E331</f>
        <v>3.1875362318840565</v>
      </c>
      <c r="K331" s="8">
        <f>FORECAST($A331,INDEX(NG!B$2:B$17,MATCH($A331,NG!A$2:A$17,1)):INDEX(NG!B$2:B$17,MATCH($A331,NG!A$2:A$17,1)+1),INDEX(NG!A$2:A$17,MATCH($A331,NG!A$2:A$17,1)):INDEX(NG!A$2:A$17,MATCH($A331,NG!A$2:A$17,1)+1))</f>
        <v>2.1080434867854815E-5</v>
      </c>
      <c r="L331" s="8">
        <f>FORECAST($A331,INDEX(NG!D$2:D$18,MATCH($A331,NG!C$2:C$18,1)):INDEX(NG!D$2:D$18,MATCH($A331,NG!C$2:C$18,1)+1),INDEX(NG!C$2:C$18,MATCH($A331,NG!C$2:C$18,1)):INDEX(NG!C$2:C$18,MATCH($A331,NG!C$2:C$18,1)+1))</f>
        <v>9.5102090112692528E-8</v>
      </c>
      <c r="M331" s="8">
        <f>FORECAST($A331,INDEX(NG!F$2:F$14,MATCH($A331,NG!E$2:E$14,1)):INDEX(NG!F$2:F$14,MATCH($A331,NG!E$2:E$14,1)+1),INDEX(NG!E$2:E$14,MATCH($A331,NG!E$2:E$14,1)):INDEX(NG!E$2:E$14,MATCH($A331,NG!E$2:E$14,1)+1))</f>
        <v>3.247350901426275E-7</v>
      </c>
      <c r="N331" s="8">
        <f>FORECAST($A331,INDEX(NG!H$2:H$14,MATCH($A331,NG!G$2:G$14,1)):INDEX(NG!H$2:H$14,MATCH($A331,NG!G$2:G$14,1)+1),INDEX(NG!G$2:G$14,MATCH($A331,NG!G$2:G$14,1)):INDEX(NG!G$2:G$14,MATCH($A331,NG!G$2:G$14,1)+1))</f>
        <v>2.2558087935522453E-8</v>
      </c>
      <c r="O331" s="3">
        <v>3.0000000000000001E-6</v>
      </c>
      <c r="P331" s="3">
        <v>5.0000000000000003E-10</v>
      </c>
      <c r="T331" s="9"/>
    </row>
    <row r="332" spans="1:20" x14ac:dyDescent="0.35">
      <c r="A332">
        <v>330</v>
      </c>
      <c r="B332" s="13">
        <f t="shared" si="11"/>
        <v>-330</v>
      </c>
      <c r="C332" s="2">
        <v>0</v>
      </c>
      <c r="D332" s="2">
        <v>0</v>
      </c>
      <c r="E332" s="7">
        <f>FORECAST(A332,INDEX(ross!C$3:C$960,MATCH(A332,ross!B$3:B$960,1)):INDEX(ross!C$3:C$960,MATCH(A332,ross!B$3:B$960,1)+1),INDEX(ross!B$3:B$960,MATCH(A332,ross!B$3:B$960,1)):INDEX(ross!B$3:B$960,MATCH(A332,ross!B$3:B$960,1)+1))</f>
        <v>25.578443270000001</v>
      </c>
      <c r="F332" s="7">
        <f>FORECAST(A332,INDEX(ross!I$3:I$960,MATCH(A332,ross!B$3:B$960,1)):INDEX(ross!I$3:I$960,MATCH(A332,ross!B$3:B$960,1)+1),INDEX(ross!B$3:B$960,MATCH(A332,ross!B$3:B$960,1)):INDEX(ross!B$3:B$960,MATCH(A332,ross!B$3:B$960,1)+1))</f>
        <v>5.6190678264182488</v>
      </c>
      <c r="G332" s="3">
        <f t="shared" si="10"/>
        <v>1.0000000000000001E-30</v>
      </c>
      <c r="H332" s="9">
        <f>FORECAST(A332,INDEX('18O'!C$3:C$29,MATCH(A332,'18O'!A$3:A$29,1)):INDEX('18O'!C$3:C$29,MATCH(A332,'18O'!A$3:A$29,1)+1),INDEX('18O'!A$3:A$29,MATCH(A332,'18O'!A$3:A$29,1)):INDEX('18O'!A$3:A$29,MATCH(A332,'18O'!A$3:A$29,1)+1))</f>
        <v>111.17777777777779</v>
      </c>
      <c r="I332" s="9">
        <f>FORECAST(A332,INDEX('18O'!E$3:E$29,MATCH(A332,'18O'!A$3:A$29,1)):INDEX('18O'!E$3:E$29,MATCH(A332,'18O'!A$3:A$29,1)+1),INDEX('18O'!A$3:A$29,MATCH(A332,'18O'!A$3:A$29,1)):INDEX('18O'!A$3:A$29,MATCH(A332,'18O'!A$3:A$29,1)+1))</f>
        <v>8.7640310537506814</v>
      </c>
      <c r="J332" s="27">
        <f>'39Ar'!E332</f>
        <v>3.1560869565217384</v>
      </c>
      <c r="K332" s="8">
        <f>FORECAST($A332,INDEX(NG!B$2:B$17,MATCH($A332,NG!A$2:A$17,1)):INDEX(NG!B$2:B$17,MATCH($A332,NG!A$2:A$17,1)+1),INDEX(NG!A$2:A$17,MATCH($A332,NG!A$2:A$17,1)):INDEX(NG!A$2:A$17,MATCH($A332,NG!A$2:A$17,1)+1))</f>
        <v>2.1119890784481008E-5</v>
      </c>
      <c r="L332" s="8">
        <f>FORECAST($A332,INDEX(NG!D$2:D$18,MATCH($A332,NG!C$2:C$18,1)):INDEX(NG!D$2:D$18,MATCH($A332,NG!C$2:C$18,1)+1),INDEX(NG!C$2:C$18,MATCH($A332,NG!C$2:C$18,1)):INDEX(NG!C$2:C$18,MATCH($A332,NG!C$2:C$18,1)+1))</f>
        <v>9.5049788215718003E-8</v>
      </c>
      <c r="M332" s="8">
        <f>FORECAST($A332,INDEX(NG!F$2:F$14,MATCH($A332,NG!E$2:E$14,1)):INDEX(NG!F$2:F$14,MATCH($A332,NG!E$2:E$14,1)+1),INDEX(NG!E$2:E$14,MATCH($A332,NG!E$2:E$14,1)):INDEX(NG!E$2:E$14,MATCH($A332,NG!E$2:E$14,1)+1))</f>
        <v>3.2444389018812484E-7</v>
      </c>
      <c r="N332" s="8">
        <f>FORECAST($A332,INDEX(NG!H$2:H$14,MATCH($A332,NG!G$2:G$14,1)):INDEX(NG!H$2:H$14,MATCH($A332,NG!G$2:G$14,1)+1),INDEX(NG!G$2:G$14,MATCH($A332,NG!G$2:G$14,1)):INDEX(NG!G$2:G$14,MATCH($A332,NG!G$2:G$14,1)+1))</f>
        <v>2.2595911879352413E-8</v>
      </c>
      <c r="O332" s="3">
        <v>3.0000000000000001E-6</v>
      </c>
      <c r="P332" s="3">
        <v>5.0000000000000003E-10</v>
      </c>
      <c r="T332" s="9"/>
    </row>
    <row r="333" spans="1:20" x14ac:dyDescent="0.35">
      <c r="A333">
        <v>331</v>
      </c>
      <c r="B333" s="13">
        <f t="shared" si="11"/>
        <v>-331</v>
      </c>
      <c r="C333" s="2">
        <v>0</v>
      </c>
      <c r="D333" s="2">
        <v>0</v>
      </c>
      <c r="E333" s="7">
        <f>FORECAST(A333,INDEX(ross!C$3:C$960,MATCH(A333,ross!B$3:B$960,1)):INDEX(ross!C$3:C$960,MATCH(A333,ross!B$3:B$960,1)+1),INDEX(ross!B$3:B$960,MATCH(A333,ross!B$3:B$960,1)):INDEX(ross!B$3:B$960,MATCH(A333,ross!B$3:B$960,1)+1))</f>
        <v>25.586023059999995</v>
      </c>
      <c r="F333" s="7">
        <f>FORECAST(A333,INDEX(ross!I$3:I$960,MATCH(A333,ross!B$3:B$960,1)):INDEX(ross!I$3:I$960,MATCH(A333,ross!B$3:B$960,1)+1),INDEX(ross!B$3:B$960,MATCH(A333,ross!B$3:B$960,1)):INDEX(ross!B$3:B$960,MATCH(A333,ross!B$3:B$960,1)+1))</f>
        <v>5.6231639380795801</v>
      </c>
      <c r="G333" s="3">
        <f t="shared" si="10"/>
        <v>1.0000000000000001E-30</v>
      </c>
      <c r="H333" s="9">
        <f>FORECAST(A333,INDEX('18O'!C$3:C$29,MATCH(A333,'18O'!A$3:A$29,1)):INDEX('18O'!C$3:C$29,MATCH(A333,'18O'!A$3:A$29,1)+1),INDEX('18O'!A$3:A$29,MATCH(A333,'18O'!A$3:A$29,1)):INDEX('18O'!A$3:A$29,MATCH(A333,'18O'!A$3:A$29,1)+1))</f>
        <v>111.17633477633478</v>
      </c>
      <c r="I333" s="9">
        <f>FORECAST(A333,INDEX('18O'!E$3:E$29,MATCH(A333,'18O'!A$3:A$29,1)):INDEX('18O'!E$3:E$29,MATCH(A333,'18O'!A$3:A$29,1)+1),INDEX('18O'!A$3:A$29,MATCH(A333,'18O'!A$3:A$29,1)):INDEX('18O'!A$3:A$29,MATCH(A333,'18O'!A$3:A$29,1)+1))</f>
        <v>8.7633728087666682</v>
      </c>
      <c r="J333" s="27">
        <f>'39Ar'!E333</f>
        <v>3.1246376811594185</v>
      </c>
      <c r="K333" s="8">
        <f>FORECAST($A333,INDEX(NG!B$2:B$17,MATCH($A333,NG!A$2:A$17,1)):INDEX(NG!B$2:B$17,MATCH($A333,NG!A$2:A$17,1)+1),INDEX(NG!A$2:A$17,MATCH($A333,NG!A$2:A$17,1)):INDEX(NG!A$2:A$17,MATCH($A333,NG!A$2:A$17,1)+1))</f>
        <v>2.11593467011072E-5</v>
      </c>
      <c r="L333" s="8">
        <f>FORECAST($A333,INDEX(NG!D$2:D$18,MATCH($A333,NG!C$2:C$18,1)):INDEX(NG!D$2:D$18,MATCH($A333,NG!C$2:C$18,1)+1),INDEX(NG!C$2:C$18,MATCH($A333,NG!C$2:C$18,1)):INDEX(NG!C$2:C$18,MATCH($A333,NG!C$2:C$18,1)+1))</f>
        <v>9.4997486318743477E-8</v>
      </c>
      <c r="M333" s="8">
        <f>FORECAST($A333,INDEX(NG!F$2:F$14,MATCH($A333,NG!E$2:E$14,1)):INDEX(NG!F$2:F$14,MATCH($A333,NG!E$2:E$14,1)+1),INDEX(NG!E$2:E$14,MATCH($A333,NG!E$2:E$14,1)):INDEX(NG!E$2:E$14,MATCH($A333,NG!E$2:E$14,1)+1))</f>
        <v>3.2415269023362224E-7</v>
      </c>
      <c r="N333" s="8">
        <f>FORECAST($A333,INDEX(NG!H$2:H$14,MATCH($A333,NG!G$2:G$14,1)):INDEX(NG!H$2:H$14,MATCH($A333,NG!G$2:G$14,1)+1),INDEX(NG!G$2:G$14,MATCH($A333,NG!G$2:G$14,1)):INDEX(NG!G$2:G$14,MATCH($A333,NG!G$2:G$14,1)+1))</f>
        <v>2.2633735823182373E-8</v>
      </c>
      <c r="O333" s="3">
        <v>3.0000000000000001E-6</v>
      </c>
      <c r="P333" s="3">
        <v>5.0000000000000003E-10</v>
      </c>
      <c r="T333" s="9"/>
    </row>
    <row r="334" spans="1:20" x14ac:dyDescent="0.35">
      <c r="A334">
        <v>332</v>
      </c>
      <c r="B334" s="13">
        <f t="shared" si="11"/>
        <v>-332</v>
      </c>
      <c r="C334" s="2">
        <v>0</v>
      </c>
      <c r="D334" s="2">
        <v>0</v>
      </c>
      <c r="E334" s="7">
        <f>FORECAST(A334,INDEX(ross!C$3:C$960,MATCH(A334,ross!B$3:B$960,1)):INDEX(ross!C$3:C$960,MATCH(A334,ross!B$3:B$960,1)+1),INDEX(ross!B$3:B$960,MATCH(A334,ross!B$3:B$960,1)):INDEX(ross!B$3:B$960,MATCH(A334,ross!B$3:B$960,1)+1))</f>
        <v>25.595863309999999</v>
      </c>
      <c r="F334" s="7">
        <f>FORECAST(A334,INDEX(ross!I$3:I$960,MATCH(A334,ross!B$3:B$960,1)):INDEX(ross!I$3:I$960,MATCH(A334,ross!B$3:B$960,1)+1),INDEX(ross!B$3:B$960,MATCH(A334,ross!B$3:B$960,1)):INDEX(ross!B$3:B$960,MATCH(A334,ross!B$3:B$960,1)+1))</f>
        <v>5.631873776437299</v>
      </c>
      <c r="G334" s="3">
        <f t="shared" si="10"/>
        <v>1.0000000000000001E-30</v>
      </c>
      <c r="H334" s="9">
        <f>FORECAST(A334,INDEX('18O'!C$3:C$29,MATCH(A334,'18O'!A$3:A$29,1)):INDEX('18O'!C$3:C$29,MATCH(A334,'18O'!A$3:A$29,1)+1),INDEX('18O'!A$3:A$29,MATCH(A334,'18O'!A$3:A$29,1)):INDEX('18O'!A$3:A$29,MATCH(A334,'18O'!A$3:A$29,1)+1))</f>
        <v>111.17489177489179</v>
      </c>
      <c r="I334" s="9">
        <f>FORECAST(A334,INDEX('18O'!E$3:E$29,MATCH(A334,'18O'!A$3:A$29,1)):INDEX('18O'!E$3:E$29,MATCH(A334,'18O'!A$3:A$29,1)+1),INDEX('18O'!A$3:A$29,MATCH(A334,'18O'!A$3:A$29,1)):INDEX('18O'!A$3:A$29,MATCH(A334,'18O'!A$3:A$29,1)+1))</f>
        <v>8.7627145637826551</v>
      </c>
      <c r="J334" s="27">
        <f>'39Ar'!E334</f>
        <v>3.0931884057971004</v>
      </c>
      <c r="K334" s="8">
        <f>FORECAST($A334,INDEX(NG!B$2:B$17,MATCH($A334,NG!A$2:A$17,1)):INDEX(NG!B$2:B$17,MATCH($A334,NG!A$2:A$17,1)+1),INDEX(NG!A$2:A$17,MATCH($A334,NG!A$2:A$17,1)):INDEX(NG!A$2:A$17,MATCH($A334,NG!A$2:A$17,1)+1))</f>
        <v>2.11988026177334E-5</v>
      </c>
      <c r="L334" s="8">
        <f>FORECAST($A334,INDEX(NG!D$2:D$18,MATCH($A334,NG!C$2:C$18,1)):INDEX(NG!D$2:D$18,MATCH($A334,NG!C$2:C$18,1)+1),INDEX(NG!C$2:C$18,MATCH($A334,NG!C$2:C$18,1)):INDEX(NG!C$2:C$18,MATCH($A334,NG!C$2:C$18,1)+1))</f>
        <v>9.4945184421768952E-8</v>
      </c>
      <c r="M334" s="8">
        <f>FORECAST($A334,INDEX(NG!F$2:F$14,MATCH($A334,NG!E$2:E$14,1)):INDEX(NG!F$2:F$14,MATCH($A334,NG!E$2:E$14,1)+1),INDEX(NG!E$2:E$14,MATCH($A334,NG!E$2:E$14,1)):INDEX(NG!E$2:E$14,MATCH($A334,NG!E$2:E$14,1)+1))</f>
        <v>3.2386149027911959E-7</v>
      </c>
      <c r="N334" s="8">
        <f>FORECAST($A334,INDEX(NG!H$2:H$14,MATCH($A334,NG!G$2:G$14,1)):INDEX(NG!H$2:H$14,MATCH($A334,NG!G$2:G$14,1)+1),INDEX(NG!G$2:G$14,MATCH($A334,NG!G$2:G$14,1)):INDEX(NG!G$2:G$14,MATCH($A334,NG!G$2:G$14,1)+1))</f>
        <v>2.2671559767012333E-8</v>
      </c>
      <c r="O334" s="3">
        <v>3.0000000000000001E-6</v>
      </c>
      <c r="P334" s="3">
        <v>5.0000000000000003E-10</v>
      </c>
      <c r="T334" s="9"/>
    </row>
    <row r="335" spans="1:20" x14ac:dyDescent="0.35">
      <c r="A335">
        <v>333</v>
      </c>
      <c r="B335" s="13">
        <f t="shared" si="11"/>
        <v>-333</v>
      </c>
      <c r="C335" s="2">
        <v>0</v>
      </c>
      <c r="D335" s="2">
        <v>0</v>
      </c>
      <c r="E335" s="7">
        <f>FORECAST(A335,INDEX(ross!C$3:C$960,MATCH(A335,ross!B$3:B$960,1)):INDEX(ross!C$3:C$960,MATCH(A335,ross!B$3:B$960,1)+1),INDEX(ross!B$3:B$960,MATCH(A335,ross!B$3:B$960,1)):INDEX(ross!B$3:B$960,MATCH(A335,ross!B$3:B$960,1)+1))</f>
        <v>25.603312190000004</v>
      </c>
      <c r="F335" s="7">
        <f>FORECAST(A335,INDEX(ross!I$3:I$960,MATCH(A335,ross!B$3:B$960,1)):INDEX(ross!I$3:I$960,MATCH(A335,ross!B$3:B$960,1)+1),INDEX(ross!B$3:B$960,MATCH(A335,ross!B$3:B$960,1)):INDEX(ross!B$3:B$960,MATCH(A335,ross!B$3:B$960,1)+1))</f>
        <v>5.6350848258672741</v>
      </c>
      <c r="G335" s="3">
        <f t="shared" si="10"/>
        <v>1.0000000000000001E-30</v>
      </c>
      <c r="H335" s="9">
        <f>FORECAST(A335,INDEX('18O'!C$3:C$29,MATCH(A335,'18O'!A$3:A$29,1)):INDEX('18O'!C$3:C$29,MATCH(A335,'18O'!A$3:A$29,1)+1),INDEX('18O'!A$3:A$29,MATCH(A335,'18O'!A$3:A$29,1)):INDEX('18O'!A$3:A$29,MATCH(A335,'18O'!A$3:A$29,1)+1))</f>
        <v>111.17344877344878</v>
      </c>
      <c r="I335" s="9">
        <f>FORECAST(A335,INDEX('18O'!E$3:E$29,MATCH(A335,'18O'!A$3:A$29,1)):INDEX('18O'!E$3:E$29,MATCH(A335,'18O'!A$3:A$29,1)+1),INDEX('18O'!A$3:A$29,MATCH(A335,'18O'!A$3:A$29,1)):INDEX('18O'!A$3:A$29,MATCH(A335,'18O'!A$3:A$29,1)+1))</f>
        <v>8.762056318798642</v>
      </c>
      <c r="J335" s="27">
        <f>'39Ar'!E335</f>
        <v>3.0617391304347805</v>
      </c>
      <c r="K335" s="8">
        <f>FORECAST($A335,INDEX(NG!B$2:B$17,MATCH($A335,NG!A$2:A$17,1)):INDEX(NG!B$2:B$17,MATCH($A335,NG!A$2:A$17,1)+1),INDEX(NG!A$2:A$17,MATCH($A335,NG!A$2:A$17,1)):INDEX(NG!A$2:A$17,MATCH($A335,NG!A$2:A$17,1)+1))</f>
        <v>2.1238258534359593E-5</v>
      </c>
      <c r="L335" s="8">
        <f>FORECAST($A335,INDEX(NG!D$2:D$18,MATCH($A335,NG!C$2:C$18,1)):INDEX(NG!D$2:D$18,MATCH($A335,NG!C$2:C$18,1)+1),INDEX(NG!C$2:C$18,MATCH($A335,NG!C$2:C$18,1)):INDEX(NG!C$2:C$18,MATCH($A335,NG!C$2:C$18,1)+1))</f>
        <v>9.4892882524794427E-8</v>
      </c>
      <c r="M335" s="8">
        <f>FORECAST($A335,INDEX(NG!F$2:F$14,MATCH($A335,NG!E$2:E$14,1)):INDEX(NG!F$2:F$14,MATCH($A335,NG!E$2:E$14,1)+1),INDEX(NG!E$2:E$14,MATCH($A335,NG!E$2:E$14,1)):INDEX(NG!E$2:E$14,MATCH($A335,NG!E$2:E$14,1)+1))</f>
        <v>3.2357029032461698E-7</v>
      </c>
      <c r="N335" s="8">
        <f>FORECAST($A335,INDEX(NG!H$2:H$14,MATCH($A335,NG!G$2:G$14,1)):INDEX(NG!H$2:H$14,MATCH($A335,NG!G$2:G$14,1)+1),INDEX(NG!G$2:G$14,MATCH($A335,NG!G$2:G$14,1)):INDEX(NG!G$2:G$14,MATCH($A335,NG!G$2:G$14,1)+1))</f>
        <v>2.2709383710842293E-8</v>
      </c>
      <c r="O335" s="3">
        <v>3.0000000000000001E-6</v>
      </c>
      <c r="P335" s="3">
        <v>5.0000000000000003E-10</v>
      </c>
      <c r="T335" s="9"/>
    </row>
    <row r="336" spans="1:20" x14ac:dyDescent="0.35">
      <c r="A336">
        <v>334</v>
      </c>
      <c r="B336" s="13">
        <f t="shared" si="11"/>
        <v>-334</v>
      </c>
      <c r="C336" s="2">
        <v>0</v>
      </c>
      <c r="D336" s="2">
        <v>0</v>
      </c>
      <c r="E336" s="7">
        <f>FORECAST(A336,INDEX(ross!C$3:C$960,MATCH(A336,ross!B$3:B$960,1)):INDEX(ross!C$3:C$960,MATCH(A336,ross!B$3:B$960,1)+1),INDEX(ross!B$3:B$960,MATCH(A336,ross!B$3:B$960,1)):INDEX(ross!B$3:B$960,MATCH(A336,ross!B$3:B$960,1)+1))</f>
        <v>25.613729979999995</v>
      </c>
      <c r="F336" s="7">
        <f>FORECAST(A336,INDEX(ross!I$3:I$960,MATCH(A336,ross!B$3:B$960,1)):INDEX(ross!I$3:I$960,MATCH(A336,ross!B$3:B$960,1)+1),INDEX(ross!B$3:B$960,MATCH(A336,ross!B$3:B$960,1)):INDEX(ross!B$3:B$960,MATCH(A336,ross!B$3:B$960,1)+1))</f>
        <v>5.6398029129468599</v>
      </c>
      <c r="G336" s="3">
        <f t="shared" si="10"/>
        <v>1.0000000000000001E-30</v>
      </c>
      <c r="H336" s="9">
        <f>FORECAST(A336,INDEX('18O'!C$3:C$29,MATCH(A336,'18O'!A$3:A$29,1)):INDEX('18O'!C$3:C$29,MATCH(A336,'18O'!A$3:A$29,1)+1),INDEX('18O'!A$3:A$29,MATCH(A336,'18O'!A$3:A$29,1)):INDEX('18O'!A$3:A$29,MATCH(A336,'18O'!A$3:A$29,1)+1))</f>
        <v>111.17200577200579</v>
      </c>
      <c r="I336" s="9">
        <f>FORECAST(A336,INDEX('18O'!E$3:E$29,MATCH(A336,'18O'!A$3:A$29,1)):INDEX('18O'!E$3:E$29,MATCH(A336,'18O'!A$3:A$29,1)+1),INDEX('18O'!A$3:A$29,MATCH(A336,'18O'!A$3:A$29,1)):INDEX('18O'!A$3:A$29,MATCH(A336,'18O'!A$3:A$29,1)+1))</f>
        <v>8.7613980738146289</v>
      </c>
      <c r="J336" s="27">
        <f>'39Ar'!E336</f>
        <v>3.0302898550724624</v>
      </c>
      <c r="K336" s="8">
        <f>FORECAST($A336,INDEX(NG!B$2:B$17,MATCH($A336,NG!A$2:A$17,1)):INDEX(NG!B$2:B$17,MATCH($A336,NG!A$2:A$17,1)+1),INDEX(NG!A$2:A$17,MATCH($A336,NG!A$2:A$17,1)):INDEX(NG!A$2:A$17,MATCH($A336,NG!A$2:A$17,1)+1))</f>
        <v>2.1277714450985786E-5</v>
      </c>
      <c r="L336" s="8">
        <f>FORECAST($A336,INDEX(NG!D$2:D$18,MATCH($A336,NG!C$2:C$18,1)):INDEX(NG!D$2:D$18,MATCH($A336,NG!C$2:C$18,1)+1),INDEX(NG!C$2:C$18,MATCH($A336,NG!C$2:C$18,1)):INDEX(NG!C$2:C$18,MATCH($A336,NG!C$2:C$18,1)+1))</f>
        <v>9.4840580627819901E-8</v>
      </c>
      <c r="M336" s="8">
        <f>FORECAST($A336,INDEX(NG!F$2:F$14,MATCH($A336,NG!E$2:E$14,1)):INDEX(NG!F$2:F$14,MATCH($A336,NG!E$2:E$14,1)+1),INDEX(NG!E$2:E$14,MATCH($A336,NG!E$2:E$14,1)):INDEX(NG!E$2:E$14,MATCH($A336,NG!E$2:E$14,1)+1))</f>
        <v>3.2327909037011433E-7</v>
      </c>
      <c r="N336" s="8">
        <f>FORECAST($A336,INDEX(NG!H$2:H$14,MATCH($A336,NG!G$2:G$14,1)):INDEX(NG!H$2:H$14,MATCH($A336,NG!G$2:G$14,1)+1),INDEX(NG!G$2:G$14,MATCH($A336,NG!G$2:G$14,1)):INDEX(NG!G$2:G$14,MATCH($A336,NG!G$2:G$14,1)+1))</f>
        <v>2.2747207654672253E-8</v>
      </c>
      <c r="O336" s="3">
        <v>3.0000000000000001E-6</v>
      </c>
      <c r="P336" s="3">
        <v>5.0000000000000003E-10</v>
      </c>
      <c r="T336" s="9"/>
    </row>
    <row r="337" spans="1:20" x14ac:dyDescent="0.35">
      <c r="A337">
        <v>335</v>
      </c>
      <c r="B337" s="13">
        <f t="shared" si="11"/>
        <v>-335</v>
      </c>
      <c r="C337" s="2">
        <v>0</v>
      </c>
      <c r="D337" s="2">
        <v>0</v>
      </c>
      <c r="E337" s="7">
        <f>FORECAST(A337,INDEX(ross!C$3:C$960,MATCH(A337,ross!B$3:B$960,1)):INDEX(ross!C$3:C$960,MATCH(A337,ross!B$3:B$960,1)+1),INDEX(ross!B$3:B$960,MATCH(A337,ross!B$3:B$960,1)):INDEX(ross!B$3:B$960,MATCH(A337,ross!B$3:B$960,1)+1))</f>
        <v>25.618818000000001</v>
      </c>
      <c r="F337" s="7">
        <f>FORECAST(A337,INDEX(ross!I$3:I$960,MATCH(A337,ross!B$3:B$960,1)):INDEX(ross!I$3:I$960,MATCH(A337,ross!B$3:B$960,1)+1),INDEX(ross!B$3:B$960,MATCH(A337,ross!B$3:B$960,1)):INDEX(ross!B$3:B$960,MATCH(A337,ross!B$3:B$960,1)+1))</f>
        <v>5.6415208460854007</v>
      </c>
      <c r="G337" s="3">
        <f t="shared" si="10"/>
        <v>1.0000000000000001E-30</v>
      </c>
      <c r="H337" s="9">
        <f>FORECAST(A337,INDEX('18O'!C$3:C$29,MATCH(A337,'18O'!A$3:A$29,1)):INDEX('18O'!C$3:C$29,MATCH(A337,'18O'!A$3:A$29,1)+1),INDEX('18O'!A$3:A$29,MATCH(A337,'18O'!A$3:A$29,1)):INDEX('18O'!A$3:A$29,MATCH(A337,'18O'!A$3:A$29,1)+1))</f>
        <v>111.17056277056278</v>
      </c>
      <c r="I337" s="9">
        <f>FORECAST(A337,INDEX('18O'!E$3:E$29,MATCH(A337,'18O'!A$3:A$29,1)):INDEX('18O'!E$3:E$29,MATCH(A337,'18O'!A$3:A$29,1)+1),INDEX('18O'!A$3:A$29,MATCH(A337,'18O'!A$3:A$29,1)):INDEX('18O'!A$3:A$29,MATCH(A337,'18O'!A$3:A$29,1)+1))</f>
        <v>8.7607398288306175</v>
      </c>
      <c r="J337" s="27">
        <f>'39Ar'!E337</f>
        <v>2.9988405797101443</v>
      </c>
      <c r="K337" s="8">
        <f>FORECAST($A337,INDEX(NG!B$2:B$17,MATCH($A337,NG!A$2:A$17,1)):INDEX(NG!B$2:B$17,MATCH($A337,NG!A$2:A$17,1)+1),INDEX(NG!A$2:A$17,MATCH($A337,NG!A$2:A$17,1)):INDEX(NG!A$2:A$17,MATCH($A337,NG!A$2:A$17,1)+1))</f>
        <v>2.1317170367611982E-5</v>
      </c>
      <c r="L337" s="8">
        <f>FORECAST($A337,INDEX(NG!D$2:D$18,MATCH($A337,NG!C$2:C$18,1)):INDEX(NG!D$2:D$18,MATCH($A337,NG!C$2:C$18,1)+1),INDEX(NG!C$2:C$18,MATCH($A337,NG!C$2:C$18,1)):INDEX(NG!C$2:C$18,MATCH($A337,NG!C$2:C$18,1)+1))</f>
        <v>9.4788278730845376E-8</v>
      </c>
      <c r="M337" s="8">
        <f>FORECAST($A337,INDEX(NG!F$2:F$14,MATCH($A337,NG!E$2:E$14,1)):INDEX(NG!F$2:F$14,MATCH($A337,NG!E$2:E$14,1)+1),INDEX(NG!E$2:E$14,MATCH($A337,NG!E$2:E$14,1)):INDEX(NG!E$2:E$14,MATCH($A337,NG!E$2:E$14,1)+1))</f>
        <v>3.2298789041561168E-7</v>
      </c>
      <c r="N337" s="8">
        <f>FORECAST($A337,INDEX(NG!H$2:H$14,MATCH($A337,NG!G$2:G$14,1)):INDEX(NG!H$2:H$14,MATCH($A337,NG!G$2:G$14,1)+1),INDEX(NG!G$2:G$14,MATCH($A337,NG!G$2:G$14,1)):INDEX(NG!G$2:G$14,MATCH($A337,NG!G$2:G$14,1)+1))</f>
        <v>2.2785031598502213E-8</v>
      </c>
      <c r="O337" s="3">
        <v>3.0000000000000001E-6</v>
      </c>
      <c r="P337" s="3">
        <v>5.0000000000000003E-10</v>
      </c>
      <c r="T337" s="9"/>
    </row>
    <row r="338" spans="1:20" x14ac:dyDescent="0.35">
      <c r="A338">
        <v>336</v>
      </c>
      <c r="B338" s="13">
        <f t="shared" si="11"/>
        <v>-336</v>
      </c>
      <c r="C338" s="2">
        <v>0</v>
      </c>
      <c r="D338" s="2">
        <v>0</v>
      </c>
      <c r="E338" s="7">
        <f>FORECAST(A338,INDEX(ross!C$3:C$960,MATCH(A338,ross!B$3:B$960,1)):INDEX(ross!C$3:C$960,MATCH(A338,ross!B$3:B$960,1)+1),INDEX(ross!B$3:B$960,MATCH(A338,ross!B$3:B$960,1)):INDEX(ross!B$3:B$960,MATCH(A338,ross!B$3:B$960,1)+1))</f>
        <v>25.624142599999999</v>
      </c>
      <c r="F338" s="7">
        <f>FORECAST(A338,INDEX(ross!I$3:I$960,MATCH(A338,ross!B$3:B$960,1)):INDEX(ross!I$3:I$960,MATCH(A338,ross!B$3:B$960,1)+1),INDEX(ross!B$3:B$960,MATCH(A338,ross!B$3:B$960,1)):INDEX(ross!B$3:B$960,MATCH(A338,ross!B$3:B$960,1)+1))</f>
        <v>5.6457612202145349</v>
      </c>
      <c r="G338" s="3">
        <f t="shared" si="10"/>
        <v>1.0000000000000001E-30</v>
      </c>
      <c r="H338" s="9">
        <f>FORECAST(A338,INDEX('18O'!C$3:C$29,MATCH(A338,'18O'!A$3:A$29,1)):INDEX('18O'!C$3:C$29,MATCH(A338,'18O'!A$3:A$29,1)+1),INDEX('18O'!A$3:A$29,MATCH(A338,'18O'!A$3:A$29,1)):INDEX('18O'!A$3:A$29,MATCH(A338,'18O'!A$3:A$29,1)+1))</f>
        <v>111.16911976911979</v>
      </c>
      <c r="I338" s="9">
        <f>FORECAST(A338,INDEX('18O'!E$3:E$29,MATCH(A338,'18O'!A$3:A$29,1)):INDEX('18O'!E$3:E$29,MATCH(A338,'18O'!A$3:A$29,1)+1),INDEX('18O'!A$3:A$29,MATCH(A338,'18O'!A$3:A$29,1)):INDEX('18O'!A$3:A$29,MATCH(A338,'18O'!A$3:A$29,1)+1))</f>
        <v>8.7600815838466044</v>
      </c>
      <c r="J338" s="27">
        <f>'39Ar'!E338</f>
        <v>2.9673913043478244</v>
      </c>
      <c r="K338" s="8">
        <f>FORECAST($A338,INDEX(NG!B$2:B$17,MATCH($A338,NG!A$2:A$17,1)):INDEX(NG!B$2:B$17,MATCH($A338,NG!A$2:A$17,1)+1),INDEX(NG!A$2:A$17,MATCH($A338,NG!A$2:A$17,1)):INDEX(NG!A$2:A$17,MATCH($A338,NG!A$2:A$17,1)+1))</f>
        <v>2.1356626284238178E-5</v>
      </c>
      <c r="L338" s="8">
        <f>FORECAST($A338,INDEX(NG!D$2:D$18,MATCH($A338,NG!C$2:C$18,1)):INDEX(NG!D$2:D$18,MATCH($A338,NG!C$2:C$18,1)+1),INDEX(NG!C$2:C$18,MATCH($A338,NG!C$2:C$18,1)):INDEX(NG!C$2:C$18,MATCH($A338,NG!C$2:C$18,1)+1))</f>
        <v>9.473597683387085E-8</v>
      </c>
      <c r="M338" s="8">
        <f>FORECAST($A338,INDEX(NG!F$2:F$14,MATCH($A338,NG!E$2:E$14,1)):INDEX(NG!F$2:F$14,MATCH($A338,NG!E$2:E$14,1)+1),INDEX(NG!E$2:E$14,MATCH($A338,NG!E$2:E$14,1)):INDEX(NG!E$2:E$14,MATCH($A338,NG!E$2:E$14,1)+1))</f>
        <v>3.2269669046110907E-7</v>
      </c>
      <c r="N338" s="8">
        <f>FORECAST($A338,INDEX(NG!H$2:H$14,MATCH($A338,NG!G$2:G$14,1)):INDEX(NG!H$2:H$14,MATCH($A338,NG!G$2:G$14,1)+1),INDEX(NG!G$2:G$14,MATCH($A338,NG!G$2:G$14,1)):INDEX(NG!G$2:G$14,MATCH($A338,NG!G$2:G$14,1)+1))</f>
        <v>2.2822855542332173E-8</v>
      </c>
      <c r="O338" s="3">
        <v>3.0000000000000001E-6</v>
      </c>
      <c r="P338" s="3">
        <v>5.0000000000000003E-10</v>
      </c>
      <c r="T338" s="9"/>
    </row>
    <row r="339" spans="1:20" x14ac:dyDescent="0.35">
      <c r="A339">
        <v>337</v>
      </c>
      <c r="B339" s="13">
        <f t="shared" si="11"/>
        <v>-337</v>
      </c>
      <c r="C339" s="2">
        <v>0</v>
      </c>
      <c r="D339" s="2">
        <v>0</v>
      </c>
      <c r="E339" s="7">
        <f>FORECAST(A339,INDEX(ross!C$3:C$960,MATCH(A339,ross!B$3:B$960,1)):INDEX(ross!C$3:C$960,MATCH(A339,ross!B$3:B$960,1)+1),INDEX(ross!B$3:B$960,MATCH(A339,ross!B$3:B$960,1)):INDEX(ross!B$3:B$960,MATCH(A339,ross!B$3:B$960,1)+1))</f>
        <v>25.63444144</v>
      </c>
      <c r="F339" s="7">
        <f>FORECAST(A339,INDEX(ross!I$3:I$960,MATCH(A339,ross!B$3:B$960,1)):INDEX(ross!I$3:I$960,MATCH(A339,ross!B$3:B$960,1)+1),INDEX(ross!B$3:B$960,MATCH(A339,ross!B$3:B$960,1)):INDEX(ross!B$3:B$960,MATCH(A339,ross!B$3:B$960,1)+1))</f>
        <v>5.6465836399785889</v>
      </c>
      <c r="G339" s="3">
        <f t="shared" si="10"/>
        <v>1.0000000000000001E-30</v>
      </c>
      <c r="H339" s="9">
        <f>FORECAST(A339,INDEX('18O'!C$3:C$29,MATCH(A339,'18O'!A$3:A$29,1)):INDEX('18O'!C$3:C$29,MATCH(A339,'18O'!A$3:A$29,1)+1),INDEX('18O'!A$3:A$29,MATCH(A339,'18O'!A$3:A$29,1)):INDEX('18O'!A$3:A$29,MATCH(A339,'18O'!A$3:A$29,1)+1))</f>
        <v>111.16767676767678</v>
      </c>
      <c r="I339" s="9">
        <f>FORECAST(A339,INDEX('18O'!E$3:E$29,MATCH(A339,'18O'!A$3:A$29,1)):INDEX('18O'!E$3:E$29,MATCH(A339,'18O'!A$3:A$29,1)+1),INDEX('18O'!A$3:A$29,MATCH(A339,'18O'!A$3:A$29,1)):INDEX('18O'!A$3:A$29,MATCH(A339,'18O'!A$3:A$29,1)+1))</f>
        <v>8.7594233388625913</v>
      </c>
      <c r="J339" s="27">
        <f>'39Ar'!E339</f>
        <v>2.9359420289855063</v>
      </c>
      <c r="K339" s="8">
        <f>FORECAST($A339,INDEX(NG!B$2:B$17,MATCH($A339,NG!A$2:A$17,1)):INDEX(NG!B$2:B$17,MATCH($A339,NG!A$2:A$17,1)+1),INDEX(NG!A$2:A$17,MATCH($A339,NG!A$2:A$17,1)):INDEX(NG!A$2:A$17,MATCH($A339,NG!A$2:A$17,1)+1))</f>
        <v>2.1396082200864371E-5</v>
      </c>
      <c r="L339" s="8">
        <f>FORECAST($A339,INDEX(NG!D$2:D$18,MATCH($A339,NG!C$2:C$18,1)):INDEX(NG!D$2:D$18,MATCH($A339,NG!C$2:C$18,1)+1),INDEX(NG!C$2:C$18,MATCH($A339,NG!C$2:C$18,1)):INDEX(NG!C$2:C$18,MATCH($A339,NG!C$2:C$18,1)+1))</f>
        <v>9.4683674936896325E-8</v>
      </c>
      <c r="M339" s="8">
        <f>FORECAST($A339,INDEX(NG!F$2:F$14,MATCH($A339,NG!E$2:E$14,1)):INDEX(NG!F$2:F$14,MATCH($A339,NG!E$2:E$14,1)+1),INDEX(NG!E$2:E$14,MATCH($A339,NG!E$2:E$14,1)):INDEX(NG!E$2:E$14,MATCH($A339,NG!E$2:E$14,1)+1))</f>
        <v>3.2240549050660647E-7</v>
      </c>
      <c r="N339" s="8">
        <f>FORECAST($A339,INDEX(NG!H$2:H$14,MATCH($A339,NG!G$2:G$14,1)):INDEX(NG!H$2:H$14,MATCH($A339,NG!G$2:G$14,1)+1),INDEX(NG!G$2:G$14,MATCH($A339,NG!G$2:G$14,1)):INDEX(NG!G$2:G$14,MATCH($A339,NG!G$2:G$14,1)+1))</f>
        <v>2.2860679486162133E-8</v>
      </c>
      <c r="O339" s="3">
        <v>3.0000000000000001E-6</v>
      </c>
      <c r="P339" s="3">
        <v>5.0000000000000003E-10</v>
      </c>
      <c r="T339" s="9"/>
    </row>
    <row r="340" spans="1:20" x14ac:dyDescent="0.35">
      <c r="A340">
        <v>338</v>
      </c>
      <c r="B340" s="13">
        <f t="shared" si="11"/>
        <v>-338</v>
      </c>
      <c r="C340" s="2">
        <v>0</v>
      </c>
      <c r="D340" s="2">
        <v>0</v>
      </c>
      <c r="E340" s="7">
        <f>FORECAST(A340,INDEX(ross!C$3:C$960,MATCH(A340,ross!B$3:B$960,1)):INDEX(ross!C$3:C$960,MATCH(A340,ross!B$3:B$960,1)+1),INDEX(ross!B$3:B$960,MATCH(A340,ross!B$3:B$960,1)):INDEX(ross!B$3:B$960,MATCH(A340,ross!B$3:B$960,1)+1))</f>
        <v>25.636414989999999</v>
      </c>
      <c r="F340" s="7">
        <f>FORECAST(A340,INDEX(ross!I$3:I$960,MATCH(A340,ross!B$3:B$960,1)):INDEX(ross!I$3:I$960,MATCH(A340,ross!B$3:B$960,1)+1),INDEX(ross!B$3:B$960,MATCH(A340,ross!B$3:B$960,1)):INDEX(ross!B$3:B$960,MATCH(A340,ross!B$3:B$960,1)+1))</f>
        <v>5.6524730833465098</v>
      </c>
      <c r="G340" s="3">
        <f t="shared" si="10"/>
        <v>1.0000000000000001E-30</v>
      </c>
      <c r="H340" s="9">
        <f>FORECAST(A340,INDEX('18O'!C$3:C$29,MATCH(A340,'18O'!A$3:A$29,1)):INDEX('18O'!C$3:C$29,MATCH(A340,'18O'!A$3:A$29,1)+1),INDEX('18O'!A$3:A$29,MATCH(A340,'18O'!A$3:A$29,1)):INDEX('18O'!A$3:A$29,MATCH(A340,'18O'!A$3:A$29,1)+1))</f>
        <v>111.16623376623377</v>
      </c>
      <c r="I340" s="9">
        <f>FORECAST(A340,INDEX('18O'!E$3:E$29,MATCH(A340,'18O'!A$3:A$29,1)):INDEX('18O'!E$3:E$29,MATCH(A340,'18O'!A$3:A$29,1)+1),INDEX('18O'!A$3:A$29,MATCH(A340,'18O'!A$3:A$29,1)):INDEX('18O'!A$3:A$29,MATCH(A340,'18O'!A$3:A$29,1)+1))</f>
        <v>8.7587650938785782</v>
      </c>
      <c r="J340" s="27">
        <f>'39Ar'!E340</f>
        <v>2.9044927536231864</v>
      </c>
      <c r="K340" s="8">
        <f>FORECAST($A340,INDEX(NG!B$2:B$17,MATCH($A340,NG!A$2:A$17,1)):INDEX(NG!B$2:B$17,MATCH($A340,NG!A$2:A$17,1)+1),INDEX(NG!A$2:A$17,MATCH($A340,NG!A$2:A$17,1)):INDEX(NG!A$2:A$17,MATCH($A340,NG!A$2:A$17,1)+1))</f>
        <v>2.1606022002681127E-5</v>
      </c>
      <c r="L340" s="8">
        <f>FORECAST($A340,INDEX(NG!D$2:D$18,MATCH($A340,NG!C$2:C$18,1)):INDEX(NG!D$2:D$18,MATCH($A340,NG!C$2:C$18,1)+1),INDEX(NG!C$2:C$18,MATCH($A340,NG!C$2:C$18,1)):INDEX(NG!C$2:C$18,MATCH($A340,NG!C$2:C$18,1)+1))</f>
        <v>9.4502696191439735E-8</v>
      </c>
      <c r="M340" s="8">
        <f>FORECAST($A340,INDEX(NG!F$2:F$14,MATCH($A340,NG!E$2:E$14,1)):INDEX(NG!F$2:F$14,MATCH($A340,NG!E$2:E$14,1)+1),INDEX(NG!E$2:E$14,MATCH($A340,NG!E$2:E$14,1)):INDEX(NG!E$2:E$14,MATCH($A340,NG!E$2:E$14,1)+1))</f>
        <v>3.2261207052494744E-7</v>
      </c>
      <c r="N340" s="8">
        <f>FORECAST($A340,INDEX(NG!H$2:H$14,MATCH($A340,NG!G$2:G$14,1)):INDEX(NG!H$2:H$14,MATCH($A340,NG!G$2:G$14,1)+1),INDEX(NG!G$2:G$14,MATCH($A340,NG!G$2:G$14,1)):INDEX(NG!G$2:G$14,MATCH($A340,NG!G$2:G$14,1)+1))</f>
        <v>2.2855674317805807E-8</v>
      </c>
      <c r="O340" s="3">
        <v>3.0000000000000001E-6</v>
      </c>
      <c r="P340" s="3">
        <v>5.0000000000000003E-10</v>
      </c>
      <c r="T340" s="9"/>
    </row>
    <row r="341" spans="1:20" x14ac:dyDescent="0.35">
      <c r="A341">
        <v>339</v>
      </c>
      <c r="B341" s="13">
        <f t="shared" si="11"/>
        <v>-339</v>
      </c>
      <c r="C341" s="2">
        <v>0</v>
      </c>
      <c r="D341" s="2">
        <v>0</v>
      </c>
      <c r="E341" s="7">
        <f>FORECAST(A341,INDEX(ross!C$3:C$960,MATCH(A341,ross!B$3:B$960,1)):INDEX(ross!C$3:C$960,MATCH(A341,ross!B$3:B$960,1)+1),INDEX(ross!B$3:B$960,MATCH(A341,ross!B$3:B$960,1)):INDEX(ross!B$3:B$960,MATCH(A341,ross!B$3:B$960,1)+1))</f>
        <v>25.641092839999999</v>
      </c>
      <c r="F341" s="7">
        <f>FORECAST(A341,INDEX(ross!I$3:I$960,MATCH(A341,ross!B$3:B$960,1)):INDEX(ross!I$3:I$960,MATCH(A341,ross!B$3:B$960,1)+1),INDEX(ross!B$3:B$960,MATCH(A341,ross!B$3:B$960,1)):INDEX(ross!B$3:B$960,MATCH(A341,ross!B$3:B$960,1)+1))</f>
        <v>5.6526337419615285</v>
      </c>
      <c r="G341" s="3">
        <f t="shared" si="10"/>
        <v>1.0000000000000001E-30</v>
      </c>
      <c r="H341" s="9">
        <f>FORECAST(A341,INDEX('18O'!C$3:C$29,MATCH(A341,'18O'!A$3:A$29,1)):INDEX('18O'!C$3:C$29,MATCH(A341,'18O'!A$3:A$29,1)+1),INDEX('18O'!A$3:A$29,MATCH(A341,'18O'!A$3:A$29,1)):INDEX('18O'!A$3:A$29,MATCH(A341,'18O'!A$3:A$29,1)+1))</f>
        <v>111.16479076479078</v>
      </c>
      <c r="I341" s="9">
        <f>FORECAST(A341,INDEX('18O'!E$3:E$29,MATCH(A341,'18O'!A$3:A$29,1)):INDEX('18O'!E$3:E$29,MATCH(A341,'18O'!A$3:A$29,1)+1),INDEX('18O'!A$3:A$29,MATCH(A341,'18O'!A$3:A$29,1)):INDEX('18O'!A$3:A$29,MATCH(A341,'18O'!A$3:A$29,1)+1))</f>
        <v>8.7581068488945668</v>
      </c>
      <c r="J341" s="27">
        <f>'39Ar'!E341</f>
        <v>2.8730434782608683</v>
      </c>
      <c r="K341" s="8">
        <f>FORECAST($A341,INDEX(NG!B$2:B$17,MATCH($A341,NG!A$2:A$17,1)):INDEX(NG!B$2:B$17,MATCH($A341,NG!A$2:A$17,1)+1),INDEX(NG!A$2:A$17,MATCH($A341,NG!A$2:A$17,1)):INDEX(NG!A$2:A$17,MATCH($A341,NG!A$2:A$17,1)+1))</f>
        <v>2.1941104230861137E-5</v>
      </c>
      <c r="L341" s="8">
        <f>FORECAST($A341,INDEX(NG!D$2:D$18,MATCH($A341,NG!C$2:C$18,1)):INDEX(NG!D$2:D$18,MATCH($A341,NG!C$2:C$18,1)+1),INDEX(NG!C$2:C$18,MATCH($A341,NG!C$2:C$18,1)):INDEX(NG!C$2:C$18,MATCH($A341,NG!C$2:C$18,1)+1))</f>
        <v>9.422726316358676E-8</v>
      </c>
      <c r="M341" s="8">
        <f>FORECAST($A341,INDEX(NG!F$2:F$14,MATCH($A341,NG!E$2:E$14,1)):INDEX(NG!F$2:F$14,MATCH($A341,NG!E$2:E$14,1)+1),INDEX(NG!E$2:E$14,MATCH($A341,NG!E$2:E$14,1)):INDEX(NG!E$2:E$14,MATCH($A341,NG!E$2:E$14,1)+1))</f>
        <v>3.2318404222548225E-7</v>
      </c>
      <c r="N341" s="8">
        <f>FORECAST($A341,INDEX(NG!H$2:H$14,MATCH($A341,NG!G$2:G$14,1)):INDEX(NG!H$2:H$14,MATCH($A341,NG!G$2:G$14,1)+1),INDEX(NG!G$2:G$14,MATCH($A341,NG!G$2:G$14,1)):INDEX(NG!G$2:G$14,MATCH($A341,NG!G$2:G$14,1)+1))</f>
        <v>2.2819230758589328E-8</v>
      </c>
      <c r="O341" s="3">
        <v>3.0000000000000001E-6</v>
      </c>
      <c r="P341" s="3">
        <v>5.0000000000000003E-10</v>
      </c>
      <c r="T341" s="9"/>
    </row>
    <row r="342" spans="1:20" x14ac:dyDescent="0.35">
      <c r="A342">
        <v>340</v>
      </c>
      <c r="B342" s="13">
        <f t="shared" si="11"/>
        <v>-340</v>
      </c>
      <c r="C342" s="2">
        <v>0</v>
      </c>
      <c r="D342" s="2">
        <v>0</v>
      </c>
      <c r="E342" s="7">
        <f>FORECAST(A342,INDEX(ross!C$3:C$960,MATCH(A342,ross!B$3:B$960,1)):INDEX(ross!C$3:C$960,MATCH(A342,ross!B$3:B$960,1)+1),INDEX(ross!B$3:B$960,MATCH(A342,ross!B$3:B$960,1)):INDEX(ross!B$3:B$960,MATCH(A342,ross!B$3:B$960,1)+1))</f>
        <v>25.645018610000001</v>
      </c>
      <c r="F342" s="7">
        <f>FORECAST(A342,INDEX(ross!I$3:I$960,MATCH(A342,ross!B$3:B$960,1)):INDEX(ross!I$3:I$960,MATCH(A342,ross!B$3:B$960,1)+1),INDEX(ross!B$3:B$960,MATCH(A342,ross!B$3:B$960,1)):INDEX(ross!B$3:B$960,MATCH(A342,ross!B$3:B$960,1)+1))</f>
        <v>5.6559610337183166</v>
      </c>
      <c r="G342" s="3">
        <f t="shared" si="10"/>
        <v>1.0000000000000001E-30</v>
      </c>
      <c r="H342" s="9">
        <f>FORECAST(A342,INDEX('18O'!C$3:C$29,MATCH(A342,'18O'!A$3:A$29,1)):INDEX('18O'!C$3:C$29,MATCH(A342,'18O'!A$3:A$29,1)+1),INDEX('18O'!A$3:A$29,MATCH(A342,'18O'!A$3:A$29,1)):INDEX('18O'!A$3:A$29,MATCH(A342,'18O'!A$3:A$29,1)+1))</f>
        <v>111.16334776334777</v>
      </c>
      <c r="I342" s="9">
        <f>FORECAST(A342,INDEX('18O'!E$3:E$29,MATCH(A342,'18O'!A$3:A$29,1)):INDEX('18O'!E$3:E$29,MATCH(A342,'18O'!A$3:A$29,1)+1),INDEX('18O'!A$3:A$29,MATCH(A342,'18O'!A$3:A$29,1)):INDEX('18O'!A$3:A$29,MATCH(A342,'18O'!A$3:A$29,1)+1))</f>
        <v>8.7574486039105537</v>
      </c>
      <c r="J342" s="27">
        <f>'39Ar'!E342</f>
        <v>2.8415942028985484</v>
      </c>
      <c r="K342" s="8">
        <f>FORECAST($A342,INDEX(NG!B$2:B$17,MATCH($A342,NG!A$2:A$17,1)):INDEX(NG!B$2:B$17,MATCH($A342,NG!A$2:A$17,1)+1),INDEX(NG!A$2:A$17,MATCH($A342,NG!A$2:A$17,1)):INDEX(NG!A$2:A$17,MATCH($A342,NG!A$2:A$17,1)+1))</f>
        <v>2.2276186459041148E-5</v>
      </c>
      <c r="L342" s="8">
        <f>FORECAST($A342,INDEX(NG!D$2:D$18,MATCH($A342,NG!C$2:C$18,1)):INDEX(NG!D$2:D$18,MATCH($A342,NG!C$2:C$18,1)+1),INDEX(NG!C$2:C$18,MATCH($A342,NG!C$2:C$18,1)):INDEX(NG!C$2:C$18,MATCH($A342,NG!C$2:C$18,1)+1))</f>
        <v>9.3951830135733773E-8</v>
      </c>
      <c r="M342" s="8">
        <f>FORECAST($A342,INDEX(NG!F$2:F$14,MATCH($A342,NG!E$2:E$14,1)):INDEX(NG!F$2:F$14,MATCH($A342,NG!E$2:E$14,1)+1),INDEX(NG!E$2:E$14,MATCH($A342,NG!E$2:E$14,1)):INDEX(NG!E$2:E$14,MATCH($A342,NG!E$2:E$14,1)+1))</f>
        <v>3.2375601392601705E-7</v>
      </c>
      <c r="N342" s="8">
        <f>FORECAST($A342,INDEX(NG!H$2:H$14,MATCH($A342,NG!G$2:G$14,1)):INDEX(NG!H$2:H$14,MATCH($A342,NG!G$2:G$14,1)+1),INDEX(NG!G$2:G$14,MATCH($A342,NG!G$2:G$14,1)):INDEX(NG!G$2:G$14,MATCH($A342,NG!G$2:G$14,1)+1))</f>
        <v>2.2782787199372843E-8</v>
      </c>
      <c r="O342" s="3">
        <v>3.0000000000000001E-6</v>
      </c>
      <c r="P342" s="3">
        <v>5.0000000000000003E-10</v>
      </c>
      <c r="T342" s="9"/>
    </row>
    <row r="343" spans="1:20" x14ac:dyDescent="0.35">
      <c r="A343">
        <v>341</v>
      </c>
      <c r="B343" s="13">
        <f t="shared" si="11"/>
        <v>-341</v>
      </c>
      <c r="C343" s="2">
        <v>0</v>
      </c>
      <c r="D343" s="2">
        <v>0</v>
      </c>
      <c r="E343" s="7">
        <f>FORECAST(A343,INDEX(ross!C$3:C$960,MATCH(A343,ross!B$3:B$960,1)):INDEX(ross!C$3:C$960,MATCH(A343,ross!B$3:B$960,1)+1),INDEX(ross!B$3:B$960,MATCH(A343,ross!B$3:B$960,1)):INDEX(ross!B$3:B$960,MATCH(A343,ross!B$3:B$960,1)+1))</f>
        <v>25.64982251</v>
      </c>
      <c r="F343" s="7">
        <f>FORECAST(A343,INDEX(ross!I$3:I$960,MATCH(A343,ross!B$3:B$960,1)):INDEX(ross!I$3:I$960,MATCH(A343,ross!B$3:B$960,1)+1),INDEX(ross!B$3:B$960,MATCH(A343,ross!B$3:B$960,1)):INDEX(ross!B$3:B$960,MATCH(A343,ross!B$3:B$960,1)+1))</f>
        <v>5.6558247928108525</v>
      </c>
      <c r="G343" s="3">
        <f t="shared" si="10"/>
        <v>1.0000000000000001E-30</v>
      </c>
      <c r="H343" s="9">
        <f>FORECAST(A343,INDEX('18O'!C$3:C$29,MATCH(A343,'18O'!A$3:A$29,1)):INDEX('18O'!C$3:C$29,MATCH(A343,'18O'!A$3:A$29,1)+1),INDEX('18O'!A$3:A$29,MATCH(A343,'18O'!A$3:A$29,1)):INDEX('18O'!A$3:A$29,MATCH(A343,'18O'!A$3:A$29,1)+1))</f>
        <v>111.16190476190478</v>
      </c>
      <c r="I343" s="9">
        <f>FORECAST(A343,INDEX('18O'!E$3:E$29,MATCH(A343,'18O'!A$3:A$29,1)):INDEX('18O'!E$3:E$29,MATCH(A343,'18O'!A$3:A$29,1)+1),INDEX('18O'!A$3:A$29,MATCH(A343,'18O'!A$3:A$29,1)):INDEX('18O'!A$3:A$29,MATCH(A343,'18O'!A$3:A$29,1)+1))</f>
        <v>8.7567903589265406</v>
      </c>
      <c r="J343" s="27">
        <f>'39Ar'!E343</f>
        <v>2.8101449275362302</v>
      </c>
      <c r="K343" s="8">
        <f>FORECAST($A343,INDEX(NG!B$2:B$17,MATCH($A343,NG!A$2:A$17,1)):INDEX(NG!B$2:B$17,MATCH($A343,NG!A$2:A$17,1)+1),INDEX(NG!A$2:A$17,MATCH($A343,NG!A$2:A$17,1)):INDEX(NG!A$2:A$17,MATCH($A343,NG!A$2:A$17,1)+1))</f>
        <v>2.2611268687221172E-5</v>
      </c>
      <c r="L343" s="8">
        <f>FORECAST($A343,INDEX(NG!D$2:D$18,MATCH($A343,NG!C$2:C$18,1)):INDEX(NG!D$2:D$18,MATCH($A343,NG!C$2:C$18,1)+1),INDEX(NG!C$2:C$18,MATCH($A343,NG!C$2:C$18,1)):INDEX(NG!C$2:C$18,MATCH($A343,NG!C$2:C$18,1)+1))</f>
        <v>9.3676397107880798E-8</v>
      </c>
      <c r="M343" s="8">
        <f>FORECAST($A343,INDEX(NG!F$2:F$14,MATCH($A343,NG!E$2:E$14,1)):INDEX(NG!F$2:F$14,MATCH($A343,NG!E$2:E$14,1)+1),INDEX(NG!E$2:E$14,MATCH($A343,NG!E$2:E$14,1)):INDEX(NG!E$2:E$14,MATCH($A343,NG!E$2:E$14,1)+1))</f>
        <v>3.2432798562655185E-7</v>
      </c>
      <c r="N343" s="8">
        <f>FORECAST($A343,INDEX(NG!H$2:H$14,MATCH($A343,NG!G$2:G$14,1)):INDEX(NG!H$2:H$14,MATCH($A343,NG!G$2:G$14,1)+1),INDEX(NG!G$2:G$14,MATCH($A343,NG!G$2:G$14,1)):INDEX(NG!G$2:G$14,MATCH($A343,NG!G$2:G$14,1)+1))</f>
        <v>2.2746343640156364E-8</v>
      </c>
      <c r="O343" s="3">
        <v>3.0000000000000001E-6</v>
      </c>
      <c r="P343" s="3">
        <v>5.0000000000000003E-10</v>
      </c>
      <c r="T343" s="9"/>
    </row>
    <row r="344" spans="1:20" x14ac:dyDescent="0.35">
      <c r="A344">
        <v>342</v>
      </c>
      <c r="B344" s="13">
        <f t="shared" si="11"/>
        <v>-342</v>
      </c>
      <c r="C344" s="2">
        <v>0</v>
      </c>
      <c r="D344" s="2">
        <v>0</v>
      </c>
      <c r="E344" s="7">
        <f>FORECAST(A344,INDEX(ross!C$3:C$960,MATCH(A344,ross!B$3:B$960,1)):INDEX(ross!C$3:C$960,MATCH(A344,ross!B$3:B$960,1)+1),INDEX(ross!B$3:B$960,MATCH(A344,ross!B$3:B$960,1)):INDEX(ross!B$3:B$960,MATCH(A344,ross!B$3:B$960,1)+1))</f>
        <v>25.650256779999999</v>
      </c>
      <c r="F344" s="7">
        <f>FORECAST(A344,INDEX(ross!I$3:I$960,MATCH(A344,ross!B$3:B$960,1)):INDEX(ross!I$3:I$960,MATCH(A344,ross!B$3:B$960,1)+1),INDEX(ross!B$3:B$960,MATCH(A344,ross!B$3:B$960,1)):INDEX(ross!B$3:B$960,MATCH(A344,ross!B$3:B$960,1)+1))</f>
        <v>5.6570149527117293</v>
      </c>
      <c r="G344" s="3">
        <f t="shared" si="10"/>
        <v>1.0000000000000001E-30</v>
      </c>
      <c r="H344" s="9">
        <f>FORECAST(A344,INDEX('18O'!C$3:C$29,MATCH(A344,'18O'!A$3:A$29,1)):INDEX('18O'!C$3:C$29,MATCH(A344,'18O'!A$3:A$29,1)+1),INDEX('18O'!A$3:A$29,MATCH(A344,'18O'!A$3:A$29,1)):INDEX('18O'!A$3:A$29,MATCH(A344,'18O'!A$3:A$29,1)+1))</f>
        <v>111.16046176046177</v>
      </c>
      <c r="I344" s="9">
        <f>FORECAST(A344,INDEX('18O'!E$3:E$29,MATCH(A344,'18O'!A$3:A$29,1)):INDEX('18O'!E$3:E$29,MATCH(A344,'18O'!A$3:A$29,1)+1),INDEX('18O'!A$3:A$29,MATCH(A344,'18O'!A$3:A$29,1)):INDEX('18O'!A$3:A$29,MATCH(A344,'18O'!A$3:A$29,1)+1))</f>
        <v>8.7561321139425274</v>
      </c>
      <c r="J344" s="27">
        <f>'39Ar'!E344</f>
        <v>2.7786956521739121</v>
      </c>
      <c r="K344" s="8">
        <f>FORECAST($A344,INDEX(NG!B$2:B$17,MATCH($A344,NG!A$2:A$17,1)):INDEX(NG!B$2:B$17,MATCH($A344,NG!A$2:A$17,1)+1),INDEX(NG!A$2:A$17,MATCH($A344,NG!A$2:A$17,1)):INDEX(NG!A$2:A$17,MATCH($A344,NG!A$2:A$17,1)+1))</f>
        <v>2.2946350915401182E-5</v>
      </c>
      <c r="L344" s="8">
        <f>FORECAST($A344,INDEX(NG!D$2:D$18,MATCH($A344,NG!C$2:C$18,1)):INDEX(NG!D$2:D$18,MATCH($A344,NG!C$2:C$18,1)+1),INDEX(NG!C$2:C$18,MATCH($A344,NG!C$2:C$18,1)):INDEX(NG!C$2:C$18,MATCH($A344,NG!C$2:C$18,1)+1))</f>
        <v>9.3400964080027811E-8</v>
      </c>
      <c r="M344" s="8">
        <f>FORECAST($A344,INDEX(NG!F$2:F$14,MATCH($A344,NG!E$2:E$14,1)):INDEX(NG!F$2:F$14,MATCH($A344,NG!E$2:E$14,1)+1),INDEX(NG!E$2:E$14,MATCH($A344,NG!E$2:E$14,1)):INDEX(NG!E$2:E$14,MATCH($A344,NG!E$2:E$14,1)+1))</f>
        <v>3.2489995732708665E-7</v>
      </c>
      <c r="N344" s="8">
        <f>FORECAST($A344,INDEX(NG!H$2:H$14,MATCH($A344,NG!G$2:G$14,1)):INDEX(NG!H$2:H$14,MATCH($A344,NG!G$2:G$14,1)+1),INDEX(NG!G$2:G$14,MATCH($A344,NG!G$2:G$14,1)):INDEX(NG!G$2:G$14,MATCH($A344,NG!G$2:G$14,1)+1))</f>
        <v>2.2709900080939885E-8</v>
      </c>
      <c r="O344" s="3">
        <v>3.0000000000000001E-6</v>
      </c>
      <c r="P344" s="3">
        <v>5.0000000000000003E-10</v>
      </c>
      <c r="T344" s="9"/>
    </row>
    <row r="345" spans="1:20" x14ac:dyDescent="0.35">
      <c r="A345">
        <v>343</v>
      </c>
      <c r="B345" s="13">
        <f t="shared" si="11"/>
        <v>-343</v>
      </c>
      <c r="C345" s="2">
        <v>0</v>
      </c>
      <c r="D345" s="2">
        <v>0</v>
      </c>
      <c r="E345" s="7">
        <f>FORECAST(A345,INDEX(ross!C$3:C$960,MATCH(A345,ross!B$3:B$960,1)):INDEX(ross!C$3:C$960,MATCH(A345,ross!B$3:B$960,1)+1),INDEX(ross!B$3:B$960,MATCH(A345,ross!B$3:B$960,1)):INDEX(ross!B$3:B$960,MATCH(A345,ross!B$3:B$960,1)+1))</f>
        <v>25.655594379999997</v>
      </c>
      <c r="F345" s="7">
        <f>FORECAST(A345,INDEX(ross!I$3:I$960,MATCH(A345,ross!B$3:B$960,1)):INDEX(ross!I$3:I$960,MATCH(A345,ross!B$3:B$960,1)+1),INDEX(ross!B$3:B$960,MATCH(A345,ross!B$3:B$960,1)):INDEX(ross!B$3:B$960,MATCH(A345,ross!B$3:B$960,1)+1))</f>
        <v>5.6585384294105854</v>
      </c>
      <c r="G345" s="3">
        <f t="shared" si="10"/>
        <v>1.0000000000000001E-30</v>
      </c>
      <c r="H345" s="9">
        <f>FORECAST(A345,INDEX('18O'!C$3:C$29,MATCH(A345,'18O'!A$3:A$29,1)):INDEX('18O'!C$3:C$29,MATCH(A345,'18O'!A$3:A$29,1)+1),INDEX('18O'!A$3:A$29,MATCH(A345,'18O'!A$3:A$29,1)):INDEX('18O'!A$3:A$29,MATCH(A345,'18O'!A$3:A$29,1)+1))</f>
        <v>111.15901875901876</v>
      </c>
      <c r="I345" s="9">
        <f>FORECAST(A345,INDEX('18O'!E$3:E$29,MATCH(A345,'18O'!A$3:A$29,1)):INDEX('18O'!E$3:E$29,MATCH(A345,'18O'!A$3:A$29,1)+1),INDEX('18O'!A$3:A$29,MATCH(A345,'18O'!A$3:A$29,1)):INDEX('18O'!A$3:A$29,MATCH(A345,'18O'!A$3:A$29,1)+1))</f>
        <v>8.7554738689585161</v>
      </c>
      <c r="J345" s="27">
        <f>'39Ar'!E345</f>
        <v>2.7472463768115922</v>
      </c>
      <c r="K345" s="8">
        <f>FORECAST($A345,INDEX(NG!B$2:B$17,MATCH($A345,NG!A$2:A$17,1)):INDEX(NG!B$2:B$17,MATCH($A345,NG!A$2:A$17,1)+1),INDEX(NG!A$2:A$17,MATCH($A345,NG!A$2:A$17,1)):INDEX(NG!A$2:A$17,MATCH($A345,NG!A$2:A$17,1)+1))</f>
        <v>2.3281433143581206E-5</v>
      </c>
      <c r="L345" s="8">
        <f>FORECAST($A345,INDEX(NG!D$2:D$18,MATCH($A345,NG!C$2:C$18,1)):INDEX(NG!D$2:D$18,MATCH($A345,NG!C$2:C$18,1)+1),INDEX(NG!C$2:C$18,MATCH($A345,NG!C$2:C$18,1)):INDEX(NG!C$2:C$18,MATCH($A345,NG!C$2:C$18,1)+1))</f>
        <v>9.3125531052174836E-8</v>
      </c>
      <c r="M345" s="8">
        <f>FORECAST($A345,INDEX(NG!F$2:F$14,MATCH($A345,NG!E$2:E$14,1)):INDEX(NG!F$2:F$14,MATCH($A345,NG!E$2:E$14,1)+1),INDEX(NG!E$2:E$14,MATCH($A345,NG!E$2:E$14,1)):INDEX(NG!E$2:E$14,MATCH($A345,NG!E$2:E$14,1)+1))</f>
        <v>3.2547192902762145E-7</v>
      </c>
      <c r="N345" s="8">
        <f>FORECAST($A345,INDEX(NG!H$2:H$14,MATCH($A345,NG!G$2:G$14,1)):INDEX(NG!H$2:H$14,MATCH($A345,NG!G$2:G$14,1)+1),INDEX(NG!G$2:G$14,MATCH($A345,NG!G$2:G$14,1)):INDEX(NG!G$2:G$14,MATCH($A345,NG!G$2:G$14,1)+1))</f>
        <v>2.2673456521723403E-8</v>
      </c>
      <c r="O345" s="3">
        <v>3.0000000000000001E-6</v>
      </c>
      <c r="P345" s="3">
        <v>5.0000000000000003E-10</v>
      </c>
      <c r="T345" s="9"/>
    </row>
    <row r="346" spans="1:20" x14ac:dyDescent="0.35">
      <c r="A346">
        <v>344</v>
      </c>
      <c r="B346" s="13">
        <f t="shared" si="11"/>
        <v>-344</v>
      </c>
      <c r="C346" s="2">
        <v>0</v>
      </c>
      <c r="D346" s="2">
        <v>0</v>
      </c>
      <c r="E346" s="7">
        <f>FORECAST(A346,INDEX(ross!C$3:C$960,MATCH(A346,ross!B$3:B$960,1)):INDEX(ross!C$3:C$960,MATCH(A346,ross!B$3:B$960,1)+1),INDEX(ross!B$3:B$960,MATCH(A346,ross!B$3:B$960,1)):INDEX(ross!B$3:B$960,MATCH(A346,ross!B$3:B$960,1)+1))</f>
        <v>25.657375760000001</v>
      </c>
      <c r="F346" s="7">
        <f>FORECAST(A346,INDEX(ross!I$3:I$960,MATCH(A346,ross!B$3:B$960,1)):INDEX(ross!I$3:I$960,MATCH(A346,ross!B$3:B$960,1)+1),INDEX(ross!B$3:B$960,MATCH(A346,ross!B$3:B$960,1)):INDEX(ross!B$3:B$960,MATCH(A346,ross!B$3:B$960,1)+1))</f>
        <v>5.6602063289748337</v>
      </c>
      <c r="G346" s="3">
        <f t="shared" si="10"/>
        <v>1.0000000000000001E-30</v>
      </c>
      <c r="H346" s="9">
        <f>FORECAST(A346,INDEX('18O'!C$3:C$29,MATCH(A346,'18O'!A$3:A$29,1)):INDEX('18O'!C$3:C$29,MATCH(A346,'18O'!A$3:A$29,1)+1),INDEX('18O'!A$3:A$29,MATCH(A346,'18O'!A$3:A$29,1)):INDEX('18O'!A$3:A$29,MATCH(A346,'18O'!A$3:A$29,1)+1))</f>
        <v>111.15757575757577</v>
      </c>
      <c r="I346" s="9">
        <f>FORECAST(A346,INDEX('18O'!E$3:E$29,MATCH(A346,'18O'!A$3:A$29,1)):INDEX('18O'!E$3:E$29,MATCH(A346,'18O'!A$3:A$29,1)+1),INDEX('18O'!A$3:A$29,MATCH(A346,'18O'!A$3:A$29,1)):INDEX('18O'!A$3:A$29,MATCH(A346,'18O'!A$3:A$29,1)+1))</f>
        <v>8.754815623974503</v>
      </c>
      <c r="J346" s="27">
        <f>'39Ar'!E346</f>
        <v>2.7157971014492741</v>
      </c>
      <c r="K346" s="8">
        <f>FORECAST($A346,INDEX(NG!B$2:B$17,MATCH($A346,NG!A$2:A$17,1)):INDEX(NG!B$2:B$17,MATCH($A346,NG!A$2:A$17,1)+1),INDEX(NG!A$2:A$17,MATCH($A346,NG!A$2:A$17,1)):INDEX(NG!A$2:A$17,MATCH($A346,NG!A$2:A$17,1)+1))</f>
        <v>2.3616515371761217E-5</v>
      </c>
      <c r="L346" s="8">
        <f>FORECAST($A346,INDEX(NG!D$2:D$18,MATCH($A346,NG!C$2:C$18,1)):INDEX(NG!D$2:D$18,MATCH($A346,NG!C$2:C$18,1)+1),INDEX(NG!C$2:C$18,MATCH($A346,NG!C$2:C$18,1)):INDEX(NG!C$2:C$18,MATCH($A346,NG!C$2:C$18,1)+1))</f>
        <v>9.2850098024321849E-8</v>
      </c>
      <c r="M346" s="8">
        <f>FORECAST($A346,INDEX(NG!F$2:F$14,MATCH($A346,NG!E$2:E$14,1)):INDEX(NG!F$2:F$14,MATCH($A346,NG!E$2:E$14,1)+1),INDEX(NG!E$2:E$14,MATCH($A346,NG!E$2:E$14,1)):INDEX(NG!E$2:E$14,MATCH($A346,NG!E$2:E$14,1)+1))</f>
        <v>3.2604390072815625E-7</v>
      </c>
      <c r="N346" s="8">
        <f>FORECAST($A346,INDEX(NG!H$2:H$14,MATCH($A346,NG!G$2:G$14,1)):INDEX(NG!H$2:H$14,MATCH($A346,NG!G$2:G$14,1)+1),INDEX(NG!G$2:G$14,MATCH($A346,NG!G$2:G$14,1)):INDEX(NG!G$2:G$14,MATCH($A346,NG!G$2:G$14,1)+1))</f>
        <v>2.2637012962506921E-8</v>
      </c>
      <c r="O346" s="3">
        <v>3.0000000000000001E-6</v>
      </c>
      <c r="P346" s="3">
        <v>5.0000000000000003E-10</v>
      </c>
      <c r="T346" s="9"/>
    </row>
    <row r="347" spans="1:20" x14ac:dyDescent="0.35">
      <c r="A347">
        <v>345</v>
      </c>
      <c r="B347" s="13">
        <f t="shared" si="11"/>
        <v>-345</v>
      </c>
      <c r="C347" s="2">
        <v>0</v>
      </c>
      <c r="D347" s="2">
        <v>0</v>
      </c>
      <c r="E347" s="7">
        <f>FORECAST(A347,INDEX(ross!C$3:C$960,MATCH(A347,ross!B$3:B$960,1)):INDEX(ross!C$3:C$960,MATCH(A347,ross!B$3:B$960,1)+1),INDEX(ross!B$3:B$960,MATCH(A347,ross!B$3:B$960,1)):INDEX(ross!B$3:B$960,MATCH(A347,ross!B$3:B$960,1)+1))</f>
        <v>25.659899889999998</v>
      </c>
      <c r="F347" s="7">
        <f>FORECAST(A347,INDEX(ross!I$3:I$960,MATCH(A347,ross!B$3:B$960,1)):INDEX(ross!I$3:I$960,MATCH(A347,ross!B$3:B$960,1)+1),INDEX(ross!B$3:B$960,MATCH(A347,ross!B$3:B$960,1)):INDEX(ross!B$3:B$960,MATCH(A347,ross!B$3:B$960,1)+1))</f>
        <v>5.6617206686847075</v>
      </c>
      <c r="G347" s="3">
        <f t="shared" si="10"/>
        <v>1.0000000000000001E-30</v>
      </c>
      <c r="H347" s="9">
        <f>FORECAST(A347,INDEX('18O'!C$3:C$29,MATCH(A347,'18O'!A$3:A$29,1)):INDEX('18O'!C$3:C$29,MATCH(A347,'18O'!A$3:A$29,1)+1),INDEX('18O'!A$3:A$29,MATCH(A347,'18O'!A$3:A$29,1)):INDEX('18O'!A$3:A$29,MATCH(A347,'18O'!A$3:A$29,1)+1))</f>
        <v>111.15613275613276</v>
      </c>
      <c r="I347" s="9">
        <f>FORECAST(A347,INDEX('18O'!E$3:E$29,MATCH(A347,'18O'!A$3:A$29,1)):INDEX('18O'!E$3:E$29,MATCH(A347,'18O'!A$3:A$29,1)+1),INDEX('18O'!A$3:A$29,MATCH(A347,'18O'!A$3:A$29,1)):INDEX('18O'!A$3:A$29,MATCH(A347,'18O'!A$3:A$29,1)+1))</f>
        <v>8.7541573789904898</v>
      </c>
      <c r="J347" s="27">
        <f>'39Ar'!E347</f>
        <v>2.6843478260869542</v>
      </c>
      <c r="K347" s="8">
        <f>FORECAST($A347,INDEX(NG!B$2:B$17,MATCH($A347,NG!A$2:A$17,1)):INDEX(NG!B$2:B$17,MATCH($A347,NG!A$2:A$17,1)+1),INDEX(NG!A$2:A$17,MATCH($A347,NG!A$2:A$17,1)):INDEX(NG!A$2:A$17,MATCH($A347,NG!A$2:A$17,1)+1))</f>
        <v>2.3951597599941227E-5</v>
      </c>
      <c r="L347" s="8">
        <f>FORECAST($A347,INDEX(NG!D$2:D$18,MATCH($A347,NG!C$2:C$18,1)):INDEX(NG!D$2:D$18,MATCH($A347,NG!C$2:C$18,1)+1),INDEX(NG!C$2:C$18,MATCH($A347,NG!C$2:C$18,1)):INDEX(NG!C$2:C$18,MATCH($A347,NG!C$2:C$18,1)+1))</f>
        <v>9.2574664996468874E-8</v>
      </c>
      <c r="M347" s="8">
        <f>FORECAST($A347,INDEX(NG!F$2:F$14,MATCH($A347,NG!E$2:E$14,1)):INDEX(NG!F$2:F$14,MATCH($A347,NG!E$2:E$14,1)+1),INDEX(NG!E$2:E$14,MATCH($A347,NG!E$2:E$14,1)):INDEX(NG!E$2:E$14,MATCH($A347,NG!E$2:E$14,1)+1))</f>
        <v>3.2661587242869111E-7</v>
      </c>
      <c r="N347" s="8">
        <f>FORECAST($A347,INDEX(NG!H$2:H$14,MATCH($A347,NG!G$2:G$14,1)):INDEX(NG!H$2:H$14,MATCH($A347,NG!G$2:G$14,1)+1),INDEX(NG!G$2:G$14,MATCH($A347,NG!G$2:G$14,1)):INDEX(NG!G$2:G$14,MATCH($A347,NG!G$2:G$14,1)+1))</f>
        <v>2.2600569403290442E-8</v>
      </c>
      <c r="O347" s="3">
        <v>3.0000000000000001E-6</v>
      </c>
      <c r="P347" s="3">
        <v>5.0000000000000003E-10</v>
      </c>
      <c r="T347" s="9"/>
    </row>
    <row r="348" spans="1:20" x14ac:dyDescent="0.35">
      <c r="A348">
        <v>346</v>
      </c>
      <c r="B348" s="13">
        <f t="shared" si="11"/>
        <v>-346</v>
      </c>
      <c r="C348" s="2">
        <v>0</v>
      </c>
      <c r="D348" s="2">
        <v>0</v>
      </c>
      <c r="E348" s="7">
        <f>FORECAST(A348,INDEX(ross!C$3:C$960,MATCH(A348,ross!B$3:B$960,1)):INDEX(ross!C$3:C$960,MATCH(A348,ross!B$3:B$960,1)+1),INDEX(ross!B$3:B$960,MATCH(A348,ross!B$3:B$960,1)):INDEX(ross!B$3:B$960,MATCH(A348,ross!B$3:B$960,1)+1))</f>
        <v>25.666622069999999</v>
      </c>
      <c r="F348" s="7">
        <f>FORECAST(A348,INDEX(ross!I$3:I$960,MATCH(A348,ross!B$3:B$960,1)):INDEX(ross!I$3:I$960,MATCH(A348,ross!B$3:B$960,1)+1),INDEX(ross!B$3:B$960,MATCH(A348,ross!B$3:B$960,1)):INDEX(ross!B$3:B$960,MATCH(A348,ross!B$3:B$960,1)+1))</f>
        <v>5.6616162979304239</v>
      </c>
      <c r="G348" s="3">
        <f t="shared" si="10"/>
        <v>1.0000000000000001E-30</v>
      </c>
      <c r="H348" s="9">
        <f>FORECAST(A348,INDEX('18O'!C$3:C$29,MATCH(A348,'18O'!A$3:A$29,1)):INDEX('18O'!C$3:C$29,MATCH(A348,'18O'!A$3:A$29,1)+1),INDEX('18O'!A$3:A$29,MATCH(A348,'18O'!A$3:A$29,1)):INDEX('18O'!A$3:A$29,MATCH(A348,'18O'!A$3:A$29,1)+1))</f>
        <v>111.15502222222221</v>
      </c>
      <c r="I348" s="9">
        <f>FORECAST(A348,INDEX('18O'!E$3:E$29,MATCH(A348,'18O'!A$3:A$29,1)):INDEX('18O'!E$3:E$29,MATCH(A348,'18O'!A$3:A$29,1)+1),INDEX('18O'!A$3:A$29,MATCH(A348,'18O'!A$3:A$29,1)):INDEX('18O'!A$3:A$29,MATCH(A348,'18O'!A$3:A$29,1)+1))</f>
        <v>8.7534787123572162</v>
      </c>
      <c r="J348" s="27">
        <f>'39Ar'!E348</f>
        <v>2.6528985507246361</v>
      </c>
      <c r="K348" s="8">
        <f>FORECAST($A348,INDEX(NG!B$2:B$17,MATCH($A348,NG!A$2:A$17,1)):INDEX(NG!B$2:B$17,MATCH($A348,NG!A$2:A$17,1)+1),INDEX(NG!A$2:A$17,MATCH($A348,NG!A$2:A$17,1)):INDEX(NG!A$2:A$17,MATCH($A348,NG!A$2:A$17,1)+1))</f>
        <v>2.4286679828121251E-5</v>
      </c>
      <c r="L348" s="8">
        <f>FORECAST($A348,INDEX(NG!D$2:D$18,MATCH($A348,NG!C$2:C$18,1)):INDEX(NG!D$2:D$18,MATCH($A348,NG!C$2:C$18,1)+1),INDEX(NG!C$2:C$18,MATCH($A348,NG!C$2:C$18,1)):INDEX(NG!C$2:C$18,MATCH($A348,NG!C$2:C$18,1)+1))</f>
        <v>9.2299231968615887E-8</v>
      </c>
      <c r="M348" s="8">
        <f>FORECAST($A348,INDEX(NG!F$2:F$14,MATCH($A348,NG!E$2:E$14,1)):INDEX(NG!F$2:F$14,MATCH($A348,NG!E$2:E$14,1)+1),INDEX(NG!E$2:E$14,MATCH($A348,NG!E$2:E$14,1)):INDEX(NG!E$2:E$14,MATCH($A348,NG!E$2:E$14,1)+1))</f>
        <v>3.2718784412922591E-7</v>
      </c>
      <c r="N348" s="8">
        <f>FORECAST($A348,INDEX(NG!H$2:H$14,MATCH($A348,NG!G$2:G$14,1)):INDEX(NG!H$2:H$14,MATCH($A348,NG!G$2:G$14,1)+1),INDEX(NG!G$2:G$14,MATCH($A348,NG!G$2:G$14,1)):INDEX(NG!G$2:G$14,MATCH($A348,NG!G$2:G$14,1)+1))</f>
        <v>2.2564125844073963E-8</v>
      </c>
      <c r="O348" s="3">
        <v>3.0000000000000001E-6</v>
      </c>
      <c r="P348" s="3">
        <v>5.0000000000000003E-10</v>
      </c>
      <c r="T348" s="9"/>
    </row>
    <row r="349" spans="1:20" x14ac:dyDescent="0.35">
      <c r="A349">
        <v>347</v>
      </c>
      <c r="B349" s="13">
        <f t="shared" si="11"/>
        <v>-347</v>
      </c>
      <c r="C349" s="2">
        <v>0</v>
      </c>
      <c r="D349" s="2">
        <v>0</v>
      </c>
      <c r="E349" s="7">
        <f>FORECAST(A349,INDEX(ross!C$3:C$960,MATCH(A349,ross!B$3:B$960,1)):INDEX(ross!C$3:C$960,MATCH(A349,ross!B$3:B$960,1)+1),INDEX(ross!B$3:B$960,MATCH(A349,ross!B$3:B$960,1)):INDEX(ross!B$3:B$960,MATCH(A349,ross!B$3:B$960,1)+1))</f>
        <v>25.671451529999999</v>
      </c>
      <c r="F349" s="7">
        <f>FORECAST(A349,INDEX(ross!I$3:I$960,MATCH(A349,ross!B$3:B$960,1)):INDEX(ross!I$3:I$960,MATCH(A349,ross!B$3:B$960,1)+1),INDEX(ross!B$3:B$960,MATCH(A349,ross!B$3:B$960,1)):INDEX(ross!B$3:B$960,MATCH(A349,ross!B$3:B$960,1)+1))</f>
        <v>5.6601725957778157</v>
      </c>
      <c r="G349" s="3">
        <f t="shared" si="10"/>
        <v>1.0000000000000001E-30</v>
      </c>
      <c r="H349" s="9">
        <f>FORECAST(A349,INDEX('18O'!C$3:C$29,MATCH(A349,'18O'!A$3:A$29,1)):INDEX('18O'!C$3:C$29,MATCH(A349,'18O'!A$3:A$29,1)+1),INDEX('18O'!A$3:A$29,MATCH(A349,'18O'!A$3:A$29,1)):INDEX('18O'!A$3:A$29,MATCH(A349,'18O'!A$3:A$29,1)+1))</f>
        <v>111.15413333333333</v>
      </c>
      <c r="I349" s="9">
        <f>FORECAST(A349,INDEX('18O'!E$3:E$29,MATCH(A349,'18O'!A$3:A$29,1)):INDEX('18O'!E$3:E$29,MATCH(A349,'18O'!A$3:A$29,1)+1),INDEX('18O'!A$3:A$29,MATCH(A349,'18O'!A$3:A$29,1)):INDEX('18O'!A$3:A$29,MATCH(A349,'18O'!A$3:A$29,1)+1))</f>
        <v>8.7527864312911046</v>
      </c>
      <c r="J349" s="27">
        <f>'39Ar'!E349</f>
        <v>2.621449275362318</v>
      </c>
      <c r="K349" s="8">
        <f>FORECAST($A349,INDEX(NG!B$2:B$17,MATCH($A349,NG!A$2:A$17,1)):INDEX(NG!B$2:B$17,MATCH($A349,NG!A$2:A$17,1)+1),INDEX(NG!A$2:A$17,MATCH($A349,NG!A$2:A$17,1)):INDEX(NG!A$2:A$17,MATCH($A349,NG!A$2:A$17,1)+1))</f>
        <v>2.4621762056301262E-5</v>
      </c>
      <c r="L349" s="8">
        <f>FORECAST($A349,INDEX(NG!D$2:D$18,MATCH($A349,NG!C$2:C$18,1)):INDEX(NG!D$2:D$18,MATCH($A349,NG!C$2:C$18,1)+1),INDEX(NG!C$2:C$18,MATCH($A349,NG!C$2:C$18,1)):INDEX(NG!C$2:C$18,MATCH($A349,NG!C$2:C$18,1)+1))</f>
        <v>9.2023798940762912E-8</v>
      </c>
      <c r="M349" s="8">
        <f>FORECAST($A349,INDEX(NG!F$2:F$14,MATCH($A349,NG!E$2:E$14,1)):INDEX(NG!F$2:F$14,MATCH($A349,NG!E$2:E$14,1)+1),INDEX(NG!E$2:E$14,MATCH($A349,NG!E$2:E$14,1)):INDEX(NG!E$2:E$14,MATCH($A349,NG!E$2:E$14,1)+1))</f>
        <v>3.2775981582976071E-7</v>
      </c>
      <c r="N349" s="8">
        <f>FORECAST($A349,INDEX(NG!H$2:H$14,MATCH($A349,NG!G$2:G$14,1)):INDEX(NG!H$2:H$14,MATCH($A349,NG!G$2:G$14,1)+1),INDEX(NG!G$2:G$14,MATCH($A349,NG!G$2:G$14,1)):INDEX(NG!G$2:G$14,MATCH($A349,NG!G$2:G$14,1)+1))</f>
        <v>2.2527682284857481E-8</v>
      </c>
      <c r="O349" s="3">
        <v>3.0000000000000001E-6</v>
      </c>
      <c r="P349" s="3">
        <v>5.0000000000000003E-10</v>
      </c>
      <c r="T349" s="9"/>
    </row>
    <row r="350" spans="1:20" x14ac:dyDescent="0.35">
      <c r="A350">
        <v>348</v>
      </c>
      <c r="B350" s="13">
        <f t="shared" si="11"/>
        <v>-348</v>
      </c>
      <c r="C350" s="2">
        <v>0</v>
      </c>
      <c r="D350" s="2">
        <v>0</v>
      </c>
      <c r="E350" s="7">
        <f>FORECAST(A350,INDEX(ross!C$3:C$960,MATCH(A350,ross!B$3:B$960,1)):INDEX(ross!C$3:C$960,MATCH(A350,ross!B$3:B$960,1)+1),INDEX(ross!B$3:B$960,MATCH(A350,ross!B$3:B$960,1)):INDEX(ross!B$3:B$960,MATCH(A350,ross!B$3:B$960,1)+1))</f>
        <v>25.671192980000001</v>
      </c>
      <c r="F350" s="7">
        <f>FORECAST(A350,INDEX(ross!I$3:I$960,MATCH(A350,ross!B$3:B$960,1)):INDEX(ross!I$3:I$960,MATCH(A350,ross!B$3:B$960,1)+1),INDEX(ross!B$3:B$960,MATCH(A350,ross!B$3:B$960,1)):INDEX(ross!B$3:B$960,MATCH(A350,ross!B$3:B$960,1)+1))</f>
        <v>5.663839910347825</v>
      </c>
      <c r="G350" s="3">
        <f t="shared" si="10"/>
        <v>1.0000000000000001E-30</v>
      </c>
      <c r="H350" s="9">
        <f>FORECAST(A350,INDEX('18O'!C$3:C$29,MATCH(A350,'18O'!A$3:A$29,1)):INDEX('18O'!C$3:C$29,MATCH(A350,'18O'!A$3:A$29,1)+1),INDEX('18O'!A$3:A$29,MATCH(A350,'18O'!A$3:A$29,1)):INDEX('18O'!A$3:A$29,MATCH(A350,'18O'!A$3:A$29,1)+1))</f>
        <v>111.15324444444444</v>
      </c>
      <c r="I350" s="9">
        <f>FORECAST(A350,INDEX('18O'!E$3:E$29,MATCH(A350,'18O'!A$3:A$29,1)):INDEX('18O'!E$3:E$29,MATCH(A350,'18O'!A$3:A$29,1)+1),INDEX('18O'!A$3:A$29,MATCH(A350,'18O'!A$3:A$29,1)):INDEX('18O'!A$3:A$29,MATCH(A350,'18O'!A$3:A$29,1)+1))</f>
        <v>8.7520941502249912</v>
      </c>
      <c r="J350" s="27">
        <f>'39Ar'!E350</f>
        <v>2.59</v>
      </c>
      <c r="K350" s="8">
        <f>FORECAST($A350,INDEX(NG!B$2:B$17,MATCH($A350,NG!A$2:A$17,1)):INDEX(NG!B$2:B$17,MATCH($A350,NG!A$2:A$17,1)+1),INDEX(NG!A$2:A$17,MATCH($A350,NG!A$2:A$17,1)):INDEX(NG!A$2:A$17,MATCH($A350,NG!A$2:A$17,1)+1))</f>
        <v>2.4815329816091469E-5</v>
      </c>
      <c r="L350" s="8">
        <f>FORECAST($A350,INDEX(NG!D$2:D$18,MATCH($A350,NG!C$2:C$18,1)):INDEX(NG!D$2:D$18,MATCH($A350,NG!C$2:C$18,1)+1),INDEX(NG!C$2:C$18,MATCH($A350,NG!C$2:C$18,1)):INDEX(NG!C$2:C$18,MATCH($A350,NG!C$2:C$18,1)+1))</f>
        <v>9.1799396870487337E-8</v>
      </c>
      <c r="M350" s="8">
        <f>FORECAST($A350,INDEX(NG!F$2:F$14,MATCH($A350,NG!E$2:E$14,1)):INDEX(NG!F$2:F$14,MATCH($A350,NG!E$2:E$14,1)+1),INDEX(NG!E$2:E$14,MATCH($A350,NG!E$2:E$14,1)):INDEX(NG!E$2:E$14,MATCH($A350,NG!E$2:E$14,1)+1))</f>
        <v>3.2833178753029551E-7</v>
      </c>
      <c r="N350" s="8">
        <f>FORECAST($A350,INDEX(NG!H$2:H$14,MATCH($A350,NG!G$2:G$14,1)):INDEX(NG!H$2:H$14,MATCH($A350,NG!G$2:G$14,1)+1),INDEX(NG!G$2:G$14,MATCH($A350,NG!G$2:G$14,1)):INDEX(NG!G$2:G$14,MATCH($A350,NG!G$2:G$14,1)+1))</f>
        <v>2.2491238725640999E-8</v>
      </c>
      <c r="O350" s="3">
        <v>3.0000000000000001E-6</v>
      </c>
      <c r="P350" s="3">
        <v>5.0000000000000003E-10</v>
      </c>
      <c r="T350" s="9"/>
    </row>
    <row r="351" spans="1:20" x14ac:dyDescent="0.35">
      <c r="A351">
        <v>349</v>
      </c>
      <c r="B351" s="13">
        <f t="shared" si="11"/>
        <v>-349</v>
      </c>
      <c r="C351" s="2">
        <v>0</v>
      </c>
      <c r="D351" s="2">
        <v>0</v>
      </c>
      <c r="E351" s="7">
        <f>FORECAST(A351,INDEX(ross!C$3:C$960,MATCH(A351,ross!B$3:B$960,1)):INDEX(ross!C$3:C$960,MATCH(A351,ross!B$3:B$960,1)+1),INDEX(ross!B$3:B$960,MATCH(A351,ross!B$3:B$960,1)):INDEX(ross!B$3:B$960,MATCH(A351,ross!B$3:B$960,1)+1))</f>
        <v>25.672457860000002</v>
      </c>
      <c r="F351" s="7">
        <f>FORECAST(A351,INDEX(ross!I$3:I$960,MATCH(A351,ross!B$3:B$960,1)):INDEX(ross!I$3:I$960,MATCH(A351,ross!B$3:B$960,1)+1),INDEX(ross!B$3:B$960,MATCH(A351,ross!B$3:B$960,1)):INDEX(ross!B$3:B$960,MATCH(A351,ross!B$3:B$960,1)+1))</f>
        <v>5.6634735432792072</v>
      </c>
      <c r="G351" s="3">
        <f t="shared" si="10"/>
        <v>1.0000000000000001E-30</v>
      </c>
      <c r="H351" s="9">
        <f>FORECAST(A351,INDEX('18O'!C$3:C$29,MATCH(A351,'18O'!A$3:A$29,1)):INDEX('18O'!C$3:C$29,MATCH(A351,'18O'!A$3:A$29,1)+1),INDEX('18O'!A$3:A$29,MATCH(A351,'18O'!A$3:A$29,1)):INDEX('18O'!A$3:A$29,MATCH(A351,'18O'!A$3:A$29,1)+1))</f>
        <v>111.15235555555556</v>
      </c>
      <c r="I351" s="9">
        <f>FORECAST(A351,INDEX('18O'!E$3:E$29,MATCH(A351,'18O'!A$3:A$29,1)):INDEX('18O'!E$3:E$29,MATCH(A351,'18O'!A$3:A$29,1)+1),INDEX('18O'!A$3:A$29,MATCH(A351,'18O'!A$3:A$29,1)):INDEX('18O'!A$3:A$29,MATCH(A351,'18O'!A$3:A$29,1)+1))</f>
        <v>8.7514018691588777</v>
      </c>
      <c r="J351" s="27">
        <f>'39Ar'!E351</f>
        <v>2.5500000000000007</v>
      </c>
      <c r="K351" s="8">
        <f>FORECAST($A351,INDEX(NG!B$2:B$17,MATCH($A351,NG!A$2:A$17,1)):INDEX(NG!B$2:B$17,MATCH($A351,NG!A$2:A$17,1)+1),INDEX(NG!A$2:A$17,MATCH($A351,NG!A$2:A$17,1)):INDEX(NG!A$2:A$17,MATCH($A351,NG!A$2:A$17,1)+1))</f>
        <v>2.474808311960514E-5</v>
      </c>
      <c r="L351" s="8">
        <f>FORECAST($A351,INDEX(NG!D$2:D$18,MATCH($A351,NG!C$2:C$18,1)):INDEX(NG!D$2:D$18,MATCH($A351,NG!C$2:C$18,1)+1),INDEX(NG!C$2:C$18,MATCH($A351,NG!C$2:C$18,1)):INDEX(NG!C$2:C$18,MATCH($A351,NG!C$2:C$18,1)+1))</f>
        <v>9.1669046041793406E-8</v>
      </c>
      <c r="M351" s="8">
        <f>FORECAST($A351,INDEX(NG!F$2:F$14,MATCH($A351,NG!E$2:E$14,1)):INDEX(NG!F$2:F$14,MATCH($A351,NG!E$2:E$14,1)+1),INDEX(NG!E$2:E$14,MATCH($A351,NG!E$2:E$14,1)):INDEX(NG!E$2:E$14,MATCH($A351,NG!E$2:E$14,1)+1))</f>
        <v>3.2890375923083031E-7</v>
      </c>
      <c r="N351" s="8">
        <f>FORECAST($A351,INDEX(NG!H$2:H$14,MATCH($A351,NG!G$2:G$14,1)):INDEX(NG!H$2:H$14,MATCH($A351,NG!G$2:G$14,1)+1),INDEX(NG!G$2:G$14,MATCH($A351,NG!G$2:G$14,1)):INDEX(NG!G$2:G$14,MATCH($A351,NG!G$2:G$14,1)+1))</f>
        <v>2.245479516642452E-8</v>
      </c>
      <c r="O351" s="3">
        <v>3.0000000000000001E-6</v>
      </c>
      <c r="P351" s="3">
        <v>5.0000000000000003E-10</v>
      </c>
      <c r="T351" s="9"/>
    </row>
    <row r="352" spans="1:20" x14ac:dyDescent="0.35">
      <c r="A352">
        <v>350</v>
      </c>
      <c r="B352" s="13">
        <f t="shared" si="11"/>
        <v>-350</v>
      </c>
      <c r="C352" s="2">
        <v>0</v>
      </c>
      <c r="D352" s="2">
        <v>0</v>
      </c>
      <c r="E352" s="7">
        <f>FORECAST(A352,INDEX(ross!C$3:C$960,MATCH(A352,ross!B$3:B$960,1)):INDEX(ross!C$3:C$960,MATCH(A352,ross!B$3:B$960,1)+1),INDEX(ross!B$3:B$960,MATCH(A352,ross!B$3:B$960,1)):INDEX(ross!B$3:B$960,MATCH(A352,ross!B$3:B$960,1)+1))</f>
        <v>25.6736018</v>
      </c>
      <c r="F352" s="7">
        <f>FORECAST(A352,INDEX(ross!I$3:I$960,MATCH(A352,ross!B$3:B$960,1)):INDEX(ross!I$3:I$960,MATCH(A352,ross!B$3:B$960,1)+1),INDEX(ross!B$3:B$960,MATCH(A352,ross!B$3:B$960,1)):INDEX(ross!B$3:B$960,MATCH(A352,ross!B$3:B$960,1)+1))</f>
        <v>5.6654707783817617</v>
      </c>
      <c r="G352" s="3">
        <f t="shared" si="10"/>
        <v>1.0000000000000001E-30</v>
      </c>
      <c r="H352" s="9">
        <f>FORECAST(A352,INDEX('18O'!C$3:C$29,MATCH(A352,'18O'!A$3:A$29,1)):INDEX('18O'!C$3:C$29,MATCH(A352,'18O'!A$3:A$29,1)+1),INDEX('18O'!A$3:A$29,MATCH(A352,'18O'!A$3:A$29,1)):INDEX('18O'!A$3:A$29,MATCH(A352,'18O'!A$3:A$29,1)+1))</f>
        <v>111.15146666666666</v>
      </c>
      <c r="I352" s="9">
        <f>FORECAST(A352,INDEX('18O'!E$3:E$29,MATCH(A352,'18O'!A$3:A$29,1)):INDEX('18O'!E$3:E$29,MATCH(A352,'18O'!A$3:A$29,1)+1),INDEX('18O'!A$3:A$29,MATCH(A352,'18O'!A$3:A$29,1)):INDEX('18O'!A$3:A$29,MATCH(A352,'18O'!A$3:A$29,1)+1))</f>
        <v>8.7507095880927661</v>
      </c>
      <c r="J352" s="27">
        <f>'39Ar'!E352</f>
        <v>2.5099999999999998</v>
      </c>
      <c r="K352" s="8">
        <f>FORECAST($A352,INDEX(NG!B$2:B$17,MATCH($A352,NG!A$2:A$17,1)):INDEX(NG!B$2:B$17,MATCH($A352,NG!A$2:A$17,1)+1),INDEX(NG!A$2:A$17,MATCH($A352,NG!A$2:A$17,1)):INDEX(NG!A$2:A$17,MATCH($A352,NG!A$2:A$17,1)+1))</f>
        <v>2.4680836423118813E-5</v>
      </c>
      <c r="L352" s="8">
        <f>FORECAST($A352,INDEX(NG!D$2:D$18,MATCH($A352,NG!C$2:C$18,1)):INDEX(NG!D$2:D$18,MATCH($A352,NG!C$2:C$18,1)+1),INDEX(NG!C$2:C$18,MATCH($A352,NG!C$2:C$18,1)):INDEX(NG!C$2:C$18,MATCH($A352,NG!C$2:C$18,1)+1))</f>
        <v>9.1538695213099476E-8</v>
      </c>
      <c r="M352" s="8">
        <f>FORECAST($A352,INDEX(NG!F$2:F$14,MATCH($A352,NG!E$2:E$14,1)):INDEX(NG!F$2:F$14,MATCH($A352,NG!E$2:E$14,1)+1),INDEX(NG!E$2:E$14,MATCH($A352,NG!E$2:E$14,1)):INDEX(NG!E$2:E$14,MATCH($A352,NG!E$2:E$14,1)+1))</f>
        <v>3.2947573093136511E-7</v>
      </c>
      <c r="N352" s="8">
        <f>FORECAST($A352,INDEX(NG!H$2:H$14,MATCH($A352,NG!G$2:G$14,1)):INDEX(NG!H$2:H$14,MATCH($A352,NG!G$2:G$14,1)+1),INDEX(NG!G$2:G$14,MATCH($A352,NG!G$2:G$14,1)):INDEX(NG!G$2:G$14,MATCH($A352,NG!G$2:G$14,1)+1))</f>
        <v>2.2418351607208038E-8</v>
      </c>
      <c r="O352" s="3">
        <v>3.0000000000000001E-6</v>
      </c>
      <c r="P352" s="3">
        <v>5.0000000000000003E-10</v>
      </c>
      <c r="T352" s="9"/>
    </row>
    <row r="353" spans="1:20" x14ac:dyDescent="0.35">
      <c r="A353">
        <v>351</v>
      </c>
      <c r="B353" s="13">
        <f t="shared" si="11"/>
        <v>-351</v>
      </c>
      <c r="C353" s="2">
        <v>0</v>
      </c>
      <c r="D353" s="2">
        <v>0</v>
      </c>
      <c r="E353" s="7">
        <f>FORECAST(A353,INDEX(ross!C$3:C$960,MATCH(A353,ross!B$3:B$960,1)):INDEX(ross!C$3:C$960,MATCH(A353,ross!B$3:B$960,1)+1),INDEX(ross!B$3:B$960,MATCH(A353,ross!B$3:B$960,1)):INDEX(ross!B$3:B$960,MATCH(A353,ross!B$3:B$960,1)+1))</f>
        <v>25.678200000000004</v>
      </c>
      <c r="F353" s="7">
        <f>FORECAST(A353,INDEX(ross!I$3:I$960,MATCH(A353,ross!B$3:B$960,1)):INDEX(ross!I$3:I$960,MATCH(A353,ross!B$3:B$960,1)+1),INDEX(ross!B$3:B$960,MATCH(A353,ross!B$3:B$960,1)):INDEX(ross!B$3:B$960,MATCH(A353,ross!B$3:B$960,1)+1))</f>
        <v>5.6660788173054808</v>
      </c>
      <c r="G353" s="3">
        <f t="shared" si="10"/>
        <v>1.0000000000000001E-30</v>
      </c>
      <c r="H353" s="9">
        <f>FORECAST(A353,INDEX('18O'!C$3:C$29,MATCH(A353,'18O'!A$3:A$29,1)):INDEX('18O'!C$3:C$29,MATCH(A353,'18O'!A$3:A$29,1)+1),INDEX('18O'!A$3:A$29,MATCH(A353,'18O'!A$3:A$29,1)):INDEX('18O'!A$3:A$29,MATCH(A353,'18O'!A$3:A$29,1)+1))</f>
        <v>111.15057777777777</v>
      </c>
      <c r="I353" s="9">
        <f>FORECAST(A353,INDEX('18O'!E$3:E$29,MATCH(A353,'18O'!A$3:A$29,1)):INDEX('18O'!E$3:E$29,MATCH(A353,'18O'!A$3:A$29,1)+1),INDEX('18O'!A$3:A$29,MATCH(A353,'18O'!A$3:A$29,1)):INDEX('18O'!A$3:A$29,MATCH(A353,'18O'!A$3:A$29,1)+1))</f>
        <v>8.7500173070266527</v>
      </c>
      <c r="J353" s="27">
        <f>'39Ar'!E353</f>
        <v>2.4700000000000006</v>
      </c>
      <c r="K353" s="8">
        <f>FORECAST($A353,INDEX(NG!B$2:B$17,MATCH($A353,NG!A$2:A$17,1)):INDEX(NG!B$2:B$17,MATCH($A353,NG!A$2:A$17,1)+1),INDEX(NG!A$2:A$17,MATCH($A353,NG!A$2:A$17,1)):INDEX(NG!A$2:A$17,MATCH($A353,NG!A$2:A$17,1)+1))</f>
        <v>2.4613589726632483E-5</v>
      </c>
      <c r="L353" s="8">
        <f>FORECAST($A353,INDEX(NG!D$2:D$18,MATCH($A353,NG!C$2:C$18,1)):INDEX(NG!D$2:D$18,MATCH($A353,NG!C$2:C$18,1)+1),INDEX(NG!C$2:C$18,MATCH($A353,NG!C$2:C$18,1)):INDEX(NG!C$2:C$18,MATCH($A353,NG!C$2:C$18,1)+1))</f>
        <v>9.1408344384405545E-8</v>
      </c>
      <c r="M353" s="8">
        <f>FORECAST($A353,INDEX(NG!F$2:F$14,MATCH($A353,NG!E$2:E$14,1)):INDEX(NG!F$2:F$14,MATCH($A353,NG!E$2:E$14,1)+1),INDEX(NG!E$2:E$14,MATCH($A353,NG!E$2:E$14,1)):INDEX(NG!E$2:E$14,MATCH($A353,NG!E$2:E$14,1)+1))</f>
        <v>3.3004770263189992E-7</v>
      </c>
      <c r="N353" s="8">
        <f>FORECAST($A353,INDEX(NG!H$2:H$14,MATCH($A353,NG!G$2:G$14,1)):INDEX(NG!H$2:H$14,MATCH($A353,NG!G$2:G$14,1)+1),INDEX(NG!G$2:G$14,MATCH($A353,NG!G$2:G$14,1)):INDEX(NG!G$2:G$14,MATCH($A353,NG!G$2:G$14,1)+1))</f>
        <v>2.2381908047991555E-8</v>
      </c>
      <c r="O353" s="3">
        <v>3.0000000000000001E-6</v>
      </c>
      <c r="P353" s="3">
        <v>5.0000000000000003E-10</v>
      </c>
      <c r="T353" s="9"/>
    </row>
    <row r="354" spans="1:20" x14ac:dyDescent="0.35">
      <c r="A354">
        <v>352</v>
      </c>
      <c r="B354" s="13">
        <f t="shared" si="11"/>
        <v>-352</v>
      </c>
      <c r="C354" s="2">
        <v>0</v>
      </c>
      <c r="D354" s="2">
        <v>0</v>
      </c>
      <c r="E354" s="7">
        <f>FORECAST(A354,INDEX(ross!C$3:C$960,MATCH(A354,ross!B$3:B$960,1)):INDEX(ross!C$3:C$960,MATCH(A354,ross!B$3:B$960,1)+1),INDEX(ross!B$3:B$960,MATCH(A354,ross!B$3:B$960,1)):INDEX(ross!B$3:B$960,MATCH(A354,ross!B$3:B$960,1)+1))</f>
        <v>25.684241140000001</v>
      </c>
      <c r="F354" s="7">
        <f>FORECAST(A354,INDEX(ross!I$3:I$960,MATCH(A354,ross!B$3:B$960,1)):INDEX(ross!I$3:I$960,MATCH(A354,ross!B$3:B$960,1)+1),INDEX(ross!B$3:B$960,MATCH(A354,ross!B$3:B$960,1)):INDEX(ross!B$3:B$960,MATCH(A354,ross!B$3:B$960,1)+1))</f>
        <v>5.6651139314117582</v>
      </c>
      <c r="G354" s="3">
        <f t="shared" si="10"/>
        <v>1.0000000000000001E-30</v>
      </c>
      <c r="H354" s="9">
        <f>FORECAST(A354,INDEX('18O'!C$3:C$29,MATCH(A354,'18O'!A$3:A$29,1)):INDEX('18O'!C$3:C$29,MATCH(A354,'18O'!A$3:A$29,1)+1),INDEX('18O'!A$3:A$29,MATCH(A354,'18O'!A$3:A$29,1)):INDEX('18O'!A$3:A$29,MATCH(A354,'18O'!A$3:A$29,1)+1))</f>
        <v>111.14968888888889</v>
      </c>
      <c r="I354" s="9">
        <f>FORECAST(A354,INDEX('18O'!E$3:E$29,MATCH(A354,'18O'!A$3:A$29,1)):INDEX('18O'!E$3:E$29,MATCH(A354,'18O'!A$3:A$29,1)+1),INDEX('18O'!A$3:A$29,MATCH(A354,'18O'!A$3:A$29,1)):INDEX('18O'!A$3:A$29,MATCH(A354,'18O'!A$3:A$29,1)+1))</f>
        <v>8.7493250259605393</v>
      </c>
      <c r="J354" s="27">
        <f>'39Ar'!E354</f>
        <v>2.4299999999999997</v>
      </c>
      <c r="K354" s="8">
        <f>FORECAST($A354,INDEX(NG!B$2:B$17,MATCH($A354,NG!A$2:A$17,1)):INDEX(NG!B$2:B$17,MATCH($A354,NG!A$2:A$17,1)+1),INDEX(NG!A$2:A$17,MATCH($A354,NG!A$2:A$17,1)):INDEX(NG!A$2:A$17,MATCH($A354,NG!A$2:A$17,1)+1))</f>
        <v>2.4546343030146153E-5</v>
      </c>
      <c r="L354" s="8">
        <f>FORECAST($A354,INDEX(NG!D$2:D$18,MATCH($A354,NG!C$2:C$18,1)):INDEX(NG!D$2:D$18,MATCH($A354,NG!C$2:C$18,1)+1),INDEX(NG!C$2:C$18,MATCH($A354,NG!C$2:C$18,1)):INDEX(NG!C$2:C$18,MATCH($A354,NG!C$2:C$18,1)+1))</f>
        <v>9.1277993555711615E-8</v>
      </c>
      <c r="M354" s="8">
        <f>FORECAST($A354,INDEX(NG!F$2:F$14,MATCH($A354,NG!E$2:E$14,1)):INDEX(NG!F$2:F$14,MATCH($A354,NG!E$2:E$14,1)+1),INDEX(NG!E$2:E$14,MATCH($A354,NG!E$2:E$14,1)):INDEX(NG!E$2:E$14,MATCH($A354,NG!E$2:E$14,1)+1))</f>
        <v>3.3061967433243477E-7</v>
      </c>
      <c r="N354" s="8">
        <f>FORECAST($A354,INDEX(NG!H$2:H$14,MATCH($A354,NG!G$2:G$14,1)):INDEX(NG!H$2:H$14,MATCH($A354,NG!G$2:G$14,1)+1),INDEX(NG!G$2:G$14,MATCH($A354,NG!G$2:G$14,1)):INDEX(NG!G$2:G$14,MATCH($A354,NG!G$2:G$14,1)+1))</f>
        <v>2.2345464488775076E-8</v>
      </c>
      <c r="O354" s="3">
        <v>3.0000000000000001E-6</v>
      </c>
      <c r="P354" s="3">
        <v>5.0000000000000003E-10</v>
      </c>
      <c r="T354" s="9"/>
    </row>
    <row r="355" spans="1:20" x14ac:dyDescent="0.35">
      <c r="A355">
        <v>353</v>
      </c>
      <c r="B355" s="13">
        <f t="shared" si="11"/>
        <v>-353</v>
      </c>
      <c r="C355" s="2">
        <v>0</v>
      </c>
      <c r="D355" s="2">
        <v>0</v>
      </c>
      <c r="E355" s="7">
        <f>FORECAST(A355,INDEX(ross!C$3:C$960,MATCH(A355,ross!B$3:B$960,1)):INDEX(ross!C$3:C$960,MATCH(A355,ross!B$3:B$960,1)+1),INDEX(ross!B$3:B$960,MATCH(A355,ross!B$3:B$960,1)):INDEX(ross!B$3:B$960,MATCH(A355,ross!B$3:B$960,1)+1))</f>
        <v>25.678173009999998</v>
      </c>
      <c r="F355" s="7">
        <f>FORECAST(A355,INDEX(ross!I$3:I$960,MATCH(A355,ross!B$3:B$960,1)):INDEX(ross!I$3:I$960,MATCH(A355,ross!B$3:B$960,1)+1),INDEX(ross!B$3:B$960,MATCH(A355,ross!B$3:B$960,1)):INDEX(ross!B$3:B$960,MATCH(A355,ross!B$3:B$960,1)+1))</f>
        <v>5.6672611436911566</v>
      </c>
      <c r="G355" s="3">
        <f t="shared" ref="G355:G386" si="12">1E-30</f>
        <v>1.0000000000000001E-30</v>
      </c>
      <c r="H355" s="9">
        <f>FORECAST(A355,INDEX('18O'!C$3:C$29,MATCH(A355,'18O'!A$3:A$29,1)):INDEX('18O'!C$3:C$29,MATCH(A355,'18O'!A$3:A$29,1)+1),INDEX('18O'!A$3:A$29,MATCH(A355,'18O'!A$3:A$29,1)):INDEX('18O'!A$3:A$29,MATCH(A355,'18O'!A$3:A$29,1)+1))</f>
        <v>111.14879999999999</v>
      </c>
      <c r="I355" s="9">
        <f>FORECAST(A355,INDEX('18O'!E$3:E$29,MATCH(A355,'18O'!A$3:A$29,1)):INDEX('18O'!E$3:E$29,MATCH(A355,'18O'!A$3:A$29,1)+1),INDEX('18O'!A$3:A$29,MATCH(A355,'18O'!A$3:A$29,1)):INDEX('18O'!A$3:A$29,MATCH(A355,'18O'!A$3:A$29,1)+1))</f>
        <v>8.7486327448944277</v>
      </c>
      <c r="J355" s="27">
        <f>'39Ar'!E355</f>
        <v>2.3900000000000006</v>
      </c>
      <c r="K355" s="8">
        <f>FORECAST($A355,INDEX(NG!B$2:B$17,MATCH($A355,NG!A$2:A$17,1)):INDEX(NG!B$2:B$17,MATCH($A355,NG!A$2:A$17,1)+1),INDEX(NG!A$2:A$17,MATCH($A355,NG!A$2:A$17,1)):INDEX(NG!A$2:A$17,MATCH($A355,NG!A$2:A$17,1)+1))</f>
        <v>2.4479096333659824E-5</v>
      </c>
      <c r="L355" s="8">
        <f>FORECAST($A355,INDEX(NG!D$2:D$18,MATCH($A355,NG!C$2:C$18,1)):INDEX(NG!D$2:D$18,MATCH($A355,NG!C$2:C$18,1)+1),INDEX(NG!C$2:C$18,MATCH($A355,NG!C$2:C$18,1)):INDEX(NG!C$2:C$18,MATCH($A355,NG!C$2:C$18,1)+1))</f>
        <v>9.1147642727017684E-8</v>
      </c>
      <c r="M355" s="8">
        <f>FORECAST($A355,INDEX(NG!F$2:F$14,MATCH($A355,NG!E$2:E$14,1)):INDEX(NG!F$2:F$14,MATCH($A355,NG!E$2:E$14,1)+1),INDEX(NG!E$2:E$14,MATCH($A355,NG!E$2:E$14,1)):INDEX(NG!E$2:E$14,MATCH($A355,NG!E$2:E$14,1)+1))</f>
        <v>3.3119164603296957E-7</v>
      </c>
      <c r="N355" s="8">
        <f>FORECAST($A355,INDEX(NG!H$2:H$14,MATCH($A355,NG!G$2:G$14,1)):INDEX(NG!H$2:H$14,MATCH($A355,NG!G$2:G$14,1)+1),INDEX(NG!G$2:G$14,MATCH($A355,NG!G$2:G$14,1)):INDEX(NG!G$2:G$14,MATCH($A355,NG!G$2:G$14,1)+1))</f>
        <v>2.2309020929558598E-8</v>
      </c>
      <c r="O355" s="3">
        <v>3.0000000000000001E-6</v>
      </c>
      <c r="P355" s="3">
        <v>5.0000000000000003E-10</v>
      </c>
      <c r="T355" s="9"/>
    </row>
    <row r="356" spans="1:20" x14ac:dyDescent="0.35">
      <c r="A356">
        <v>354</v>
      </c>
      <c r="B356" s="13">
        <f t="shared" si="11"/>
        <v>-354</v>
      </c>
      <c r="C356" s="2">
        <v>0</v>
      </c>
      <c r="D356" s="2">
        <v>0</v>
      </c>
      <c r="E356" s="7">
        <f>FORECAST(A356,INDEX(ross!C$3:C$960,MATCH(A356,ross!B$3:B$960,1)):INDEX(ross!C$3:C$960,MATCH(A356,ross!B$3:B$960,1)+1),INDEX(ross!B$3:B$960,MATCH(A356,ross!B$3:B$960,1)):INDEX(ross!B$3:B$960,MATCH(A356,ross!B$3:B$960,1)+1))</f>
        <v>25.678988270000005</v>
      </c>
      <c r="F356" s="7">
        <f>FORECAST(A356,INDEX(ross!I$3:I$960,MATCH(A356,ross!B$3:B$960,1)):INDEX(ross!I$3:I$960,MATCH(A356,ross!B$3:B$960,1)+1),INDEX(ross!B$3:B$960,MATCH(A356,ross!B$3:B$960,1)):INDEX(ross!B$3:B$960,MATCH(A356,ross!B$3:B$960,1)+1))</f>
        <v>5.6674787571839929</v>
      </c>
      <c r="G356" s="3">
        <f t="shared" si="12"/>
        <v>1.0000000000000001E-30</v>
      </c>
      <c r="H356" s="9">
        <f>FORECAST(A356,INDEX('18O'!C$3:C$29,MATCH(A356,'18O'!A$3:A$29,1)):INDEX('18O'!C$3:C$29,MATCH(A356,'18O'!A$3:A$29,1)+1),INDEX('18O'!A$3:A$29,MATCH(A356,'18O'!A$3:A$29,1)):INDEX('18O'!A$3:A$29,MATCH(A356,'18O'!A$3:A$29,1)+1))</f>
        <v>111.14791111111111</v>
      </c>
      <c r="I356" s="9">
        <f>FORECAST(A356,INDEX('18O'!E$3:E$29,MATCH(A356,'18O'!A$3:A$29,1)):INDEX('18O'!E$3:E$29,MATCH(A356,'18O'!A$3:A$29,1)+1),INDEX('18O'!A$3:A$29,MATCH(A356,'18O'!A$3:A$29,1)):INDEX('18O'!A$3:A$29,MATCH(A356,'18O'!A$3:A$29,1)+1))</f>
        <v>8.7479404638283143</v>
      </c>
      <c r="J356" s="27">
        <f>'39Ar'!E356</f>
        <v>2.3499999999999996</v>
      </c>
      <c r="K356" s="8">
        <f>FORECAST($A356,INDEX(NG!B$2:B$17,MATCH($A356,NG!A$2:A$17,1)):INDEX(NG!B$2:B$17,MATCH($A356,NG!A$2:A$17,1)+1),INDEX(NG!A$2:A$17,MATCH($A356,NG!A$2:A$17,1)):INDEX(NG!A$2:A$17,MATCH($A356,NG!A$2:A$17,1)+1))</f>
        <v>2.4411849637173494E-5</v>
      </c>
      <c r="L356" s="8">
        <f>FORECAST($A356,INDEX(NG!D$2:D$18,MATCH($A356,NG!C$2:C$18,1)):INDEX(NG!D$2:D$18,MATCH($A356,NG!C$2:C$18,1)+1),INDEX(NG!C$2:C$18,MATCH($A356,NG!C$2:C$18,1)):INDEX(NG!C$2:C$18,MATCH($A356,NG!C$2:C$18,1)+1))</f>
        <v>9.1017291898323754E-8</v>
      </c>
      <c r="M356" s="8">
        <f>FORECAST($A356,INDEX(NG!F$2:F$14,MATCH($A356,NG!E$2:E$14,1)):INDEX(NG!F$2:F$14,MATCH($A356,NG!E$2:E$14,1)+1),INDEX(NG!E$2:E$14,MATCH($A356,NG!E$2:E$14,1)):INDEX(NG!E$2:E$14,MATCH($A356,NG!E$2:E$14,1)+1))</f>
        <v>3.3176361773350437E-7</v>
      </c>
      <c r="N356" s="8">
        <f>FORECAST($A356,INDEX(NG!H$2:H$14,MATCH($A356,NG!G$2:G$14,1)):INDEX(NG!H$2:H$14,MATCH($A356,NG!G$2:G$14,1)+1),INDEX(NG!G$2:G$14,MATCH($A356,NG!G$2:G$14,1)):INDEX(NG!G$2:G$14,MATCH($A356,NG!G$2:G$14,1)+1))</f>
        <v>2.2272577370342115E-8</v>
      </c>
      <c r="O356" s="3">
        <v>3.0000000000000001E-6</v>
      </c>
      <c r="P356" s="3">
        <v>5.0000000000000003E-10</v>
      </c>
      <c r="T356" s="9"/>
    </row>
    <row r="357" spans="1:20" x14ac:dyDescent="0.35">
      <c r="A357">
        <v>355</v>
      </c>
      <c r="B357" s="13">
        <f t="shared" si="11"/>
        <v>-355</v>
      </c>
      <c r="C357" s="2">
        <v>0</v>
      </c>
      <c r="D357" s="2">
        <v>0</v>
      </c>
      <c r="E357" s="7">
        <f>FORECAST(A357,INDEX(ross!C$3:C$960,MATCH(A357,ross!B$3:B$960,1)):INDEX(ross!C$3:C$960,MATCH(A357,ross!B$3:B$960,1)+1),INDEX(ross!B$3:B$960,MATCH(A357,ross!B$3:B$960,1)):INDEX(ross!B$3:B$960,MATCH(A357,ross!B$3:B$960,1)+1))</f>
        <v>25.681030530000001</v>
      </c>
      <c r="F357" s="7">
        <f>FORECAST(A357,INDEX(ross!I$3:I$960,MATCH(A357,ross!B$3:B$960,1)):INDEX(ross!I$3:I$960,MATCH(A357,ross!B$3:B$960,1)+1),INDEX(ross!B$3:B$960,MATCH(A357,ross!B$3:B$960,1)):INDEX(ross!B$3:B$960,MATCH(A357,ross!B$3:B$960,1)+1))</f>
        <v>5.6672363072634244</v>
      </c>
      <c r="G357" s="3">
        <f t="shared" si="12"/>
        <v>1.0000000000000001E-30</v>
      </c>
      <c r="H357" s="9">
        <f>FORECAST(A357,INDEX('18O'!C$3:C$29,MATCH(A357,'18O'!A$3:A$29,1)):INDEX('18O'!C$3:C$29,MATCH(A357,'18O'!A$3:A$29,1)+1),INDEX('18O'!A$3:A$29,MATCH(A357,'18O'!A$3:A$29,1)):INDEX('18O'!A$3:A$29,MATCH(A357,'18O'!A$3:A$29,1)+1))</f>
        <v>111.14702222222222</v>
      </c>
      <c r="I357" s="9">
        <f>FORECAST(A357,INDEX('18O'!E$3:E$29,MATCH(A357,'18O'!A$3:A$29,1)):INDEX('18O'!E$3:E$29,MATCH(A357,'18O'!A$3:A$29,1)+1),INDEX('18O'!A$3:A$29,MATCH(A357,'18O'!A$3:A$29,1)):INDEX('18O'!A$3:A$29,MATCH(A357,'18O'!A$3:A$29,1)+1))</f>
        <v>8.7472481827622008</v>
      </c>
      <c r="J357" s="27">
        <f>'39Ar'!E357</f>
        <v>2.3100000000000005</v>
      </c>
      <c r="K357" s="8">
        <f>FORECAST($A357,INDEX(NG!B$2:B$17,MATCH($A357,NG!A$2:A$17,1)):INDEX(NG!B$2:B$17,MATCH($A357,NG!A$2:A$17,1)+1),INDEX(NG!A$2:A$17,MATCH($A357,NG!A$2:A$17,1)):INDEX(NG!A$2:A$17,MATCH($A357,NG!A$2:A$17,1)+1))</f>
        <v>2.4344602940687164E-5</v>
      </c>
      <c r="L357" s="8">
        <f>FORECAST($A357,INDEX(NG!D$2:D$18,MATCH($A357,NG!C$2:C$18,1)):INDEX(NG!D$2:D$18,MATCH($A357,NG!C$2:C$18,1)+1),INDEX(NG!C$2:C$18,MATCH($A357,NG!C$2:C$18,1)):INDEX(NG!C$2:C$18,MATCH($A357,NG!C$2:C$18,1)+1))</f>
        <v>9.0886941069629824E-8</v>
      </c>
      <c r="M357" s="8">
        <f>FORECAST($A357,INDEX(NG!F$2:F$14,MATCH($A357,NG!E$2:E$14,1)):INDEX(NG!F$2:F$14,MATCH($A357,NG!E$2:E$14,1)+1),INDEX(NG!E$2:E$14,MATCH($A357,NG!E$2:E$14,1)):INDEX(NG!E$2:E$14,MATCH($A357,NG!E$2:E$14,1)+1))</f>
        <v>3.3233558943403917E-7</v>
      </c>
      <c r="N357" s="8">
        <f>FORECAST($A357,INDEX(NG!H$2:H$14,MATCH($A357,NG!G$2:G$14,1)):INDEX(NG!H$2:H$14,MATCH($A357,NG!G$2:G$14,1)+1),INDEX(NG!G$2:G$14,MATCH($A357,NG!G$2:G$14,1)):INDEX(NG!G$2:G$14,MATCH($A357,NG!G$2:G$14,1)+1))</f>
        <v>2.2236133811125633E-8</v>
      </c>
      <c r="O357" s="3">
        <v>3.0000000000000001E-6</v>
      </c>
      <c r="P357" s="3">
        <v>5.0000000000000003E-10</v>
      </c>
      <c r="T357" s="9"/>
    </row>
    <row r="358" spans="1:20" x14ac:dyDescent="0.35">
      <c r="A358">
        <v>356</v>
      </c>
      <c r="B358" s="13">
        <f t="shared" si="11"/>
        <v>-356</v>
      </c>
      <c r="C358" s="2">
        <v>0</v>
      </c>
      <c r="D358" s="2">
        <v>0</v>
      </c>
      <c r="E358" s="7">
        <f>FORECAST(A358,INDEX(ross!C$3:C$960,MATCH(A358,ross!B$3:B$960,1)):INDEX(ross!C$3:C$960,MATCH(A358,ross!B$3:B$960,1)+1),INDEX(ross!B$3:B$960,MATCH(A358,ross!B$3:B$960,1)):INDEX(ross!B$3:B$960,MATCH(A358,ross!B$3:B$960,1)+1))</f>
        <v>25.683516019999999</v>
      </c>
      <c r="F358" s="7">
        <f>FORECAST(A358,INDEX(ross!I$3:I$960,MATCH(A358,ross!B$3:B$960,1)):INDEX(ross!I$3:I$960,MATCH(A358,ross!B$3:B$960,1)+1),INDEX(ross!B$3:B$960,MATCH(A358,ross!B$3:B$960,1)):INDEX(ross!B$3:B$960,MATCH(A358,ross!B$3:B$960,1)+1))</f>
        <v>5.6678259637146109</v>
      </c>
      <c r="G358" s="3">
        <f t="shared" si="12"/>
        <v>1.0000000000000001E-30</v>
      </c>
      <c r="H358" s="9">
        <f>FORECAST(A358,INDEX('18O'!C$3:C$29,MATCH(A358,'18O'!A$3:A$29,1)):INDEX('18O'!C$3:C$29,MATCH(A358,'18O'!A$3:A$29,1)+1),INDEX('18O'!A$3:A$29,MATCH(A358,'18O'!A$3:A$29,1)):INDEX('18O'!A$3:A$29,MATCH(A358,'18O'!A$3:A$29,1)+1))</f>
        <v>111.14613333333334</v>
      </c>
      <c r="I358" s="9">
        <f>FORECAST(A358,INDEX('18O'!E$3:E$29,MATCH(A358,'18O'!A$3:A$29,1)):INDEX('18O'!E$3:E$29,MATCH(A358,'18O'!A$3:A$29,1)+1),INDEX('18O'!A$3:A$29,MATCH(A358,'18O'!A$3:A$29,1)):INDEX('18O'!A$3:A$29,MATCH(A358,'18O'!A$3:A$29,1)+1))</f>
        <v>8.7465559016960892</v>
      </c>
      <c r="J358" s="27">
        <f>'39Ar'!E358</f>
        <v>2.2699999999999996</v>
      </c>
      <c r="K358" s="8">
        <f>FORECAST($A358,INDEX(NG!B$2:B$17,MATCH($A358,NG!A$2:A$17,1)):INDEX(NG!B$2:B$17,MATCH($A358,NG!A$2:A$17,1)+1),INDEX(NG!A$2:A$17,MATCH($A358,NG!A$2:A$17,1)):INDEX(NG!A$2:A$17,MATCH($A358,NG!A$2:A$17,1)+1))</f>
        <v>2.4277356244200834E-5</v>
      </c>
      <c r="L358" s="8">
        <f>FORECAST($A358,INDEX(NG!D$2:D$18,MATCH($A358,NG!C$2:C$18,1)):INDEX(NG!D$2:D$18,MATCH($A358,NG!C$2:C$18,1)+1),INDEX(NG!C$2:C$18,MATCH($A358,NG!C$2:C$18,1)):INDEX(NG!C$2:C$18,MATCH($A358,NG!C$2:C$18,1)+1))</f>
        <v>9.0756590240935893E-8</v>
      </c>
      <c r="M358" s="8">
        <f>FORECAST($A358,INDEX(NG!F$2:F$14,MATCH($A358,NG!E$2:E$14,1)):INDEX(NG!F$2:F$14,MATCH($A358,NG!E$2:E$14,1)+1),INDEX(NG!E$2:E$14,MATCH($A358,NG!E$2:E$14,1)):INDEX(NG!E$2:E$14,MATCH($A358,NG!E$2:E$14,1)+1))</f>
        <v>3.3290756113457398E-7</v>
      </c>
      <c r="N358" s="8">
        <f>FORECAST($A358,INDEX(NG!H$2:H$14,MATCH($A358,NG!G$2:G$14,1)):INDEX(NG!H$2:H$14,MATCH($A358,NG!G$2:G$14,1)+1),INDEX(NG!G$2:G$14,MATCH($A358,NG!G$2:G$14,1)):INDEX(NG!G$2:G$14,MATCH($A358,NG!G$2:G$14,1)+1))</f>
        <v>2.2199690251909154E-8</v>
      </c>
      <c r="O358" s="3">
        <v>3.0000000000000001E-6</v>
      </c>
      <c r="P358" s="3">
        <v>5.0000000000000003E-10</v>
      </c>
      <c r="T358" s="9"/>
    </row>
    <row r="359" spans="1:20" x14ac:dyDescent="0.35">
      <c r="A359">
        <v>357</v>
      </c>
      <c r="B359" s="13">
        <f t="shared" si="11"/>
        <v>-357</v>
      </c>
      <c r="C359" s="2">
        <v>0</v>
      </c>
      <c r="D359" s="2">
        <v>0</v>
      </c>
      <c r="E359" s="7">
        <f>FORECAST(A359,INDEX(ross!C$3:C$960,MATCH(A359,ross!B$3:B$960,1)):INDEX(ross!C$3:C$960,MATCH(A359,ross!B$3:B$960,1)+1),INDEX(ross!B$3:B$960,MATCH(A359,ross!B$3:B$960,1)):INDEX(ross!B$3:B$960,MATCH(A359,ross!B$3:B$960,1)+1))</f>
        <v>25.685160840000002</v>
      </c>
      <c r="F359" s="7">
        <f>FORECAST(A359,INDEX(ross!I$3:I$960,MATCH(A359,ross!B$3:B$960,1)):INDEX(ross!I$3:I$960,MATCH(A359,ross!B$3:B$960,1)+1),INDEX(ross!B$3:B$960,MATCH(A359,ross!B$3:B$960,1)):INDEX(ross!B$3:B$960,MATCH(A359,ross!B$3:B$960,1)+1))</f>
        <v>5.6694456556892403</v>
      </c>
      <c r="G359" s="3">
        <f t="shared" si="12"/>
        <v>1.0000000000000001E-30</v>
      </c>
      <c r="H359" s="9">
        <f>FORECAST(A359,INDEX('18O'!C$3:C$29,MATCH(A359,'18O'!A$3:A$29,1)):INDEX('18O'!C$3:C$29,MATCH(A359,'18O'!A$3:A$29,1)+1),INDEX('18O'!A$3:A$29,MATCH(A359,'18O'!A$3:A$29,1)):INDEX('18O'!A$3:A$29,MATCH(A359,'18O'!A$3:A$29,1)+1))</f>
        <v>111.14524444444444</v>
      </c>
      <c r="I359" s="9">
        <f>FORECAST(A359,INDEX('18O'!E$3:E$29,MATCH(A359,'18O'!A$3:A$29,1)):INDEX('18O'!E$3:E$29,MATCH(A359,'18O'!A$3:A$29,1)+1),INDEX('18O'!A$3:A$29,MATCH(A359,'18O'!A$3:A$29,1)):INDEX('18O'!A$3:A$29,MATCH(A359,'18O'!A$3:A$29,1)+1))</f>
        <v>8.7458636206299758</v>
      </c>
      <c r="J359" s="27">
        <f>'39Ar'!E359</f>
        <v>2.2300000000000004</v>
      </c>
      <c r="K359" s="8">
        <f>FORECAST($A359,INDEX(NG!B$2:B$17,MATCH($A359,NG!A$2:A$17,1)):INDEX(NG!B$2:B$17,MATCH($A359,NG!A$2:A$17,1)+1),INDEX(NG!A$2:A$17,MATCH($A359,NG!A$2:A$17,1)):INDEX(NG!A$2:A$17,MATCH($A359,NG!A$2:A$17,1)+1))</f>
        <v>2.4210109547714508E-5</v>
      </c>
      <c r="L359" s="8">
        <f>FORECAST($A359,INDEX(NG!D$2:D$18,MATCH($A359,NG!C$2:C$18,1)):INDEX(NG!D$2:D$18,MATCH($A359,NG!C$2:C$18,1)+1),INDEX(NG!C$2:C$18,MATCH($A359,NG!C$2:C$18,1)):INDEX(NG!C$2:C$18,MATCH($A359,NG!C$2:C$18,1)+1))</f>
        <v>9.0626239412241963E-8</v>
      </c>
      <c r="M359" s="8">
        <f>FORECAST($A359,INDEX(NG!F$2:F$14,MATCH($A359,NG!E$2:E$14,1)):INDEX(NG!F$2:F$14,MATCH($A359,NG!E$2:E$14,1)+1),INDEX(NG!E$2:E$14,MATCH($A359,NG!E$2:E$14,1)):INDEX(NG!E$2:E$14,MATCH($A359,NG!E$2:E$14,1)+1))</f>
        <v>3.3347953283510878E-7</v>
      </c>
      <c r="N359" s="8">
        <f>FORECAST($A359,INDEX(NG!H$2:H$14,MATCH($A359,NG!G$2:G$14,1)):INDEX(NG!H$2:H$14,MATCH($A359,NG!G$2:G$14,1)+1),INDEX(NG!G$2:G$14,MATCH($A359,NG!G$2:G$14,1)):INDEX(NG!G$2:G$14,MATCH($A359,NG!G$2:G$14,1)+1))</f>
        <v>2.2163246692692675E-8</v>
      </c>
      <c r="O359" s="3">
        <v>3.0000000000000001E-6</v>
      </c>
      <c r="P359" s="3">
        <v>5.0000000000000003E-10</v>
      </c>
      <c r="T359" s="9"/>
    </row>
    <row r="360" spans="1:20" x14ac:dyDescent="0.35">
      <c r="A360">
        <v>358</v>
      </c>
      <c r="B360" s="13">
        <f t="shared" si="11"/>
        <v>-358</v>
      </c>
      <c r="C360" s="2">
        <v>0</v>
      </c>
      <c r="D360" s="2">
        <v>0</v>
      </c>
      <c r="E360" s="7">
        <f>FORECAST(A360,INDEX(ross!C$3:C$960,MATCH(A360,ross!B$3:B$960,1)):INDEX(ross!C$3:C$960,MATCH(A360,ross!B$3:B$960,1)+1),INDEX(ross!B$3:B$960,MATCH(A360,ross!B$3:B$960,1)):INDEX(ross!B$3:B$960,MATCH(A360,ross!B$3:B$960,1)+1))</f>
        <v>25.68863048</v>
      </c>
      <c r="F360" s="7">
        <f>FORECAST(A360,INDEX(ross!I$3:I$960,MATCH(A360,ross!B$3:B$960,1)):INDEX(ross!I$3:I$960,MATCH(A360,ross!B$3:B$960,1)+1),INDEX(ross!B$3:B$960,MATCH(A360,ross!B$3:B$960,1)):INDEX(ross!B$3:B$960,MATCH(A360,ross!B$3:B$960,1)+1))</f>
        <v>5.6690102600919179</v>
      </c>
      <c r="G360" s="3">
        <f t="shared" si="12"/>
        <v>1.0000000000000001E-30</v>
      </c>
      <c r="H360" s="9">
        <f>FORECAST(A360,INDEX('18O'!C$3:C$29,MATCH(A360,'18O'!A$3:A$29,1)):INDEX('18O'!C$3:C$29,MATCH(A360,'18O'!A$3:A$29,1)+1),INDEX('18O'!A$3:A$29,MATCH(A360,'18O'!A$3:A$29,1)):INDEX('18O'!A$3:A$29,MATCH(A360,'18O'!A$3:A$29,1)+1))</f>
        <v>111.14435555555556</v>
      </c>
      <c r="I360" s="9">
        <f>FORECAST(A360,INDEX('18O'!E$3:E$29,MATCH(A360,'18O'!A$3:A$29,1)):INDEX('18O'!E$3:E$29,MATCH(A360,'18O'!A$3:A$29,1)+1),INDEX('18O'!A$3:A$29,MATCH(A360,'18O'!A$3:A$29,1)):INDEX('18O'!A$3:A$29,MATCH(A360,'18O'!A$3:A$29,1)+1))</f>
        <v>8.7451713395638624</v>
      </c>
      <c r="J360" s="27">
        <f>'39Ar'!E360</f>
        <v>2.1900000000000013</v>
      </c>
      <c r="K360" s="8">
        <f>FORECAST($A360,INDEX(NG!B$2:B$17,MATCH($A360,NG!A$2:A$17,1)):INDEX(NG!B$2:B$17,MATCH($A360,NG!A$2:A$17,1)+1),INDEX(NG!A$2:A$17,MATCH($A360,NG!A$2:A$17,1)):INDEX(NG!A$2:A$17,MATCH($A360,NG!A$2:A$17,1)+1))</f>
        <v>2.4142862851228178E-5</v>
      </c>
      <c r="L360" s="8">
        <f>FORECAST($A360,INDEX(NG!D$2:D$18,MATCH($A360,NG!C$2:C$18,1)):INDEX(NG!D$2:D$18,MATCH($A360,NG!C$2:C$18,1)+1),INDEX(NG!C$2:C$18,MATCH($A360,NG!C$2:C$18,1)):INDEX(NG!C$2:C$18,MATCH($A360,NG!C$2:C$18,1)+1))</f>
        <v>9.0495888583548032E-8</v>
      </c>
      <c r="M360" s="8">
        <f>FORECAST($A360,INDEX(NG!F$2:F$14,MATCH($A360,NG!E$2:E$14,1)):INDEX(NG!F$2:F$14,MATCH($A360,NG!E$2:E$14,1)+1),INDEX(NG!E$2:E$14,MATCH($A360,NG!E$2:E$14,1)):INDEX(NG!E$2:E$14,MATCH($A360,NG!E$2:E$14,1)+1))</f>
        <v>3.3405150453564358E-7</v>
      </c>
      <c r="N360" s="8">
        <f>FORECAST($A360,INDEX(NG!H$2:H$14,MATCH($A360,NG!G$2:G$14,1)):INDEX(NG!H$2:H$14,MATCH($A360,NG!G$2:G$14,1)+1),INDEX(NG!G$2:G$14,MATCH($A360,NG!G$2:G$14,1)):INDEX(NG!G$2:G$14,MATCH($A360,NG!G$2:G$14,1)+1))</f>
        <v>2.2126803133476193E-8</v>
      </c>
      <c r="O360" s="3">
        <v>3.0000000000000001E-6</v>
      </c>
      <c r="P360" s="3">
        <v>5.0000000000000003E-10</v>
      </c>
      <c r="T360" s="9"/>
    </row>
    <row r="361" spans="1:20" x14ac:dyDescent="0.35">
      <c r="A361">
        <v>359</v>
      </c>
      <c r="B361" s="13">
        <f t="shared" si="11"/>
        <v>-359</v>
      </c>
      <c r="C361" s="2">
        <v>0</v>
      </c>
      <c r="D361" s="2">
        <v>0</v>
      </c>
      <c r="E361" s="7">
        <f>FORECAST(A361,INDEX(ross!C$3:C$960,MATCH(A361,ross!B$3:B$960,1)):INDEX(ross!C$3:C$960,MATCH(A361,ross!B$3:B$960,1)+1),INDEX(ross!B$3:B$960,MATCH(A361,ross!B$3:B$960,1)):INDEX(ross!B$3:B$960,MATCH(A361,ross!B$3:B$960,1)+1))</f>
        <v>25.691538139999999</v>
      </c>
      <c r="F361" s="7">
        <f>FORECAST(A361,INDEX(ross!I$3:I$960,MATCH(A361,ross!B$3:B$960,1)):INDEX(ross!I$3:I$960,MATCH(A361,ross!B$3:B$960,1)+1),INDEX(ross!B$3:B$960,MATCH(A361,ross!B$3:B$960,1)):INDEX(ross!B$3:B$960,MATCH(A361,ross!B$3:B$960,1)+1))</f>
        <v>5.6686280649653327</v>
      </c>
      <c r="G361" s="3">
        <f t="shared" si="12"/>
        <v>1.0000000000000001E-30</v>
      </c>
      <c r="H361" s="9">
        <f>FORECAST(A361,INDEX('18O'!C$3:C$29,MATCH(A361,'18O'!A$3:A$29,1)):INDEX('18O'!C$3:C$29,MATCH(A361,'18O'!A$3:A$29,1)+1),INDEX('18O'!A$3:A$29,MATCH(A361,'18O'!A$3:A$29,1)):INDEX('18O'!A$3:A$29,MATCH(A361,'18O'!A$3:A$29,1)+1))</f>
        <v>111.14346666666667</v>
      </c>
      <c r="I361" s="9">
        <f>FORECAST(A361,INDEX('18O'!E$3:E$29,MATCH(A361,'18O'!A$3:A$29,1)):INDEX('18O'!E$3:E$29,MATCH(A361,'18O'!A$3:A$29,1)+1),INDEX('18O'!A$3:A$29,MATCH(A361,'18O'!A$3:A$29,1)):INDEX('18O'!A$3:A$29,MATCH(A361,'18O'!A$3:A$29,1)+1))</f>
        <v>8.7444790584977508</v>
      </c>
      <c r="J361" s="27">
        <f>'39Ar'!E361</f>
        <v>2.1500000000000004</v>
      </c>
      <c r="K361" s="8">
        <f>FORECAST($A361,INDEX(NG!B$2:B$17,MATCH($A361,NG!A$2:A$17,1)):INDEX(NG!B$2:B$17,MATCH($A361,NG!A$2:A$17,1)+1),INDEX(NG!A$2:A$17,MATCH($A361,NG!A$2:A$17,1)):INDEX(NG!A$2:A$17,MATCH($A361,NG!A$2:A$17,1)+1))</f>
        <v>2.4075616154741848E-5</v>
      </c>
      <c r="L361" s="8">
        <f>FORECAST($A361,INDEX(NG!D$2:D$18,MATCH($A361,NG!C$2:C$18,1)):INDEX(NG!D$2:D$18,MATCH($A361,NG!C$2:C$18,1)+1),INDEX(NG!C$2:C$18,MATCH($A361,NG!C$2:C$18,1)):INDEX(NG!C$2:C$18,MATCH($A361,NG!C$2:C$18,1)+1))</f>
        <v>9.0365537754854102E-8</v>
      </c>
      <c r="M361" s="8">
        <f>FORECAST($A361,INDEX(NG!F$2:F$14,MATCH($A361,NG!E$2:E$14,1)):INDEX(NG!F$2:F$14,MATCH($A361,NG!E$2:E$14,1)+1),INDEX(NG!E$2:E$14,MATCH($A361,NG!E$2:E$14,1)):INDEX(NG!E$2:E$14,MATCH($A361,NG!E$2:E$14,1)+1))</f>
        <v>3.3462347623617838E-7</v>
      </c>
      <c r="N361" s="8">
        <f>FORECAST($A361,INDEX(NG!H$2:H$14,MATCH($A361,NG!G$2:G$14,1)):INDEX(NG!H$2:H$14,MATCH($A361,NG!G$2:G$14,1)+1),INDEX(NG!G$2:G$14,MATCH($A361,NG!G$2:G$14,1)):INDEX(NG!G$2:G$14,MATCH($A361,NG!G$2:G$14,1)+1))</f>
        <v>2.2090359574259711E-8</v>
      </c>
      <c r="O361" s="3">
        <v>3.0000000000000001E-6</v>
      </c>
      <c r="P361" s="3">
        <v>5.0000000000000003E-10</v>
      </c>
      <c r="T361" s="9"/>
    </row>
    <row r="362" spans="1:20" x14ac:dyDescent="0.35">
      <c r="A362">
        <v>360</v>
      </c>
      <c r="B362" s="13">
        <f t="shared" si="11"/>
        <v>-360</v>
      </c>
      <c r="C362" s="2">
        <v>0</v>
      </c>
      <c r="D362" s="2">
        <v>0</v>
      </c>
      <c r="E362" s="7">
        <f>FORECAST(A362,INDEX(ross!C$3:C$960,MATCH(A362,ross!B$3:B$960,1)):INDEX(ross!C$3:C$960,MATCH(A362,ross!B$3:B$960,1)+1),INDEX(ross!B$3:B$960,MATCH(A362,ross!B$3:B$960,1)):INDEX(ross!B$3:B$960,MATCH(A362,ross!B$3:B$960,1)+1))</f>
        <v>25.694169279999997</v>
      </c>
      <c r="F362" s="7">
        <f>FORECAST(A362,INDEX(ross!I$3:I$960,MATCH(A362,ross!B$3:B$960,1)):INDEX(ross!I$3:I$960,MATCH(A362,ross!B$3:B$960,1)+1),INDEX(ross!B$3:B$960,MATCH(A362,ross!B$3:B$960,1)):INDEX(ross!B$3:B$960,MATCH(A362,ross!B$3:B$960,1)+1))</f>
        <v>5.6688985364530247</v>
      </c>
      <c r="G362" s="3">
        <f t="shared" si="12"/>
        <v>1.0000000000000001E-30</v>
      </c>
      <c r="H362" s="9">
        <f>FORECAST(A362,INDEX('18O'!C$3:C$29,MATCH(A362,'18O'!A$3:A$29,1)):INDEX('18O'!C$3:C$29,MATCH(A362,'18O'!A$3:A$29,1)+1),INDEX('18O'!A$3:A$29,MATCH(A362,'18O'!A$3:A$29,1)):INDEX('18O'!A$3:A$29,MATCH(A362,'18O'!A$3:A$29,1)+1))</f>
        <v>111.14257777777777</v>
      </c>
      <c r="I362" s="9">
        <f>FORECAST(A362,INDEX('18O'!E$3:E$29,MATCH(A362,'18O'!A$3:A$29,1)):INDEX('18O'!E$3:E$29,MATCH(A362,'18O'!A$3:A$29,1)+1),INDEX('18O'!A$3:A$29,MATCH(A362,'18O'!A$3:A$29,1)):INDEX('18O'!A$3:A$29,MATCH(A362,'18O'!A$3:A$29,1)+1))</f>
        <v>8.7437867774316373</v>
      </c>
      <c r="J362" s="27">
        <f>'39Ar'!E362</f>
        <v>2.1100000000000012</v>
      </c>
      <c r="K362" s="8">
        <f>FORECAST($A362,INDEX(NG!B$2:B$17,MATCH($A362,NG!A$2:A$17,1)):INDEX(NG!B$2:B$17,MATCH($A362,NG!A$2:A$17,1)+1),INDEX(NG!A$2:A$17,MATCH($A362,NG!A$2:A$17,1)):INDEX(NG!A$2:A$17,MATCH($A362,NG!A$2:A$17,1)+1))</f>
        <v>2.4008369458255518E-5</v>
      </c>
      <c r="L362" s="8">
        <f>FORECAST($A362,INDEX(NG!D$2:D$18,MATCH($A362,NG!C$2:C$18,1)):INDEX(NG!D$2:D$18,MATCH($A362,NG!C$2:C$18,1)+1),INDEX(NG!C$2:C$18,MATCH($A362,NG!C$2:C$18,1)):INDEX(NG!C$2:C$18,MATCH($A362,NG!C$2:C$18,1)+1))</f>
        <v>9.0235186926160171E-8</v>
      </c>
      <c r="M362" s="8">
        <f>FORECAST($A362,INDEX(NG!F$2:F$14,MATCH($A362,NG!E$2:E$14,1)):INDEX(NG!F$2:F$14,MATCH($A362,NG!E$2:E$14,1)+1),INDEX(NG!E$2:E$14,MATCH($A362,NG!E$2:E$14,1)):INDEX(NG!E$2:E$14,MATCH($A362,NG!E$2:E$14,1)+1))</f>
        <v>3.3519544793671318E-7</v>
      </c>
      <c r="N362" s="8">
        <f>FORECAST($A362,INDEX(NG!H$2:H$14,MATCH($A362,NG!G$2:G$14,1)):INDEX(NG!H$2:H$14,MATCH($A362,NG!G$2:G$14,1)+1),INDEX(NG!G$2:G$14,MATCH($A362,NG!G$2:G$14,1)):INDEX(NG!G$2:G$14,MATCH($A362,NG!G$2:G$14,1)+1))</f>
        <v>2.2053916015043232E-8</v>
      </c>
      <c r="O362" s="3">
        <v>3.0000000000000001E-6</v>
      </c>
      <c r="P362" s="3">
        <v>5.0000000000000003E-10</v>
      </c>
      <c r="T362" s="9"/>
    </row>
    <row r="363" spans="1:20" x14ac:dyDescent="0.35">
      <c r="A363">
        <v>361</v>
      </c>
      <c r="B363" s="13">
        <f t="shared" si="11"/>
        <v>-361</v>
      </c>
      <c r="C363" s="2">
        <v>0</v>
      </c>
      <c r="D363" s="2">
        <v>0</v>
      </c>
      <c r="E363" s="7">
        <f>FORECAST(A363,INDEX(ross!C$3:C$960,MATCH(A363,ross!B$3:B$960,1)):INDEX(ross!C$3:C$960,MATCH(A363,ross!B$3:B$960,1)+1),INDEX(ross!B$3:B$960,MATCH(A363,ross!B$3:B$960,1)):INDEX(ross!B$3:B$960,MATCH(A363,ross!B$3:B$960,1)+1))</f>
        <v>25.696636250000005</v>
      </c>
      <c r="F363" s="7">
        <f>FORECAST(A363,INDEX(ross!I$3:I$960,MATCH(A363,ross!B$3:B$960,1)):INDEX(ross!I$3:I$960,MATCH(A363,ross!B$3:B$960,1)+1),INDEX(ross!B$3:B$960,MATCH(A363,ross!B$3:B$960,1)):INDEX(ross!B$3:B$960,MATCH(A363,ross!B$3:B$960,1)+1))</f>
        <v>5.6715145883514202</v>
      </c>
      <c r="G363" s="3">
        <f t="shared" si="12"/>
        <v>1.0000000000000001E-30</v>
      </c>
      <c r="H363" s="9">
        <f>FORECAST(A363,INDEX('18O'!C$3:C$29,MATCH(A363,'18O'!A$3:A$29,1)):INDEX('18O'!C$3:C$29,MATCH(A363,'18O'!A$3:A$29,1)+1),INDEX('18O'!A$3:A$29,MATCH(A363,'18O'!A$3:A$29,1)):INDEX('18O'!A$3:A$29,MATCH(A363,'18O'!A$3:A$29,1)+1))</f>
        <v>111.14168888888889</v>
      </c>
      <c r="I363" s="9">
        <f>FORECAST(A363,INDEX('18O'!E$3:E$29,MATCH(A363,'18O'!A$3:A$29,1)):INDEX('18O'!E$3:E$29,MATCH(A363,'18O'!A$3:A$29,1)+1),INDEX('18O'!A$3:A$29,MATCH(A363,'18O'!A$3:A$29,1)):INDEX('18O'!A$3:A$29,MATCH(A363,'18O'!A$3:A$29,1)+1))</f>
        <v>8.7430944963655239</v>
      </c>
      <c r="J363" s="27">
        <f>'39Ar'!E363</f>
        <v>2.0700000000000003</v>
      </c>
      <c r="K363" s="8">
        <f>FORECAST($A363,INDEX(NG!B$2:B$17,MATCH($A363,NG!A$2:A$17,1)):INDEX(NG!B$2:B$17,MATCH($A363,NG!A$2:A$17,1)+1),INDEX(NG!A$2:A$17,MATCH($A363,NG!A$2:A$17,1)):INDEX(NG!A$2:A$17,MATCH($A363,NG!A$2:A$17,1)+1))</f>
        <v>2.3941122761769188E-5</v>
      </c>
      <c r="L363" s="8">
        <f>FORECAST($A363,INDEX(NG!D$2:D$18,MATCH($A363,NG!C$2:C$18,1)):INDEX(NG!D$2:D$18,MATCH($A363,NG!C$2:C$18,1)+1),INDEX(NG!C$2:C$18,MATCH($A363,NG!C$2:C$18,1)):INDEX(NG!C$2:C$18,MATCH($A363,NG!C$2:C$18,1)+1))</f>
        <v>9.0104836097466228E-8</v>
      </c>
      <c r="M363" s="8">
        <f>FORECAST($A363,INDEX(NG!F$2:F$14,MATCH($A363,NG!E$2:E$14,1)):INDEX(NG!F$2:F$14,MATCH($A363,NG!E$2:E$14,1)+1),INDEX(NG!E$2:E$14,MATCH($A363,NG!E$2:E$14,1)):INDEX(NG!E$2:E$14,MATCH($A363,NG!E$2:E$14,1)+1))</f>
        <v>3.3576741963724798E-7</v>
      </c>
      <c r="N363" s="8">
        <f>FORECAST($A363,INDEX(NG!H$2:H$14,MATCH($A363,NG!G$2:G$14,1)):INDEX(NG!H$2:H$14,MATCH($A363,NG!G$2:G$14,1)+1),INDEX(NG!G$2:G$14,MATCH($A363,NG!G$2:G$14,1)):INDEX(NG!G$2:G$14,MATCH($A363,NG!G$2:G$14,1)+1))</f>
        <v>2.201747245582675E-8</v>
      </c>
      <c r="O363" s="3">
        <v>3.0000000000000001E-6</v>
      </c>
      <c r="P363" s="3">
        <v>5.0000000000000003E-10</v>
      </c>
      <c r="T363" s="9"/>
    </row>
    <row r="364" spans="1:20" x14ac:dyDescent="0.35">
      <c r="A364">
        <v>362</v>
      </c>
      <c r="B364" s="13">
        <f t="shared" si="11"/>
        <v>-362</v>
      </c>
      <c r="C364" s="2">
        <v>0</v>
      </c>
      <c r="D364" s="2">
        <v>0</v>
      </c>
      <c r="E364" s="7">
        <f>FORECAST(A364,INDEX(ross!C$3:C$960,MATCH(A364,ross!B$3:B$960,1)):INDEX(ross!C$3:C$960,MATCH(A364,ross!B$3:B$960,1)+1),INDEX(ross!B$3:B$960,MATCH(A364,ross!B$3:B$960,1)):INDEX(ross!B$3:B$960,MATCH(A364,ross!B$3:B$960,1)+1))</f>
        <v>25.698973769999995</v>
      </c>
      <c r="F364" s="7">
        <f>FORECAST(A364,INDEX(ross!I$3:I$960,MATCH(A364,ross!B$3:B$960,1)):INDEX(ross!I$3:I$960,MATCH(A364,ross!B$3:B$960,1)+1),INDEX(ross!B$3:B$960,MATCH(A364,ross!B$3:B$960,1)):INDEX(ross!B$3:B$960,MATCH(A364,ross!B$3:B$960,1)+1))</f>
        <v>5.6727552694717609</v>
      </c>
      <c r="G364" s="3">
        <f t="shared" si="12"/>
        <v>1.0000000000000001E-30</v>
      </c>
      <c r="H364" s="9">
        <f>FORECAST(A364,INDEX('18O'!C$3:C$29,MATCH(A364,'18O'!A$3:A$29,1)):INDEX('18O'!C$3:C$29,MATCH(A364,'18O'!A$3:A$29,1)+1),INDEX('18O'!A$3:A$29,MATCH(A364,'18O'!A$3:A$29,1)):INDEX('18O'!A$3:A$29,MATCH(A364,'18O'!A$3:A$29,1)+1))</f>
        <v>111.1408</v>
      </c>
      <c r="I364" s="9">
        <f>FORECAST(A364,INDEX('18O'!E$3:E$29,MATCH(A364,'18O'!A$3:A$29,1)):INDEX('18O'!E$3:E$29,MATCH(A364,'18O'!A$3:A$29,1)+1),INDEX('18O'!A$3:A$29,MATCH(A364,'18O'!A$3:A$29,1)):INDEX('18O'!A$3:A$29,MATCH(A364,'18O'!A$3:A$29,1)+1))</f>
        <v>8.7424022152994123</v>
      </c>
      <c r="J364" s="27">
        <f>'39Ar'!E364</f>
        <v>2.0300000000000011</v>
      </c>
      <c r="K364" s="8">
        <f>FORECAST($A364,INDEX(NG!B$2:B$17,MATCH($A364,NG!A$2:A$17,1)):INDEX(NG!B$2:B$17,MATCH($A364,NG!A$2:A$17,1)+1),INDEX(NG!A$2:A$17,MATCH($A364,NG!A$2:A$17,1)):INDEX(NG!A$2:A$17,MATCH($A364,NG!A$2:A$17,1)+1))</f>
        <v>2.3873876065282858E-5</v>
      </c>
      <c r="L364" s="8">
        <f>FORECAST($A364,INDEX(NG!D$2:D$18,MATCH($A364,NG!C$2:C$18,1)):INDEX(NG!D$2:D$18,MATCH($A364,NG!C$2:C$18,1)+1),INDEX(NG!C$2:C$18,MATCH($A364,NG!C$2:C$18,1)):INDEX(NG!C$2:C$18,MATCH($A364,NG!C$2:C$18,1)+1))</f>
        <v>8.9974485268772297E-8</v>
      </c>
      <c r="M364" s="8">
        <f>FORECAST($A364,INDEX(NG!F$2:F$14,MATCH($A364,NG!E$2:E$14,1)):INDEX(NG!F$2:F$14,MATCH($A364,NG!E$2:E$14,1)+1),INDEX(NG!E$2:E$14,MATCH($A364,NG!E$2:E$14,1)):INDEX(NG!E$2:E$14,MATCH($A364,NG!E$2:E$14,1)+1))</f>
        <v>3.3633939133778278E-7</v>
      </c>
      <c r="N364" s="8">
        <f>FORECAST($A364,INDEX(NG!H$2:H$14,MATCH($A364,NG!G$2:G$14,1)):INDEX(NG!H$2:H$14,MATCH($A364,NG!G$2:G$14,1)+1),INDEX(NG!G$2:G$14,MATCH($A364,NG!G$2:G$14,1)):INDEX(NG!G$2:G$14,MATCH($A364,NG!G$2:G$14,1)+1))</f>
        <v>2.1981028896610268E-8</v>
      </c>
      <c r="O364" s="3">
        <v>3.0000000000000001E-6</v>
      </c>
      <c r="P364" s="3">
        <v>5.0000000000000003E-10</v>
      </c>
      <c r="T364" s="9"/>
    </row>
    <row r="365" spans="1:20" x14ac:dyDescent="0.35">
      <c r="A365">
        <v>363</v>
      </c>
      <c r="B365" s="13">
        <f t="shared" si="11"/>
        <v>-363</v>
      </c>
      <c r="C365" s="2">
        <v>0</v>
      </c>
      <c r="D365" s="2">
        <v>0</v>
      </c>
      <c r="E365" s="7">
        <f>FORECAST(A365,INDEX(ross!C$3:C$960,MATCH(A365,ross!B$3:B$960,1)):INDEX(ross!C$3:C$960,MATCH(A365,ross!B$3:B$960,1)+1),INDEX(ross!B$3:B$960,MATCH(A365,ross!B$3:B$960,1)):INDEX(ross!B$3:B$960,MATCH(A365,ross!B$3:B$960,1)+1))</f>
        <v>25.70093404</v>
      </c>
      <c r="F365" s="7">
        <f>FORECAST(A365,INDEX(ross!I$3:I$960,MATCH(A365,ross!B$3:B$960,1)):INDEX(ross!I$3:I$960,MATCH(A365,ross!B$3:B$960,1)+1),INDEX(ross!B$3:B$960,MATCH(A365,ross!B$3:B$960,1)):INDEX(ross!B$3:B$960,MATCH(A365,ross!B$3:B$960,1)+1))</f>
        <v>5.674119944930025</v>
      </c>
      <c r="G365" s="3">
        <f t="shared" si="12"/>
        <v>1.0000000000000001E-30</v>
      </c>
      <c r="H365" s="9">
        <f>FORECAST(A365,INDEX('18O'!C$3:C$29,MATCH(A365,'18O'!A$3:A$29,1)):INDEX('18O'!C$3:C$29,MATCH(A365,'18O'!A$3:A$29,1)+1),INDEX('18O'!A$3:A$29,MATCH(A365,'18O'!A$3:A$29,1)):INDEX('18O'!A$3:A$29,MATCH(A365,'18O'!A$3:A$29,1)+1))</f>
        <v>111.13991111111112</v>
      </c>
      <c r="I365" s="9">
        <f>FORECAST(A365,INDEX('18O'!E$3:E$29,MATCH(A365,'18O'!A$3:A$29,1)):INDEX('18O'!E$3:E$29,MATCH(A365,'18O'!A$3:A$29,1)+1),INDEX('18O'!A$3:A$29,MATCH(A365,'18O'!A$3:A$29,1)):INDEX('18O'!A$3:A$29,MATCH(A365,'18O'!A$3:A$29,1)+1))</f>
        <v>8.7417099342332989</v>
      </c>
      <c r="J365" s="27">
        <f>'39Ar'!E365</f>
        <v>1.9900000000000002</v>
      </c>
      <c r="K365" s="8">
        <f>FORECAST($A365,INDEX(NG!B$2:B$17,MATCH($A365,NG!A$2:A$17,1)):INDEX(NG!B$2:B$17,MATCH($A365,NG!A$2:A$17,1)+1),INDEX(NG!A$2:A$17,MATCH($A365,NG!A$2:A$17,1)):INDEX(NG!A$2:A$17,MATCH($A365,NG!A$2:A$17,1)+1))</f>
        <v>2.3806629368796528E-5</v>
      </c>
      <c r="L365" s="8">
        <f>FORECAST($A365,INDEX(NG!D$2:D$18,MATCH($A365,NG!C$2:C$18,1)):INDEX(NG!D$2:D$18,MATCH($A365,NG!C$2:C$18,1)+1),INDEX(NG!C$2:C$18,MATCH($A365,NG!C$2:C$18,1)):INDEX(NG!C$2:C$18,MATCH($A365,NG!C$2:C$18,1)+1))</f>
        <v>8.9844134440078367E-8</v>
      </c>
      <c r="M365" s="8">
        <f>FORECAST($A365,INDEX(NG!F$2:F$14,MATCH($A365,NG!E$2:E$14,1)):INDEX(NG!F$2:F$14,MATCH($A365,NG!E$2:E$14,1)+1),INDEX(NG!E$2:E$14,MATCH($A365,NG!E$2:E$14,1)):INDEX(NG!E$2:E$14,MATCH($A365,NG!E$2:E$14,1)+1))</f>
        <v>3.3691136303831759E-7</v>
      </c>
      <c r="N365" s="8">
        <f>FORECAST($A365,INDEX(NG!H$2:H$14,MATCH($A365,NG!G$2:G$14,1)):INDEX(NG!H$2:H$14,MATCH($A365,NG!G$2:G$14,1)+1),INDEX(NG!G$2:G$14,MATCH($A365,NG!G$2:G$14,1)):INDEX(NG!G$2:G$14,MATCH($A365,NG!G$2:G$14,1)+1))</f>
        <v>2.1944585337393789E-8</v>
      </c>
      <c r="O365" s="3">
        <v>3.0000000000000001E-6</v>
      </c>
      <c r="P365" s="3">
        <v>5.0000000000000003E-10</v>
      </c>
      <c r="T365" s="9"/>
    </row>
    <row r="366" spans="1:20" x14ac:dyDescent="0.35">
      <c r="A366">
        <v>364</v>
      </c>
      <c r="B366" s="13">
        <f t="shared" si="11"/>
        <v>-364</v>
      </c>
      <c r="C366" s="2">
        <v>0</v>
      </c>
      <c r="D366" s="2">
        <v>0</v>
      </c>
      <c r="E366" s="7">
        <f>FORECAST(A366,INDEX(ross!C$3:C$960,MATCH(A366,ross!B$3:B$960,1)):INDEX(ross!C$3:C$960,MATCH(A366,ross!B$3:B$960,1)+1),INDEX(ross!B$3:B$960,MATCH(A366,ross!B$3:B$960,1)):INDEX(ross!B$3:B$960,MATCH(A366,ross!B$3:B$960,1)+1))</f>
        <v>25.702349999999999</v>
      </c>
      <c r="F366" s="7">
        <f>FORECAST(A366,INDEX(ross!I$3:I$960,MATCH(A366,ross!B$3:B$960,1)):INDEX(ross!I$3:I$960,MATCH(A366,ross!B$3:B$960,1)+1),INDEX(ross!B$3:B$960,MATCH(A366,ross!B$3:B$960,1)):INDEX(ross!B$3:B$960,MATCH(A366,ross!B$3:B$960,1)+1))</f>
        <v>5.6749785764212941</v>
      </c>
      <c r="G366" s="3">
        <f t="shared" si="12"/>
        <v>1.0000000000000001E-30</v>
      </c>
      <c r="H366" s="9">
        <f>FORECAST(A366,INDEX('18O'!C$3:C$29,MATCH(A366,'18O'!A$3:A$29,1)):INDEX('18O'!C$3:C$29,MATCH(A366,'18O'!A$3:A$29,1)+1),INDEX('18O'!A$3:A$29,MATCH(A366,'18O'!A$3:A$29,1)):INDEX('18O'!A$3:A$29,MATCH(A366,'18O'!A$3:A$29,1)+1))</f>
        <v>111.13902222222222</v>
      </c>
      <c r="I366" s="9">
        <f>FORECAST(A366,INDEX('18O'!E$3:E$29,MATCH(A366,'18O'!A$3:A$29,1)):INDEX('18O'!E$3:E$29,MATCH(A366,'18O'!A$3:A$29,1)+1),INDEX('18O'!A$3:A$29,MATCH(A366,'18O'!A$3:A$29,1)):INDEX('18O'!A$3:A$29,MATCH(A366,'18O'!A$3:A$29,1)+1))</f>
        <v>8.7410176531671855</v>
      </c>
      <c r="J366" s="27">
        <f>'39Ar'!E366</f>
        <v>1.9500000000000011</v>
      </c>
      <c r="K366" s="8">
        <f>FORECAST($A366,INDEX(NG!B$2:B$17,MATCH($A366,NG!A$2:A$17,1)):INDEX(NG!B$2:B$17,MATCH($A366,NG!A$2:A$17,1)+1),INDEX(NG!A$2:A$17,MATCH($A366,NG!A$2:A$17,1)):INDEX(NG!A$2:A$17,MATCH($A366,NG!A$2:A$17,1)+1))</f>
        <v>2.3739382672310202E-5</v>
      </c>
      <c r="L366" s="8">
        <f>FORECAST($A366,INDEX(NG!D$2:D$18,MATCH($A366,NG!C$2:C$18,1)):INDEX(NG!D$2:D$18,MATCH($A366,NG!C$2:C$18,1)+1),INDEX(NG!C$2:C$18,MATCH($A366,NG!C$2:C$18,1)):INDEX(NG!C$2:C$18,MATCH($A366,NG!C$2:C$18,1)+1))</f>
        <v>8.9713783611384436E-8</v>
      </c>
      <c r="M366" s="8">
        <f>FORECAST($A366,INDEX(NG!F$2:F$14,MATCH($A366,NG!E$2:E$14,1)):INDEX(NG!F$2:F$14,MATCH($A366,NG!E$2:E$14,1)+1),INDEX(NG!E$2:E$14,MATCH($A366,NG!E$2:E$14,1)):INDEX(NG!E$2:E$14,MATCH($A366,NG!E$2:E$14,1)+1))</f>
        <v>3.3748333473885239E-7</v>
      </c>
      <c r="N366" s="8">
        <f>FORECAST($A366,INDEX(NG!H$2:H$14,MATCH($A366,NG!G$2:G$14,1)):INDEX(NG!H$2:H$14,MATCH($A366,NG!G$2:G$14,1)+1),INDEX(NG!G$2:G$14,MATCH($A366,NG!G$2:G$14,1)):INDEX(NG!G$2:G$14,MATCH($A366,NG!G$2:G$14,1)+1))</f>
        <v>2.190814177817731E-8</v>
      </c>
      <c r="O366" s="3">
        <v>3.0000000000000001E-6</v>
      </c>
      <c r="P366" s="3">
        <v>5.0000000000000003E-10</v>
      </c>
      <c r="T366" s="9"/>
    </row>
    <row r="367" spans="1:20" x14ac:dyDescent="0.35">
      <c r="A367">
        <v>365</v>
      </c>
      <c r="B367" s="13">
        <f t="shared" si="11"/>
        <v>-365</v>
      </c>
      <c r="C367" s="2">
        <v>0</v>
      </c>
      <c r="D367" s="2">
        <v>0</v>
      </c>
      <c r="E367" s="7">
        <f>FORECAST(A367,INDEX(ross!C$3:C$960,MATCH(A367,ross!B$3:B$960,1)):INDEX(ross!C$3:C$960,MATCH(A367,ross!B$3:B$960,1)+1),INDEX(ross!B$3:B$960,MATCH(A367,ross!B$3:B$960,1)):INDEX(ross!B$3:B$960,MATCH(A367,ross!B$3:B$960,1)+1))</f>
        <v>25.704873899999999</v>
      </c>
      <c r="F367" s="7">
        <f>FORECAST(A367,INDEX(ross!I$3:I$960,MATCH(A367,ross!B$3:B$960,1)):INDEX(ross!I$3:I$960,MATCH(A367,ross!B$3:B$960,1)+1),INDEX(ross!B$3:B$960,MATCH(A367,ross!B$3:B$960,1)):INDEX(ross!B$3:B$960,MATCH(A367,ross!B$3:B$960,1)+1))</f>
        <v>5.6770796524907592</v>
      </c>
      <c r="G367" s="3">
        <f t="shared" si="12"/>
        <v>1.0000000000000001E-30</v>
      </c>
      <c r="H367" s="9">
        <f>FORECAST(A367,INDEX('18O'!C$3:C$29,MATCH(A367,'18O'!A$3:A$29,1)):INDEX('18O'!C$3:C$29,MATCH(A367,'18O'!A$3:A$29,1)+1),INDEX('18O'!A$3:A$29,MATCH(A367,'18O'!A$3:A$29,1)):INDEX('18O'!A$3:A$29,MATCH(A367,'18O'!A$3:A$29,1)+1))</f>
        <v>111.13813333333334</v>
      </c>
      <c r="I367" s="9">
        <f>FORECAST(A367,INDEX('18O'!E$3:E$29,MATCH(A367,'18O'!A$3:A$29,1)):INDEX('18O'!E$3:E$29,MATCH(A367,'18O'!A$3:A$29,1)+1),INDEX('18O'!A$3:A$29,MATCH(A367,'18O'!A$3:A$29,1)):INDEX('18O'!A$3:A$29,MATCH(A367,'18O'!A$3:A$29,1)+1))</f>
        <v>8.7403253721010739</v>
      </c>
      <c r="J367" s="27">
        <f>'39Ar'!E367</f>
        <v>1.9100000000000001</v>
      </c>
      <c r="K367" s="8">
        <f>FORECAST($A367,INDEX(NG!B$2:B$17,MATCH($A367,NG!A$2:A$17,1)):INDEX(NG!B$2:B$17,MATCH($A367,NG!A$2:A$17,1)+1),INDEX(NG!A$2:A$17,MATCH($A367,NG!A$2:A$17,1)):INDEX(NG!A$2:A$17,MATCH($A367,NG!A$2:A$17,1)+1))</f>
        <v>2.3672135975823872E-5</v>
      </c>
      <c r="L367" s="8">
        <f>FORECAST($A367,INDEX(NG!D$2:D$18,MATCH($A367,NG!C$2:C$18,1)):INDEX(NG!D$2:D$18,MATCH($A367,NG!C$2:C$18,1)+1),INDEX(NG!C$2:C$18,MATCH($A367,NG!C$2:C$18,1)):INDEX(NG!C$2:C$18,MATCH($A367,NG!C$2:C$18,1)+1))</f>
        <v>8.9583432782690506E-8</v>
      </c>
      <c r="M367" s="8">
        <f>FORECAST($A367,INDEX(NG!F$2:F$14,MATCH($A367,NG!E$2:E$14,1)):INDEX(NG!F$2:F$14,MATCH($A367,NG!E$2:E$14,1)+1),INDEX(NG!E$2:E$14,MATCH($A367,NG!E$2:E$14,1)):INDEX(NG!E$2:E$14,MATCH($A367,NG!E$2:E$14,1)+1))</f>
        <v>3.3805530643938719E-7</v>
      </c>
      <c r="N367" s="8">
        <f>FORECAST($A367,INDEX(NG!H$2:H$14,MATCH($A367,NG!G$2:G$14,1)):INDEX(NG!H$2:H$14,MATCH($A367,NG!G$2:G$14,1)+1),INDEX(NG!G$2:G$14,MATCH($A367,NG!G$2:G$14,1)):INDEX(NG!G$2:G$14,MATCH($A367,NG!G$2:G$14,1)+1))</f>
        <v>2.1871698218960828E-8</v>
      </c>
      <c r="O367" s="3">
        <v>3.0000000000000001E-6</v>
      </c>
      <c r="P367" s="3">
        <v>5.0000000000000003E-10</v>
      </c>
      <c r="T367" s="9"/>
    </row>
    <row r="368" spans="1:20" x14ac:dyDescent="0.35">
      <c r="A368">
        <v>366</v>
      </c>
      <c r="B368" s="13">
        <f t="shared" si="11"/>
        <v>-366</v>
      </c>
      <c r="C368" s="2">
        <v>0</v>
      </c>
      <c r="D368" s="2">
        <v>0</v>
      </c>
      <c r="E368" s="7">
        <f>FORECAST(A368,INDEX(ross!C$3:C$960,MATCH(A368,ross!B$3:B$960,1)):INDEX(ross!C$3:C$960,MATCH(A368,ross!B$3:B$960,1)+1),INDEX(ross!B$3:B$960,MATCH(A368,ross!B$3:B$960,1)):INDEX(ross!B$3:B$960,MATCH(A368,ross!B$3:B$960,1)+1))</f>
        <v>25.707809090000001</v>
      </c>
      <c r="F368" s="7">
        <f>FORECAST(A368,INDEX(ross!I$3:I$960,MATCH(A368,ross!B$3:B$960,1)):INDEX(ross!I$3:I$960,MATCH(A368,ross!B$3:B$960,1)+1),INDEX(ross!B$3:B$960,MATCH(A368,ross!B$3:B$960,1)):INDEX(ross!B$3:B$960,MATCH(A368,ross!B$3:B$960,1)+1))</f>
        <v>5.6781081635689521</v>
      </c>
      <c r="G368" s="3">
        <f t="shared" si="12"/>
        <v>1.0000000000000001E-30</v>
      </c>
      <c r="H368" s="9">
        <f>FORECAST(A368,INDEX('18O'!C$3:C$29,MATCH(A368,'18O'!A$3:A$29,1)):INDEX('18O'!C$3:C$29,MATCH(A368,'18O'!A$3:A$29,1)+1),INDEX('18O'!A$3:A$29,MATCH(A368,'18O'!A$3:A$29,1)):INDEX('18O'!A$3:A$29,MATCH(A368,'18O'!A$3:A$29,1)+1))</f>
        <v>111.13724444444445</v>
      </c>
      <c r="I368" s="9">
        <f>FORECAST(A368,INDEX('18O'!E$3:E$29,MATCH(A368,'18O'!A$3:A$29,1)):INDEX('18O'!E$3:E$29,MATCH(A368,'18O'!A$3:A$29,1)+1),INDEX('18O'!A$3:A$29,MATCH(A368,'18O'!A$3:A$29,1)):INDEX('18O'!A$3:A$29,MATCH(A368,'18O'!A$3:A$29,1)+1))</f>
        <v>8.7396330910349604</v>
      </c>
      <c r="J368" s="27">
        <f>'39Ar'!E368</f>
        <v>1.870000000000001</v>
      </c>
      <c r="K368" s="8">
        <f>FORECAST($A368,INDEX(NG!B$2:B$17,MATCH($A368,NG!A$2:A$17,1)):INDEX(NG!B$2:B$17,MATCH($A368,NG!A$2:A$17,1)+1),INDEX(NG!A$2:A$17,MATCH($A368,NG!A$2:A$17,1)):INDEX(NG!A$2:A$17,MATCH($A368,NG!A$2:A$17,1)+1))</f>
        <v>2.3604889279337542E-5</v>
      </c>
      <c r="L368" s="8">
        <f>FORECAST($A368,INDEX(NG!D$2:D$18,MATCH($A368,NG!C$2:C$18,1)):INDEX(NG!D$2:D$18,MATCH($A368,NG!C$2:C$18,1)+1),INDEX(NG!C$2:C$18,MATCH($A368,NG!C$2:C$18,1)):INDEX(NG!C$2:C$18,MATCH($A368,NG!C$2:C$18,1)+1))</f>
        <v>8.9453081953996575E-8</v>
      </c>
      <c r="M368" s="8">
        <f>FORECAST($A368,INDEX(NG!F$2:F$14,MATCH($A368,NG!E$2:E$14,1)):INDEX(NG!F$2:F$14,MATCH($A368,NG!E$2:E$14,1)+1),INDEX(NG!E$2:E$14,MATCH($A368,NG!E$2:E$14,1)):INDEX(NG!E$2:E$14,MATCH($A368,NG!E$2:E$14,1)+1))</f>
        <v>3.3862727813992199E-7</v>
      </c>
      <c r="N368" s="8">
        <f>FORECAST($A368,INDEX(NG!H$2:H$14,MATCH($A368,NG!G$2:G$14,1)):INDEX(NG!H$2:H$14,MATCH($A368,NG!G$2:G$14,1)+1),INDEX(NG!G$2:G$14,MATCH($A368,NG!G$2:G$14,1)):INDEX(NG!G$2:G$14,MATCH($A368,NG!G$2:G$14,1)+1))</f>
        <v>2.1835254659744346E-8</v>
      </c>
      <c r="O368" s="3">
        <v>3.0000000000000001E-6</v>
      </c>
      <c r="P368" s="3">
        <v>5.0000000000000003E-10</v>
      </c>
      <c r="T368" s="9"/>
    </row>
    <row r="369" spans="1:20" x14ac:dyDescent="0.35">
      <c r="A369">
        <v>367</v>
      </c>
      <c r="B369" s="13">
        <f t="shared" si="11"/>
        <v>-367</v>
      </c>
      <c r="C369" s="2">
        <v>0</v>
      </c>
      <c r="D369" s="2">
        <v>0</v>
      </c>
      <c r="E369" s="7">
        <f>FORECAST(A369,INDEX(ross!C$3:C$960,MATCH(A369,ross!B$3:B$960,1)):INDEX(ross!C$3:C$960,MATCH(A369,ross!B$3:B$960,1)+1),INDEX(ross!B$3:B$960,MATCH(A369,ross!B$3:B$960,1)):INDEX(ross!B$3:B$960,MATCH(A369,ross!B$3:B$960,1)+1))</f>
        <v>25.71011081</v>
      </c>
      <c r="F369" s="7">
        <f>FORECAST(A369,INDEX(ross!I$3:I$960,MATCH(A369,ross!B$3:B$960,1)):INDEX(ross!I$3:I$960,MATCH(A369,ross!B$3:B$960,1)+1),INDEX(ross!B$3:B$960,MATCH(A369,ross!B$3:B$960,1)):INDEX(ross!B$3:B$960,MATCH(A369,ross!B$3:B$960,1)+1))</f>
        <v>5.6796190781567564</v>
      </c>
      <c r="G369" s="3">
        <f t="shared" si="12"/>
        <v>1.0000000000000001E-30</v>
      </c>
      <c r="H369" s="9">
        <f>FORECAST(A369,INDEX('18O'!C$3:C$29,MATCH(A369,'18O'!A$3:A$29,1)):INDEX('18O'!C$3:C$29,MATCH(A369,'18O'!A$3:A$29,1)+1),INDEX('18O'!A$3:A$29,MATCH(A369,'18O'!A$3:A$29,1)):INDEX('18O'!A$3:A$29,MATCH(A369,'18O'!A$3:A$29,1)+1))</f>
        <v>111.13635555555555</v>
      </c>
      <c r="I369" s="9">
        <f>FORECAST(A369,INDEX('18O'!E$3:E$29,MATCH(A369,'18O'!A$3:A$29,1)):INDEX('18O'!E$3:E$29,MATCH(A369,'18O'!A$3:A$29,1)+1),INDEX('18O'!A$3:A$29,MATCH(A369,'18O'!A$3:A$29,1)):INDEX('18O'!A$3:A$29,MATCH(A369,'18O'!A$3:A$29,1)+1))</f>
        <v>8.738940809968847</v>
      </c>
      <c r="J369" s="27">
        <f>'39Ar'!E369</f>
        <v>1.83</v>
      </c>
      <c r="K369" s="8">
        <f>FORECAST($A369,INDEX(NG!B$2:B$17,MATCH($A369,NG!A$2:A$17,1)):INDEX(NG!B$2:B$17,MATCH($A369,NG!A$2:A$17,1)+1),INDEX(NG!A$2:A$17,MATCH($A369,NG!A$2:A$17,1)):INDEX(NG!A$2:A$17,MATCH($A369,NG!A$2:A$17,1)+1))</f>
        <v>2.3537642582851212E-5</v>
      </c>
      <c r="L369" s="8">
        <f>FORECAST($A369,INDEX(NG!D$2:D$18,MATCH($A369,NG!C$2:C$18,1)):INDEX(NG!D$2:D$18,MATCH($A369,NG!C$2:C$18,1)+1),INDEX(NG!C$2:C$18,MATCH($A369,NG!C$2:C$18,1)):INDEX(NG!C$2:C$18,MATCH($A369,NG!C$2:C$18,1)+1))</f>
        <v>8.9322731125302645E-8</v>
      </c>
      <c r="M369" s="8">
        <f>FORECAST($A369,INDEX(NG!F$2:F$14,MATCH($A369,NG!E$2:E$14,1)):INDEX(NG!F$2:F$14,MATCH($A369,NG!E$2:E$14,1)+1),INDEX(NG!E$2:E$14,MATCH($A369,NG!E$2:E$14,1)):INDEX(NG!E$2:E$14,MATCH($A369,NG!E$2:E$14,1)+1))</f>
        <v>3.3919924984045679E-7</v>
      </c>
      <c r="N369" s="8">
        <f>FORECAST($A369,INDEX(NG!H$2:H$14,MATCH($A369,NG!G$2:G$14,1)):INDEX(NG!H$2:H$14,MATCH($A369,NG!G$2:G$14,1)+1),INDEX(NG!G$2:G$14,MATCH($A369,NG!G$2:G$14,1)):INDEX(NG!G$2:G$14,MATCH($A369,NG!G$2:G$14,1)+1))</f>
        <v>2.1798811100527867E-8</v>
      </c>
      <c r="O369" s="3">
        <v>3.0000000000000001E-6</v>
      </c>
      <c r="P369" s="3">
        <v>5.0000000000000003E-10</v>
      </c>
      <c r="T369" s="9"/>
    </row>
    <row r="370" spans="1:20" x14ac:dyDescent="0.35">
      <c r="A370">
        <v>368</v>
      </c>
      <c r="B370" s="13">
        <f t="shared" si="11"/>
        <v>-368</v>
      </c>
      <c r="C370" s="2">
        <v>0</v>
      </c>
      <c r="D370" s="2">
        <v>0</v>
      </c>
      <c r="E370" s="7">
        <f>FORECAST(A370,INDEX(ross!C$3:C$960,MATCH(A370,ross!B$3:B$960,1)):INDEX(ross!C$3:C$960,MATCH(A370,ross!B$3:B$960,1)+1),INDEX(ross!B$3:B$960,MATCH(A370,ross!B$3:B$960,1)):INDEX(ross!B$3:B$960,MATCH(A370,ross!B$3:B$960,1)+1))</f>
        <v>25.71083342</v>
      </c>
      <c r="F370" s="7">
        <f>FORECAST(A370,INDEX(ross!I$3:I$960,MATCH(A370,ross!B$3:B$960,1)):INDEX(ross!I$3:I$960,MATCH(A370,ross!B$3:B$960,1)+1),INDEX(ross!B$3:B$960,MATCH(A370,ross!B$3:B$960,1)):INDEX(ross!B$3:B$960,MATCH(A370,ross!B$3:B$960,1)+1))</f>
        <v>5.6815338053792219</v>
      </c>
      <c r="G370" s="3">
        <f t="shared" si="12"/>
        <v>1.0000000000000001E-30</v>
      </c>
      <c r="H370" s="9">
        <f>FORECAST(A370,INDEX('18O'!C$3:C$29,MATCH(A370,'18O'!A$3:A$29,1)):INDEX('18O'!C$3:C$29,MATCH(A370,'18O'!A$3:A$29,1)+1),INDEX('18O'!A$3:A$29,MATCH(A370,'18O'!A$3:A$29,1)):INDEX('18O'!A$3:A$29,MATCH(A370,'18O'!A$3:A$29,1)+1))</f>
        <v>111.13546666666667</v>
      </c>
      <c r="I370" s="9">
        <f>FORECAST(A370,INDEX('18O'!E$3:E$29,MATCH(A370,'18O'!A$3:A$29,1)):INDEX('18O'!E$3:E$29,MATCH(A370,'18O'!A$3:A$29,1)+1),INDEX('18O'!A$3:A$29,MATCH(A370,'18O'!A$3:A$29,1)):INDEX('18O'!A$3:A$29,MATCH(A370,'18O'!A$3:A$29,1)+1))</f>
        <v>8.7382485289027354</v>
      </c>
      <c r="J370" s="27">
        <f>'39Ar'!E370</f>
        <v>1.7900000000000009</v>
      </c>
      <c r="K370" s="8">
        <f>FORECAST($A370,INDEX(NG!B$2:B$17,MATCH($A370,NG!A$2:A$17,1)):INDEX(NG!B$2:B$17,MATCH($A370,NG!A$2:A$17,1)+1),INDEX(NG!A$2:A$17,MATCH($A370,NG!A$2:A$17,1)):INDEX(NG!A$2:A$17,MATCH($A370,NG!A$2:A$17,1)+1))</f>
        <v>2.3470395886364883E-5</v>
      </c>
      <c r="L370" s="8">
        <f>FORECAST($A370,INDEX(NG!D$2:D$18,MATCH($A370,NG!C$2:C$18,1)):INDEX(NG!D$2:D$18,MATCH($A370,NG!C$2:C$18,1)+1),INDEX(NG!C$2:C$18,MATCH($A370,NG!C$2:C$18,1)):INDEX(NG!C$2:C$18,MATCH($A370,NG!C$2:C$18,1)+1))</f>
        <v>8.9192380296608701E-8</v>
      </c>
      <c r="M370" s="8">
        <f>FORECAST($A370,INDEX(NG!F$2:F$14,MATCH($A370,NG!E$2:E$14,1)):INDEX(NG!F$2:F$14,MATCH($A370,NG!E$2:E$14,1)+1),INDEX(NG!E$2:E$14,MATCH($A370,NG!E$2:E$14,1)):INDEX(NG!E$2:E$14,MATCH($A370,NG!E$2:E$14,1)+1))</f>
        <v>3.3977122154099159E-7</v>
      </c>
      <c r="N370" s="8">
        <f>FORECAST($A370,INDEX(NG!H$2:H$14,MATCH($A370,NG!G$2:G$14,1)):INDEX(NG!H$2:H$14,MATCH($A370,NG!G$2:G$14,1)+1),INDEX(NG!G$2:G$14,MATCH($A370,NG!G$2:G$14,1)):INDEX(NG!G$2:G$14,MATCH($A370,NG!G$2:G$14,1)+1))</f>
        <v>2.1762367541311388E-8</v>
      </c>
      <c r="O370" s="3">
        <v>3.0000000000000001E-6</v>
      </c>
      <c r="P370" s="3">
        <v>5.0000000000000003E-10</v>
      </c>
      <c r="T370" s="9"/>
    </row>
    <row r="371" spans="1:20" x14ac:dyDescent="0.35">
      <c r="A371">
        <v>369</v>
      </c>
      <c r="B371" s="13">
        <f t="shared" si="11"/>
        <v>-369</v>
      </c>
      <c r="C371" s="2">
        <v>0</v>
      </c>
      <c r="D371" s="2">
        <v>0</v>
      </c>
      <c r="E371" s="7">
        <f>FORECAST(A371,INDEX(ross!C$3:C$960,MATCH(A371,ross!B$3:B$960,1)):INDEX(ross!C$3:C$960,MATCH(A371,ross!B$3:B$960,1)+1),INDEX(ross!B$3:B$960,MATCH(A371,ross!B$3:B$960,1)):INDEX(ross!B$3:B$960,MATCH(A371,ross!B$3:B$960,1)+1))</f>
        <v>25.713382850000002</v>
      </c>
      <c r="F371" s="7">
        <f>FORECAST(A371,INDEX(ross!I$3:I$960,MATCH(A371,ross!B$3:B$960,1)):INDEX(ross!I$3:I$960,MATCH(A371,ross!B$3:B$960,1)+1),INDEX(ross!B$3:B$960,MATCH(A371,ross!B$3:B$960,1)):INDEX(ross!B$3:B$960,MATCH(A371,ross!B$3:B$960,1)+1))</f>
        <v>5.6832548456852443</v>
      </c>
      <c r="G371" s="3">
        <f t="shared" si="12"/>
        <v>1.0000000000000001E-30</v>
      </c>
      <c r="H371" s="9">
        <f>FORECAST(A371,INDEX('18O'!C$3:C$29,MATCH(A371,'18O'!A$3:A$29,1)):INDEX('18O'!C$3:C$29,MATCH(A371,'18O'!A$3:A$29,1)+1),INDEX('18O'!A$3:A$29,MATCH(A371,'18O'!A$3:A$29,1)):INDEX('18O'!A$3:A$29,MATCH(A371,'18O'!A$3:A$29,1)+1))</f>
        <v>111.13457777777778</v>
      </c>
      <c r="I371" s="9">
        <f>FORECAST(A371,INDEX('18O'!E$3:E$29,MATCH(A371,'18O'!A$3:A$29,1)):INDEX('18O'!E$3:E$29,MATCH(A371,'18O'!A$3:A$29,1)+1),INDEX('18O'!A$3:A$29,MATCH(A371,'18O'!A$3:A$29,1)):INDEX('18O'!A$3:A$29,MATCH(A371,'18O'!A$3:A$29,1)+1))</f>
        <v>8.737556247836622</v>
      </c>
      <c r="J371" s="27">
        <f>'39Ar'!E371</f>
        <v>1.75</v>
      </c>
      <c r="K371" s="8">
        <f>K370</f>
        <v>2.3470395886364883E-5</v>
      </c>
      <c r="L371" s="8">
        <f>FORECAST($A371,INDEX(NG!D$2:D$18,MATCH($A371,NG!C$2:C$18,1)):INDEX(NG!D$2:D$18,MATCH($A371,NG!C$2:C$18,1)+1),INDEX(NG!C$2:C$18,MATCH($A371,NG!C$2:C$18,1)):INDEX(NG!C$2:C$18,MATCH($A371,NG!C$2:C$18,1)+1))</f>
        <v>8.9170602065894158E-8</v>
      </c>
      <c r="M371" s="8">
        <f>FORECAST($A371,INDEX(NG!F$2:F$14,MATCH($A371,NG!E$2:E$14,1)):INDEX(NG!F$2:F$14,MATCH($A371,NG!E$2:E$14,1)+1),INDEX(NG!E$2:E$14,MATCH($A371,NG!E$2:E$14,1)):INDEX(NG!E$2:E$14,MATCH($A371,NG!E$2:E$14,1)+1))</f>
        <v>3.382147689300716E-7</v>
      </c>
      <c r="N371" s="8">
        <f>FORECAST($A371,INDEX(NG!H$2:H$14,MATCH($A371,NG!G$2:G$14,1)):INDEX(NG!H$2:H$14,MATCH($A371,NG!G$2:G$14,1)+1),INDEX(NG!G$2:G$14,MATCH($A371,NG!G$2:G$14,1)):INDEX(NG!G$2:G$14,MATCH($A371,NG!G$2:G$14,1)+1))</f>
        <v>2.1632302429451635E-8</v>
      </c>
      <c r="O371" s="3">
        <v>3.0000000000000001E-6</v>
      </c>
      <c r="P371" s="3">
        <v>5.0000000000000003E-10</v>
      </c>
      <c r="T371" s="9"/>
    </row>
    <row r="372" spans="1:20" x14ac:dyDescent="0.35">
      <c r="A372">
        <v>370</v>
      </c>
      <c r="B372" s="13">
        <f t="shared" si="11"/>
        <v>-370</v>
      </c>
      <c r="C372" s="2">
        <v>0</v>
      </c>
      <c r="D372" s="2">
        <v>0</v>
      </c>
      <c r="E372" s="7">
        <f>FORECAST(A372,INDEX(ross!C$3:C$960,MATCH(A372,ross!B$3:B$960,1)):INDEX(ross!C$3:C$960,MATCH(A372,ross!B$3:B$960,1)+1),INDEX(ross!B$3:B$960,MATCH(A372,ross!B$3:B$960,1)):INDEX(ross!B$3:B$960,MATCH(A372,ross!B$3:B$960,1)+1))</f>
        <v>25.71949566</v>
      </c>
      <c r="F372" s="7">
        <f>FORECAST(A372,INDEX(ross!I$3:I$960,MATCH(A372,ross!B$3:B$960,1)):INDEX(ross!I$3:I$960,MATCH(A372,ross!B$3:B$960,1)+1),INDEX(ross!B$3:B$960,MATCH(A372,ross!B$3:B$960,1)):INDEX(ross!B$3:B$960,MATCH(A372,ross!B$3:B$960,1)+1))</f>
        <v>5.684623989790861</v>
      </c>
      <c r="G372" s="3">
        <f t="shared" si="12"/>
        <v>1.0000000000000001E-30</v>
      </c>
      <c r="H372" s="9">
        <f>FORECAST(A372,INDEX('18O'!C$3:C$29,MATCH(A372,'18O'!A$3:A$29,1)):INDEX('18O'!C$3:C$29,MATCH(A372,'18O'!A$3:A$29,1)+1),INDEX('18O'!A$3:A$29,MATCH(A372,'18O'!A$3:A$29,1)):INDEX('18O'!A$3:A$29,MATCH(A372,'18O'!A$3:A$29,1)+1))</f>
        <v>111.1336888888889</v>
      </c>
      <c r="I372" s="9">
        <f>FORECAST(A372,INDEX('18O'!E$3:E$29,MATCH(A372,'18O'!A$3:A$29,1)):INDEX('18O'!E$3:E$29,MATCH(A372,'18O'!A$3:A$29,1)+1),INDEX('18O'!A$3:A$29,MATCH(A372,'18O'!A$3:A$29,1)):INDEX('18O'!A$3:A$29,MATCH(A372,'18O'!A$3:A$29,1)+1))</f>
        <v>8.7368639667705086</v>
      </c>
      <c r="J372" s="27">
        <f>'39Ar'!E372</f>
        <v>1.7100000000000009</v>
      </c>
      <c r="K372" s="8">
        <f t="shared" ref="K372:K435" si="13">K371</f>
        <v>2.3470395886364883E-5</v>
      </c>
      <c r="L372" s="8">
        <f>FORECAST($A372,INDEX(NG!D$2:D$18,MATCH($A372,NG!C$2:C$18,1)):INDEX(NG!D$2:D$18,MATCH($A372,NG!C$2:C$18,1)+1),INDEX(NG!C$2:C$18,MATCH($A372,NG!C$2:C$18,1)):INDEX(NG!C$2:C$18,MATCH($A372,NG!C$2:C$18,1)+1))</f>
        <v>8.9160641260809989E-8</v>
      </c>
      <c r="M372" s="8">
        <f>FORECAST($A372,INDEX(NG!F$2:F$14,MATCH($A372,NG!E$2:E$14,1)):INDEX(NG!F$2:F$14,MATCH($A372,NG!E$2:E$14,1)+1),INDEX(NG!E$2:E$14,MATCH($A372,NG!E$2:E$14,1)):INDEX(NG!E$2:E$14,MATCH($A372,NG!E$2:E$14,1)+1))</f>
        <v>3.3642665108797292E-7</v>
      </c>
      <c r="N372" s="8">
        <f>FORECAST($A372,INDEX(NG!H$2:H$14,MATCH($A372,NG!G$2:G$14,1)):INDEX(NG!H$2:H$14,MATCH($A372,NG!G$2:G$14,1)+1),INDEX(NG!G$2:G$14,MATCH($A372,NG!G$2:G$14,1)):INDEX(NG!G$2:G$14,MATCH($A372,NG!G$2:G$14,1)+1))</f>
        <v>2.1492047216623895E-8</v>
      </c>
      <c r="O372" s="3">
        <v>3.0000000000000001E-6</v>
      </c>
      <c r="P372" s="3">
        <v>5.0000000000000003E-10</v>
      </c>
      <c r="T372" s="9"/>
    </row>
    <row r="373" spans="1:20" x14ac:dyDescent="0.35">
      <c r="A373">
        <v>371</v>
      </c>
      <c r="B373" s="13">
        <f t="shared" si="11"/>
        <v>-371</v>
      </c>
      <c r="C373" s="2">
        <v>0</v>
      </c>
      <c r="D373" s="2">
        <v>0</v>
      </c>
      <c r="E373" s="7">
        <f>FORECAST(A373,INDEX(ross!C$3:C$960,MATCH(A373,ross!B$3:B$960,1)):INDEX(ross!C$3:C$960,MATCH(A373,ross!B$3:B$960,1)+1),INDEX(ross!B$3:B$960,MATCH(A373,ross!B$3:B$960,1)):INDEX(ross!B$3:B$960,MATCH(A373,ross!B$3:B$960,1)+1))</f>
        <v>25.724508120000003</v>
      </c>
      <c r="F373" s="7">
        <f>FORECAST(A373,INDEX(ross!I$3:I$960,MATCH(A373,ross!B$3:B$960,1)):INDEX(ross!I$3:I$960,MATCH(A373,ross!B$3:B$960,1)+1),INDEX(ross!B$3:B$960,MATCH(A373,ross!B$3:B$960,1)):INDEX(ross!B$3:B$960,MATCH(A373,ross!B$3:B$960,1)+1))</f>
        <v>5.68915360320067</v>
      </c>
      <c r="G373" s="3">
        <f t="shared" si="12"/>
        <v>1.0000000000000001E-30</v>
      </c>
      <c r="H373" s="9">
        <f>FORECAST(A373,INDEX('18O'!C$3:C$29,MATCH(A373,'18O'!A$3:A$29,1)):INDEX('18O'!C$3:C$29,MATCH(A373,'18O'!A$3:A$29,1)+1),INDEX('18O'!A$3:A$29,MATCH(A373,'18O'!A$3:A$29,1)):INDEX('18O'!A$3:A$29,MATCH(A373,'18O'!A$3:A$29,1)+1))</f>
        <v>111.1328</v>
      </c>
      <c r="I373" s="9">
        <f>FORECAST(A373,INDEX('18O'!E$3:E$29,MATCH(A373,'18O'!A$3:A$29,1)):INDEX('18O'!E$3:E$29,MATCH(A373,'18O'!A$3:A$29,1)+1),INDEX('18O'!A$3:A$29,MATCH(A373,'18O'!A$3:A$29,1)):INDEX('18O'!A$3:A$29,MATCH(A373,'18O'!A$3:A$29,1)+1))</f>
        <v>8.7361716857043969</v>
      </c>
      <c r="J373" s="27">
        <f>'39Ar'!E373</f>
        <v>1.67</v>
      </c>
      <c r="K373" s="8">
        <f t="shared" si="13"/>
        <v>2.3470395886364883E-5</v>
      </c>
      <c r="L373" s="8">
        <f>FORECAST($A373,INDEX(NG!D$2:D$18,MATCH($A373,NG!C$2:C$18,1)):INDEX(NG!D$2:D$18,MATCH($A373,NG!C$2:C$18,1)+1),INDEX(NG!C$2:C$18,MATCH($A373,NG!C$2:C$18,1)):INDEX(NG!C$2:C$18,MATCH($A373,NG!C$2:C$18,1)+1))</f>
        <v>8.9150680455725821E-8</v>
      </c>
      <c r="M373" s="8">
        <f>FORECAST($A373,INDEX(NG!F$2:F$14,MATCH($A373,NG!E$2:E$14,1)):INDEX(NG!F$2:F$14,MATCH($A373,NG!E$2:E$14,1)+1),INDEX(NG!E$2:E$14,MATCH($A373,NG!E$2:E$14,1)):INDEX(NG!E$2:E$14,MATCH($A373,NG!E$2:E$14,1)+1))</f>
        <v>3.3463853324587414E-7</v>
      </c>
      <c r="N373" s="8">
        <f>FORECAST($A373,INDEX(NG!H$2:H$14,MATCH($A373,NG!G$2:G$14,1)):INDEX(NG!H$2:H$14,MATCH($A373,NG!G$2:G$14,1)+1),INDEX(NG!G$2:G$14,MATCH($A373,NG!G$2:G$14,1)):INDEX(NG!G$2:G$14,MATCH($A373,NG!G$2:G$14,1)+1))</f>
        <v>2.1351792003796162E-8</v>
      </c>
      <c r="O373" s="3">
        <v>3.0000000000000001E-6</v>
      </c>
      <c r="P373" s="3">
        <v>5.0000000000000003E-10</v>
      </c>
      <c r="T373" s="9"/>
    </row>
    <row r="374" spans="1:20" x14ac:dyDescent="0.35">
      <c r="A374">
        <v>372</v>
      </c>
      <c r="B374" s="13">
        <f t="shared" si="11"/>
        <v>-372</v>
      </c>
      <c r="C374" s="2">
        <v>0</v>
      </c>
      <c r="D374" s="2">
        <v>0</v>
      </c>
      <c r="E374" s="7">
        <f>FORECAST(A374,INDEX(ross!C$3:C$960,MATCH(A374,ross!B$3:B$960,1)):INDEX(ross!C$3:C$960,MATCH(A374,ross!B$3:B$960,1)+1),INDEX(ross!B$3:B$960,MATCH(A374,ross!B$3:B$960,1)):INDEX(ross!B$3:B$960,MATCH(A374,ross!B$3:B$960,1)+1))</f>
        <v>25.72995384</v>
      </c>
      <c r="F374" s="7">
        <f>FORECAST(A374,INDEX(ross!I$3:I$960,MATCH(A374,ross!B$3:B$960,1)):INDEX(ross!I$3:I$960,MATCH(A374,ross!B$3:B$960,1)+1),INDEX(ross!B$3:B$960,MATCH(A374,ross!B$3:B$960,1)):INDEX(ross!B$3:B$960,MATCH(A374,ross!B$3:B$960,1)+1))</f>
        <v>5.6929356669263171</v>
      </c>
      <c r="G374" s="3">
        <f t="shared" si="12"/>
        <v>1.0000000000000001E-30</v>
      </c>
      <c r="H374" s="9">
        <f>FORECAST(A374,INDEX('18O'!C$3:C$29,MATCH(A374,'18O'!A$3:A$29,1)):INDEX('18O'!C$3:C$29,MATCH(A374,'18O'!A$3:A$29,1)+1),INDEX('18O'!A$3:A$29,MATCH(A374,'18O'!A$3:A$29,1)):INDEX('18O'!A$3:A$29,MATCH(A374,'18O'!A$3:A$29,1)+1))</f>
        <v>111.13191111111112</v>
      </c>
      <c r="I374" s="9">
        <f>FORECAST(A374,INDEX('18O'!E$3:E$29,MATCH(A374,'18O'!A$3:A$29,1)):INDEX('18O'!E$3:E$29,MATCH(A374,'18O'!A$3:A$29,1)+1),INDEX('18O'!A$3:A$29,MATCH(A374,'18O'!A$3:A$29,1)):INDEX('18O'!A$3:A$29,MATCH(A374,'18O'!A$3:A$29,1)+1))</f>
        <v>8.7354794046382835</v>
      </c>
      <c r="J374" s="27">
        <f>'39Ar'!E374</f>
        <v>1.6300000000000008</v>
      </c>
      <c r="K374" s="8">
        <f t="shared" si="13"/>
        <v>2.3470395886364883E-5</v>
      </c>
      <c r="L374" s="8">
        <f>FORECAST($A374,INDEX(NG!D$2:D$18,MATCH($A374,NG!C$2:C$18,1)):INDEX(NG!D$2:D$18,MATCH($A374,NG!C$2:C$18,1)+1),INDEX(NG!C$2:C$18,MATCH($A374,NG!C$2:C$18,1)):INDEX(NG!C$2:C$18,MATCH($A374,NG!C$2:C$18,1)+1))</f>
        <v>8.9140719650641652E-8</v>
      </c>
      <c r="M374" s="8">
        <f>FORECAST($A374,INDEX(NG!F$2:F$14,MATCH($A374,NG!E$2:E$14,1)):INDEX(NG!F$2:F$14,MATCH($A374,NG!E$2:E$14,1)+1),INDEX(NG!E$2:E$14,MATCH($A374,NG!E$2:E$14,1)):INDEX(NG!E$2:E$14,MATCH($A374,NG!E$2:E$14,1)+1))</f>
        <v>3.3285041540377546E-7</v>
      </c>
      <c r="N374" s="8">
        <f>FORECAST($A374,INDEX(NG!H$2:H$14,MATCH($A374,NG!G$2:G$14,1)):INDEX(NG!H$2:H$14,MATCH($A374,NG!G$2:G$14,1)+1),INDEX(NG!G$2:G$14,MATCH($A374,NG!G$2:G$14,1)):INDEX(NG!G$2:G$14,MATCH($A374,NG!G$2:G$14,1)+1))</f>
        <v>2.1211536790968428E-8</v>
      </c>
      <c r="O374" s="3">
        <v>3.0000000000000001E-6</v>
      </c>
      <c r="P374" s="3">
        <v>5.0000000000000003E-10</v>
      </c>
      <c r="T374" s="9"/>
    </row>
    <row r="375" spans="1:20" x14ac:dyDescent="0.35">
      <c r="A375">
        <v>373</v>
      </c>
      <c r="B375" s="13">
        <f t="shared" si="11"/>
        <v>-373</v>
      </c>
      <c r="C375" s="2">
        <v>0</v>
      </c>
      <c r="D375" s="2">
        <v>0</v>
      </c>
      <c r="E375" s="7">
        <f>FORECAST(A375,INDEX(ross!C$3:C$960,MATCH(A375,ross!B$3:B$960,1)):INDEX(ross!C$3:C$960,MATCH(A375,ross!B$3:B$960,1)+1),INDEX(ross!B$3:B$960,MATCH(A375,ross!B$3:B$960,1)):INDEX(ross!B$3:B$960,MATCH(A375,ross!B$3:B$960,1)+1))</f>
        <v>25.73733949</v>
      </c>
      <c r="F375" s="7">
        <f>FORECAST(A375,INDEX(ross!I$3:I$960,MATCH(A375,ross!B$3:B$960,1)):INDEX(ross!I$3:I$960,MATCH(A375,ross!B$3:B$960,1)+1),INDEX(ross!B$3:B$960,MATCH(A375,ross!B$3:B$960,1)):INDEX(ross!B$3:B$960,MATCH(A375,ross!B$3:B$960,1)+1))</f>
        <v>5.6978669265356654</v>
      </c>
      <c r="G375" s="3">
        <f t="shared" si="12"/>
        <v>1.0000000000000001E-30</v>
      </c>
      <c r="H375" s="9">
        <f>FORECAST(A375,INDEX('18O'!C$3:C$29,MATCH(A375,'18O'!A$3:A$29,1)):INDEX('18O'!C$3:C$29,MATCH(A375,'18O'!A$3:A$29,1)+1),INDEX('18O'!A$3:A$29,MATCH(A375,'18O'!A$3:A$29,1)):INDEX('18O'!A$3:A$29,MATCH(A375,'18O'!A$3:A$29,1)+1))</f>
        <v>111.13102222222223</v>
      </c>
      <c r="I375" s="9">
        <f>FORECAST(A375,INDEX('18O'!E$3:E$29,MATCH(A375,'18O'!A$3:A$29,1)):INDEX('18O'!E$3:E$29,MATCH(A375,'18O'!A$3:A$29,1)+1),INDEX('18O'!A$3:A$29,MATCH(A375,'18O'!A$3:A$29,1)):INDEX('18O'!A$3:A$29,MATCH(A375,'18O'!A$3:A$29,1)+1))</f>
        <v>8.7347871235721701</v>
      </c>
      <c r="J375" s="27">
        <f>'39Ar'!E375</f>
        <v>1.5899999999999999</v>
      </c>
      <c r="K375" s="8">
        <f t="shared" si="13"/>
        <v>2.3470395886364883E-5</v>
      </c>
      <c r="L375" s="8">
        <f>FORECAST($A375,INDEX(NG!D$2:D$18,MATCH($A375,NG!C$2:C$18,1)):INDEX(NG!D$2:D$18,MATCH($A375,NG!C$2:C$18,1)+1),INDEX(NG!C$2:C$18,MATCH($A375,NG!C$2:C$18,1)):INDEX(NG!C$2:C$18,MATCH($A375,NG!C$2:C$18,1)+1))</f>
        <v>8.9130758845557483E-8</v>
      </c>
      <c r="M375" s="8">
        <f>FORECAST($A375,INDEX(NG!F$2:F$14,MATCH($A375,NG!E$2:E$14,1)):INDEX(NG!F$2:F$14,MATCH($A375,NG!E$2:E$14,1)+1),INDEX(NG!E$2:E$14,MATCH($A375,NG!E$2:E$14,1)):INDEX(NG!E$2:E$14,MATCH($A375,NG!E$2:E$14,1)+1))</f>
        <v>3.3106229756167667E-7</v>
      </c>
      <c r="N375" s="8">
        <f>FORECAST($A375,INDEX(NG!H$2:H$14,MATCH($A375,NG!G$2:G$14,1)):INDEX(NG!H$2:H$14,MATCH($A375,NG!G$2:G$14,1)+1),INDEX(NG!G$2:G$14,MATCH($A375,NG!G$2:G$14,1)):INDEX(NG!G$2:G$14,MATCH($A375,NG!G$2:G$14,1)+1))</f>
        <v>2.1071281578140694E-8</v>
      </c>
      <c r="O375" s="3">
        <v>3.0000000000000001E-6</v>
      </c>
      <c r="P375" s="3">
        <v>5.0000000000000003E-10</v>
      </c>
      <c r="T375" s="9"/>
    </row>
    <row r="376" spans="1:20" x14ac:dyDescent="0.35">
      <c r="A376">
        <v>374</v>
      </c>
      <c r="B376" s="13">
        <f t="shared" si="11"/>
        <v>-374</v>
      </c>
      <c r="C376" s="2">
        <v>0</v>
      </c>
      <c r="D376" s="2">
        <v>0</v>
      </c>
      <c r="E376" s="7">
        <f>FORECAST(A376,INDEX(ross!C$3:C$960,MATCH(A376,ross!B$3:B$960,1)):INDEX(ross!C$3:C$960,MATCH(A376,ross!B$3:B$960,1)+1),INDEX(ross!B$3:B$960,MATCH(A376,ross!B$3:B$960,1)):INDEX(ross!B$3:B$960,MATCH(A376,ross!B$3:B$960,1)+1))</f>
        <v>25.743326529999997</v>
      </c>
      <c r="F376" s="7">
        <f>FORECAST(A376,INDEX(ross!I$3:I$960,MATCH(A376,ross!B$3:B$960,1)):INDEX(ross!I$3:I$960,MATCH(A376,ross!B$3:B$960,1)+1),INDEX(ross!B$3:B$960,MATCH(A376,ross!B$3:B$960,1)):INDEX(ross!B$3:B$960,MATCH(A376,ross!B$3:B$960,1)+1))</f>
        <v>5.7013379641480268</v>
      </c>
      <c r="G376" s="3">
        <f t="shared" si="12"/>
        <v>1.0000000000000001E-30</v>
      </c>
      <c r="H376" s="9">
        <f>FORECAST(A376,INDEX('18O'!C$3:C$29,MATCH(A376,'18O'!A$3:A$29,1)):INDEX('18O'!C$3:C$29,MATCH(A376,'18O'!A$3:A$29,1)+1),INDEX('18O'!A$3:A$29,MATCH(A376,'18O'!A$3:A$29,1)):INDEX('18O'!A$3:A$29,MATCH(A376,'18O'!A$3:A$29,1)+1))</f>
        <v>111.13013333333335</v>
      </c>
      <c r="I376" s="9">
        <f>FORECAST(A376,INDEX('18O'!E$3:E$29,MATCH(A376,'18O'!A$3:A$29,1)):INDEX('18O'!E$3:E$29,MATCH(A376,'18O'!A$3:A$29,1)+1),INDEX('18O'!A$3:A$29,MATCH(A376,'18O'!A$3:A$29,1)):INDEX('18O'!A$3:A$29,MATCH(A376,'18O'!A$3:A$29,1)+1))</f>
        <v>8.7340948425060585</v>
      </c>
      <c r="J376" s="27">
        <f>'39Ar'!E376</f>
        <v>1.5500000000000007</v>
      </c>
      <c r="K376" s="8">
        <f t="shared" si="13"/>
        <v>2.3470395886364883E-5</v>
      </c>
      <c r="L376" s="8">
        <f>FORECAST($A376,INDEX(NG!D$2:D$18,MATCH($A376,NG!C$2:C$18,1)):INDEX(NG!D$2:D$18,MATCH($A376,NG!C$2:C$18,1)+1),INDEX(NG!C$2:C$18,MATCH($A376,NG!C$2:C$18,1)):INDEX(NG!C$2:C$18,MATCH($A376,NG!C$2:C$18,1)+1))</f>
        <v>8.9120798040473315E-8</v>
      </c>
      <c r="M376" s="8">
        <f>FORECAST($A376,INDEX(NG!F$2:F$14,MATCH($A376,NG!E$2:E$14,1)):INDEX(NG!F$2:F$14,MATCH($A376,NG!E$2:E$14,1)+1),INDEX(NG!E$2:E$14,MATCH($A376,NG!E$2:E$14,1)):INDEX(NG!E$2:E$14,MATCH($A376,NG!E$2:E$14,1)+1))</f>
        <v>3.29274179719578E-7</v>
      </c>
      <c r="N376" s="8">
        <f>FORECAST($A376,INDEX(NG!H$2:H$14,MATCH($A376,NG!G$2:G$14,1)):INDEX(NG!H$2:H$14,MATCH($A376,NG!G$2:G$14,1)+1),INDEX(NG!G$2:G$14,MATCH($A376,NG!G$2:G$14,1)):INDEX(NG!G$2:G$14,MATCH($A376,NG!G$2:G$14,1)+1))</f>
        <v>2.0931026365312954E-8</v>
      </c>
      <c r="O376" s="3">
        <v>3.0000000000000001E-6</v>
      </c>
      <c r="P376" s="3">
        <v>5.0000000000000003E-10</v>
      </c>
      <c r="T376" s="9"/>
    </row>
    <row r="377" spans="1:20" x14ac:dyDescent="0.35">
      <c r="A377">
        <v>375</v>
      </c>
      <c r="B377" s="13">
        <f t="shared" si="11"/>
        <v>-375</v>
      </c>
      <c r="C377" s="2">
        <v>0</v>
      </c>
      <c r="D377" s="2">
        <v>0</v>
      </c>
      <c r="E377" s="7">
        <f>FORECAST(A377,INDEX(ross!C$3:C$960,MATCH(A377,ross!B$3:B$960,1)):INDEX(ross!C$3:C$960,MATCH(A377,ross!B$3:B$960,1)+1),INDEX(ross!B$3:B$960,MATCH(A377,ross!B$3:B$960,1)):INDEX(ross!B$3:B$960,MATCH(A377,ross!B$3:B$960,1)+1))</f>
        <v>25.750798860000003</v>
      </c>
      <c r="F377" s="7">
        <f>FORECAST(A377,INDEX(ross!I$3:I$960,MATCH(A377,ross!B$3:B$960,1)):INDEX(ross!I$3:I$960,MATCH(A377,ross!B$3:B$960,1)+1),INDEX(ross!B$3:B$960,MATCH(A377,ross!B$3:B$960,1)):INDEX(ross!B$3:B$960,MATCH(A377,ross!B$3:B$960,1)+1))</f>
        <v>5.7026020191086939</v>
      </c>
      <c r="G377" s="3">
        <f t="shared" si="12"/>
        <v>1.0000000000000001E-30</v>
      </c>
      <c r="H377" s="9">
        <f>FORECAST(A377,INDEX('18O'!C$3:C$29,MATCH(A377,'18O'!A$3:A$29,1)):INDEX('18O'!C$3:C$29,MATCH(A377,'18O'!A$3:A$29,1)+1),INDEX('18O'!A$3:A$29,MATCH(A377,'18O'!A$3:A$29,1)):INDEX('18O'!A$3:A$29,MATCH(A377,'18O'!A$3:A$29,1)+1))</f>
        <v>111.12924444444445</v>
      </c>
      <c r="I377" s="9">
        <f>FORECAST(A377,INDEX('18O'!E$3:E$29,MATCH(A377,'18O'!A$3:A$29,1)):INDEX('18O'!E$3:E$29,MATCH(A377,'18O'!A$3:A$29,1)+1),INDEX('18O'!A$3:A$29,MATCH(A377,'18O'!A$3:A$29,1)):INDEX('18O'!A$3:A$29,MATCH(A377,'18O'!A$3:A$29,1)+1))</f>
        <v>8.7334025614399451</v>
      </c>
      <c r="J377" s="27">
        <f>'39Ar'!E377</f>
        <v>1.5099999999999998</v>
      </c>
      <c r="K377" s="8">
        <f t="shared" si="13"/>
        <v>2.3470395886364883E-5</v>
      </c>
      <c r="L377" s="8">
        <f>FORECAST($A377,INDEX(NG!D$2:D$18,MATCH($A377,NG!C$2:C$18,1)):INDEX(NG!D$2:D$18,MATCH($A377,NG!C$2:C$18,1)+1),INDEX(NG!C$2:C$18,MATCH($A377,NG!C$2:C$18,1)):INDEX(NG!C$2:C$18,MATCH($A377,NG!C$2:C$18,1)+1))</f>
        <v>8.9110837235389146E-8</v>
      </c>
      <c r="M377" s="8">
        <f>FORECAST($A377,INDEX(NG!F$2:F$14,MATCH($A377,NG!E$2:E$14,1)):INDEX(NG!F$2:F$14,MATCH($A377,NG!E$2:E$14,1)+1),INDEX(NG!E$2:E$14,MATCH($A377,NG!E$2:E$14,1)):INDEX(NG!E$2:E$14,MATCH($A377,NG!E$2:E$14,1)+1))</f>
        <v>3.2748606187747921E-7</v>
      </c>
      <c r="N377" s="8">
        <f>FORECAST($A377,INDEX(NG!H$2:H$14,MATCH($A377,NG!G$2:G$14,1)):INDEX(NG!H$2:H$14,MATCH($A377,NG!G$2:G$14,1)+1),INDEX(NG!G$2:G$14,MATCH($A377,NG!G$2:G$14,1)):INDEX(NG!G$2:G$14,MATCH($A377,NG!G$2:G$14,1)+1))</f>
        <v>2.0790771152485221E-8</v>
      </c>
      <c r="O377" s="3">
        <v>3.0000000000000001E-6</v>
      </c>
      <c r="P377" s="3">
        <v>5.0000000000000003E-10</v>
      </c>
      <c r="T377" s="9"/>
    </row>
    <row r="378" spans="1:20" x14ac:dyDescent="0.35">
      <c r="A378">
        <v>376</v>
      </c>
      <c r="B378" s="13">
        <f t="shared" si="11"/>
        <v>-376</v>
      </c>
      <c r="C378" s="2">
        <v>0</v>
      </c>
      <c r="D378" s="2">
        <v>0</v>
      </c>
      <c r="E378" s="7">
        <f>FORECAST(A378,INDEX(ross!C$3:C$960,MATCH(A378,ross!B$3:B$960,1)):INDEX(ross!C$3:C$960,MATCH(A378,ross!B$3:B$960,1)+1),INDEX(ross!B$3:B$960,MATCH(A378,ross!B$3:B$960,1)):INDEX(ross!B$3:B$960,MATCH(A378,ross!B$3:B$960,1)+1))</f>
        <v>25.759052079999996</v>
      </c>
      <c r="F378" s="7">
        <f>FORECAST(A378,INDEX(ross!I$3:I$960,MATCH(A378,ross!B$3:B$960,1)):INDEX(ross!I$3:I$960,MATCH(A378,ross!B$3:B$960,1)+1),INDEX(ross!B$3:B$960,MATCH(A378,ross!B$3:B$960,1)):INDEX(ross!B$3:B$960,MATCH(A378,ross!B$3:B$960,1)+1))</f>
        <v>5.7068249369038</v>
      </c>
      <c r="G378" s="3">
        <f t="shared" si="12"/>
        <v>1.0000000000000001E-30</v>
      </c>
      <c r="H378" s="9">
        <f>FORECAST(A378,INDEX('18O'!C$3:C$29,MATCH(A378,'18O'!A$3:A$29,1)):INDEX('18O'!C$3:C$29,MATCH(A378,'18O'!A$3:A$29,1)+1),INDEX('18O'!A$3:A$29,MATCH(A378,'18O'!A$3:A$29,1)):INDEX('18O'!A$3:A$29,MATCH(A378,'18O'!A$3:A$29,1)+1))</f>
        <v>111.12835555555556</v>
      </c>
      <c r="I378" s="9">
        <f>FORECAST(A378,INDEX('18O'!E$3:E$29,MATCH(A378,'18O'!A$3:A$29,1)):INDEX('18O'!E$3:E$29,MATCH(A378,'18O'!A$3:A$29,1)+1),INDEX('18O'!A$3:A$29,MATCH(A378,'18O'!A$3:A$29,1)):INDEX('18O'!A$3:A$29,MATCH(A378,'18O'!A$3:A$29,1)+1))</f>
        <v>8.7327102803738317</v>
      </c>
      <c r="J378" s="27">
        <f>'39Ar'!E378</f>
        <v>1.4700000000000006</v>
      </c>
      <c r="K378" s="8">
        <f t="shared" si="13"/>
        <v>2.3470395886364883E-5</v>
      </c>
      <c r="L378" s="8">
        <f>FORECAST($A378,INDEX(NG!D$2:D$18,MATCH($A378,NG!C$2:C$18,1)):INDEX(NG!D$2:D$18,MATCH($A378,NG!C$2:C$18,1)+1),INDEX(NG!C$2:C$18,MATCH($A378,NG!C$2:C$18,1)):INDEX(NG!C$2:C$18,MATCH($A378,NG!C$2:C$18,1)+1))</f>
        <v>8.9100876430304991E-8</v>
      </c>
      <c r="M378" s="8">
        <f>FORECAST($A378,INDEX(NG!F$2:F$14,MATCH($A378,NG!E$2:E$14,1)):INDEX(NG!F$2:F$14,MATCH($A378,NG!E$2:E$14,1)+1),INDEX(NG!E$2:E$14,MATCH($A378,NG!E$2:E$14,1)):INDEX(NG!E$2:E$14,MATCH($A378,NG!E$2:E$14,1)+1))</f>
        <v>3.2569794403538053E-7</v>
      </c>
      <c r="N378" s="8">
        <f>FORECAST($A378,INDEX(NG!H$2:H$14,MATCH($A378,NG!G$2:G$14,1)):INDEX(NG!H$2:H$14,MATCH($A378,NG!G$2:G$14,1)+1),INDEX(NG!G$2:G$14,MATCH($A378,NG!G$2:G$14,1)):INDEX(NG!G$2:G$14,MATCH($A378,NG!G$2:G$14,1)+1))</f>
        <v>2.0650515939657487E-8</v>
      </c>
      <c r="O378" s="3">
        <v>3.0000000000000001E-6</v>
      </c>
      <c r="P378" s="3">
        <v>5.0000000000000003E-10</v>
      </c>
      <c r="T378" s="9"/>
    </row>
    <row r="379" spans="1:20" x14ac:dyDescent="0.35">
      <c r="A379">
        <v>377</v>
      </c>
      <c r="B379" s="13">
        <f t="shared" si="11"/>
        <v>-377</v>
      </c>
      <c r="C379" s="2">
        <v>0</v>
      </c>
      <c r="D379" s="2">
        <v>0</v>
      </c>
      <c r="E379" s="7">
        <f>FORECAST(A379,INDEX(ross!C$3:C$960,MATCH(A379,ross!B$3:B$960,1)):INDEX(ross!C$3:C$960,MATCH(A379,ross!B$3:B$960,1)+1),INDEX(ross!B$3:B$960,MATCH(A379,ross!B$3:B$960,1)):INDEX(ross!B$3:B$960,MATCH(A379,ross!B$3:B$960,1)+1))</f>
        <v>25.766214070000004</v>
      </c>
      <c r="F379" s="7">
        <f>FORECAST(A379,INDEX(ross!I$3:I$960,MATCH(A379,ross!B$3:B$960,1)):INDEX(ross!I$3:I$960,MATCH(A379,ross!B$3:B$960,1)+1),INDEX(ross!B$3:B$960,MATCH(A379,ross!B$3:B$960,1)):INDEX(ross!B$3:B$960,MATCH(A379,ross!B$3:B$960,1)+1))</f>
        <v>5.7135911781986524</v>
      </c>
      <c r="G379" s="3">
        <f t="shared" si="12"/>
        <v>1.0000000000000001E-30</v>
      </c>
      <c r="H379" s="9">
        <f>FORECAST(A379,INDEX('18O'!C$3:C$29,MATCH(A379,'18O'!A$3:A$29,1)):INDEX('18O'!C$3:C$29,MATCH(A379,'18O'!A$3:A$29,1)+1),INDEX('18O'!A$3:A$29,MATCH(A379,'18O'!A$3:A$29,1)):INDEX('18O'!A$3:A$29,MATCH(A379,'18O'!A$3:A$29,1)+1))</f>
        <v>111.12746666666668</v>
      </c>
      <c r="I379" s="9">
        <f>FORECAST(A379,INDEX('18O'!E$3:E$29,MATCH(A379,'18O'!A$3:A$29,1)):INDEX('18O'!E$3:E$29,MATCH(A379,'18O'!A$3:A$29,1)+1),INDEX('18O'!A$3:A$29,MATCH(A379,'18O'!A$3:A$29,1)):INDEX('18O'!A$3:A$29,MATCH(A379,'18O'!A$3:A$29,1)+1))</f>
        <v>8.73201799930772</v>
      </c>
      <c r="J379" s="27">
        <f>'39Ar'!E379</f>
        <v>1.4299999999999997</v>
      </c>
      <c r="K379" s="8">
        <f t="shared" si="13"/>
        <v>2.3470395886364883E-5</v>
      </c>
      <c r="L379" s="8">
        <f>FORECAST($A379,INDEX(NG!D$2:D$18,MATCH($A379,NG!C$2:C$18,1)):INDEX(NG!D$2:D$18,MATCH($A379,NG!C$2:C$18,1)+1),INDEX(NG!C$2:C$18,MATCH($A379,NG!C$2:C$18,1)):INDEX(NG!C$2:C$18,MATCH($A379,NG!C$2:C$18,1)+1))</f>
        <v>8.9090915625220823E-8</v>
      </c>
      <c r="M379" s="8">
        <f>FORECAST($A379,INDEX(NG!F$2:F$14,MATCH($A379,NG!E$2:E$14,1)):INDEX(NG!F$2:F$14,MATCH($A379,NG!E$2:E$14,1)+1),INDEX(NG!E$2:E$14,MATCH($A379,NG!E$2:E$14,1)):INDEX(NG!E$2:E$14,MATCH($A379,NG!E$2:E$14,1)+1))</f>
        <v>3.2390982619328175E-7</v>
      </c>
      <c r="N379" s="8">
        <f>FORECAST($A379,INDEX(NG!H$2:H$14,MATCH($A379,NG!G$2:G$14,1)):INDEX(NG!H$2:H$14,MATCH($A379,NG!G$2:G$14,1)+1),INDEX(NG!G$2:G$14,MATCH($A379,NG!G$2:G$14,1)):INDEX(NG!G$2:G$14,MATCH($A379,NG!G$2:G$14,1)+1))</f>
        <v>2.0510260726829747E-8</v>
      </c>
      <c r="O379" s="3">
        <v>3.0000000000000001E-6</v>
      </c>
      <c r="P379" s="3">
        <v>5.0000000000000003E-10</v>
      </c>
      <c r="T379" s="9"/>
    </row>
    <row r="380" spans="1:20" x14ac:dyDescent="0.35">
      <c r="A380">
        <v>378</v>
      </c>
      <c r="B380" s="13">
        <f t="shared" si="11"/>
        <v>-378</v>
      </c>
      <c r="C380" s="2">
        <v>0</v>
      </c>
      <c r="D380" s="2">
        <v>0</v>
      </c>
      <c r="E380" s="7">
        <f>FORECAST(A380,INDEX(ross!C$3:C$960,MATCH(A380,ross!B$3:B$960,1)):INDEX(ross!C$3:C$960,MATCH(A380,ross!B$3:B$960,1)+1),INDEX(ross!B$3:B$960,MATCH(A380,ross!B$3:B$960,1)):INDEX(ross!B$3:B$960,MATCH(A380,ross!B$3:B$960,1)+1))</f>
        <v>25.773234129999999</v>
      </c>
      <c r="F380" s="7">
        <f>FORECAST(A380,INDEX(ross!I$3:I$960,MATCH(A380,ross!B$3:B$960,1)):INDEX(ross!I$3:I$960,MATCH(A380,ross!B$3:B$960,1)+1),INDEX(ross!B$3:B$960,MATCH(A380,ross!B$3:B$960,1)):INDEX(ross!B$3:B$960,MATCH(A380,ross!B$3:B$960,1)+1))</f>
        <v>5.7182800142301762</v>
      </c>
      <c r="G380" s="3">
        <f t="shared" si="12"/>
        <v>1.0000000000000001E-30</v>
      </c>
      <c r="H380" s="9">
        <f>FORECAST(A380,INDEX('18O'!C$3:C$29,MATCH(A380,'18O'!A$3:A$29,1)):INDEX('18O'!C$3:C$29,MATCH(A380,'18O'!A$3:A$29,1)+1),INDEX('18O'!A$3:A$29,MATCH(A380,'18O'!A$3:A$29,1)):INDEX('18O'!A$3:A$29,MATCH(A380,'18O'!A$3:A$29,1)+1))</f>
        <v>111.12657777777778</v>
      </c>
      <c r="I380" s="9">
        <f>FORECAST(A380,INDEX('18O'!E$3:E$29,MATCH(A380,'18O'!A$3:A$29,1)):INDEX('18O'!E$3:E$29,MATCH(A380,'18O'!A$3:A$29,1)+1),INDEX('18O'!A$3:A$29,MATCH(A380,'18O'!A$3:A$29,1)):INDEX('18O'!A$3:A$29,MATCH(A380,'18O'!A$3:A$29,1)+1))</f>
        <v>8.7313257182416066</v>
      </c>
      <c r="J380" s="27">
        <f>'39Ar'!E380</f>
        <v>1.3900000000000006</v>
      </c>
      <c r="K380" s="8">
        <f t="shared" si="13"/>
        <v>2.3470395886364883E-5</v>
      </c>
      <c r="L380" s="8">
        <f>FORECAST($A380,INDEX(NG!D$2:D$18,MATCH($A380,NG!C$2:C$18,1)):INDEX(NG!D$2:D$18,MATCH($A380,NG!C$2:C$18,1)+1),INDEX(NG!C$2:C$18,MATCH($A380,NG!C$2:C$18,1)):INDEX(NG!C$2:C$18,MATCH($A380,NG!C$2:C$18,1)+1))</f>
        <v>8.9080954820136654E-8</v>
      </c>
      <c r="M380" s="8">
        <f>FORECAST($A380,INDEX(NG!F$2:F$14,MATCH($A380,NG!E$2:E$14,1)):INDEX(NG!F$2:F$14,MATCH($A380,NG!E$2:E$14,1)+1),INDEX(NG!E$2:E$14,MATCH($A380,NG!E$2:E$14,1)):INDEX(NG!E$2:E$14,MATCH($A380,NG!E$2:E$14,1)+1))</f>
        <v>3.2212170835118296E-7</v>
      </c>
      <c r="N380" s="8">
        <f>FORECAST($A380,INDEX(NG!H$2:H$14,MATCH($A380,NG!G$2:G$14,1)):INDEX(NG!H$2:H$14,MATCH($A380,NG!G$2:G$14,1)+1),INDEX(NG!G$2:G$14,MATCH($A380,NG!G$2:G$14,1)):INDEX(NG!G$2:G$14,MATCH($A380,NG!G$2:G$14,1)+1))</f>
        <v>2.0370005514002014E-8</v>
      </c>
      <c r="O380" s="3">
        <v>3.0000000000000001E-6</v>
      </c>
      <c r="P380" s="3">
        <v>5.0000000000000003E-10</v>
      </c>
      <c r="T380" s="9"/>
    </row>
    <row r="381" spans="1:20" x14ac:dyDescent="0.35">
      <c r="A381">
        <v>379</v>
      </c>
      <c r="B381" s="13">
        <f t="shared" si="11"/>
        <v>-379</v>
      </c>
      <c r="C381" s="2">
        <v>0</v>
      </c>
      <c r="D381" s="2">
        <v>0</v>
      </c>
      <c r="E381" s="7">
        <f>FORECAST(A381,INDEX(ross!C$3:C$960,MATCH(A381,ross!B$3:B$960,1)):INDEX(ross!C$3:C$960,MATCH(A381,ross!B$3:B$960,1)+1),INDEX(ross!B$3:B$960,MATCH(A381,ross!B$3:B$960,1)):INDEX(ross!B$3:B$960,MATCH(A381,ross!B$3:B$960,1)+1))</f>
        <v>25.779575300000001</v>
      </c>
      <c r="F381" s="7">
        <f>FORECAST(A381,INDEX(ross!I$3:I$960,MATCH(A381,ross!B$3:B$960,1)):INDEX(ross!I$3:I$960,MATCH(A381,ross!B$3:B$960,1)+1),INDEX(ross!B$3:B$960,MATCH(A381,ross!B$3:B$960,1)):INDEX(ross!B$3:B$960,MATCH(A381,ross!B$3:B$960,1)+1))</f>
        <v>5.7211928130382619</v>
      </c>
      <c r="G381" s="3">
        <f t="shared" si="12"/>
        <v>1.0000000000000001E-30</v>
      </c>
      <c r="H381" s="9">
        <f>FORECAST(A381,INDEX('18O'!C$3:C$29,MATCH(A381,'18O'!A$3:A$29,1)):INDEX('18O'!C$3:C$29,MATCH(A381,'18O'!A$3:A$29,1)+1),INDEX('18O'!A$3:A$29,MATCH(A381,'18O'!A$3:A$29,1)):INDEX('18O'!A$3:A$29,MATCH(A381,'18O'!A$3:A$29,1)+1))</f>
        <v>111.1256888888889</v>
      </c>
      <c r="I381" s="9">
        <f>FORECAST(A381,INDEX('18O'!E$3:E$29,MATCH(A381,'18O'!A$3:A$29,1)):INDEX('18O'!E$3:E$29,MATCH(A381,'18O'!A$3:A$29,1)+1),INDEX('18O'!A$3:A$29,MATCH(A381,'18O'!A$3:A$29,1)):INDEX('18O'!A$3:A$29,MATCH(A381,'18O'!A$3:A$29,1)+1))</f>
        <v>8.7306334371754932</v>
      </c>
      <c r="J381" s="27">
        <f>'39Ar'!E381</f>
        <v>1.3499999999999996</v>
      </c>
      <c r="K381" s="8">
        <f t="shared" si="13"/>
        <v>2.3470395886364883E-5</v>
      </c>
      <c r="L381" s="8">
        <f>FORECAST($A381,INDEX(NG!D$2:D$18,MATCH($A381,NG!C$2:C$18,1)):INDEX(NG!D$2:D$18,MATCH($A381,NG!C$2:C$18,1)+1),INDEX(NG!C$2:C$18,MATCH($A381,NG!C$2:C$18,1)):INDEX(NG!C$2:C$18,MATCH($A381,NG!C$2:C$18,1)+1))</f>
        <v>8.9070994015052486E-8</v>
      </c>
      <c r="M381" s="8">
        <f>FORECAST($A381,INDEX(NG!F$2:F$14,MATCH($A381,NG!E$2:E$14,1)):INDEX(NG!F$2:F$14,MATCH($A381,NG!E$2:E$14,1)+1),INDEX(NG!E$2:E$14,MATCH($A381,NG!E$2:E$14,1)):INDEX(NG!E$2:E$14,MATCH($A381,NG!E$2:E$14,1)+1))</f>
        <v>3.2033359050908428E-7</v>
      </c>
      <c r="N381" s="8">
        <f>FORECAST($A381,INDEX(NG!H$2:H$14,MATCH($A381,NG!G$2:G$14,1)):INDEX(NG!H$2:H$14,MATCH($A381,NG!G$2:G$14,1)+1),INDEX(NG!G$2:G$14,MATCH($A381,NG!G$2:G$14,1)):INDEX(NG!G$2:G$14,MATCH($A381,NG!G$2:G$14,1)+1))</f>
        <v>2.022975030117428E-8</v>
      </c>
      <c r="O381" s="3">
        <v>3.0000000000000001E-6</v>
      </c>
      <c r="P381" s="3">
        <v>5.0000000000000003E-10</v>
      </c>
      <c r="T381" s="9"/>
    </row>
    <row r="382" spans="1:20" x14ac:dyDescent="0.35">
      <c r="A382">
        <v>380</v>
      </c>
      <c r="B382" s="13">
        <f t="shared" si="11"/>
        <v>-380</v>
      </c>
      <c r="C382" s="2">
        <v>0</v>
      </c>
      <c r="D382" s="2">
        <v>0</v>
      </c>
      <c r="E382" s="7">
        <f>FORECAST(A382,INDEX(ross!C$3:C$960,MATCH(A382,ross!B$3:B$960,1)):INDEX(ross!C$3:C$960,MATCH(A382,ross!B$3:B$960,1)+1),INDEX(ross!B$3:B$960,MATCH(A382,ross!B$3:B$960,1)):INDEX(ross!B$3:B$960,MATCH(A382,ross!B$3:B$960,1)+1))</f>
        <v>25.786232220000002</v>
      </c>
      <c r="F382" s="7">
        <f>FORECAST(A382,INDEX(ross!I$3:I$960,MATCH(A382,ross!B$3:B$960,1)):INDEX(ross!I$3:I$960,MATCH(A382,ross!B$3:B$960,1)+1),INDEX(ross!B$3:B$960,MATCH(A382,ross!B$3:B$960,1)):INDEX(ross!B$3:B$960,MATCH(A382,ross!B$3:B$960,1)+1))</f>
        <v>5.7255272082388409</v>
      </c>
      <c r="G382" s="3">
        <f t="shared" si="12"/>
        <v>1.0000000000000001E-30</v>
      </c>
      <c r="H382" s="9">
        <f>FORECAST(A382,INDEX('18O'!C$3:C$29,MATCH(A382,'18O'!A$3:A$29,1)):INDEX('18O'!C$3:C$29,MATCH(A382,'18O'!A$3:A$29,1)+1),INDEX('18O'!A$3:A$29,MATCH(A382,'18O'!A$3:A$29,1)):INDEX('18O'!A$3:A$29,MATCH(A382,'18O'!A$3:A$29,1)+1))</f>
        <v>111.12480000000001</v>
      </c>
      <c r="I382" s="9">
        <f>FORECAST(A382,INDEX('18O'!E$3:E$29,MATCH(A382,'18O'!A$3:A$29,1)):INDEX('18O'!E$3:E$29,MATCH(A382,'18O'!A$3:A$29,1)+1),INDEX('18O'!A$3:A$29,MATCH(A382,'18O'!A$3:A$29,1)):INDEX('18O'!A$3:A$29,MATCH(A382,'18O'!A$3:A$29,1)+1))</f>
        <v>8.7299411561093816</v>
      </c>
      <c r="J382" s="27">
        <f>'39Ar'!E382</f>
        <v>1.3100000000000005</v>
      </c>
      <c r="K382" s="8">
        <f t="shared" si="13"/>
        <v>2.3470395886364883E-5</v>
      </c>
      <c r="L382" s="8">
        <f>FORECAST($A382,INDEX(NG!D$2:D$18,MATCH($A382,NG!C$2:C$18,1)):INDEX(NG!D$2:D$18,MATCH($A382,NG!C$2:C$18,1)+1),INDEX(NG!C$2:C$18,MATCH($A382,NG!C$2:C$18,1)):INDEX(NG!C$2:C$18,MATCH($A382,NG!C$2:C$18,1)+1))</f>
        <v>8.9061033209968317E-8</v>
      </c>
      <c r="M382" s="8">
        <f>FORECAST($A382,INDEX(NG!F$2:F$14,MATCH($A382,NG!E$2:E$14,1)):INDEX(NG!F$2:F$14,MATCH($A382,NG!E$2:E$14,1)+1),INDEX(NG!E$2:E$14,MATCH($A382,NG!E$2:E$14,1)):INDEX(NG!E$2:E$14,MATCH($A382,NG!E$2:E$14,1)+1))</f>
        <v>3.185454726669855E-7</v>
      </c>
      <c r="N382" s="8">
        <f>FORECAST($A382,INDEX(NG!H$2:H$14,MATCH($A382,NG!G$2:G$14,1)):INDEX(NG!H$2:H$14,MATCH($A382,NG!G$2:G$14,1)+1),INDEX(NG!G$2:G$14,MATCH($A382,NG!G$2:G$14,1)):INDEX(NG!G$2:G$14,MATCH($A382,NG!G$2:G$14,1)+1))</f>
        <v>2.0089495088346547E-8</v>
      </c>
      <c r="O382" s="3">
        <v>3.0000000000000001E-6</v>
      </c>
      <c r="P382" s="3">
        <v>5.0000000000000003E-10</v>
      </c>
      <c r="T382" s="9"/>
    </row>
    <row r="383" spans="1:20" x14ac:dyDescent="0.35">
      <c r="A383">
        <v>381</v>
      </c>
      <c r="B383" s="13">
        <f t="shared" si="11"/>
        <v>-381</v>
      </c>
      <c r="C383" s="2">
        <v>0</v>
      </c>
      <c r="D383" s="2">
        <v>0</v>
      </c>
      <c r="E383" s="7">
        <f>FORECAST(A383,INDEX(ross!C$3:C$960,MATCH(A383,ross!B$3:B$960,1)):INDEX(ross!C$3:C$960,MATCH(A383,ross!B$3:B$960,1)+1),INDEX(ross!B$3:B$960,MATCH(A383,ross!B$3:B$960,1)):INDEX(ross!B$3:B$960,MATCH(A383,ross!B$3:B$960,1)+1))</f>
        <v>25.793227470000001</v>
      </c>
      <c r="F383" s="7">
        <f>FORECAST(A383,INDEX(ross!I$3:I$960,MATCH(A383,ross!B$3:B$960,1)):INDEX(ross!I$3:I$960,MATCH(A383,ross!B$3:B$960,1)+1),INDEX(ross!B$3:B$960,MATCH(A383,ross!B$3:B$960,1)):INDEX(ross!B$3:B$960,MATCH(A383,ross!B$3:B$960,1)+1))</f>
        <v>5.7267613555892574</v>
      </c>
      <c r="G383" s="3">
        <f t="shared" si="12"/>
        <v>1.0000000000000001E-30</v>
      </c>
      <c r="H383" s="9">
        <f>FORECAST(A383,INDEX('18O'!C$3:C$29,MATCH(A383,'18O'!A$3:A$29,1)):INDEX('18O'!C$3:C$29,MATCH(A383,'18O'!A$3:A$29,1)+1),INDEX('18O'!A$3:A$29,MATCH(A383,'18O'!A$3:A$29,1)):INDEX('18O'!A$3:A$29,MATCH(A383,'18O'!A$3:A$29,1)+1))</f>
        <v>111.12391111111113</v>
      </c>
      <c r="I383" s="9">
        <f>FORECAST(A383,INDEX('18O'!E$3:E$29,MATCH(A383,'18O'!A$3:A$29,1)):INDEX('18O'!E$3:E$29,MATCH(A383,'18O'!A$3:A$29,1)+1),INDEX('18O'!A$3:A$29,MATCH(A383,'18O'!A$3:A$29,1)):INDEX('18O'!A$3:A$29,MATCH(A383,'18O'!A$3:A$29,1)+1))</f>
        <v>8.7292488750432682</v>
      </c>
      <c r="J383" s="27">
        <f>'39Ar'!E383</f>
        <v>1.2699999999999996</v>
      </c>
      <c r="K383" s="8">
        <f t="shared" si="13"/>
        <v>2.3470395886364883E-5</v>
      </c>
      <c r="L383" s="8">
        <f>FORECAST($A383,INDEX(NG!D$2:D$18,MATCH($A383,NG!C$2:C$18,1)):INDEX(NG!D$2:D$18,MATCH($A383,NG!C$2:C$18,1)+1),INDEX(NG!C$2:C$18,MATCH($A383,NG!C$2:C$18,1)):INDEX(NG!C$2:C$18,MATCH($A383,NG!C$2:C$18,1)+1))</f>
        <v>8.9051072404884149E-8</v>
      </c>
      <c r="M383" s="8">
        <f>FORECAST($A383,INDEX(NG!F$2:F$14,MATCH($A383,NG!E$2:E$14,1)):INDEX(NG!F$2:F$14,MATCH($A383,NG!E$2:E$14,1)+1),INDEX(NG!E$2:E$14,MATCH($A383,NG!E$2:E$14,1)):INDEX(NG!E$2:E$14,MATCH($A383,NG!E$2:E$14,1)+1))</f>
        <v>3.1675735482488682E-7</v>
      </c>
      <c r="N383" s="8">
        <f>FORECAST($A383,INDEX(NG!H$2:H$14,MATCH($A383,NG!G$2:G$14,1)):INDEX(NG!H$2:H$14,MATCH($A383,NG!G$2:G$14,1)+1),INDEX(NG!G$2:G$14,MATCH($A383,NG!G$2:G$14,1)):INDEX(NG!G$2:G$14,MATCH($A383,NG!G$2:G$14,1)+1))</f>
        <v>1.9949239875518806E-8</v>
      </c>
      <c r="O383" s="3">
        <v>3.0000000000000001E-6</v>
      </c>
      <c r="P383" s="3">
        <v>5.0000000000000003E-10</v>
      </c>
      <c r="T383" s="9"/>
    </row>
    <row r="384" spans="1:20" x14ac:dyDescent="0.35">
      <c r="A384">
        <v>382</v>
      </c>
      <c r="B384" s="13">
        <f t="shared" si="11"/>
        <v>-382</v>
      </c>
      <c r="C384" s="2">
        <v>0</v>
      </c>
      <c r="D384" s="2">
        <v>0</v>
      </c>
      <c r="E384" s="7">
        <f>FORECAST(A384,INDEX(ross!C$3:C$960,MATCH(A384,ross!B$3:B$960,1)):INDEX(ross!C$3:C$960,MATCH(A384,ross!B$3:B$960,1)+1),INDEX(ross!B$3:B$960,MATCH(A384,ross!B$3:B$960,1)):INDEX(ross!B$3:B$960,MATCH(A384,ross!B$3:B$960,1)+1))</f>
        <v>25.800179499999999</v>
      </c>
      <c r="F384" s="7">
        <f>FORECAST(A384,INDEX(ross!I$3:I$960,MATCH(A384,ross!B$3:B$960,1)):INDEX(ross!I$3:I$960,MATCH(A384,ross!B$3:B$960,1)+1),INDEX(ross!B$3:B$960,MATCH(A384,ross!B$3:B$960,1)):INDEX(ross!B$3:B$960,MATCH(A384,ross!B$3:B$960,1)+1))</f>
        <v>5.7324536005728834</v>
      </c>
      <c r="G384" s="3">
        <f t="shared" si="12"/>
        <v>1.0000000000000001E-30</v>
      </c>
      <c r="H384" s="9">
        <f>FORECAST(A384,INDEX('18O'!C$3:C$29,MATCH(A384,'18O'!A$3:A$29,1)):INDEX('18O'!C$3:C$29,MATCH(A384,'18O'!A$3:A$29,1)+1),INDEX('18O'!A$3:A$29,MATCH(A384,'18O'!A$3:A$29,1)):INDEX('18O'!A$3:A$29,MATCH(A384,'18O'!A$3:A$29,1)+1))</f>
        <v>111.12302222222223</v>
      </c>
      <c r="I384" s="9">
        <f>FORECAST(A384,INDEX('18O'!E$3:E$29,MATCH(A384,'18O'!A$3:A$29,1)):INDEX('18O'!E$3:E$29,MATCH(A384,'18O'!A$3:A$29,1)+1),INDEX('18O'!A$3:A$29,MATCH(A384,'18O'!A$3:A$29,1)):INDEX('18O'!A$3:A$29,MATCH(A384,'18O'!A$3:A$29,1)+1))</f>
        <v>8.7285565939771548</v>
      </c>
      <c r="J384" s="27">
        <f>'39Ar'!E384</f>
        <v>1.2300000000000004</v>
      </c>
      <c r="K384" s="8">
        <f t="shared" si="13"/>
        <v>2.3470395886364883E-5</v>
      </c>
      <c r="L384" s="8">
        <f>FORECAST($A384,INDEX(NG!D$2:D$18,MATCH($A384,NG!C$2:C$18,1)):INDEX(NG!D$2:D$18,MATCH($A384,NG!C$2:C$18,1)+1),INDEX(NG!C$2:C$18,MATCH($A384,NG!C$2:C$18,1)):INDEX(NG!C$2:C$18,MATCH($A384,NG!C$2:C$18,1)+1))</f>
        <v>8.904111159979998E-8</v>
      </c>
      <c r="M384" s="8">
        <f>FORECAST($A384,INDEX(NG!F$2:F$14,MATCH($A384,NG!E$2:E$14,1)):INDEX(NG!F$2:F$14,MATCH($A384,NG!E$2:E$14,1)+1),INDEX(NG!E$2:E$14,MATCH($A384,NG!E$2:E$14,1)):INDEX(NG!E$2:E$14,MATCH($A384,NG!E$2:E$14,1)+1))</f>
        <v>3.1496923698278803E-7</v>
      </c>
      <c r="N384" s="8">
        <f>FORECAST($A384,INDEX(NG!H$2:H$14,MATCH($A384,NG!G$2:G$14,1)):INDEX(NG!H$2:H$14,MATCH($A384,NG!G$2:G$14,1)+1),INDEX(NG!G$2:G$14,MATCH($A384,NG!G$2:G$14,1)):INDEX(NG!G$2:G$14,MATCH($A384,NG!G$2:G$14,1)+1))</f>
        <v>1.9808984662691073E-8</v>
      </c>
      <c r="O384" s="3">
        <v>3.0000000000000001E-6</v>
      </c>
      <c r="P384" s="3">
        <v>5.0000000000000003E-10</v>
      </c>
      <c r="T384" s="9"/>
    </row>
    <row r="385" spans="1:20" x14ac:dyDescent="0.35">
      <c r="A385">
        <v>383</v>
      </c>
      <c r="B385" s="13">
        <f t="shared" si="11"/>
        <v>-383</v>
      </c>
      <c r="C385" s="2">
        <v>0</v>
      </c>
      <c r="D385" s="2">
        <v>0</v>
      </c>
      <c r="E385" s="7">
        <f>FORECAST(A385,INDEX(ross!C$3:C$960,MATCH(A385,ross!B$3:B$960,1)):INDEX(ross!C$3:C$960,MATCH(A385,ross!B$3:B$960,1)+1),INDEX(ross!B$3:B$960,MATCH(A385,ross!B$3:B$960,1)):INDEX(ross!B$3:B$960,MATCH(A385,ross!B$3:B$960,1)+1))</f>
        <v>25.805754610000001</v>
      </c>
      <c r="F385" s="7">
        <f>FORECAST(A385,INDEX(ross!I$3:I$960,MATCH(A385,ross!B$3:B$960,1)):INDEX(ross!I$3:I$960,MATCH(A385,ross!B$3:B$960,1)+1),INDEX(ross!B$3:B$960,MATCH(A385,ross!B$3:B$960,1)):INDEX(ross!B$3:B$960,MATCH(A385,ross!B$3:B$960,1)+1))</f>
        <v>5.7374700929684668</v>
      </c>
      <c r="G385" s="3">
        <f t="shared" si="12"/>
        <v>1.0000000000000001E-30</v>
      </c>
      <c r="H385" s="9">
        <f>FORECAST(A385,INDEX('18O'!C$3:C$29,MATCH(A385,'18O'!A$3:A$29,1)):INDEX('18O'!C$3:C$29,MATCH(A385,'18O'!A$3:A$29,1)+1),INDEX('18O'!A$3:A$29,MATCH(A385,'18O'!A$3:A$29,1)):INDEX('18O'!A$3:A$29,MATCH(A385,'18O'!A$3:A$29,1)+1))</f>
        <v>111.12224730373715</v>
      </c>
      <c r="I385" s="9">
        <f>FORECAST(A385,INDEX('18O'!E$3:E$29,MATCH(A385,'18O'!A$3:A$29,1)):INDEX('18O'!E$3:E$29,MATCH(A385,'18O'!A$3:A$29,1)+1),INDEX('18O'!A$3:A$29,MATCH(A385,'18O'!A$3:A$29,1)):INDEX('18O'!A$3:A$29,MATCH(A385,'18O'!A$3:A$29,1)+1))</f>
        <v>8.7279706554088943</v>
      </c>
      <c r="J385" s="27">
        <f>'39Ar'!E385</f>
        <v>1.1900000000000013</v>
      </c>
      <c r="K385" s="8">
        <f t="shared" si="13"/>
        <v>2.3470395886364883E-5</v>
      </c>
      <c r="L385" s="8">
        <f>FORECAST($A385,INDEX(NG!D$2:D$18,MATCH($A385,NG!C$2:C$18,1)):INDEX(NG!D$2:D$18,MATCH($A385,NG!C$2:C$18,1)+1),INDEX(NG!C$2:C$18,MATCH($A385,NG!C$2:C$18,1)):INDEX(NG!C$2:C$18,MATCH($A385,NG!C$2:C$18,1)+1))</f>
        <v>8.9031150794715811E-8</v>
      </c>
      <c r="M385" s="8">
        <f>FORECAST($A385,INDEX(NG!F$2:F$14,MATCH($A385,NG!E$2:E$14,1)):INDEX(NG!F$2:F$14,MATCH($A385,NG!E$2:E$14,1)+1),INDEX(NG!E$2:E$14,MATCH($A385,NG!E$2:E$14,1)):INDEX(NG!E$2:E$14,MATCH($A385,NG!E$2:E$14,1)+1))</f>
        <v>3.1318111914068935E-7</v>
      </c>
      <c r="N385" s="8">
        <f>FORECAST($A385,INDEX(NG!H$2:H$14,MATCH($A385,NG!G$2:G$14,1)):INDEX(NG!H$2:H$14,MATCH($A385,NG!G$2:G$14,1)+1),INDEX(NG!G$2:G$14,MATCH($A385,NG!G$2:G$14,1)):INDEX(NG!G$2:G$14,MATCH($A385,NG!G$2:G$14,1)+1))</f>
        <v>1.9668729449863339E-8</v>
      </c>
      <c r="O385" s="3">
        <v>3.0000000000000001E-6</v>
      </c>
      <c r="P385" s="3">
        <v>5.0000000000000003E-10</v>
      </c>
      <c r="T385" s="9"/>
    </row>
    <row r="386" spans="1:20" x14ac:dyDescent="0.35">
      <c r="A386">
        <v>384</v>
      </c>
      <c r="B386" s="13">
        <f t="shared" si="11"/>
        <v>-384</v>
      </c>
      <c r="C386" s="2">
        <v>0</v>
      </c>
      <c r="D386" s="2">
        <v>0</v>
      </c>
      <c r="E386" s="7">
        <f>FORECAST(A386,INDEX(ross!C$3:C$960,MATCH(A386,ross!B$3:B$960,1)):INDEX(ross!C$3:C$960,MATCH(A386,ross!B$3:B$960,1)+1),INDEX(ross!B$3:B$960,MATCH(A386,ross!B$3:B$960,1)):INDEX(ross!B$3:B$960,MATCH(A386,ross!B$3:B$960,1)+1))</f>
        <v>25.814191860000001</v>
      </c>
      <c r="F386" s="7">
        <f>FORECAST(A386,INDEX(ross!I$3:I$960,MATCH(A386,ross!B$3:B$960,1)):INDEX(ross!I$3:I$960,MATCH(A386,ross!B$3:B$960,1)+1),INDEX(ross!B$3:B$960,MATCH(A386,ross!B$3:B$960,1)):INDEX(ross!B$3:B$960,MATCH(A386,ross!B$3:B$960,1)+1))</f>
        <v>5.7402801764656415</v>
      </c>
      <c r="G386" s="3">
        <f t="shared" si="12"/>
        <v>1.0000000000000001E-30</v>
      </c>
      <c r="H386" s="9">
        <f>FORECAST(A386,INDEX('18O'!C$3:C$29,MATCH(A386,'18O'!A$3:A$29,1)):INDEX('18O'!C$3:C$29,MATCH(A386,'18O'!A$3:A$29,1)+1),INDEX('18O'!A$3:A$29,MATCH(A386,'18O'!A$3:A$29,1)):INDEX('18O'!A$3:A$29,MATCH(A386,'18O'!A$3:A$29,1)+1))</f>
        <v>111.12249811888638</v>
      </c>
      <c r="I386" s="9">
        <f>FORECAST(A386,INDEX('18O'!E$3:E$29,MATCH(A386,'18O'!A$3:A$29,1)):INDEX('18O'!E$3:E$29,MATCH(A386,'18O'!A$3:A$29,1)+1),INDEX('18O'!A$3:A$29,MATCH(A386,'18O'!A$3:A$29,1)):INDEX('18O'!A$3:A$29,MATCH(A386,'18O'!A$3:A$29,1)+1))</f>
        <v>8.7283417993213135</v>
      </c>
      <c r="J386" s="27">
        <f>'39Ar'!E386</f>
        <v>1.1500000000000004</v>
      </c>
      <c r="K386" s="8">
        <f t="shared" si="13"/>
        <v>2.3470395886364883E-5</v>
      </c>
      <c r="L386" s="8">
        <f>FORECAST($A386,INDEX(NG!D$2:D$18,MATCH($A386,NG!C$2:C$18,1)):INDEX(NG!D$2:D$18,MATCH($A386,NG!C$2:C$18,1)+1),INDEX(NG!C$2:C$18,MATCH($A386,NG!C$2:C$18,1)):INDEX(NG!C$2:C$18,MATCH($A386,NG!C$2:C$18,1)+1))</f>
        <v>8.9021189989631643E-8</v>
      </c>
      <c r="M386" s="8">
        <f>FORECAST($A386,INDEX(NG!F$2:F$14,MATCH($A386,NG!E$2:E$14,1)):INDEX(NG!F$2:F$14,MATCH($A386,NG!E$2:E$14,1)+1),INDEX(NG!E$2:E$14,MATCH($A386,NG!E$2:E$14,1)):INDEX(NG!E$2:E$14,MATCH($A386,NG!E$2:E$14,1)+1))</f>
        <v>3.1139300129859057E-7</v>
      </c>
      <c r="N386" s="8">
        <f>FORECAST($A386,INDEX(NG!H$2:H$14,MATCH($A386,NG!G$2:G$14,1)):INDEX(NG!H$2:H$14,MATCH($A386,NG!G$2:G$14,1)+1),INDEX(NG!G$2:G$14,MATCH($A386,NG!G$2:G$14,1)):INDEX(NG!G$2:G$14,MATCH($A386,NG!G$2:G$14,1)+1))</f>
        <v>1.9528474237035606E-8</v>
      </c>
      <c r="O386" s="3">
        <v>3.0000000000000001E-6</v>
      </c>
      <c r="P386" s="3">
        <v>5.0000000000000003E-10</v>
      </c>
      <c r="T386" s="9"/>
    </row>
    <row r="387" spans="1:20" x14ac:dyDescent="0.35">
      <c r="A387">
        <v>385</v>
      </c>
      <c r="B387" s="13">
        <f t="shared" si="11"/>
        <v>-385</v>
      </c>
      <c r="C387" s="2">
        <v>0</v>
      </c>
      <c r="D387" s="2">
        <v>0</v>
      </c>
      <c r="E387" s="7">
        <f>FORECAST(A387,INDEX(ross!C$3:C$960,MATCH(A387,ross!B$3:B$960,1)):INDEX(ross!C$3:C$960,MATCH(A387,ross!B$3:B$960,1)+1),INDEX(ross!B$3:B$960,MATCH(A387,ross!B$3:B$960,1)):INDEX(ross!B$3:B$960,MATCH(A387,ross!B$3:B$960,1)+1))</f>
        <v>25.82299896</v>
      </c>
      <c r="F387" s="7">
        <f>FORECAST(A387,INDEX(ross!I$3:I$960,MATCH(A387,ross!B$3:B$960,1)):INDEX(ross!I$3:I$960,MATCH(A387,ross!B$3:B$960,1)+1),INDEX(ross!B$3:B$960,MATCH(A387,ross!B$3:B$960,1)):INDEX(ross!B$3:B$960,MATCH(A387,ross!B$3:B$960,1)+1))</f>
        <v>5.7441767138363389</v>
      </c>
      <c r="G387" s="3">
        <f t="shared" ref="G387:G418" si="14">1E-30</f>
        <v>1.0000000000000001E-30</v>
      </c>
      <c r="H387" s="9">
        <f>FORECAST(A387,INDEX('18O'!C$3:C$29,MATCH(A387,'18O'!A$3:A$29,1)):INDEX('18O'!C$3:C$29,MATCH(A387,'18O'!A$3:A$29,1)+1),INDEX('18O'!A$3:A$29,MATCH(A387,'18O'!A$3:A$29,1)):INDEX('18O'!A$3:A$29,MATCH(A387,'18O'!A$3:A$29,1)+1))</f>
        <v>111.12274893403563</v>
      </c>
      <c r="I387" s="9">
        <f>FORECAST(A387,INDEX('18O'!E$3:E$29,MATCH(A387,'18O'!A$3:A$29,1)):INDEX('18O'!E$3:E$29,MATCH(A387,'18O'!A$3:A$29,1)+1),INDEX('18O'!A$3:A$29,MATCH(A387,'18O'!A$3:A$29,1)):INDEX('18O'!A$3:A$29,MATCH(A387,'18O'!A$3:A$29,1)+1))</f>
        <v>8.7287129432337327</v>
      </c>
      <c r="J387" s="27">
        <f>'39Ar'!E387</f>
        <v>1.1100000000000012</v>
      </c>
      <c r="K387" s="8">
        <f t="shared" si="13"/>
        <v>2.3470395886364883E-5</v>
      </c>
      <c r="L387" s="8">
        <f>FORECAST($A387,INDEX(NG!D$2:D$18,MATCH($A387,NG!C$2:C$18,1)):INDEX(NG!D$2:D$18,MATCH($A387,NG!C$2:C$18,1)+1),INDEX(NG!C$2:C$18,MATCH($A387,NG!C$2:C$18,1)):INDEX(NG!C$2:C$18,MATCH($A387,NG!C$2:C$18,1)+1))</f>
        <v>8.9011229184547474E-8</v>
      </c>
      <c r="M387" s="8">
        <f>FORECAST($A387,INDEX(NG!F$2:F$14,MATCH($A387,NG!E$2:E$14,1)):INDEX(NG!F$2:F$14,MATCH($A387,NG!E$2:E$14,1)+1),INDEX(NG!E$2:E$14,MATCH($A387,NG!E$2:E$14,1)):INDEX(NG!E$2:E$14,MATCH($A387,NG!E$2:E$14,1)+1))</f>
        <v>3.0960488345649189E-7</v>
      </c>
      <c r="N387" s="8">
        <f>FORECAST($A387,INDEX(NG!H$2:H$14,MATCH($A387,NG!G$2:G$14,1)):INDEX(NG!H$2:H$14,MATCH($A387,NG!G$2:G$14,1)+1),INDEX(NG!G$2:G$14,MATCH($A387,NG!G$2:G$14,1)):INDEX(NG!G$2:G$14,MATCH($A387,NG!G$2:G$14,1)+1))</f>
        <v>1.9388219024207866E-8</v>
      </c>
      <c r="O387" s="3">
        <v>3.0000000000000001E-6</v>
      </c>
      <c r="P387" s="3">
        <v>5.0000000000000003E-10</v>
      </c>
      <c r="T387" s="9"/>
    </row>
    <row r="388" spans="1:20" x14ac:dyDescent="0.35">
      <c r="A388">
        <v>386</v>
      </c>
      <c r="B388" s="13">
        <f t="shared" ref="B388:B451" si="15">-A388</f>
        <v>-386</v>
      </c>
      <c r="C388" s="2">
        <v>0</v>
      </c>
      <c r="D388" s="2">
        <v>0</v>
      </c>
      <c r="E388" s="7">
        <f>FORECAST(A388,INDEX(ross!C$3:C$960,MATCH(A388,ross!B$3:B$960,1)):INDEX(ross!C$3:C$960,MATCH(A388,ross!B$3:B$960,1)+1),INDEX(ross!B$3:B$960,MATCH(A388,ross!B$3:B$960,1)):INDEX(ross!B$3:B$960,MATCH(A388,ross!B$3:B$960,1)+1))</f>
        <v>25.829893330000004</v>
      </c>
      <c r="F388" s="7">
        <f>FORECAST(A388,INDEX(ross!I$3:I$960,MATCH(A388,ross!B$3:B$960,1)):INDEX(ross!I$3:I$960,MATCH(A388,ross!B$3:B$960,1)+1),INDEX(ross!B$3:B$960,MATCH(A388,ross!B$3:B$960,1)):INDEX(ross!B$3:B$960,MATCH(A388,ross!B$3:B$960,1)+1))</f>
        <v>5.7470064690522236</v>
      </c>
      <c r="G388" s="3">
        <f t="shared" si="14"/>
        <v>1.0000000000000001E-30</v>
      </c>
      <c r="H388" s="9">
        <f>FORECAST(A388,INDEX('18O'!C$3:C$29,MATCH(A388,'18O'!A$3:A$29,1)):INDEX('18O'!C$3:C$29,MATCH(A388,'18O'!A$3:A$29,1)+1),INDEX('18O'!A$3:A$29,MATCH(A388,'18O'!A$3:A$29,1)):INDEX('18O'!A$3:A$29,MATCH(A388,'18O'!A$3:A$29,1)+1))</f>
        <v>111.12299974918486</v>
      </c>
      <c r="I388" s="9">
        <f>FORECAST(A388,INDEX('18O'!E$3:E$29,MATCH(A388,'18O'!A$3:A$29,1)):INDEX('18O'!E$3:E$29,MATCH(A388,'18O'!A$3:A$29,1)+1),INDEX('18O'!A$3:A$29,MATCH(A388,'18O'!A$3:A$29,1)):INDEX('18O'!A$3:A$29,MATCH(A388,'18O'!A$3:A$29,1)+1))</f>
        <v>8.7290840871461519</v>
      </c>
      <c r="J388" s="27">
        <f>'39Ar'!E388</f>
        <v>1.0700000000000003</v>
      </c>
      <c r="K388" s="8">
        <f t="shared" si="13"/>
        <v>2.3470395886364883E-5</v>
      </c>
      <c r="L388" s="8">
        <f>FORECAST($A388,INDEX(NG!D$2:D$18,MATCH($A388,NG!C$2:C$18,1)):INDEX(NG!D$2:D$18,MATCH($A388,NG!C$2:C$18,1)+1),INDEX(NG!C$2:C$18,MATCH($A388,NG!C$2:C$18,1)):INDEX(NG!C$2:C$18,MATCH($A388,NG!C$2:C$18,1)+1))</f>
        <v>8.9001268379463306E-8</v>
      </c>
      <c r="M388" s="8">
        <f>FORECAST($A388,INDEX(NG!F$2:F$14,MATCH($A388,NG!E$2:E$14,1)):INDEX(NG!F$2:F$14,MATCH($A388,NG!E$2:E$14,1)+1),INDEX(NG!E$2:E$14,MATCH($A388,NG!E$2:E$14,1)):INDEX(NG!E$2:E$14,MATCH($A388,NG!E$2:E$14,1)+1))</f>
        <v>3.078167656143931E-7</v>
      </c>
      <c r="N388" s="8">
        <f>FORECAST($A388,INDEX(NG!H$2:H$14,MATCH($A388,NG!G$2:G$14,1)):INDEX(NG!H$2:H$14,MATCH($A388,NG!G$2:G$14,1)+1),INDEX(NG!G$2:G$14,MATCH($A388,NG!G$2:G$14,1)):INDEX(NG!G$2:G$14,MATCH($A388,NG!G$2:G$14,1)+1))</f>
        <v>1.9247963811380132E-8</v>
      </c>
      <c r="O388" s="3">
        <v>3.0000000000000001E-6</v>
      </c>
      <c r="P388" s="3">
        <v>5.0000000000000003E-10</v>
      </c>
      <c r="T388" s="9"/>
    </row>
    <row r="389" spans="1:20" x14ac:dyDescent="0.35">
      <c r="A389">
        <v>387</v>
      </c>
      <c r="B389" s="13">
        <f t="shared" si="15"/>
        <v>-387</v>
      </c>
      <c r="C389" s="2">
        <v>0</v>
      </c>
      <c r="D389" s="2">
        <v>0</v>
      </c>
      <c r="E389" s="7">
        <f>FORECAST(A389,INDEX(ross!C$3:C$960,MATCH(A389,ross!B$3:B$960,1)):INDEX(ross!C$3:C$960,MATCH(A389,ross!B$3:B$960,1)+1),INDEX(ross!B$3:B$960,MATCH(A389,ross!B$3:B$960,1)):INDEX(ross!B$3:B$960,MATCH(A389,ross!B$3:B$960,1)+1))</f>
        <v>25.837895360000001</v>
      </c>
      <c r="F389" s="7">
        <f>FORECAST(A389,INDEX(ross!I$3:I$960,MATCH(A389,ross!B$3:B$960,1)):INDEX(ross!I$3:I$960,MATCH(A389,ross!B$3:B$960,1)+1),INDEX(ross!B$3:B$960,MATCH(A389,ross!B$3:B$960,1)):INDEX(ross!B$3:B$960,MATCH(A389,ross!B$3:B$960,1)+1))</f>
        <v>5.753108632537276</v>
      </c>
      <c r="G389" s="3">
        <f t="shared" si="14"/>
        <v>1.0000000000000001E-30</v>
      </c>
      <c r="H389" s="9">
        <f>FORECAST(A389,INDEX('18O'!C$3:C$29,MATCH(A389,'18O'!A$3:A$29,1)):INDEX('18O'!C$3:C$29,MATCH(A389,'18O'!A$3:A$29,1)+1),INDEX('18O'!A$3:A$29,MATCH(A389,'18O'!A$3:A$29,1)):INDEX('18O'!A$3:A$29,MATCH(A389,'18O'!A$3:A$29,1)+1))</f>
        <v>111.12325056433409</v>
      </c>
      <c r="I389" s="9">
        <f>FORECAST(A389,INDEX('18O'!E$3:E$29,MATCH(A389,'18O'!A$3:A$29,1)):INDEX('18O'!E$3:E$29,MATCH(A389,'18O'!A$3:A$29,1)+1),INDEX('18O'!A$3:A$29,MATCH(A389,'18O'!A$3:A$29,1)):INDEX('18O'!A$3:A$29,MATCH(A389,'18O'!A$3:A$29,1)+1))</f>
        <v>8.7294552310585729</v>
      </c>
      <c r="J389" s="27">
        <f>'39Ar'!E389</f>
        <v>1.0300000000000011</v>
      </c>
      <c r="K389" s="8">
        <f t="shared" si="13"/>
        <v>2.3470395886364883E-5</v>
      </c>
      <c r="L389" s="8">
        <f>FORECAST($A389,INDEX(NG!D$2:D$18,MATCH($A389,NG!C$2:C$18,1)):INDEX(NG!D$2:D$18,MATCH($A389,NG!C$2:C$18,1)+1),INDEX(NG!C$2:C$18,MATCH($A389,NG!C$2:C$18,1)):INDEX(NG!C$2:C$18,MATCH($A389,NG!C$2:C$18,1)+1))</f>
        <v>8.8991307574379137E-8</v>
      </c>
      <c r="M389" s="8">
        <f>FORECAST($A389,INDEX(NG!F$2:F$14,MATCH($A389,NG!E$2:E$14,1)):INDEX(NG!F$2:F$14,MATCH($A389,NG!E$2:E$14,1)+1),INDEX(NG!E$2:E$14,MATCH($A389,NG!E$2:E$14,1)):INDEX(NG!E$2:E$14,MATCH($A389,NG!E$2:E$14,1)+1))</f>
        <v>3.0602864777229442E-7</v>
      </c>
      <c r="N389" s="8">
        <f>FORECAST($A389,INDEX(NG!H$2:H$14,MATCH($A389,NG!G$2:G$14,1)):INDEX(NG!H$2:H$14,MATCH($A389,NG!G$2:G$14,1)+1),INDEX(NG!G$2:G$14,MATCH($A389,NG!G$2:G$14,1)):INDEX(NG!G$2:G$14,MATCH($A389,NG!G$2:G$14,1)+1))</f>
        <v>1.9107708598552399E-8</v>
      </c>
      <c r="O389" s="3">
        <v>3.0000000000000001E-6</v>
      </c>
      <c r="P389" s="3">
        <v>5.0000000000000003E-10</v>
      </c>
      <c r="T389" s="9"/>
    </row>
    <row r="390" spans="1:20" x14ac:dyDescent="0.35">
      <c r="A390">
        <v>388</v>
      </c>
      <c r="B390" s="13">
        <f t="shared" si="15"/>
        <v>-388</v>
      </c>
      <c r="C390" s="2">
        <v>0</v>
      </c>
      <c r="D390" s="2">
        <v>0</v>
      </c>
      <c r="E390" s="7">
        <f>FORECAST(A390,INDEX(ross!C$3:C$960,MATCH(A390,ross!B$3:B$960,1)):INDEX(ross!C$3:C$960,MATCH(A390,ross!B$3:B$960,1)+1),INDEX(ross!B$3:B$960,MATCH(A390,ross!B$3:B$960,1)):INDEX(ross!B$3:B$960,MATCH(A390,ross!B$3:B$960,1)+1))</f>
        <v>25.848746630000001</v>
      </c>
      <c r="F390" s="7">
        <f>FORECAST(A390,INDEX(ross!I$3:I$960,MATCH(A390,ross!B$3:B$960,1)):INDEX(ross!I$3:I$960,MATCH(A390,ross!B$3:B$960,1)+1),INDEX(ross!B$3:B$960,MATCH(A390,ross!B$3:B$960,1)):INDEX(ross!B$3:B$960,MATCH(A390,ross!B$3:B$960,1)+1))</f>
        <v>5.7565087510457218</v>
      </c>
      <c r="G390" s="3">
        <f t="shared" si="14"/>
        <v>1.0000000000000001E-30</v>
      </c>
      <c r="H390" s="9">
        <f>FORECAST(A390,INDEX('18O'!C$3:C$29,MATCH(A390,'18O'!A$3:A$29,1)):INDEX('18O'!C$3:C$29,MATCH(A390,'18O'!A$3:A$29,1)+1),INDEX('18O'!A$3:A$29,MATCH(A390,'18O'!A$3:A$29,1)):INDEX('18O'!A$3:A$29,MATCH(A390,'18O'!A$3:A$29,1)+1))</f>
        <v>111.12350137948333</v>
      </c>
      <c r="I390" s="9">
        <f>FORECAST(A390,INDEX('18O'!E$3:E$29,MATCH(A390,'18O'!A$3:A$29,1)):INDEX('18O'!E$3:E$29,MATCH(A390,'18O'!A$3:A$29,1)+1),INDEX('18O'!A$3:A$29,MATCH(A390,'18O'!A$3:A$29,1)):INDEX('18O'!A$3:A$29,MATCH(A390,'18O'!A$3:A$29,1)+1))</f>
        <v>8.7298263749709921</v>
      </c>
      <c r="J390" s="27">
        <f>'39Ar'!E390</f>
        <v>0.99000000000000021</v>
      </c>
      <c r="K390" s="8">
        <f t="shared" si="13"/>
        <v>2.3470395886364883E-5</v>
      </c>
      <c r="L390" s="8">
        <f>FORECAST($A390,INDEX(NG!D$2:D$18,MATCH($A390,NG!C$2:C$18,1)):INDEX(NG!D$2:D$18,MATCH($A390,NG!C$2:C$18,1)+1),INDEX(NG!C$2:C$18,MATCH($A390,NG!C$2:C$18,1)):INDEX(NG!C$2:C$18,MATCH($A390,NG!C$2:C$18,1)+1))</f>
        <v>8.8981346769294969E-8</v>
      </c>
      <c r="M390" s="8">
        <f>FORECAST($A390,INDEX(NG!F$2:F$14,MATCH($A390,NG!E$2:E$14,1)):INDEX(NG!F$2:F$14,MATCH($A390,NG!E$2:E$14,1)+1),INDEX(NG!E$2:E$14,MATCH($A390,NG!E$2:E$14,1)):INDEX(NG!E$2:E$14,MATCH($A390,NG!E$2:E$14,1)+1))</f>
        <v>3.0424052993019564E-7</v>
      </c>
      <c r="N390" s="8">
        <f>FORECAST($A390,INDEX(NG!H$2:H$14,MATCH($A390,NG!G$2:G$14,1)):INDEX(NG!H$2:H$14,MATCH($A390,NG!G$2:G$14,1)+1),INDEX(NG!G$2:G$14,MATCH($A390,NG!G$2:G$14,1)):INDEX(NG!G$2:G$14,MATCH($A390,NG!G$2:G$14,1)+1))</f>
        <v>1.8967453385724659E-8</v>
      </c>
      <c r="O390" s="3">
        <v>3.0000000000000001E-6</v>
      </c>
      <c r="P390" s="3">
        <v>5.0000000000000003E-10</v>
      </c>
      <c r="T390" s="9"/>
    </row>
    <row r="391" spans="1:20" x14ac:dyDescent="0.35">
      <c r="A391">
        <v>389</v>
      </c>
      <c r="B391" s="13">
        <f t="shared" si="15"/>
        <v>-389</v>
      </c>
      <c r="C391" s="2">
        <v>0</v>
      </c>
      <c r="D391" s="2">
        <v>0</v>
      </c>
      <c r="E391" s="7">
        <f>FORECAST(A391,INDEX(ross!C$3:C$960,MATCH(A391,ross!B$3:B$960,1)):INDEX(ross!C$3:C$960,MATCH(A391,ross!B$3:B$960,1)+1),INDEX(ross!B$3:B$960,MATCH(A391,ross!B$3:B$960,1)):INDEX(ross!B$3:B$960,MATCH(A391,ross!B$3:B$960,1)+1))</f>
        <v>25.857512570000001</v>
      </c>
      <c r="F391" s="7">
        <f>FORECAST(A391,INDEX(ross!I$3:I$960,MATCH(A391,ross!B$3:B$960,1)):INDEX(ross!I$3:I$960,MATCH(A391,ross!B$3:B$960,1)+1),INDEX(ross!B$3:B$960,MATCH(A391,ross!B$3:B$960,1)):INDEX(ross!B$3:B$960,MATCH(A391,ross!B$3:B$960,1)+1))</f>
        <v>5.7577820794212489</v>
      </c>
      <c r="G391" s="3">
        <f t="shared" si="14"/>
        <v>1.0000000000000001E-30</v>
      </c>
      <c r="H391" s="9">
        <f>FORECAST(A391,INDEX('18O'!C$3:C$29,MATCH(A391,'18O'!A$3:A$29,1)):INDEX('18O'!C$3:C$29,MATCH(A391,'18O'!A$3:A$29,1)+1),INDEX('18O'!A$3:A$29,MATCH(A391,'18O'!A$3:A$29,1)):INDEX('18O'!A$3:A$29,MATCH(A391,'18O'!A$3:A$29,1)+1))</f>
        <v>111.12375219463256</v>
      </c>
      <c r="I391" s="9">
        <f>FORECAST(A391,INDEX('18O'!E$3:E$29,MATCH(A391,'18O'!A$3:A$29,1)):INDEX('18O'!E$3:E$29,MATCH(A391,'18O'!A$3:A$29,1)+1),INDEX('18O'!A$3:A$29,MATCH(A391,'18O'!A$3:A$29,1)):INDEX('18O'!A$3:A$29,MATCH(A391,'18O'!A$3:A$29,1)+1))</f>
        <v>8.7301975188834113</v>
      </c>
      <c r="J391" s="27">
        <f>'39Ar'!E391</f>
        <v>0.95000000000000107</v>
      </c>
      <c r="K391" s="8">
        <f t="shared" si="13"/>
        <v>2.3470395886364883E-5</v>
      </c>
      <c r="L391" s="8">
        <f>FORECAST($A391,INDEX(NG!D$2:D$18,MATCH($A391,NG!C$2:C$18,1)):INDEX(NG!D$2:D$18,MATCH($A391,NG!C$2:C$18,1)+1),INDEX(NG!C$2:C$18,MATCH($A391,NG!C$2:C$18,1)):INDEX(NG!C$2:C$18,MATCH($A391,NG!C$2:C$18,1)+1))</f>
        <v>8.89713859642108E-8</v>
      </c>
      <c r="M391" s="8">
        <f>FORECAST($A391,INDEX(NG!F$2:F$14,MATCH($A391,NG!E$2:E$14,1)):INDEX(NG!F$2:F$14,MATCH($A391,NG!E$2:E$14,1)+1),INDEX(NG!E$2:E$14,MATCH($A391,NG!E$2:E$14,1)):INDEX(NG!E$2:E$14,MATCH($A391,NG!E$2:E$14,1)+1))</f>
        <v>3.0245241208809696E-7</v>
      </c>
      <c r="N391" s="8">
        <f>FORECAST($A391,INDEX(NG!H$2:H$14,MATCH($A391,NG!G$2:G$14,1)):INDEX(NG!H$2:H$14,MATCH($A391,NG!G$2:G$14,1)+1),INDEX(NG!G$2:G$14,MATCH($A391,NG!G$2:G$14,1)):INDEX(NG!G$2:G$14,MATCH($A391,NG!G$2:G$14,1)+1))</f>
        <v>1.8827198172896925E-8</v>
      </c>
      <c r="O391" s="3">
        <v>3.0000000000000001E-6</v>
      </c>
      <c r="P391" s="3">
        <v>5.0000000000000003E-10</v>
      </c>
      <c r="T391" s="9"/>
    </row>
    <row r="392" spans="1:20" x14ac:dyDescent="0.35">
      <c r="A392">
        <v>390</v>
      </c>
      <c r="B392" s="13">
        <f t="shared" si="15"/>
        <v>-390</v>
      </c>
      <c r="C392" s="2">
        <v>0</v>
      </c>
      <c r="D392" s="2">
        <v>0</v>
      </c>
      <c r="E392" s="7">
        <f>FORECAST(A392,INDEX(ross!C$3:C$960,MATCH(A392,ross!B$3:B$960,1)):INDEX(ross!C$3:C$960,MATCH(A392,ross!B$3:B$960,1)+1),INDEX(ross!B$3:B$960,MATCH(A392,ross!B$3:B$960,1)):INDEX(ross!B$3:B$960,MATCH(A392,ross!B$3:B$960,1)+1))</f>
        <v>25.86742735</v>
      </c>
      <c r="F392" s="7">
        <f>FORECAST(A392,INDEX(ross!I$3:I$960,MATCH(A392,ross!B$3:B$960,1)):INDEX(ross!I$3:I$960,MATCH(A392,ross!B$3:B$960,1)+1),INDEX(ross!B$3:B$960,MATCH(A392,ross!B$3:B$960,1)):INDEX(ross!B$3:B$960,MATCH(A392,ross!B$3:B$960,1)+1))</f>
        <v>5.764258144144276</v>
      </c>
      <c r="G392" s="3">
        <f t="shared" si="14"/>
        <v>1.0000000000000001E-30</v>
      </c>
      <c r="H392" s="9">
        <f>FORECAST(A392,INDEX('18O'!C$3:C$29,MATCH(A392,'18O'!A$3:A$29,1)):INDEX('18O'!C$3:C$29,MATCH(A392,'18O'!A$3:A$29,1)+1),INDEX('18O'!A$3:A$29,MATCH(A392,'18O'!A$3:A$29,1)):INDEX('18O'!A$3:A$29,MATCH(A392,'18O'!A$3:A$29,1)+1))</f>
        <v>111.12400300978179</v>
      </c>
      <c r="I392" s="9">
        <f>FORECAST(A392,INDEX('18O'!E$3:E$29,MATCH(A392,'18O'!A$3:A$29,1)):INDEX('18O'!E$3:E$29,MATCH(A392,'18O'!A$3:A$29,1)+1),INDEX('18O'!A$3:A$29,MATCH(A392,'18O'!A$3:A$29,1)):INDEX('18O'!A$3:A$29,MATCH(A392,'18O'!A$3:A$29,1)+1))</f>
        <v>8.7305686627958305</v>
      </c>
      <c r="J392" s="27">
        <f>'39Ar'!E392</f>
        <v>0.91000000000000014</v>
      </c>
      <c r="K392" s="8">
        <f t="shared" si="13"/>
        <v>2.3470395886364883E-5</v>
      </c>
      <c r="L392" s="8">
        <f>FORECAST($A392,INDEX(NG!D$2:D$18,MATCH($A392,NG!C$2:C$18,1)):INDEX(NG!D$2:D$18,MATCH($A392,NG!C$2:C$18,1)+1),INDEX(NG!C$2:C$18,MATCH($A392,NG!C$2:C$18,1)):INDEX(NG!C$2:C$18,MATCH($A392,NG!C$2:C$18,1)+1))</f>
        <v>8.8938966721545846E-8</v>
      </c>
      <c r="M392" s="8">
        <f>FORECAST($A392,INDEX(NG!F$2:F$14,MATCH($A392,NG!E$2:E$14,1)):INDEX(NG!F$2:F$14,MATCH($A392,NG!E$2:E$14,1)+1),INDEX(NG!E$2:E$14,MATCH($A392,NG!E$2:E$14,1)):INDEX(NG!E$2:E$14,MATCH($A392,NG!E$2:E$14,1)+1))</f>
        <v>3.0066429424599817E-7</v>
      </c>
      <c r="N392" s="8">
        <f>FORECAST($A392,INDEX(NG!H$2:H$14,MATCH($A392,NG!G$2:G$14,1)):INDEX(NG!H$2:H$14,MATCH($A392,NG!G$2:G$14,1)+1),INDEX(NG!G$2:G$14,MATCH($A392,NG!G$2:G$14,1)):INDEX(NG!G$2:G$14,MATCH($A392,NG!G$2:G$14,1)+1))</f>
        <v>1.8686942960069192E-8</v>
      </c>
      <c r="O392" s="3">
        <v>3.0000000000000001E-6</v>
      </c>
      <c r="P392" s="3">
        <v>5.0000000000000003E-10</v>
      </c>
      <c r="T392" s="9"/>
    </row>
    <row r="393" spans="1:20" x14ac:dyDescent="0.35">
      <c r="A393">
        <v>391</v>
      </c>
      <c r="B393" s="13">
        <f t="shared" si="15"/>
        <v>-391</v>
      </c>
      <c r="C393" s="2">
        <v>0</v>
      </c>
      <c r="D393" s="2">
        <v>0</v>
      </c>
      <c r="E393" s="7">
        <f>FORECAST(A393,INDEX(ross!C$3:C$960,MATCH(A393,ross!B$3:B$960,1)):INDEX(ross!C$3:C$960,MATCH(A393,ross!B$3:B$960,1)+1),INDEX(ross!B$3:B$960,MATCH(A393,ross!B$3:B$960,1)):INDEX(ross!B$3:B$960,MATCH(A393,ross!B$3:B$960,1)+1))</f>
        <v>25.8750608</v>
      </c>
      <c r="F393" s="7">
        <f>FORECAST(A393,INDEX(ross!I$3:I$960,MATCH(A393,ross!B$3:B$960,1)):INDEX(ross!I$3:I$960,MATCH(A393,ross!B$3:B$960,1)+1),INDEX(ross!B$3:B$960,MATCH(A393,ross!B$3:B$960,1)):INDEX(ross!B$3:B$960,MATCH(A393,ross!B$3:B$960,1)+1))</f>
        <v>5.7693536767622238</v>
      </c>
      <c r="G393" s="3">
        <f t="shared" si="14"/>
        <v>1.0000000000000001E-30</v>
      </c>
      <c r="H393" s="9">
        <f>FORECAST(A393,INDEX('18O'!C$3:C$29,MATCH(A393,'18O'!A$3:A$29,1)):INDEX('18O'!C$3:C$29,MATCH(A393,'18O'!A$3:A$29,1)+1),INDEX('18O'!A$3:A$29,MATCH(A393,'18O'!A$3:A$29,1)):INDEX('18O'!A$3:A$29,MATCH(A393,'18O'!A$3:A$29,1)+1))</f>
        <v>111.12425382493103</v>
      </c>
      <c r="I393" s="9">
        <f>FORECAST(A393,INDEX('18O'!E$3:E$29,MATCH(A393,'18O'!A$3:A$29,1)):INDEX('18O'!E$3:E$29,MATCH(A393,'18O'!A$3:A$29,1)+1),INDEX('18O'!A$3:A$29,MATCH(A393,'18O'!A$3:A$29,1)):INDEX('18O'!A$3:A$29,MATCH(A393,'18O'!A$3:A$29,1)+1))</f>
        <v>8.7309398067082498</v>
      </c>
      <c r="J393" s="27">
        <f>'39Ar'!E393</f>
        <v>0.87000000000000099</v>
      </c>
      <c r="K393" s="8">
        <f t="shared" si="13"/>
        <v>2.3470395886364883E-5</v>
      </c>
      <c r="L393" s="8">
        <f>FORECAST($A393,INDEX(NG!D$2:D$18,MATCH($A393,NG!C$2:C$18,1)):INDEX(NG!D$2:D$18,MATCH($A393,NG!C$2:C$18,1)+1),INDEX(NG!C$2:C$18,MATCH($A393,NG!C$2:C$18,1)):INDEX(NG!C$2:C$18,MATCH($A393,NG!C$2:C$18,1)+1))</f>
        <v>8.887670984038068E-8</v>
      </c>
      <c r="M393" s="8">
        <f>FORECAST($A393,INDEX(NG!F$2:F$14,MATCH($A393,NG!E$2:E$14,1)):INDEX(NG!F$2:F$14,MATCH($A393,NG!E$2:E$14,1)+1),INDEX(NG!E$2:E$14,MATCH($A393,NG!E$2:E$14,1)):INDEX(NG!E$2:E$14,MATCH($A393,NG!E$2:E$14,1)+1))</f>
        <v>2.9887617640389939E-7</v>
      </c>
      <c r="N393" s="8">
        <f>FORECAST($A393,INDEX(NG!H$2:H$14,MATCH($A393,NG!G$2:G$14,1)):INDEX(NG!H$2:H$14,MATCH($A393,NG!G$2:G$14,1)+1),INDEX(NG!G$2:G$14,MATCH($A393,NG!G$2:G$14,1)):INDEX(NG!G$2:G$14,MATCH($A393,NG!G$2:G$14,1)+1))</f>
        <v>1.8546687747241458E-8</v>
      </c>
      <c r="O393" s="3">
        <v>3.0000000000000001E-6</v>
      </c>
      <c r="P393" s="3">
        <v>5.0000000000000003E-10</v>
      </c>
      <c r="T393" s="9"/>
    </row>
    <row r="394" spans="1:20" x14ac:dyDescent="0.35">
      <c r="A394">
        <v>392</v>
      </c>
      <c r="B394" s="13">
        <f t="shared" si="15"/>
        <v>-392</v>
      </c>
      <c r="C394" s="2">
        <v>0</v>
      </c>
      <c r="D394" s="2">
        <v>0</v>
      </c>
      <c r="E394" s="7">
        <f>FORECAST(A394,INDEX(ross!C$3:C$960,MATCH(A394,ross!B$3:B$960,1)):INDEX(ross!C$3:C$960,MATCH(A394,ross!B$3:B$960,1)+1),INDEX(ross!B$3:B$960,MATCH(A394,ross!B$3:B$960,1)):INDEX(ross!B$3:B$960,MATCH(A394,ross!B$3:B$960,1)+1))</f>
        <v>25.88039586</v>
      </c>
      <c r="F394" s="7">
        <f>FORECAST(A394,INDEX(ross!I$3:I$960,MATCH(A394,ross!B$3:B$960,1)):INDEX(ross!I$3:I$960,MATCH(A394,ross!B$3:B$960,1)+1),INDEX(ross!B$3:B$960,MATCH(A394,ross!B$3:B$960,1)):INDEX(ross!B$3:B$960,MATCH(A394,ross!B$3:B$960,1)+1))</f>
        <v>5.775001571628998</v>
      </c>
      <c r="G394" s="3">
        <f t="shared" si="14"/>
        <v>1.0000000000000001E-30</v>
      </c>
      <c r="H394" s="9">
        <f>FORECAST(A394,INDEX('18O'!C$3:C$29,MATCH(A394,'18O'!A$3:A$29,1)):INDEX('18O'!C$3:C$29,MATCH(A394,'18O'!A$3:A$29,1)+1),INDEX('18O'!A$3:A$29,MATCH(A394,'18O'!A$3:A$29,1)):INDEX('18O'!A$3:A$29,MATCH(A394,'18O'!A$3:A$29,1)+1))</f>
        <v>111.12450464008026</v>
      </c>
      <c r="I394" s="9">
        <f>FORECAST(A394,INDEX('18O'!E$3:E$29,MATCH(A394,'18O'!A$3:A$29,1)):INDEX('18O'!E$3:E$29,MATCH(A394,'18O'!A$3:A$29,1)+1),INDEX('18O'!A$3:A$29,MATCH(A394,'18O'!A$3:A$29,1)):INDEX('18O'!A$3:A$29,MATCH(A394,'18O'!A$3:A$29,1)+1))</f>
        <v>8.731310950620669</v>
      </c>
      <c r="J394" s="27">
        <f>'39Ar'!E394</f>
        <v>0.83000000000000007</v>
      </c>
      <c r="K394" s="8">
        <f t="shared" si="13"/>
        <v>2.3470395886364883E-5</v>
      </c>
      <c r="L394" s="8">
        <f>FORECAST($A394,INDEX(NG!D$2:D$18,MATCH($A394,NG!C$2:C$18,1)):INDEX(NG!D$2:D$18,MATCH($A394,NG!C$2:C$18,1)+1),INDEX(NG!C$2:C$18,MATCH($A394,NG!C$2:C$18,1)):INDEX(NG!C$2:C$18,MATCH($A394,NG!C$2:C$18,1)+1))</f>
        <v>8.8814452959215528E-8</v>
      </c>
      <c r="M394" s="8">
        <f>FORECAST($A394,INDEX(NG!F$2:F$14,MATCH($A394,NG!E$2:E$14,1)):INDEX(NG!F$2:F$14,MATCH($A394,NG!E$2:E$14,1)+1),INDEX(NG!E$2:E$14,MATCH($A394,NG!E$2:E$14,1)):INDEX(NG!E$2:E$14,MATCH($A394,NG!E$2:E$14,1)+1))</f>
        <v>2.9708805856180071E-7</v>
      </c>
      <c r="N394" s="8">
        <f>FORECAST($A394,INDEX(NG!H$2:H$14,MATCH($A394,NG!G$2:G$14,1)):INDEX(NG!H$2:H$14,MATCH($A394,NG!G$2:G$14,1)+1),INDEX(NG!G$2:G$14,MATCH($A394,NG!G$2:G$14,1)):INDEX(NG!G$2:G$14,MATCH($A394,NG!G$2:G$14,1)+1))</f>
        <v>1.8406432534413718E-8</v>
      </c>
      <c r="O394" s="3">
        <v>3.0000000000000001E-6</v>
      </c>
      <c r="P394" s="3">
        <v>5.0000000000000003E-10</v>
      </c>
      <c r="T394" s="9"/>
    </row>
    <row r="395" spans="1:20" x14ac:dyDescent="0.35">
      <c r="A395">
        <v>393</v>
      </c>
      <c r="B395" s="13">
        <f t="shared" si="15"/>
        <v>-393</v>
      </c>
      <c r="C395" s="2">
        <v>0</v>
      </c>
      <c r="D395" s="2">
        <v>0</v>
      </c>
      <c r="E395" s="7">
        <f>FORECAST(A395,INDEX(ross!C$3:C$960,MATCH(A395,ross!B$3:B$960,1)):INDEX(ross!C$3:C$960,MATCH(A395,ross!B$3:B$960,1)+1),INDEX(ross!B$3:B$960,MATCH(A395,ross!B$3:B$960,1)):INDEX(ross!B$3:B$960,MATCH(A395,ross!B$3:B$960,1)+1))</f>
        <v>25.883455689999998</v>
      </c>
      <c r="F395" s="7">
        <f>FORECAST(A395,INDEX(ross!I$3:I$960,MATCH(A395,ross!B$3:B$960,1)):INDEX(ross!I$3:I$960,MATCH(A395,ross!B$3:B$960,1)+1),INDEX(ross!B$3:B$960,MATCH(A395,ross!B$3:B$960,1)):INDEX(ross!B$3:B$960,MATCH(A395,ross!B$3:B$960,1)+1))</f>
        <v>5.7793882746102296</v>
      </c>
      <c r="G395" s="3">
        <f t="shared" si="14"/>
        <v>1.0000000000000001E-30</v>
      </c>
      <c r="H395" s="9">
        <f>FORECAST(A395,INDEX('18O'!C$3:C$29,MATCH(A395,'18O'!A$3:A$29,1)):INDEX('18O'!C$3:C$29,MATCH(A395,'18O'!A$3:A$29,1)+1),INDEX('18O'!A$3:A$29,MATCH(A395,'18O'!A$3:A$29,1)):INDEX('18O'!A$3:A$29,MATCH(A395,'18O'!A$3:A$29,1)+1))</f>
        <v>111.12475545522949</v>
      </c>
      <c r="I395" s="9">
        <f>FORECAST(A395,INDEX('18O'!E$3:E$29,MATCH(A395,'18O'!A$3:A$29,1)):INDEX('18O'!E$3:E$29,MATCH(A395,'18O'!A$3:A$29,1)+1),INDEX('18O'!A$3:A$29,MATCH(A395,'18O'!A$3:A$29,1)):INDEX('18O'!A$3:A$29,MATCH(A395,'18O'!A$3:A$29,1)+1))</f>
        <v>8.7316820945330882</v>
      </c>
      <c r="J395" s="27">
        <f>'39Ar'!E395</f>
        <v>0.79000000000000092</v>
      </c>
      <c r="K395" s="8">
        <f t="shared" si="13"/>
        <v>2.3470395886364883E-5</v>
      </c>
      <c r="L395" s="8">
        <f>FORECAST($A395,INDEX(NG!D$2:D$18,MATCH($A395,NG!C$2:C$18,1)):INDEX(NG!D$2:D$18,MATCH($A395,NG!C$2:C$18,1)+1),INDEX(NG!C$2:C$18,MATCH($A395,NG!C$2:C$18,1)):INDEX(NG!C$2:C$18,MATCH($A395,NG!C$2:C$18,1)+1))</f>
        <v>8.8752196078050376E-8</v>
      </c>
      <c r="M395" s="8">
        <f>FORECAST($A395,INDEX(NG!F$2:F$14,MATCH($A395,NG!E$2:E$14,1)):INDEX(NG!F$2:F$14,MATCH($A395,NG!E$2:E$14,1)+1),INDEX(NG!E$2:E$14,MATCH($A395,NG!E$2:E$14,1)):INDEX(NG!E$2:E$14,MATCH($A395,NG!E$2:E$14,1)+1))</f>
        <v>2.9529994071970192E-7</v>
      </c>
      <c r="N395" s="8">
        <f>FORECAST($A395,INDEX(NG!H$2:H$14,MATCH($A395,NG!G$2:G$14,1)):INDEX(NG!H$2:H$14,MATCH($A395,NG!G$2:G$14,1)+1),INDEX(NG!G$2:G$14,MATCH($A395,NG!G$2:G$14,1)):INDEX(NG!G$2:G$14,MATCH($A395,NG!G$2:G$14,1)+1))</f>
        <v>1.8266177321585984E-8</v>
      </c>
      <c r="O395" s="3">
        <v>3.0000000000000001E-6</v>
      </c>
      <c r="P395" s="3">
        <v>5.0000000000000003E-10</v>
      </c>
      <c r="T395" s="9"/>
    </row>
    <row r="396" spans="1:20" x14ac:dyDescent="0.35">
      <c r="A396">
        <v>394</v>
      </c>
      <c r="B396" s="13">
        <f t="shared" si="15"/>
        <v>-394</v>
      </c>
      <c r="C396" s="2">
        <v>0</v>
      </c>
      <c r="D396" s="2">
        <v>0</v>
      </c>
      <c r="E396" s="7">
        <f>FORECAST(A396,INDEX(ross!C$3:C$960,MATCH(A396,ross!B$3:B$960,1)):INDEX(ross!C$3:C$960,MATCH(A396,ross!B$3:B$960,1)+1),INDEX(ross!B$3:B$960,MATCH(A396,ross!B$3:B$960,1)):INDEX(ross!B$3:B$960,MATCH(A396,ross!B$3:B$960,1)+1))</f>
        <v>25.890327660000001</v>
      </c>
      <c r="F396" s="7">
        <f>FORECAST(A396,INDEX(ross!I$3:I$960,MATCH(A396,ross!B$3:B$960,1)):INDEX(ross!I$3:I$960,MATCH(A396,ross!B$3:B$960,1)+1),INDEX(ross!B$3:B$960,MATCH(A396,ross!B$3:B$960,1)):INDEX(ross!B$3:B$960,MATCH(A396,ross!B$3:B$960,1)+1))</f>
        <v>5.7822375984451444</v>
      </c>
      <c r="G396" s="3">
        <f t="shared" si="14"/>
        <v>1.0000000000000001E-30</v>
      </c>
      <c r="H396" s="9">
        <f>FORECAST(A396,INDEX('18O'!C$3:C$29,MATCH(A396,'18O'!A$3:A$29,1)):INDEX('18O'!C$3:C$29,MATCH(A396,'18O'!A$3:A$29,1)+1),INDEX('18O'!A$3:A$29,MATCH(A396,'18O'!A$3:A$29,1)):INDEX('18O'!A$3:A$29,MATCH(A396,'18O'!A$3:A$29,1)+1))</f>
        <v>111.12500627037873</v>
      </c>
      <c r="I396" s="9">
        <f>FORECAST(A396,INDEX('18O'!E$3:E$29,MATCH(A396,'18O'!A$3:A$29,1)):INDEX('18O'!E$3:E$29,MATCH(A396,'18O'!A$3:A$29,1)+1),INDEX('18O'!A$3:A$29,MATCH(A396,'18O'!A$3:A$29,1)):INDEX('18O'!A$3:A$29,MATCH(A396,'18O'!A$3:A$29,1)+1))</f>
        <v>8.7320532384455074</v>
      </c>
      <c r="J396" s="27">
        <f>'39Ar'!E396</f>
        <v>0.75</v>
      </c>
      <c r="K396" s="8">
        <f t="shared" si="13"/>
        <v>2.3470395886364883E-5</v>
      </c>
      <c r="L396" s="8">
        <f>FORECAST($A396,INDEX(NG!D$2:D$18,MATCH($A396,NG!C$2:C$18,1)):INDEX(NG!D$2:D$18,MATCH($A396,NG!C$2:C$18,1)+1),INDEX(NG!C$2:C$18,MATCH($A396,NG!C$2:C$18,1)):INDEX(NG!C$2:C$18,MATCH($A396,NG!C$2:C$18,1)+1))</f>
        <v>8.8689939196885211E-8</v>
      </c>
      <c r="M396" s="8">
        <f>FORECAST($A396,INDEX(NG!F$2:F$14,MATCH($A396,NG!E$2:E$14,1)):INDEX(NG!F$2:F$14,MATCH($A396,NG!E$2:E$14,1)+1),INDEX(NG!E$2:E$14,MATCH($A396,NG!E$2:E$14,1)):INDEX(NG!E$2:E$14,MATCH($A396,NG!E$2:E$14,1)+1))</f>
        <v>2.9351182287760324E-7</v>
      </c>
      <c r="N396" s="8">
        <f>FORECAST($A396,INDEX(NG!H$2:H$14,MATCH($A396,NG!G$2:G$14,1)):INDEX(NG!H$2:H$14,MATCH($A396,NG!G$2:G$14,1)+1),INDEX(NG!G$2:G$14,MATCH($A396,NG!G$2:G$14,1)):INDEX(NG!G$2:G$14,MATCH($A396,NG!G$2:G$14,1)+1))</f>
        <v>1.8125922108758251E-8</v>
      </c>
      <c r="O396" s="3">
        <v>3.0000000000000001E-6</v>
      </c>
      <c r="P396" s="3">
        <v>5.0000000000000003E-10</v>
      </c>
      <c r="T396" s="9"/>
    </row>
    <row r="397" spans="1:20" x14ac:dyDescent="0.35">
      <c r="A397">
        <v>395</v>
      </c>
      <c r="B397" s="13">
        <f t="shared" si="15"/>
        <v>-395</v>
      </c>
      <c r="C397" s="2">
        <v>0</v>
      </c>
      <c r="D397" s="2">
        <v>0</v>
      </c>
      <c r="E397" s="7">
        <f>FORECAST(A397,INDEX(ross!C$3:C$960,MATCH(A397,ross!B$3:B$960,1)):INDEX(ross!C$3:C$960,MATCH(A397,ross!B$3:B$960,1)+1),INDEX(ross!B$3:B$960,MATCH(A397,ross!B$3:B$960,1)):INDEX(ross!B$3:B$960,MATCH(A397,ross!B$3:B$960,1)+1))</f>
        <v>25.895272299999995</v>
      </c>
      <c r="F397" s="7">
        <f>FORECAST(A397,INDEX(ross!I$3:I$960,MATCH(A397,ross!B$3:B$960,1)):INDEX(ross!I$3:I$960,MATCH(A397,ross!B$3:B$960,1)+1),INDEX(ross!B$3:B$960,MATCH(A397,ross!B$3:B$960,1)):INDEX(ross!B$3:B$960,MATCH(A397,ross!B$3:B$960,1)+1))</f>
        <v>5.7872469726248195</v>
      </c>
      <c r="G397" s="3">
        <f t="shared" si="14"/>
        <v>1.0000000000000001E-30</v>
      </c>
      <c r="H397" s="9">
        <f>FORECAST(A397,INDEX('18O'!C$3:C$29,MATCH(A397,'18O'!A$3:A$29,1)):INDEX('18O'!C$3:C$29,MATCH(A397,'18O'!A$3:A$29,1)+1),INDEX('18O'!A$3:A$29,MATCH(A397,'18O'!A$3:A$29,1)):INDEX('18O'!A$3:A$29,MATCH(A397,'18O'!A$3:A$29,1)+1))</f>
        <v>111.12525708552796</v>
      </c>
      <c r="I397" s="9">
        <f>FORECAST(A397,INDEX('18O'!E$3:E$29,MATCH(A397,'18O'!A$3:A$29,1)):INDEX('18O'!E$3:E$29,MATCH(A397,'18O'!A$3:A$29,1)+1),INDEX('18O'!A$3:A$29,MATCH(A397,'18O'!A$3:A$29,1)):INDEX('18O'!A$3:A$29,MATCH(A397,'18O'!A$3:A$29,1)+1))</f>
        <v>8.7324243823579266</v>
      </c>
      <c r="J397" s="27">
        <f>'39Ar'!E397</f>
        <v>0.71000000000000085</v>
      </c>
      <c r="K397" s="8">
        <f t="shared" si="13"/>
        <v>2.3470395886364883E-5</v>
      </c>
      <c r="L397" s="8">
        <f>FORECAST($A397,INDEX(NG!D$2:D$18,MATCH($A397,NG!C$2:C$18,1)):INDEX(NG!D$2:D$18,MATCH($A397,NG!C$2:C$18,1)+1),INDEX(NG!C$2:C$18,MATCH($A397,NG!C$2:C$18,1)):INDEX(NG!C$2:C$18,MATCH($A397,NG!C$2:C$18,1)+1))</f>
        <v>8.8627682315720059E-8</v>
      </c>
      <c r="M397" s="8">
        <f>FORECAST($A397,INDEX(NG!F$2:F$14,MATCH($A397,NG!E$2:E$14,1)):INDEX(NG!F$2:F$14,MATCH($A397,NG!E$2:E$14,1)+1),INDEX(NG!E$2:E$14,MATCH($A397,NG!E$2:E$14,1)):INDEX(NG!E$2:E$14,MATCH($A397,NG!E$2:E$14,1)+1))</f>
        <v>2.9172370503550446E-7</v>
      </c>
      <c r="N397" s="8">
        <f>FORECAST($A397,INDEX(NG!H$2:H$14,MATCH($A397,NG!G$2:G$14,1)):INDEX(NG!H$2:H$14,MATCH($A397,NG!G$2:G$14,1)+1),INDEX(NG!G$2:G$14,MATCH($A397,NG!G$2:G$14,1)):INDEX(NG!G$2:G$14,MATCH($A397,NG!G$2:G$14,1)+1))</f>
        <v>1.7985666895930511E-8</v>
      </c>
      <c r="O397" s="3">
        <v>3.0000000000000001E-6</v>
      </c>
      <c r="P397" s="3">
        <v>5.0000000000000003E-10</v>
      </c>
      <c r="T397" s="9"/>
    </row>
    <row r="398" spans="1:20" x14ac:dyDescent="0.35">
      <c r="A398">
        <v>396</v>
      </c>
      <c r="B398" s="13">
        <f t="shared" si="15"/>
        <v>-396</v>
      </c>
      <c r="C398" s="2">
        <v>0</v>
      </c>
      <c r="D398" s="2">
        <v>0</v>
      </c>
      <c r="E398" s="7">
        <f>FORECAST(A398,INDEX(ross!C$3:C$960,MATCH(A398,ross!B$3:B$960,1)):INDEX(ross!C$3:C$960,MATCH(A398,ross!B$3:B$960,1)+1),INDEX(ross!B$3:B$960,MATCH(A398,ross!B$3:B$960,1)):INDEX(ross!B$3:B$960,MATCH(A398,ross!B$3:B$960,1)+1))</f>
        <v>25.90075212</v>
      </c>
      <c r="F398" s="7">
        <f>FORECAST(A398,INDEX(ross!I$3:I$960,MATCH(A398,ross!B$3:B$960,1)):INDEX(ross!I$3:I$960,MATCH(A398,ross!B$3:B$960,1)+1),INDEX(ross!B$3:B$960,MATCH(A398,ross!B$3:B$960,1)):INDEX(ross!B$3:B$960,MATCH(A398,ross!B$3:B$960,1)+1))</f>
        <v>5.7897473178355146</v>
      </c>
      <c r="G398" s="3">
        <f t="shared" si="14"/>
        <v>1.0000000000000001E-30</v>
      </c>
      <c r="H398" s="9">
        <f>FORECAST(A398,INDEX('18O'!C$3:C$29,MATCH(A398,'18O'!A$3:A$29,1)):INDEX('18O'!C$3:C$29,MATCH(A398,'18O'!A$3:A$29,1)+1),INDEX('18O'!A$3:A$29,MATCH(A398,'18O'!A$3:A$29,1)):INDEX('18O'!A$3:A$29,MATCH(A398,'18O'!A$3:A$29,1)+1))</f>
        <v>111.12550790067721</v>
      </c>
      <c r="I398" s="9">
        <f>FORECAST(A398,INDEX('18O'!E$3:E$29,MATCH(A398,'18O'!A$3:A$29,1)):INDEX('18O'!E$3:E$29,MATCH(A398,'18O'!A$3:A$29,1)+1),INDEX('18O'!A$3:A$29,MATCH(A398,'18O'!A$3:A$29,1)):INDEX('18O'!A$3:A$29,MATCH(A398,'18O'!A$3:A$29,1)+1))</f>
        <v>8.7327955262703458</v>
      </c>
      <c r="J398" s="27">
        <f>'39Ar'!E398</f>
        <v>0.66999999999999993</v>
      </c>
      <c r="K398" s="8">
        <f t="shared" si="13"/>
        <v>2.3470395886364883E-5</v>
      </c>
      <c r="L398" s="8">
        <f>FORECAST($A398,INDEX(NG!D$2:D$18,MATCH($A398,NG!C$2:C$18,1)):INDEX(NG!D$2:D$18,MATCH($A398,NG!C$2:C$18,1)+1),INDEX(NG!C$2:C$18,MATCH($A398,NG!C$2:C$18,1)):INDEX(NG!C$2:C$18,MATCH($A398,NG!C$2:C$18,1)+1))</f>
        <v>8.8565425434554894E-8</v>
      </c>
      <c r="M398" s="8">
        <f>FORECAST($A398,INDEX(NG!F$2:F$14,MATCH($A398,NG!E$2:E$14,1)):INDEX(NG!F$2:F$14,MATCH($A398,NG!E$2:E$14,1)+1),INDEX(NG!E$2:E$14,MATCH($A398,NG!E$2:E$14,1)):INDEX(NG!E$2:E$14,MATCH($A398,NG!E$2:E$14,1)+1))</f>
        <v>2.8993558719340578E-7</v>
      </c>
      <c r="N398" s="8">
        <f>FORECAST($A398,INDEX(NG!H$2:H$14,MATCH($A398,NG!G$2:G$14,1)):INDEX(NG!H$2:H$14,MATCH($A398,NG!G$2:G$14,1)+1),INDEX(NG!G$2:G$14,MATCH($A398,NG!G$2:G$14,1)):INDEX(NG!G$2:G$14,MATCH($A398,NG!G$2:G$14,1)+1))</f>
        <v>1.7845411683102777E-8</v>
      </c>
      <c r="O398" s="3">
        <v>3.0000000000000001E-6</v>
      </c>
      <c r="P398" s="3">
        <v>5.0000000000000003E-10</v>
      </c>
      <c r="T398" s="9"/>
    </row>
    <row r="399" spans="1:20" x14ac:dyDescent="0.35">
      <c r="A399">
        <v>397</v>
      </c>
      <c r="B399" s="13">
        <f t="shared" si="15"/>
        <v>-397</v>
      </c>
      <c r="C399" s="2">
        <v>0</v>
      </c>
      <c r="D399" s="2">
        <v>0</v>
      </c>
      <c r="E399" s="7">
        <f>FORECAST(A399,INDEX(ross!C$3:C$960,MATCH(A399,ross!B$3:B$960,1)):INDEX(ross!C$3:C$960,MATCH(A399,ross!B$3:B$960,1)+1),INDEX(ross!B$3:B$960,MATCH(A399,ross!B$3:B$960,1)):INDEX(ross!B$3:B$960,MATCH(A399,ross!B$3:B$960,1)+1))</f>
        <v>25.90872495</v>
      </c>
      <c r="F399" s="7">
        <f>FORECAST(A399,INDEX(ross!I$3:I$960,MATCH(A399,ross!B$3:B$960,1)):INDEX(ross!I$3:I$960,MATCH(A399,ross!B$3:B$960,1)+1),INDEX(ross!B$3:B$960,MATCH(A399,ross!B$3:B$960,1)):INDEX(ross!B$3:B$960,MATCH(A399,ross!B$3:B$960,1)+1))</f>
        <v>5.79214886692899</v>
      </c>
      <c r="G399" s="3">
        <f t="shared" si="14"/>
        <v>1.0000000000000001E-30</v>
      </c>
      <c r="H399" s="9">
        <f>FORECAST(A399,INDEX('18O'!C$3:C$29,MATCH(A399,'18O'!A$3:A$29,1)):INDEX('18O'!C$3:C$29,MATCH(A399,'18O'!A$3:A$29,1)+1),INDEX('18O'!A$3:A$29,MATCH(A399,'18O'!A$3:A$29,1)):INDEX('18O'!A$3:A$29,MATCH(A399,'18O'!A$3:A$29,1)+1))</f>
        <v>111.12575871582644</v>
      </c>
      <c r="I399" s="9">
        <f>FORECAST(A399,INDEX('18O'!E$3:E$29,MATCH(A399,'18O'!A$3:A$29,1)):INDEX('18O'!E$3:E$29,MATCH(A399,'18O'!A$3:A$29,1)+1),INDEX('18O'!A$3:A$29,MATCH(A399,'18O'!A$3:A$29,1)):INDEX('18O'!A$3:A$29,MATCH(A399,'18O'!A$3:A$29,1)+1))</f>
        <v>8.733166670182765</v>
      </c>
      <c r="J399" s="27">
        <f>'39Ar'!E399</f>
        <v>0.63000000000000078</v>
      </c>
      <c r="K399" s="8">
        <f t="shared" si="13"/>
        <v>2.3470395886364883E-5</v>
      </c>
      <c r="L399" s="8">
        <f>FORECAST($A399,INDEX(NG!D$2:D$18,MATCH($A399,NG!C$2:C$18,1)):INDEX(NG!D$2:D$18,MATCH($A399,NG!C$2:C$18,1)+1),INDEX(NG!C$2:C$18,MATCH($A399,NG!C$2:C$18,1)):INDEX(NG!C$2:C$18,MATCH($A399,NG!C$2:C$18,1)+1))</f>
        <v>8.8503168553389742E-8</v>
      </c>
      <c r="M399" s="8">
        <f>FORECAST($A399,INDEX(NG!F$2:F$14,MATCH($A399,NG!E$2:E$14,1)):INDEX(NG!F$2:F$14,MATCH($A399,NG!E$2:E$14,1)+1),INDEX(NG!E$2:E$14,MATCH($A399,NG!E$2:E$14,1)):INDEX(NG!E$2:E$14,MATCH($A399,NG!E$2:E$14,1)+1))</f>
        <v>2.8814746935130699E-7</v>
      </c>
      <c r="N399" s="8">
        <f>FORECAST($A399,INDEX(NG!H$2:H$14,MATCH($A399,NG!G$2:G$14,1)):INDEX(NG!H$2:H$14,MATCH($A399,NG!G$2:G$14,1)+1),INDEX(NG!G$2:G$14,MATCH($A399,NG!G$2:G$14,1)):INDEX(NG!G$2:G$14,MATCH($A399,NG!G$2:G$14,1)+1))</f>
        <v>1.7705156470275044E-8</v>
      </c>
      <c r="O399" s="3">
        <v>3.0000000000000001E-6</v>
      </c>
      <c r="P399" s="3">
        <v>5.0000000000000003E-10</v>
      </c>
      <c r="T399" s="9"/>
    </row>
    <row r="400" spans="1:20" x14ac:dyDescent="0.35">
      <c r="A400">
        <v>398</v>
      </c>
      <c r="B400" s="13">
        <f t="shared" si="15"/>
        <v>-398</v>
      </c>
      <c r="C400" s="2">
        <v>0</v>
      </c>
      <c r="D400" s="2">
        <v>0</v>
      </c>
      <c r="E400" s="7">
        <f>FORECAST(A400,INDEX(ross!C$3:C$960,MATCH(A400,ross!B$3:B$960,1)):INDEX(ross!C$3:C$960,MATCH(A400,ross!B$3:B$960,1)+1),INDEX(ross!B$3:B$960,MATCH(A400,ross!B$3:B$960,1)):INDEX(ross!B$3:B$960,MATCH(A400,ross!B$3:B$960,1)+1))</f>
        <v>25.914549969999999</v>
      </c>
      <c r="F400" s="7">
        <f>FORECAST(A400,INDEX(ross!I$3:I$960,MATCH(A400,ross!B$3:B$960,1)):INDEX(ross!I$3:I$960,MATCH(A400,ross!B$3:B$960,1)+1),INDEX(ross!B$3:B$960,MATCH(A400,ross!B$3:B$960,1)):INDEX(ross!B$3:B$960,MATCH(A400,ross!B$3:B$960,1)+1))</f>
        <v>5.7952421622077175</v>
      </c>
      <c r="G400" s="3">
        <f t="shared" si="14"/>
        <v>1.0000000000000001E-30</v>
      </c>
      <c r="H400" s="9">
        <f>FORECAST(A400,INDEX('18O'!C$3:C$29,MATCH(A400,'18O'!A$3:A$29,1)):INDEX('18O'!C$3:C$29,MATCH(A400,'18O'!A$3:A$29,1)+1),INDEX('18O'!A$3:A$29,MATCH(A400,'18O'!A$3:A$29,1)):INDEX('18O'!A$3:A$29,MATCH(A400,'18O'!A$3:A$29,1)+1))</f>
        <v>111.12600953097567</v>
      </c>
      <c r="I400" s="9">
        <f>FORECAST(A400,INDEX('18O'!E$3:E$29,MATCH(A400,'18O'!A$3:A$29,1)):INDEX('18O'!E$3:E$29,MATCH(A400,'18O'!A$3:A$29,1)+1),INDEX('18O'!A$3:A$29,MATCH(A400,'18O'!A$3:A$29,1)):INDEX('18O'!A$3:A$29,MATCH(A400,'18O'!A$3:A$29,1)+1))</f>
        <v>8.733537814095186</v>
      </c>
      <c r="J400" s="27">
        <f>'39Ar'!E400</f>
        <v>0.63000000000000078</v>
      </c>
      <c r="K400" s="8">
        <f t="shared" si="13"/>
        <v>2.3470395886364883E-5</v>
      </c>
      <c r="L400" s="8">
        <f>FORECAST($A400,INDEX(NG!D$2:D$18,MATCH($A400,NG!C$2:C$18,1)):INDEX(NG!D$2:D$18,MATCH($A400,NG!C$2:C$18,1)+1),INDEX(NG!C$2:C$18,MATCH($A400,NG!C$2:C$18,1)):INDEX(NG!C$2:C$18,MATCH($A400,NG!C$2:C$18,1)+1))</f>
        <v>8.8440911672224576E-8</v>
      </c>
      <c r="M400" s="8">
        <f>FORECAST($A400,INDEX(NG!F$2:F$14,MATCH($A400,NG!E$2:E$14,1)):INDEX(NG!F$2:F$14,MATCH($A400,NG!E$2:E$14,1)+1),INDEX(NG!E$2:E$14,MATCH($A400,NG!E$2:E$14,1)):INDEX(NG!E$2:E$14,MATCH($A400,NG!E$2:E$14,1)+1))</f>
        <v>2.8635935150920831E-7</v>
      </c>
      <c r="N400" s="8">
        <f>FORECAST($A400,INDEX(NG!H$2:H$14,MATCH($A400,NG!G$2:G$14,1)):INDEX(NG!H$2:H$14,MATCH($A400,NG!G$2:G$14,1)+1),INDEX(NG!G$2:G$14,MATCH($A400,NG!G$2:G$14,1)):INDEX(NG!G$2:G$14,MATCH($A400,NG!G$2:G$14,1)+1))</f>
        <v>1.756490125744731E-8</v>
      </c>
      <c r="O400" s="3">
        <v>3.0000000000000001E-6</v>
      </c>
      <c r="P400" s="3">
        <v>5.0000000000000003E-10</v>
      </c>
      <c r="T400" s="9"/>
    </row>
    <row r="401" spans="1:20" x14ac:dyDescent="0.35">
      <c r="A401">
        <v>399</v>
      </c>
      <c r="B401" s="13">
        <f t="shared" si="15"/>
        <v>-399</v>
      </c>
      <c r="C401" s="2">
        <v>0</v>
      </c>
      <c r="D401" s="2">
        <v>0</v>
      </c>
      <c r="E401" s="7">
        <f>FORECAST(A401,INDEX(ross!C$3:C$960,MATCH(A401,ross!B$3:B$960,1)):INDEX(ross!C$3:C$960,MATCH(A401,ross!B$3:B$960,1)+1),INDEX(ross!B$3:B$960,MATCH(A401,ross!B$3:B$960,1)):INDEX(ross!B$3:B$960,MATCH(A401,ross!B$3:B$960,1)+1))</f>
        <v>25.920950300000001</v>
      </c>
      <c r="F401" s="7">
        <f>FORECAST(A401,INDEX(ross!I$3:I$960,MATCH(A401,ross!B$3:B$960,1)):INDEX(ross!I$3:I$960,MATCH(A401,ross!B$3:B$960,1)+1),INDEX(ross!B$3:B$960,MATCH(A401,ross!B$3:B$960,1)):INDEX(ross!B$3:B$960,MATCH(A401,ross!B$3:B$960,1)+1))</f>
        <v>5.7984740124426679</v>
      </c>
      <c r="G401" s="3">
        <f t="shared" si="14"/>
        <v>1.0000000000000001E-30</v>
      </c>
      <c r="H401" s="9">
        <f>FORECAST(A401,INDEX('18O'!C$3:C$29,MATCH(A401,'18O'!A$3:A$29,1)):INDEX('18O'!C$3:C$29,MATCH(A401,'18O'!A$3:A$29,1)+1),INDEX('18O'!A$3:A$29,MATCH(A401,'18O'!A$3:A$29,1)):INDEX('18O'!A$3:A$29,MATCH(A401,'18O'!A$3:A$29,1)+1))</f>
        <v>111.12626034612491</v>
      </c>
      <c r="I401" s="9">
        <f>FORECAST(A401,INDEX('18O'!E$3:E$29,MATCH(A401,'18O'!A$3:A$29,1)):INDEX('18O'!E$3:E$29,MATCH(A401,'18O'!A$3:A$29,1)+1),INDEX('18O'!A$3:A$29,MATCH(A401,'18O'!A$3:A$29,1)):INDEX('18O'!A$3:A$29,MATCH(A401,'18O'!A$3:A$29,1)+1))</f>
        <v>8.7339089580076052</v>
      </c>
      <c r="J401" s="27">
        <f>'39Ar'!E401</f>
        <v>0.63000000000000078</v>
      </c>
      <c r="K401" s="8">
        <f t="shared" si="13"/>
        <v>2.3470395886364883E-5</v>
      </c>
      <c r="L401" s="8">
        <f>FORECAST($A401,INDEX(NG!D$2:D$18,MATCH($A401,NG!C$2:C$18,1)):INDEX(NG!D$2:D$18,MATCH($A401,NG!C$2:C$18,1)+1),INDEX(NG!C$2:C$18,MATCH($A401,NG!C$2:C$18,1)):INDEX(NG!C$2:C$18,MATCH($A401,NG!C$2:C$18,1)+1))</f>
        <v>8.8378654791059424E-8</v>
      </c>
      <c r="M401" s="8">
        <f>FORECAST($A401,INDEX(NG!F$2:F$14,MATCH($A401,NG!E$2:E$14,1)):INDEX(NG!F$2:F$14,MATCH($A401,NG!E$2:E$14,1)+1),INDEX(NG!E$2:E$14,MATCH($A401,NG!E$2:E$14,1)):INDEX(NG!E$2:E$14,MATCH($A401,NG!E$2:E$14,1)+1))</f>
        <v>2.8457123366710953E-7</v>
      </c>
      <c r="N401" s="8">
        <f>FORECAST($A401,INDEX(NG!H$2:H$14,MATCH($A401,NG!G$2:G$14,1)):INDEX(NG!H$2:H$14,MATCH($A401,NG!G$2:G$14,1)+1),INDEX(NG!G$2:G$14,MATCH($A401,NG!G$2:G$14,1)):INDEX(NG!G$2:G$14,MATCH($A401,NG!G$2:G$14,1)+1))</f>
        <v>1.742464604461957E-8</v>
      </c>
      <c r="O401" s="3">
        <v>3.0000000000000001E-6</v>
      </c>
      <c r="P401" s="3">
        <v>5.0000000000000003E-10</v>
      </c>
      <c r="T401" s="9"/>
    </row>
    <row r="402" spans="1:20" x14ac:dyDescent="0.35">
      <c r="A402">
        <v>400</v>
      </c>
      <c r="B402" s="13">
        <f t="shared" si="15"/>
        <v>-400</v>
      </c>
      <c r="C402" s="2">
        <v>0</v>
      </c>
      <c r="D402" s="2">
        <v>0</v>
      </c>
      <c r="E402" s="7">
        <f>FORECAST(A402,INDEX(ross!C$3:C$960,MATCH(A402,ross!B$3:B$960,1)):INDEX(ross!C$3:C$960,MATCH(A402,ross!B$3:B$960,1)+1),INDEX(ross!B$3:B$960,MATCH(A402,ross!B$3:B$960,1)):INDEX(ross!B$3:B$960,MATCH(A402,ross!B$3:B$960,1)+1))</f>
        <v>25.92513263</v>
      </c>
      <c r="F402" s="7">
        <f>FORECAST(A402,INDEX(ross!I$3:I$960,MATCH(A402,ross!B$3:B$960,1)):INDEX(ross!I$3:I$960,MATCH(A402,ross!B$3:B$960,1)+1),INDEX(ross!B$3:B$960,MATCH(A402,ross!B$3:B$960,1)):INDEX(ross!B$3:B$960,MATCH(A402,ross!B$3:B$960,1)+1))</f>
        <v>5.8020449365845668</v>
      </c>
      <c r="G402" s="3">
        <f t="shared" si="14"/>
        <v>1.0000000000000001E-30</v>
      </c>
      <c r="H402" s="9">
        <f>FORECAST(A402,INDEX('18O'!C$3:C$29,MATCH(A402,'18O'!A$3:A$29,1)):INDEX('18O'!C$3:C$29,MATCH(A402,'18O'!A$3:A$29,1)+1),INDEX('18O'!A$3:A$29,MATCH(A402,'18O'!A$3:A$29,1)):INDEX('18O'!A$3:A$29,MATCH(A402,'18O'!A$3:A$29,1)+1))</f>
        <v>111.12651116127414</v>
      </c>
      <c r="I402" s="9">
        <f>FORECAST(A402,INDEX('18O'!E$3:E$29,MATCH(A402,'18O'!A$3:A$29,1)):INDEX('18O'!E$3:E$29,MATCH(A402,'18O'!A$3:A$29,1)+1),INDEX('18O'!A$3:A$29,MATCH(A402,'18O'!A$3:A$29,1)):INDEX('18O'!A$3:A$29,MATCH(A402,'18O'!A$3:A$29,1)+1))</f>
        <v>8.7342801019200245</v>
      </c>
      <c r="J402" s="27">
        <f>'39Ar'!E402</f>
        <v>0.63000000000000078</v>
      </c>
      <c r="K402" s="8">
        <f t="shared" si="13"/>
        <v>2.3470395886364883E-5</v>
      </c>
      <c r="L402" s="8">
        <f>FORECAST($A402,INDEX(NG!D$2:D$18,MATCH($A402,NG!C$2:C$18,1)):INDEX(NG!D$2:D$18,MATCH($A402,NG!C$2:C$18,1)+1),INDEX(NG!C$2:C$18,MATCH($A402,NG!C$2:C$18,1)):INDEX(NG!C$2:C$18,MATCH($A402,NG!C$2:C$18,1)+1))</f>
        <v>8.8316397909894259E-8</v>
      </c>
      <c r="M402" s="8">
        <f>FORECAST($A402,INDEX(NG!F$2:F$14,MATCH($A402,NG!E$2:E$14,1)):INDEX(NG!F$2:F$14,MATCH($A402,NG!E$2:E$14,1)+1),INDEX(NG!E$2:E$14,MATCH($A402,NG!E$2:E$14,1)):INDEX(NG!E$2:E$14,MATCH($A402,NG!E$2:E$14,1)+1))</f>
        <v>2.8278311582501085E-7</v>
      </c>
      <c r="N402" s="8">
        <f>FORECAST($A402,INDEX(NG!H$2:H$14,MATCH($A402,NG!G$2:G$14,1)):INDEX(NG!H$2:H$14,MATCH($A402,NG!G$2:G$14,1)+1),INDEX(NG!G$2:G$14,MATCH($A402,NG!G$2:G$14,1)):INDEX(NG!G$2:G$14,MATCH($A402,NG!G$2:G$14,1)+1))</f>
        <v>1.7284390831791836E-8</v>
      </c>
      <c r="O402" s="3">
        <v>3.0000000000000001E-6</v>
      </c>
      <c r="P402" s="3">
        <v>5.0000000000000003E-10</v>
      </c>
      <c r="T402" s="9"/>
    </row>
    <row r="403" spans="1:20" x14ac:dyDescent="0.35">
      <c r="A403">
        <v>401</v>
      </c>
      <c r="B403" s="13">
        <f t="shared" si="15"/>
        <v>-401</v>
      </c>
      <c r="C403" s="2">
        <v>0</v>
      </c>
      <c r="D403" s="2">
        <v>0</v>
      </c>
      <c r="E403" s="7">
        <f>FORECAST(A403,INDEX(ross!C$3:C$960,MATCH(A403,ross!B$3:B$960,1)):INDEX(ross!C$3:C$960,MATCH(A403,ross!B$3:B$960,1)+1),INDEX(ross!B$3:B$960,MATCH(A403,ross!B$3:B$960,1)):INDEX(ross!B$3:B$960,MATCH(A403,ross!B$3:B$960,1)+1))</f>
        <v>25.927800000000001</v>
      </c>
      <c r="F403" s="7">
        <f>FORECAST(A403,INDEX(ross!I$3:I$960,MATCH(A403,ross!B$3:B$960,1)):INDEX(ross!I$3:I$960,MATCH(A403,ross!B$3:B$960,1)+1),INDEX(ross!B$3:B$960,MATCH(A403,ross!B$3:B$960,1)):INDEX(ross!B$3:B$960,MATCH(A403,ross!B$3:B$960,1)+1))</f>
        <v>5.8052825440502787</v>
      </c>
      <c r="G403" s="3">
        <f t="shared" si="14"/>
        <v>1.0000000000000001E-30</v>
      </c>
      <c r="H403" s="9">
        <f>FORECAST(A403,INDEX('18O'!C$3:C$29,MATCH(A403,'18O'!A$3:A$29,1)):INDEX('18O'!C$3:C$29,MATCH(A403,'18O'!A$3:A$29,1)+1),INDEX('18O'!A$3:A$29,MATCH(A403,'18O'!A$3:A$29,1)):INDEX('18O'!A$3:A$29,MATCH(A403,'18O'!A$3:A$29,1)+1))</f>
        <v>111.12676197642337</v>
      </c>
      <c r="I403" s="9">
        <f>FORECAST(A403,INDEX('18O'!E$3:E$29,MATCH(A403,'18O'!A$3:A$29,1)):INDEX('18O'!E$3:E$29,MATCH(A403,'18O'!A$3:A$29,1)+1),INDEX('18O'!A$3:A$29,MATCH(A403,'18O'!A$3:A$29,1)):INDEX('18O'!A$3:A$29,MATCH(A403,'18O'!A$3:A$29,1)+1))</f>
        <v>8.7346512458324437</v>
      </c>
      <c r="J403" s="27">
        <f>'39Ar'!E403</f>
        <v>0.63000000000000078</v>
      </c>
      <c r="K403" s="8">
        <f t="shared" si="13"/>
        <v>2.3470395886364883E-5</v>
      </c>
      <c r="L403" s="8">
        <f>FORECAST($A403,INDEX(NG!D$2:D$18,MATCH($A403,NG!C$2:C$18,1)):INDEX(NG!D$2:D$18,MATCH($A403,NG!C$2:C$18,1)+1),INDEX(NG!C$2:C$18,MATCH($A403,NG!C$2:C$18,1)):INDEX(NG!C$2:C$18,MATCH($A403,NG!C$2:C$18,1)+1))</f>
        <v>8.8254141028729107E-8</v>
      </c>
      <c r="M403" s="8">
        <f>FORECAST($A403,INDEX(NG!F$2:F$14,MATCH($A403,NG!E$2:E$14,1)):INDEX(NG!F$2:F$14,MATCH($A403,NG!E$2:E$14,1)+1),INDEX(NG!E$2:E$14,MATCH($A403,NG!E$2:E$14,1)):INDEX(NG!E$2:E$14,MATCH($A403,NG!E$2:E$14,1)+1))</f>
        <v>2.8099499798291207E-7</v>
      </c>
      <c r="N403" s="8">
        <f>FORECAST($A403,INDEX(NG!H$2:H$14,MATCH($A403,NG!G$2:G$14,1)):INDEX(NG!H$2:H$14,MATCH($A403,NG!G$2:G$14,1)+1),INDEX(NG!G$2:G$14,MATCH($A403,NG!G$2:G$14,1)):INDEX(NG!G$2:G$14,MATCH($A403,NG!G$2:G$14,1)+1))</f>
        <v>1.7144135618964103E-8</v>
      </c>
      <c r="O403" s="3">
        <v>3.0000000000000001E-6</v>
      </c>
      <c r="P403" s="3">
        <v>5.0000000000000003E-10</v>
      </c>
      <c r="T403" s="9"/>
    </row>
    <row r="404" spans="1:20" x14ac:dyDescent="0.35">
      <c r="A404">
        <v>402</v>
      </c>
      <c r="B404" s="13">
        <f t="shared" si="15"/>
        <v>-402</v>
      </c>
      <c r="C404" s="2">
        <v>0</v>
      </c>
      <c r="D404" s="2">
        <v>0</v>
      </c>
      <c r="E404" s="7">
        <f>FORECAST(A404,INDEX(ross!C$3:C$960,MATCH(A404,ross!B$3:B$960,1)):INDEX(ross!C$3:C$960,MATCH(A404,ross!B$3:B$960,1)+1),INDEX(ross!B$3:B$960,MATCH(A404,ross!B$3:B$960,1)):INDEX(ross!B$3:B$960,MATCH(A404,ross!B$3:B$960,1)+1))</f>
        <v>25.931997240000001</v>
      </c>
      <c r="F404" s="7">
        <f>FORECAST(A404,INDEX(ross!I$3:I$960,MATCH(A404,ross!B$3:B$960,1)):INDEX(ross!I$3:I$960,MATCH(A404,ross!B$3:B$960,1)+1),INDEX(ross!B$3:B$960,MATCH(A404,ross!B$3:B$960,1)):INDEX(ross!B$3:B$960,MATCH(A404,ross!B$3:B$960,1)+1))</f>
        <v>5.8055296163138284</v>
      </c>
      <c r="G404" s="3">
        <f t="shared" si="14"/>
        <v>1.0000000000000001E-30</v>
      </c>
      <c r="H404" s="9">
        <f>FORECAST(A404,INDEX('18O'!C$3:C$29,MATCH(A404,'18O'!A$3:A$29,1)):INDEX('18O'!C$3:C$29,MATCH(A404,'18O'!A$3:A$29,1)+1),INDEX('18O'!A$3:A$29,MATCH(A404,'18O'!A$3:A$29,1)):INDEX('18O'!A$3:A$29,MATCH(A404,'18O'!A$3:A$29,1)+1))</f>
        <v>111.12701279157261</v>
      </c>
      <c r="I404" s="9">
        <f>FORECAST(A404,INDEX('18O'!E$3:E$29,MATCH(A404,'18O'!A$3:A$29,1)):INDEX('18O'!E$3:E$29,MATCH(A404,'18O'!A$3:A$29,1)+1),INDEX('18O'!A$3:A$29,MATCH(A404,'18O'!A$3:A$29,1)):INDEX('18O'!A$3:A$29,MATCH(A404,'18O'!A$3:A$29,1)+1))</f>
        <v>8.7350223897448629</v>
      </c>
      <c r="J404" s="27">
        <f>'39Ar'!E404</f>
        <v>0.63000000000000078</v>
      </c>
      <c r="K404" s="8">
        <f t="shared" si="13"/>
        <v>2.3470395886364883E-5</v>
      </c>
      <c r="L404" s="8">
        <f>FORECAST($A404,INDEX(NG!D$2:D$18,MATCH($A404,NG!C$2:C$18,1)):INDEX(NG!D$2:D$18,MATCH($A404,NG!C$2:C$18,1)+1),INDEX(NG!C$2:C$18,MATCH($A404,NG!C$2:C$18,1)):INDEX(NG!C$2:C$18,MATCH($A404,NG!C$2:C$18,1)+1))</f>
        <v>8.8191884147563942E-8</v>
      </c>
      <c r="M404" s="8">
        <f>FORECAST($A404,INDEX(NG!F$2:F$14,MATCH($A404,NG!E$2:E$14,1)):INDEX(NG!F$2:F$14,MATCH($A404,NG!E$2:E$14,1)+1),INDEX(NG!E$2:E$14,MATCH($A404,NG!E$2:E$14,1)):INDEX(NG!E$2:E$14,MATCH($A404,NG!E$2:E$14,1)+1))</f>
        <v>2.7920688014081339E-7</v>
      </c>
      <c r="N404" s="8">
        <f>FORECAST($A404,INDEX(NG!H$2:H$14,MATCH($A404,NG!G$2:G$14,1)):INDEX(NG!H$2:H$14,MATCH($A404,NG!G$2:G$14,1)+1),INDEX(NG!G$2:G$14,MATCH($A404,NG!G$2:G$14,1)):INDEX(NG!G$2:G$14,MATCH($A404,NG!G$2:G$14,1)+1))</f>
        <v>1.7003880406136369E-8</v>
      </c>
      <c r="O404" s="3">
        <v>3.0000000000000001E-6</v>
      </c>
      <c r="P404" s="3">
        <v>5.0000000000000003E-10</v>
      </c>
      <c r="T404" s="9"/>
    </row>
    <row r="405" spans="1:20" x14ac:dyDescent="0.35">
      <c r="A405">
        <v>403</v>
      </c>
      <c r="B405" s="13">
        <f t="shared" si="15"/>
        <v>-403</v>
      </c>
      <c r="C405" s="2">
        <v>0</v>
      </c>
      <c r="D405" s="2">
        <v>0</v>
      </c>
      <c r="E405" s="7">
        <f>FORECAST(A405,INDEX(ross!C$3:C$960,MATCH(A405,ross!B$3:B$960,1)):INDEX(ross!C$3:C$960,MATCH(A405,ross!B$3:B$960,1)+1),INDEX(ross!B$3:B$960,MATCH(A405,ross!B$3:B$960,1)):INDEX(ross!B$3:B$960,MATCH(A405,ross!B$3:B$960,1)+1))</f>
        <v>25.93679376</v>
      </c>
      <c r="F405" s="7">
        <f>FORECAST(A405,INDEX(ross!I$3:I$960,MATCH(A405,ross!B$3:B$960,1)):INDEX(ross!I$3:I$960,MATCH(A405,ross!B$3:B$960,1)+1),INDEX(ross!B$3:B$960,MATCH(A405,ross!B$3:B$960,1)):INDEX(ross!B$3:B$960,MATCH(A405,ross!B$3:B$960,1)+1))</f>
        <v>5.8083290330098905</v>
      </c>
      <c r="G405" s="3">
        <f t="shared" si="14"/>
        <v>1.0000000000000001E-30</v>
      </c>
      <c r="H405" s="9">
        <f>FORECAST(A405,INDEX('18O'!C$3:C$29,MATCH(A405,'18O'!A$3:A$29,1)):INDEX('18O'!C$3:C$29,MATCH(A405,'18O'!A$3:A$29,1)+1),INDEX('18O'!A$3:A$29,MATCH(A405,'18O'!A$3:A$29,1)):INDEX('18O'!A$3:A$29,MATCH(A405,'18O'!A$3:A$29,1)+1))</f>
        <v>111.12726360672184</v>
      </c>
      <c r="I405" s="9">
        <f>FORECAST(A405,INDEX('18O'!E$3:E$29,MATCH(A405,'18O'!A$3:A$29,1)):INDEX('18O'!E$3:E$29,MATCH(A405,'18O'!A$3:A$29,1)+1),INDEX('18O'!A$3:A$29,MATCH(A405,'18O'!A$3:A$29,1)):INDEX('18O'!A$3:A$29,MATCH(A405,'18O'!A$3:A$29,1)+1))</f>
        <v>8.7353935336572821</v>
      </c>
      <c r="J405" s="27">
        <f>'39Ar'!E405</f>
        <v>0.63000000000000078</v>
      </c>
      <c r="K405" s="8">
        <f t="shared" si="13"/>
        <v>2.3470395886364883E-5</v>
      </c>
      <c r="L405" s="8">
        <f>FORECAST($A405,INDEX(NG!D$2:D$18,MATCH($A405,NG!C$2:C$18,1)):INDEX(NG!D$2:D$18,MATCH($A405,NG!C$2:C$18,1)+1),INDEX(NG!C$2:C$18,MATCH($A405,NG!C$2:C$18,1)):INDEX(NG!C$2:C$18,MATCH($A405,NG!C$2:C$18,1)+1))</f>
        <v>8.812962726639879E-8</v>
      </c>
      <c r="M405" s="8">
        <f>FORECAST($A405,INDEX(NG!F$2:F$14,MATCH($A405,NG!E$2:E$14,1)):INDEX(NG!F$2:F$14,MATCH($A405,NG!E$2:E$14,1)+1),INDEX(NG!E$2:E$14,MATCH($A405,NG!E$2:E$14,1)):INDEX(NG!E$2:E$14,MATCH($A405,NG!E$2:E$14,1)+1))</f>
        <v>2.774187622987146E-7</v>
      </c>
      <c r="N405" s="8">
        <f>FORECAST($A405,INDEX(NG!H$2:H$14,MATCH($A405,NG!G$2:G$14,1)):INDEX(NG!H$2:H$14,MATCH($A405,NG!G$2:G$14,1)+1),INDEX(NG!G$2:G$14,MATCH($A405,NG!G$2:G$14,1)):INDEX(NG!G$2:G$14,MATCH($A405,NG!G$2:G$14,1)+1))</f>
        <v>1.6863625193308629E-8</v>
      </c>
      <c r="O405" s="3">
        <v>3.0000000000000001E-6</v>
      </c>
      <c r="P405" s="3">
        <v>5.0000000000000003E-10</v>
      </c>
      <c r="T405" s="9"/>
    </row>
    <row r="406" spans="1:20" x14ac:dyDescent="0.35">
      <c r="A406">
        <v>404</v>
      </c>
      <c r="B406" s="13">
        <f t="shared" si="15"/>
        <v>-404</v>
      </c>
      <c r="C406" s="2">
        <v>0</v>
      </c>
      <c r="D406" s="2">
        <v>0</v>
      </c>
      <c r="E406" s="7">
        <f>FORECAST(A406,INDEX(ross!C$3:C$960,MATCH(A406,ross!B$3:B$960,1)):INDEX(ross!C$3:C$960,MATCH(A406,ross!B$3:B$960,1)+1),INDEX(ross!B$3:B$960,MATCH(A406,ross!B$3:B$960,1)):INDEX(ross!B$3:B$960,MATCH(A406,ross!B$3:B$960,1)+1))</f>
        <v>25.937286659999998</v>
      </c>
      <c r="F406" s="7">
        <f>FORECAST(A406,INDEX(ross!I$3:I$960,MATCH(A406,ross!B$3:B$960,1)):INDEX(ross!I$3:I$960,MATCH(A406,ross!B$3:B$960,1)+1),INDEX(ross!B$3:B$960,MATCH(A406,ross!B$3:B$960,1)):INDEX(ross!B$3:B$960,MATCH(A406,ross!B$3:B$960,1)+1))</f>
        <v>5.8099282009033884</v>
      </c>
      <c r="G406" s="3">
        <f t="shared" si="14"/>
        <v>1.0000000000000001E-30</v>
      </c>
      <c r="H406" s="9">
        <f>FORECAST(A406,INDEX('18O'!C$3:C$29,MATCH(A406,'18O'!A$3:A$29,1)):INDEX('18O'!C$3:C$29,MATCH(A406,'18O'!A$3:A$29,1)+1),INDEX('18O'!A$3:A$29,MATCH(A406,'18O'!A$3:A$29,1)):INDEX('18O'!A$3:A$29,MATCH(A406,'18O'!A$3:A$29,1)+1))</f>
        <v>111.12751442187108</v>
      </c>
      <c r="I406" s="9">
        <f>FORECAST(A406,INDEX('18O'!E$3:E$29,MATCH(A406,'18O'!A$3:A$29,1)):INDEX('18O'!E$3:E$29,MATCH(A406,'18O'!A$3:A$29,1)+1),INDEX('18O'!A$3:A$29,MATCH(A406,'18O'!A$3:A$29,1)):INDEX('18O'!A$3:A$29,MATCH(A406,'18O'!A$3:A$29,1)+1))</f>
        <v>8.7357646775697013</v>
      </c>
      <c r="J406" s="27">
        <f>'39Ar'!E406</f>
        <v>0.63000000000000078</v>
      </c>
      <c r="K406" s="8">
        <f t="shared" si="13"/>
        <v>2.3470395886364883E-5</v>
      </c>
      <c r="L406" s="8">
        <f>FORECAST($A406,INDEX(NG!D$2:D$18,MATCH($A406,NG!C$2:C$18,1)):INDEX(NG!D$2:D$18,MATCH($A406,NG!C$2:C$18,1)+1),INDEX(NG!C$2:C$18,MATCH($A406,NG!C$2:C$18,1)):INDEX(NG!C$2:C$18,MATCH($A406,NG!C$2:C$18,1)+1))</f>
        <v>8.8067370385233624E-8</v>
      </c>
      <c r="M406" s="8">
        <f>FORECAST($A406,INDEX(NG!F$2:F$14,MATCH($A406,NG!E$2:E$14,1)):INDEX(NG!F$2:F$14,MATCH($A406,NG!E$2:E$14,1)+1),INDEX(NG!E$2:E$14,MATCH($A406,NG!E$2:E$14,1)):INDEX(NG!E$2:E$14,MATCH($A406,NG!E$2:E$14,1)+1))</f>
        <v>2.7563064445661582E-7</v>
      </c>
      <c r="N406" s="8">
        <f>FORECAST($A406,INDEX(NG!H$2:H$14,MATCH($A406,NG!G$2:G$14,1)):INDEX(NG!H$2:H$14,MATCH($A406,NG!G$2:G$14,1)+1),INDEX(NG!G$2:G$14,MATCH($A406,NG!G$2:G$14,1)):INDEX(NG!G$2:G$14,MATCH($A406,NG!G$2:G$14,1)+1))</f>
        <v>1.6723369980480896E-8</v>
      </c>
      <c r="O406" s="3">
        <v>3.0000000000000001E-6</v>
      </c>
      <c r="P406" s="3">
        <v>5.0000000000000003E-10</v>
      </c>
      <c r="T406" s="9"/>
    </row>
    <row r="407" spans="1:20" x14ac:dyDescent="0.35">
      <c r="A407">
        <v>405</v>
      </c>
      <c r="B407" s="13">
        <f t="shared" si="15"/>
        <v>-405</v>
      </c>
      <c r="C407" s="2">
        <v>0</v>
      </c>
      <c r="D407" s="2">
        <v>0</v>
      </c>
      <c r="E407" s="7">
        <f>FORECAST(A407,INDEX(ross!C$3:C$960,MATCH(A407,ross!B$3:B$960,1)):INDEX(ross!C$3:C$960,MATCH(A407,ross!B$3:B$960,1)+1),INDEX(ross!B$3:B$960,MATCH(A407,ross!B$3:B$960,1)):INDEX(ross!B$3:B$960,MATCH(A407,ross!B$3:B$960,1)+1))</f>
        <v>25.938342990000002</v>
      </c>
      <c r="F407" s="7">
        <f>FORECAST(A407,INDEX(ross!I$3:I$960,MATCH(A407,ross!B$3:B$960,1)):INDEX(ross!I$3:I$960,MATCH(A407,ross!B$3:B$960,1)+1),INDEX(ross!B$3:B$960,MATCH(A407,ross!B$3:B$960,1)):INDEX(ross!B$3:B$960,MATCH(A407,ross!B$3:B$960,1)+1))</f>
        <v>5.8102120008558202</v>
      </c>
      <c r="G407" s="3">
        <f t="shared" si="14"/>
        <v>1.0000000000000001E-30</v>
      </c>
      <c r="H407" s="9">
        <f>FORECAST(A407,INDEX('18O'!C$3:C$29,MATCH(A407,'18O'!A$3:A$29,1)):INDEX('18O'!C$3:C$29,MATCH(A407,'18O'!A$3:A$29,1)+1),INDEX('18O'!A$3:A$29,MATCH(A407,'18O'!A$3:A$29,1)):INDEX('18O'!A$3:A$29,MATCH(A407,'18O'!A$3:A$29,1)+1))</f>
        <v>111.12776523702031</v>
      </c>
      <c r="I407" s="9">
        <f>FORECAST(A407,INDEX('18O'!E$3:E$29,MATCH(A407,'18O'!A$3:A$29,1)):INDEX('18O'!E$3:E$29,MATCH(A407,'18O'!A$3:A$29,1)+1),INDEX('18O'!A$3:A$29,MATCH(A407,'18O'!A$3:A$29,1)):INDEX('18O'!A$3:A$29,MATCH(A407,'18O'!A$3:A$29,1)+1))</f>
        <v>8.7361358214821205</v>
      </c>
      <c r="J407" s="27">
        <f>'39Ar'!E407</f>
        <v>0.63000000000000078</v>
      </c>
      <c r="K407" s="8">
        <f t="shared" si="13"/>
        <v>2.3470395886364883E-5</v>
      </c>
      <c r="L407" s="8">
        <f>FORECAST($A407,INDEX(NG!D$2:D$18,MATCH($A407,NG!C$2:C$18,1)):INDEX(NG!D$2:D$18,MATCH($A407,NG!C$2:C$18,1)+1),INDEX(NG!C$2:C$18,MATCH($A407,NG!C$2:C$18,1)):INDEX(NG!C$2:C$18,MATCH($A407,NG!C$2:C$18,1)+1))</f>
        <v>8.8005113504068472E-8</v>
      </c>
      <c r="M407" s="8">
        <f>FORECAST($A407,INDEX(NG!F$2:F$14,MATCH($A407,NG!E$2:E$14,1)):INDEX(NG!F$2:F$14,MATCH($A407,NG!E$2:E$14,1)+1),INDEX(NG!E$2:E$14,MATCH($A407,NG!E$2:E$14,1)):INDEX(NG!E$2:E$14,MATCH($A407,NG!E$2:E$14,1)+1))</f>
        <v>2.7384252661451714E-7</v>
      </c>
      <c r="N407" s="8">
        <f>FORECAST($A407,INDEX(NG!H$2:H$14,MATCH($A407,NG!G$2:G$14,1)):INDEX(NG!H$2:H$14,MATCH($A407,NG!G$2:G$14,1)+1),INDEX(NG!G$2:G$14,MATCH($A407,NG!G$2:G$14,1)):INDEX(NG!G$2:G$14,MATCH($A407,NG!G$2:G$14,1)+1))</f>
        <v>1.6583114767653162E-8</v>
      </c>
      <c r="O407" s="3">
        <v>3.0000000000000001E-6</v>
      </c>
      <c r="P407" s="3">
        <v>5.0000000000000003E-10</v>
      </c>
      <c r="T407" s="9"/>
    </row>
    <row r="408" spans="1:20" x14ac:dyDescent="0.35">
      <c r="A408">
        <v>406</v>
      </c>
      <c r="B408" s="13">
        <f t="shared" si="15"/>
        <v>-406</v>
      </c>
      <c r="C408" s="2">
        <v>0</v>
      </c>
      <c r="D408" s="2">
        <v>0</v>
      </c>
      <c r="E408" s="7">
        <f>FORECAST(A408,INDEX(ross!C$3:C$960,MATCH(A408,ross!B$3:B$960,1)):INDEX(ross!C$3:C$960,MATCH(A408,ross!B$3:B$960,1)+1),INDEX(ross!B$3:B$960,MATCH(A408,ross!B$3:B$960,1)):INDEX(ross!B$3:B$960,MATCH(A408,ross!B$3:B$960,1)+1))</f>
        <v>25.942255329999998</v>
      </c>
      <c r="F408" s="7">
        <f>FORECAST(A408,INDEX(ross!I$3:I$960,MATCH(A408,ross!B$3:B$960,1)):INDEX(ross!I$3:I$960,MATCH(A408,ross!B$3:B$960,1)+1),INDEX(ross!B$3:B$960,MATCH(A408,ross!B$3:B$960,1)):INDEX(ross!B$3:B$960,MATCH(A408,ross!B$3:B$960,1)+1))</f>
        <v>5.8130343285506854</v>
      </c>
      <c r="G408" s="3">
        <f t="shared" si="14"/>
        <v>1.0000000000000001E-30</v>
      </c>
      <c r="H408" s="9">
        <f>FORECAST(A408,INDEX('18O'!C$3:C$29,MATCH(A408,'18O'!A$3:A$29,1)):INDEX('18O'!C$3:C$29,MATCH(A408,'18O'!A$3:A$29,1)+1),INDEX('18O'!A$3:A$29,MATCH(A408,'18O'!A$3:A$29,1)):INDEX('18O'!A$3:A$29,MATCH(A408,'18O'!A$3:A$29,1)+1))</f>
        <v>111.12801605216954</v>
      </c>
      <c r="I408" s="9">
        <f>FORECAST(A408,INDEX('18O'!E$3:E$29,MATCH(A408,'18O'!A$3:A$29,1)):INDEX('18O'!E$3:E$29,MATCH(A408,'18O'!A$3:A$29,1)+1),INDEX('18O'!A$3:A$29,MATCH(A408,'18O'!A$3:A$29,1)):INDEX('18O'!A$3:A$29,MATCH(A408,'18O'!A$3:A$29,1)+1))</f>
        <v>8.7365069653945397</v>
      </c>
      <c r="J408" s="27">
        <f>'39Ar'!E408</f>
        <v>0.63000000000000078</v>
      </c>
      <c r="K408" s="8">
        <f t="shared" si="13"/>
        <v>2.3470395886364883E-5</v>
      </c>
      <c r="L408" s="8">
        <f>FORECAST($A408,INDEX(NG!D$2:D$18,MATCH($A408,NG!C$2:C$18,1)):INDEX(NG!D$2:D$18,MATCH($A408,NG!C$2:C$18,1)+1),INDEX(NG!C$2:C$18,MATCH($A408,NG!C$2:C$18,1)):INDEX(NG!C$2:C$18,MATCH($A408,NG!C$2:C$18,1)+1))</f>
        <v>8.7942856622903307E-8</v>
      </c>
      <c r="M408" s="8">
        <f>FORECAST($A408,INDEX(NG!F$2:F$14,MATCH($A408,NG!E$2:E$14,1)):INDEX(NG!F$2:F$14,MATCH($A408,NG!E$2:E$14,1)+1),INDEX(NG!E$2:E$14,MATCH($A408,NG!E$2:E$14,1)):INDEX(NG!E$2:E$14,MATCH($A408,NG!E$2:E$14,1)+1))</f>
        <v>2.7205440877241835E-7</v>
      </c>
      <c r="N408" s="8">
        <f>FORECAST($A408,INDEX(NG!H$2:H$14,MATCH($A408,NG!G$2:G$14,1)):INDEX(NG!H$2:H$14,MATCH($A408,NG!G$2:G$14,1)+1),INDEX(NG!G$2:G$14,MATCH($A408,NG!G$2:G$14,1)):INDEX(NG!G$2:G$14,MATCH($A408,NG!G$2:G$14,1)+1))</f>
        <v>1.6442859554825422E-8</v>
      </c>
      <c r="O408" s="3">
        <v>3.0000000000000001E-6</v>
      </c>
      <c r="P408" s="3">
        <v>5.0000000000000003E-10</v>
      </c>
      <c r="T408" s="9"/>
    </row>
    <row r="409" spans="1:20" x14ac:dyDescent="0.35">
      <c r="A409">
        <v>407</v>
      </c>
      <c r="B409" s="13">
        <f t="shared" si="15"/>
        <v>-407</v>
      </c>
      <c r="C409" s="2">
        <v>0</v>
      </c>
      <c r="D409" s="2">
        <v>0</v>
      </c>
      <c r="E409" s="7">
        <f>FORECAST(A409,INDEX(ross!C$3:C$960,MATCH(A409,ross!B$3:B$960,1)):INDEX(ross!C$3:C$960,MATCH(A409,ross!B$3:B$960,1)+1),INDEX(ross!B$3:B$960,MATCH(A409,ross!B$3:B$960,1)):INDEX(ross!B$3:B$960,MATCH(A409,ross!B$3:B$960,1)+1))</f>
        <v>25.944518169999998</v>
      </c>
      <c r="F409" s="7">
        <f>FORECAST(A409,INDEX(ross!I$3:I$960,MATCH(A409,ross!B$3:B$960,1)):INDEX(ross!I$3:I$960,MATCH(A409,ross!B$3:B$960,1)+1),INDEX(ross!B$3:B$960,MATCH(A409,ross!B$3:B$960,1)):INDEX(ross!B$3:B$960,MATCH(A409,ross!B$3:B$960,1)+1))</f>
        <v>5.8130327903990127</v>
      </c>
      <c r="G409" s="3">
        <f t="shared" si="14"/>
        <v>1.0000000000000001E-30</v>
      </c>
      <c r="H409" s="9">
        <f>FORECAST(A409,INDEX('18O'!C$3:C$29,MATCH(A409,'18O'!A$3:A$29,1)):INDEX('18O'!C$3:C$29,MATCH(A409,'18O'!A$3:A$29,1)+1),INDEX('18O'!A$3:A$29,MATCH(A409,'18O'!A$3:A$29,1)):INDEX('18O'!A$3:A$29,MATCH(A409,'18O'!A$3:A$29,1)+1))</f>
        <v>111.12826686731879</v>
      </c>
      <c r="I409" s="9">
        <f>FORECAST(A409,INDEX('18O'!E$3:E$29,MATCH(A409,'18O'!A$3:A$29,1)):INDEX('18O'!E$3:E$29,MATCH(A409,'18O'!A$3:A$29,1)+1),INDEX('18O'!A$3:A$29,MATCH(A409,'18O'!A$3:A$29,1)):INDEX('18O'!A$3:A$29,MATCH(A409,'18O'!A$3:A$29,1)+1))</f>
        <v>8.736878109306959</v>
      </c>
      <c r="J409" s="27">
        <f>'39Ar'!E409</f>
        <v>0.63000000000000078</v>
      </c>
      <c r="K409" s="8">
        <f t="shared" si="13"/>
        <v>2.3470395886364883E-5</v>
      </c>
      <c r="L409" s="8">
        <f>FORECAST($A409,INDEX(NG!D$2:D$18,MATCH($A409,NG!C$2:C$18,1)):INDEX(NG!D$2:D$18,MATCH($A409,NG!C$2:C$18,1)+1),INDEX(NG!C$2:C$18,MATCH($A409,NG!C$2:C$18,1)):INDEX(NG!C$2:C$18,MATCH($A409,NG!C$2:C$18,1)+1))</f>
        <v>8.7880599741738155E-8</v>
      </c>
      <c r="M409" s="8">
        <f>FORECAST($A409,INDEX(NG!F$2:F$14,MATCH($A409,NG!E$2:E$14,1)):INDEX(NG!F$2:F$14,MATCH($A409,NG!E$2:E$14,1)+1),INDEX(NG!E$2:E$14,MATCH($A409,NG!E$2:E$14,1)):INDEX(NG!E$2:E$14,MATCH($A409,NG!E$2:E$14,1)+1))</f>
        <v>2.7026629093031967E-7</v>
      </c>
      <c r="N409" s="8">
        <f>FORECAST($A409,INDEX(NG!H$2:H$14,MATCH($A409,NG!G$2:G$14,1)):INDEX(NG!H$2:H$14,MATCH($A409,NG!G$2:G$14,1)+1),INDEX(NG!G$2:G$14,MATCH($A409,NG!G$2:G$14,1)):INDEX(NG!G$2:G$14,MATCH($A409,NG!G$2:G$14,1)+1))</f>
        <v>1.6302604341997689E-8</v>
      </c>
      <c r="O409" s="3">
        <v>3.0000000000000001E-6</v>
      </c>
      <c r="P409" s="3">
        <v>5.0000000000000003E-10</v>
      </c>
      <c r="T409" s="9"/>
    </row>
    <row r="410" spans="1:20" x14ac:dyDescent="0.35">
      <c r="A410">
        <v>408</v>
      </c>
      <c r="B410" s="13">
        <f t="shared" si="15"/>
        <v>-408</v>
      </c>
      <c r="C410" s="2">
        <v>0</v>
      </c>
      <c r="D410" s="2">
        <v>0</v>
      </c>
      <c r="E410" s="7">
        <f>FORECAST(A410,INDEX(ross!C$3:C$960,MATCH(A410,ross!B$3:B$960,1)):INDEX(ross!C$3:C$960,MATCH(A410,ross!B$3:B$960,1)+1),INDEX(ross!B$3:B$960,MATCH(A410,ross!B$3:B$960,1)):INDEX(ross!B$3:B$960,MATCH(A410,ross!B$3:B$960,1)+1))</f>
        <v>25.946811669999999</v>
      </c>
      <c r="F410" s="7">
        <f>FORECAST(A410,INDEX(ross!I$3:I$960,MATCH(A410,ross!B$3:B$960,1)):INDEX(ross!I$3:I$960,MATCH(A410,ross!B$3:B$960,1)+1),INDEX(ross!B$3:B$960,MATCH(A410,ross!B$3:B$960,1)):INDEX(ross!B$3:B$960,MATCH(A410,ross!B$3:B$960,1)+1))</f>
        <v>5.8153568624596055</v>
      </c>
      <c r="G410" s="3">
        <f t="shared" si="14"/>
        <v>1.0000000000000001E-30</v>
      </c>
      <c r="H410" s="9">
        <f>FORECAST(A410,INDEX('18O'!C$3:C$29,MATCH(A410,'18O'!A$3:A$29,1)):INDEX('18O'!C$3:C$29,MATCH(A410,'18O'!A$3:A$29,1)+1),INDEX('18O'!A$3:A$29,MATCH(A410,'18O'!A$3:A$29,1)):INDEX('18O'!A$3:A$29,MATCH(A410,'18O'!A$3:A$29,1)+1))</f>
        <v>111.12851768246801</v>
      </c>
      <c r="I410" s="9">
        <f>FORECAST(A410,INDEX('18O'!E$3:E$29,MATCH(A410,'18O'!A$3:A$29,1)):INDEX('18O'!E$3:E$29,MATCH(A410,'18O'!A$3:A$29,1)+1),INDEX('18O'!A$3:A$29,MATCH(A410,'18O'!A$3:A$29,1)):INDEX('18O'!A$3:A$29,MATCH(A410,'18O'!A$3:A$29,1)+1))</f>
        <v>8.73724925321938</v>
      </c>
      <c r="J410" s="27">
        <f>'39Ar'!E410</f>
        <v>0.63000000000000078</v>
      </c>
      <c r="K410" s="8">
        <f t="shared" si="13"/>
        <v>2.3470395886364883E-5</v>
      </c>
      <c r="L410" s="8">
        <f>FORECAST($A410,INDEX(NG!D$2:D$18,MATCH($A410,NG!C$2:C$18,1)):INDEX(NG!D$2:D$18,MATCH($A410,NG!C$2:C$18,1)+1),INDEX(NG!C$2:C$18,MATCH($A410,NG!C$2:C$18,1)):INDEX(NG!C$2:C$18,MATCH($A410,NG!C$2:C$18,1)+1))</f>
        <v>8.7817197413618468E-8</v>
      </c>
      <c r="M410" s="8">
        <f>M409</f>
        <v>2.7026629093031967E-7</v>
      </c>
      <c r="N410" s="8">
        <f>N409</f>
        <v>1.6302604341997689E-8</v>
      </c>
      <c r="O410" s="3">
        <v>3.0000000000000001E-6</v>
      </c>
      <c r="P410" s="3">
        <v>5.0000000000000003E-10</v>
      </c>
      <c r="T410" s="9"/>
    </row>
    <row r="411" spans="1:20" x14ac:dyDescent="0.35">
      <c r="A411">
        <v>409</v>
      </c>
      <c r="B411" s="13">
        <f t="shared" si="15"/>
        <v>-409</v>
      </c>
      <c r="C411" s="2">
        <v>0</v>
      </c>
      <c r="D411" s="2">
        <v>0</v>
      </c>
      <c r="E411" s="7">
        <f>FORECAST(A411,INDEX(ross!C$3:C$960,MATCH(A411,ross!B$3:B$960,1)):INDEX(ross!C$3:C$960,MATCH(A411,ross!B$3:B$960,1)+1),INDEX(ross!B$3:B$960,MATCH(A411,ross!B$3:B$960,1)):INDEX(ross!B$3:B$960,MATCH(A411,ross!B$3:B$960,1)+1))</f>
        <v>25.95004136</v>
      </c>
      <c r="F411" s="7">
        <f>FORECAST(A411,INDEX(ross!I$3:I$960,MATCH(A411,ross!B$3:B$960,1)):INDEX(ross!I$3:I$960,MATCH(A411,ross!B$3:B$960,1)+1),INDEX(ross!B$3:B$960,MATCH(A411,ross!B$3:B$960,1)):INDEX(ross!B$3:B$960,MATCH(A411,ross!B$3:B$960,1)+1))</f>
        <v>5.8170648891057173</v>
      </c>
      <c r="G411" s="3">
        <f t="shared" si="14"/>
        <v>1.0000000000000001E-30</v>
      </c>
      <c r="H411" s="9">
        <f>FORECAST(A411,INDEX('18O'!C$3:C$29,MATCH(A411,'18O'!A$3:A$29,1)):INDEX('18O'!C$3:C$29,MATCH(A411,'18O'!A$3:A$29,1)+1),INDEX('18O'!A$3:A$29,MATCH(A411,'18O'!A$3:A$29,1)):INDEX('18O'!A$3:A$29,MATCH(A411,'18O'!A$3:A$29,1)+1))</f>
        <v>111.12876849761724</v>
      </c>
      <c r="I411" s="9">
        <f>FORECAST(A411,INDEX('18O'!E$3:E$29,MATCH(A411,'18O'!A$3:A$29,1)):INDEX('18O'!E$3:E$29,MATCH(A411,'18O'!A$3:A$29,1)+1),INDEX('18O'!A$3:A$29,MATCH(A411,'18O'!A$3:A$29,1)):INDEX('18O'!A$3:A$29,MATCH(A411,'18O'!A$3:A$29,1)+1))</f>
        <v>8.7376203971317992</v>
      </c>
      <c r="J411" s="27">
        <f>'39Ar'!E411</f>
        <v>0.63000000000000078</v>
      </c>
      <c r="K411" s="8">
        <f t="shared" si="13"/>
        <v>2.3470395886364883E-5</v>
      </c>
      <c r="L411" s="8">
        <f>FORECAST($A411,INDEX(NG!D$2:D$18,MATCH($A411,NG!C$2:C$18,1)):INDEX(NG!D$2:D$18,MATCH($A411,NG!C$2:C$18,1)+1),INDEX(NG!C$2:C$18,MATCH($A411,NG!C$2:C$18,1)):INDEX(NG!C$2:C$18,MATCH($A411,NG!C$2:C$18,1)+1))</f>
        <v>8.7708263569056608E-8</v>
      </c>
      <c r="M411" s="8">
        <f t="shared" ref="M411:M474" si="16">M410</f>
        <v>2.7026629093031967E-7</v>
      </c>
      <c r="N411" s="8">
        <f t="shared" ref="N411:N474" si="17">N410</f>
        <v>1.6302604341997689E-8</v>
      </c>
      <c r="O411" s="3">
        <v>3.0000000000000001E-6</v>
      </c>
      <c r="P411" s="3">
        <v>5.0000000000000003E-10</v>
      </c>
      <c r="T411" s="9"/>
    </row>
    <row r="412" spans="1:20" x14ac:dyDescent="0.35">
      <c r="A412">
        <v>410</v>
      </c>
      <c r="B412" s="13">
        <f t="shared" si="15"/>
        <v>-410</v>
      </c>
      <c r="C412" s="2">
        <v>0</v>
      </c>
      <c r="D412" s="2">
        <v>0</v>
      </c>
      <c r="E412" s="7">
        <f>FORECAST(A412,INDEX(ross!C$3:C$960,MATCH(A412,ross!B$3:B$960,1)):INDEX(ross!C$3:C$960,MATCH(A412,ross!B$3:B$960,1)+1),INDEX(ross!B$3:B$960,MATCH(A412,ross!B$3:B$960,1)):INDEX(ross!B$3:B$960,MATCH(A412,ross!B$3:B$960,1)+1))</f>
        <v>25.952905479999998</v>
      </c>
      <c r="F412" s="7">
        <f>FORECAST(A412,INDEX(ross!I$3:I$960,MATCH(A412,ross!B$3:B$960,1)):INDEX(ross!I$3:I$960,MATCH(A412,ross!B$3:B$960,1)+1),INDEX(ross!B$3:B$960,MATCH(A412,ross!B$3:B$960,1)):INDEX(ross!B$3:B$960,MATCH(A412,ross!B$3:B$960,1)+1))</f>
        <v>5.8163505774908941</v>
      </c>
      <c r="G412" s="3">
        <f t="shared" si="14"/>
        <v>1.0000000000000001E-30</v>
      </c>
      <c r="H412" s="9">
        <f>FORECAST(A412,INDEX('18O'!C$3:C$29,MATCH(A412,'18O'!A$3:A$29,1)):INDEX('18O'!C$3:C$29,MATCH(A412,'18O'!A$3:A$29,1)+1),INDEX('18O'!A$3:A$29,MATCH(A412,'18O'!A$3:A$29,1)):INDEX('18O'!A$3:A$29,MATCH(A412,'18O'!A$3:A$29,1)+1))</f>
        <v>111.12901931276649</v>
      </c>
      <c r="I412" s="9">
        <f>FORECAST(A412,INDEX('18O'!E$3:E$29,MATCH(A412,'18O'!A$3:A$29,1)):INDEX('18O'!E$3:E$29,MATCH(A412,'18O'!A$3:A$29,1)+1),INDEX('18O'!A$3:A$29,MATCH(A412,'18O'!A$3:A$29,1)):INDEX('18O'!A$3:A$29,MATCH(A412,'18O'!A$3:A$29,1)+1))</f>
        <v>8.7379915410442184</v>
      </c>
      <c r="J412" s="27">
        <f>'39Ar'!E412</f>
        <v>0.63000000000000078</v>
      </c>
      <c r="K412" s="8">
        <f t="shared" si="13"/>
        <v>2.3470395886364883E-5</v>
      </c>
      <c r="L412" s="8">
        <f>FORECAST($A412,INDEX(NG!D$2:D$18,MATCH($A412,NG!C$2:C$18,1)):INDEX(NG!D$2:D$18,MATCH($A412,NG!C$2:C$18,1)+1),INDEX(NG!C$2:C$18,MATCH($A412,NG!C$2:C$18,1)):INDEX(NG!C$2:C$18,MATCH($A412,NG!C$2:C$18,1)+1))</f>
        <v>8.7599329724494747E-8</v>
      </c>
      <c r="M412" s="8">
        <f t="shared" si="16"/>
        <v>2.7026629093031967E-7</v>
      </c>
      <c r="N412" s="8">
        <f t="shared" si="17"/>
        <v>1.6302604341997689E-8</v>
      </c>
      <c r="O412" s="3">
        <v>3.0000000000000001E-6</v>
      </c>
      <c r="P412" s="3">
        <v>5.0000000000000003E-10</v>
      </c>
      <c r="T412" s="9"/>
    </row>
    <row r="413" spans="1:20" x14ac:dyDescent="0.35">
      <c r="A413">
        <v>411</v>
      </c>
      <c r="B413" s="13">
        <f t="shared" si="15"/>
        <v>-411</v>
      </c>
      <c r="C413" s="2">
        <v>0</v>
      </c>
      <c r="D413" s="2">
        <v>0</v>
      </c>
      <c r="E413" s="7">
        <f>FORECAST(A413,INDEX(ross!C$3:C$960,MATCH(A413,ross!B$3:B$960,1)):INDEX(ross!C$3:C$960,MATCH(A413,ross!B$3:B$960,1)+1),INDEX(ross!B$3:B$960,MATCH(A413,ross!B$3:B$960,1)):INDEX(ross!B$3:B$960,MATCH(A413,ross!B$3:B$960,1)+1))</f>
        <v>25.955300479999998</v>
      </c>
      <c r="F413" s="7">
        <f>FORECAST(A413,INDEX(ross!I$3:I$960,MATCH(A413,ross!B$3:B$960,1)):INDEX(ross!I$3:I$960,MATCH(A413,ross!B$3:B$960,1)+1),INDEX(ross!B$3:B$960,MATCH(A413,ross!B$3:B$960,1)):INDEX(ross!B$3:B$960,MATCH(A413,ross!B$3:B$960,1)+1))</f>
        <v>5.8163284583532455</v>
      </c>
      <c r="G413" s="3">
        <f t="shared" si="14"/>
        <v>1.0000000000000001E-30</v>
      </c>
      <c r="H413" s="9">
        <f>FORECAST(A413,INDEX('18O'!C$3:C$29,MATCH(A413,'18O'!A$3:A$29,1)):INDEX('18O'!C$3:C$29,MATCH(A413,'18O'!A$3:A$29,1)+1),INDEX('18O'!A$3:A$29,MATCH(A413,'18O'!A$3:A$29,1)):INDEX('18O'!A$3:A$29,MATCH(A413,'18O'!A$3:A$29,1)+1))</f>
        <v>111.12927012791572</v>
      </c>
      <c r="I413" s="9">
        <f>FORECAST(A413,INDEX('18O'!E$3:E$29,MATCH(A413,'18O'!A$3:A$29,1)):INDEX('18O'!E$3:E$29,MATCH(A413,'18O'!A$3:A$29,1)+1),INDEX('18O'!A$3:A$29,MATCH(A413,'18O'!A$3:A$29,1)):INDEX('18O'!A$3:A$29,MATCH(A413,'18O'!A$3:A$29,1)+1))</f>
        <v>8.7383626849566376</v>
      </c>
      <c r="J413" s="27">
        <f>'39Ar'!E413</f>
        <v>0.63000000000000078</v>
      </c>
      <c r="K413" s="8">
        <f t="shared" si="13"/>
        <v>2.3470395886364883E-5</v>
      </c>
      <c r="L413" s="8">
        <f>FORECAST($A413,INDEX(NG!D$2:D$18,MATCH($A413,NG!C$2:C$18,1)):INDEX(NG!D$2:D$18,MATCH($A413,NG!C$2:C$18,1)+1),INDEX(NG!C$2:C$18,MATCH($A413,NG!C$2:C$18,1)):INDEX(NG!C$2:C$18,MATCH($A413,NG!C$2:C$18,1)+1))</f>
        <v>8.7490395879932899E-8</v>
      </c>
      <c r="M413" s="8">
        <f t="shared" si="16"/>
        <v>2.7026629093031967E-7</v>
      </c>
      <c r="N413" s="8">
        <f t="shared" si="17"/>
        <v>1.6302604341997689E-8</v>
      </c>
      <c r="O413" s="3">
        <v>3.0000000000000001E-6</v>
      </c>
      <c r="P413" s="3">
        <v>5.0000000000000003E-10</v>
      </c>
      <c r="T413" s="9"/>
    </row>
    <row r="414" spans="1:20" x14ac:dyDescent="0.35">
      <c r="A414">
        <v>412</v>
      </c>
      <c r="B414" s="13">
        <f t="shared" si="15"/>
        <v>-412</v>
      </c>
      <c r="C414" s="2">
        <v>0</v>
      </c>
      <c r="D414" s="2">
        <v>0</v>
      </c>
      <c r="E414" s="7">
        <f>FORECAST(A414,INDEX(ross!C$3:C$960,MATCH(A414,ross!B$3:B$960,1)):INDEX(ross!C$3:C$960,MATCH(A414,ross!B$3:B$960,1)+1),INDEX(ross!B$3:B$960,MATCH(A414,ross!B$3:B$960,1)):INDEX(ross!B$3:B$960,MATCH(A414,ross!B$3:B$960,1)+1))</f>
        <v>25.956002430000002</v>
      </c>
      <c r="F414" s="7">
        <f>FORECAST(A414,INDEX(ross!I$3:I$960,MATCH(A414,ross!B$3:B$960,1)):INDEX(ross!I$3:I$960,MATCH(A414,ross!B$3:B$960,1)+1),INDEX(ross!B$3:B$960,MATCH(A414,ross!B$3:B$960,1)):INDEX(ross!B$3:B$960,MATCH(A414,ross!B$3:B$960,1)+1))</f>
        <v>5.8203642586972624</v>
      </c>
      <c r="G414" s="3">
        <f t="shared" si="14"/>
        <v>1.0000000000000001E-30</v>
      </c>
      <c r="H414" s="9">
        <f>FORECAST(A414,INDEX('18O'!C$3:C$29,MATCH(A414,'18O'!A$3:A$29,1)):INDEX('18O'!C$3:C$29,MATCH(A414,'18O'!A$3:A$29,1)+1),INDEX('18O'!A$3:A$29,MATCH(A414,'18O'!A$3:A$29,1)):INDEX('18O'!A$3:A$29,MATCH(A414,'18O'!A$3:A$29,1)+1))</f>
        <v>111.12952094306496</v>
      </c>
      <c r="I414" s="9">
        <f>FORECAST(A414,INDEX('18O'!E$3:E$29,MATCH(A414,'18O'!A$3:A$29,1)):INDEX('18O'!E$3:E$29,MATCH(A414,'18O'!A$3:A$29,1)+1),INDEX('18O'!A$3:A$29,MATCH(A414,'18O'!A$3:A$29,1)):INDEX('18O'!A$3:A$29,MATCH(A414,'18O'!A$3:A$29,1)+1))</f>
        <v>8.7387338288690568</v>
      </c>
      <c r="J414" s="27">
        <f>'39Ar'!E414</f>
        <v>0.63000000000000078</v>
      </c>
      <c r="K414" s="8">
        <f t="shared" si="13"/>
        <v>2.3470395886364883E-5</v>
      </c>
      <c r="L414" s="8">
        <f>FORECAST($A414,INDEX(NG!D$2:D$18,MATCH($A414,NG!C$2:C$18,1)):INDEX(NG!D$2:D$18,MATCH($A414,NG!C$2:C$18,1)+1),INDEX(NG!C$2:C$18,MATCH($A414,NG!C$2:C$18,1)):INDEX(NG!C$2:C$18,MATCH($A414,NG!C$2:C$18,1)+1))</f>
        <v>8.7381462035371039E-8</v>
      </c>
      <c r="M414" s="8">
        <f t="shared" si="16"/>
        <v>2.7026629093031967E-7</v>
      </c>
      <c r="N414" s="8">
        <f t="shared" si="17"/>
        <v>1.6302604341997689E-8</v>
      </c>
      <c r="O414" s="3">
        <v>3.0000000000000001E-6</v>
      </c>
      <c r="P414" s="3">
        <v>5.0000000000000003E-10</v>
      </c>
      <c r="T414" s="9"/>
    </row>
    <row r="415" spans="1:20" x14ac:dyDescent="0.35">
      <c r="A415">
        <v>413</v>
      </c>
      <c r="B415" s="13">
        <f t="shared" si="15"/>
        <v>-413</v>
      </c>
      <c r="C415" s="2">
        <v>0</v>
      </c>
      <c r="D415" s="2">
        <v>0</v>
      </c>
      <c r="E415" s="7">
        <f>FORECAST(A415,INDEX(ross!C$3:C$960,MATCH(A415,ross!B$3:B$960,1)):INDEX(ross!C$3:C$960,MATCH(A415,ross!B$3:B$960,1)+1),INDEX(ross!B$3:B$960,MATCH(A415,ross!B$3:B$960,1)):INDEX(ross!B$3:B$960,MATCH(A415,ross!B$3:B$960,1)+1))</f>
        <v>25.958522959999996</v>
      </c>
      <c r="F415" s="7">
        <f>FORECAST(A415,INDEX(ross!I$3:I$960,MATCH(A415,ross!B$3:B$960,1)):INDEX(ross!I$3:I$960,MATCH(A415,ross!B$3:B$960,1)+1),INDEX(ross!B$3:B$960,MATCH(A415,ross!B$3:B$960,1)):INDEX(ross!B$3:B$960,MATCH(A415,ross!B$3:B$960,1)+1))</f>
        <v>5.820063084593853</v>
      </c>
      <c r="G415" s="3">
        <f t="shared" si="14"/>
        <v>1.0000000000000001E-30</v>
      </c>
      <c r="H415" s="9">
        <f>FORECAST(A415,INDEX('18O'!C$3:C$29,MATCH(A415,'18O'!A$3:A$29,1)):INDEX('18O'!C$3:C$29,MATCH(A415,'18O'!A$3:A$29,1)+1),INDEX('18O'!A$3:A$29,MATCH(A415,'18O'!A$3:A$29,1)):INDEX('18O'!A$3:A$29,MATCH(A415,'18O'!A$3:A$29,1)+1))</f>
        <v>111.12977175821419</v>
      </c>
      <c r="I415" s="9">
        <f>FORECAST(A415,INDEX('18O'!E$3:E$29,MATCH(A415,'18O'!A$3:A$29,1)):INDEX('18O'!E$3:E$29,MATCH(A415,'18O'!A$3:A$29,1)+1),INDEX('18O'!A$3:A$29,MATCH(A415,'18O'!A$3:A$29,1)):INDEX('18O'!A$3:A$29,MATCH(A415,'18O'!A$3:A$29,1)+1))</f>
        <v>8.739104972781476</v>
      </c>
      <c r="J415" s="27">
        <f>'39Ar'!E415</f>
        <v>0.63000000000000078</v>
      </c>
      <c r="K415" s="8">
        <f t="shared" si="13"/>
        <v>2.3470395886364883E-5</v>
      </c>
      <c r="L415" s="8">
        <f>FORECAST($A415,INDEX(NG!D$2:D$18,MATCH($A415,NG!C$2:C$18,1)):INDEX(NG!D$2:D$18,MATCH($A415,NG!C$2:C$18,1)+1),INDEX(NG!C$2:C$18,MATCH($A415,NG!C$2:C$18,1)):INDEX(NG!C$2:C$18,MATCH($A415,NG!C$2:C$18,1)+1))</f>
        <v>8.7272528190809178E-8</v>
      </c>
      <c r="M415" s="8">
        <f t="shared" si="16"/>
        <v>2.7026629093031967E-7</v>
      </c>
      <c r="N415" s="8">
        <f t="shared" si="17"/>
        <v>1.6302604341997689E-8</v>
      </c>
      <c r="O415" s="3">
        <v>3.0000000000000001E-6</v>
      </c>
      <c r="P415" s="3">
        <v>5.0000000000000003E-10</v>
      </c>
      <c r="T415" s="9"/>
    </row>
    <row r="416" spans="1:20" x14ac:dyDescent="0.35">
      <c r="A416">
        <v>414</v>
      </c>
      <c r="B416" s="13">
        <f t="shared" si="15"/>
        <v>-414</v>
      </c>
      <c r="C416" s="2">
        <v>0</v>
      </c>
      <c r="D416" s="2">
        <v>0</v>
      </c>
      <c r="E416" s="7">
        <f>FORECAST(A416,INDEX(ross!C$3:C$960,MATCH(A416,ross!B$3:B$960,1)):INDEX(ross!C$3:C$960,MATCH(A416,ross!B$3:B$960,1)+1),INDEX(ross!B$3:B$960,MATCH(A416,ross!B$3:B$960,1)):INDEX(ross!B$3:B$960,MATCH(A416,ross!B$3:B$960,1)+1))</f>
        <v>25.958308949999996</v>
      </c>
      <c r="F416" s="7">
        <f>FORECAST(A416,INDEX(ross!I$3:I$960,MATCH(A416,ross!B$3:B$960,1)):INDEX(ross!I$3:I$960,MATCH(A416,ross!B$3:B$960,1)+1),INDEX(ross!B$3:B$960,MATCH(A416,ross!B$3:B$960,1)):INDEX(ross!B$3:B$960,MATCH(A416,ross!B$3:B$960,1)+1))</f>
        <v>5.8204607547075646</v>
      </c>
      <c r="G416" s="3">
        <f t="shared" si="14"/>
        <v>1.0000000000000001E-30</v>
      </c>
      <c r="H416" s="9">
        <f>FORECAST(A416,INDEX('18O'!C$3:C$29,MATCH(A416,'18O'!A$3:A$29,1)):INDEX('18O'!C$3:C$29,MATCH(A416,'18O'!A$3:A$29,1)+1),INDEX('18O'!A$3:A$29,MATCH(A416,'18O'!A$3:A$29,1)):INDEX('18O'!A$3:A$29,MATCH(A416,'18O'!A$3:A$29,1)+1))</f>
        <v>111.13002257336342</v>
      </c>
      <c r="I416" s="9">
        <f>FORECAST(A416,INDEX('18O'!E$3:E$29,MATCH(A416,'18O'!A$3:A$29,1)):INDEX('18O'!E$3:E$29,MATCH(A416,'18O'!A$3:A$29,1)+1),INDEX('18O'!A$3:A$29,MATCH(A416,'18O'!A$3:A$29,1)):INDEX('18O'!A$3:A$29,MATCH(A416,'18O'!A$3:A$29,1)+1))</f>
        <v>8.7394761166938952</v>
      </c>
      <c r="J416" s="27">
        <f>'39Ar'!E416</f>
        <v>0.63000000000000078</v>
      </c>
      <c r="K416" s="8">
        <f t="shared" si="13"/>
        <v>2.3470395886364883E-5</v>
      </c>
      <c r="L416" s="8">
        <f>FORECAST($A416,INDEX(NG!D$2:D$18,MATCH($A416,NG!C$2:C$18,1)):INDEX(NG!D$2:D$18,MATCH($A416,NG!C$2:C$18,1)+1),INDEX(NG!C$2:C$18,MATCH($A416,NG!C$2:C$18,1)):INDEX(NG!C$2:C$18,MATCH($A416,NG!C$2:C$18,1)+1))</f>
        <v>8.7163594346247331E-8</v>
      </c>
      <c r="M416" s="8">
        <f t="shared" si="16"/>
        <v>2.7026629093031967E-7</v>
      </c>
      <c r="N416" s="8">
        <f t="shared" si="17"/>
        <v>1.6302604341997689E-8</v>
      </c>
      <c r="O416" s="3">
        <v>3.0000000000000001E-6</v>
      </c>
      <c r="P416" s="3">
        <v>5.0000000000000003E-10</v>
      </c>
      <c r="T416" s="9"/>
    </row>
    <row r="417" spans="1:20" x14ac:dyDescent="0.35">
      <c r="A417">
        <v>415</v>
      </c>
      <c r="B417" s="13">
        <f t="shared" si="15"/>
        <v>-415</v>
      </c>
      <c r="C417" s="2">
        <v>0</v>
      </c>
      <c r="D417" s="2">
        <v>0</v>
      </c>
      <c r="E417" s="7">
        <f>FORECAST(A417,INDEX(ross!C$3:C$960,MATCH(A417,ross!B$3:B$960,1)):INDEX(ross!C$3:C$960,MATCH(A417,ross!B$3:B$960,1)+1),INDEX(ross!B$3:B$960,MATCH(A417,ross!B$3:B$960,1)):INDEX(ross!B$3:B$960,MATCH(A417,ross!B$3:B$960,1)+1))</f>
        <v>25.960309330000001</v>
      </c>
      <c r="F417" s="7">
        <f>FORECAST(A417,INDEX(ross!I$3:I$960,MATCH(A417,ross!B$3:B$960,1)):INDEX(ross!I$3:I$960,MATCH(A417,ross!B$3:B$960,1)+1),INDEX(ross!B$3:B$960,MATCH(A417,ross!B$3:B$960,1)):INDEX(ross!B$3:B$960,MATCH(A417,ross!B$3:B$960,1)+1))</f>
        <v>5.8199168439263049</v>
      </c>
      <c r="G417" s="3">
        <f t="shared" si="14"/>
        <v>1.0000000000000001E-30</v>
      </c>
      <c r="H417" s="9">
        <f>FORECAST(A417,INDEX('18O'!C$3:C$29,MATCH(A417,'18O'!A$3:A$29,1)):INDEX('18O'!C$3:C$29,MATCH(A417,'18O'!A$3:A$29,1)+1),INDEX('18O'!A$3:A$29,MATCH(A417,'18O'!A$3:A$29,1)):INDEX('18O'!A$3:A$29,MATCH(A417,'18O'!A$3:A$29,1)+1))</f>
        <v>111.13027338851266</v>
      </c>
      <c r="I417" s="9">
        <f>FORECAST(A417,INDEX('18O'!E$3:E$29,MATCH(A417,'18O'!A$3:A$29,1)):INDEX('18O'!E$3:E$29,MATCH(A417,'18O'!A$3:A$29,1)+1),INDEX('18O'!A$3:A$29,MATCH(A417,'18O'!A$3:A$29,1)):INDEX('18O'!A$3:A$29,MATCH(A417,'18O'!A$3:A$29,1)+1))</f>
        <v>8.7398472606063144</v>
      </c>
      <c r="J417" s="27">
        <f>'39Ar'!E417</f>
        <v>0.63000000000000078</v>
      </c>
      <c r="K417" s="8">
        <f t="shared" si="13"/>
        <v>2.3470395886364883E-5</v>
      </c>
      <c r="L417" s="8">
        <f>FORECAST($A417,INDEX(NG!D$2:D$18,MATCH($A417,NG!C$2:C$18,1)):INDEX(NG!D$2:D$18,MATCH($A417,NG!C$2:C$18,1)+1),INDEX(NG!C$2:C$18,MATCH($A417,NG!C$2:C$18,1)):INDEX(NG!C$2:C$18,MATCH($A417,NG!C$2:C$18,1)+1))</f>
        <v>8.705466050168547E-8</v>
      </c>
      <c r="M417" s="8">
        <f t="shared" si="16"/>
        <v>2.7026629093031967E-7</v>
      </c>
      <c r="N417" s="8">
        <f t="shared" si="17"/>
        <v>1.6302604341997689E-8</v>
      </c>
      <c r="O417" s="3">
        <v>3.0000000000000001E-6</v>
      </c>
      <c r="P417" s="3">
        <v>5.0000000000000003E-10</v>
      </c>
      <c r="T417" s="9"/>
    </row>
    <row r="418" spans="1:20" x14ac:dyDescent="0.35">
      <c r="A418">
        <v>416</v>
      </c>
      <c r="B418" s="13">
        <f t="shared" si="15"/>
        <v>-416</v>
      </c>
      <c r="C418" s="2">
        <v>0</v>
      </c>
      <c r="D418" s="2">
        <v>0</v>
      </c>
      <c r="E418" s="7">
        <f>FORECAST(A418,INDEX(ross!C$3:C$960,MATCH(A418,ross!B$3:B$960,1)):INDEX(ross!C$3:C$960,MATCH(A418,ross!B$3:B$960,1)+1),INDEX(ross!B$3:B$960,MATCH(A418,ross!B$3:B$960,1)):INDEX(ross!B$3:B$960,MATCH(A418,ross!B$3:B$960,1)+1))</f>
        <v>25.961563470000002</v>
      </c>
      <c r="F418" s="7">
        <f>FORECAST(A418,INDEX(ross!I$3:I$960,MATCH(A418,ross!B$3:B$960,1)):INDEX(ross!I$3:I$960,MATCH(A418,ross!B$3:B$960,1)+1),INDEX(ross!B$3:B$960,MATCH(A418,ross!B$3:B$960,1)):INDEX(ross!B$3:B$960,MATCH(A418,ross!B$3:B$960,1)+1))</f>
        <v>5.8204574189083527</v>
      </c>
      <c r="G418" s="3">
        <f t="shared" si="14"/>
        <v>1.0000000000000001E-30</v>
      </c>
      <c r="H418" s="9">
        <f>FORECAST(A418,INDEX('18O'!C$3:C$29,MATCH(A418,'18O'!A$3:A$29,1)):INDEX('18O'!C$3:C$29,MATCH(A418,'18O'!A$3:A$29,1)+1),INDEX('18O'!A$3:A$29,MATCH(A418,'18O'!A$3:A$29,1)):INDEX('18O'!A$3:A$29,MATCH(A418,'18O'!A$3:A$29,1)+1))</f>
        <v>111.13052420366189</v>
      </c>
      <c r="I418" s="9">
        <f>FORECAST(A418,INDEX('18O'!E$3:E$29,MATCH(A418,'18O'!A$3:A$29,1)):INDEX('18O'!E$3:E$29,MATCH(A418,'18O'!A$3:A$29,1)+1),INDEX('18O'!A$3:A$29,MATCH(A418,'18O'!A$3:A$29,1)):INDEX('18O'!A$3:A$29,MATCH(A418,'18O'!A$3:A$29,1)+1))</f>
        <v>8.7402184045187337</v>
      </c>
      <c r="J418" s="27">
        <f>'39Ar'!E418</f>
        <v>0.63000000000000078</v>
      </c>
      <c r="K418" s="8">
        <f t="shared" si="13"/>
        <v>2.3470395886364883E-5</v>
      </c>
      <c r="L418" s="8">
        <f>FORECAST($A418,INDEX(NG!D$2:D$18,MATCH($A418,NG!C$2:C$18,1)):INDEX(NG!D$2:D$18,MATCH($A418,NG!C$2:C$18,1)+1),INDEX(NG!C$2:C$18,MATCH($A418,NG!C$2:C$18,1)):INDEX(NG!C$2:C$18,MATCH($A418,NG!C$2:C$18,1)+1))</f>
        <v>8.6945726657123609E-8</v>
      </c>
      <c r="M418" s="8">
        <f t="shared" si="16"/>
        <v>2.7026629093031967E-7</v>
      </c>
      <c r="N418" s="8">
        <f t="shared" si="17"/>
        <v>1.6302604341997689E-8</v>
      </c>
      <c r="O418" s="3">
        <v>3.0000000000000001E-6</v>
      </c>
      <c r="P418" s="3">
        <v>5.0000000000000003E-10</v>
      </c>
      <c r="T418" s="9"/>
    </row>
    <row r="419" spans="1:20" x14ac:dyDescent="0.35">
      <c r="A419">
        <v>417</v>
      </c>
      <c r="B419" s="13">
        <f t="shared" si="15"/>
        <v>-417</v>
      </c>
      <c r="C419" s="2">
        <v>0</v>
      </c>
      <c r="D419" s="2">
        <v>0</v>
      </c>
      <c r="E419" s="7">
        <f>FORECAST(A419,INDEX(ross!C$3:C$960,MATCH(A419,ross!B$3:B$960,1)):INDEX(ross!C$3:C$960,MATCH(A419,ross!B$3:B$960,1)+1),INDEX(ross!B$3:B$960,MATCH(A419,ross!B$3:B$960,1)):INDEX(ross!B$3:B$960,MATCH(A419,ross!B$3:B$960,1)+1))</f>
        <v>25.962536480000001</v>
      </c>
      <c r="F419" s="7">
        <f>FORECAST(A419,INDEX(ross!I$3:I$960,MATCH(A419,ross!B$3:B$960,1)):INDEX(ross!I$3:I$960,MATCH(A419,ross!B$3:B$960,1)+1),INDEX(ross!B$3:B$960,MATCH(A419,ross!B$3:B$960,1)):INDEX(ross!B$3:B$960,MATCH(A419,ross!B$3:B$960,1)+1))</f>
        <v>5.8203589630990695</v>
      </c>
      <c r="G419" s="3">
        <f t="shared" ref="G419:G450" si="18">1E-30</f>
        <v>1.0000000000000001E-30</v>
      </c>
      <c r="H419" s="9">
        <f>FORECAST(A419,INDEX('18O'!C$3:C$29,MATCH(A419,'18O'!A$3:A$29,1)):INDEX('18O'!C$3:C$29,MATCH(A419,'18O'!A$3:A$29,1)+1),INDEX('18O'!A$3:A$29,MATCH(A419,'18O'!A$3:A$29,1)):INDEX('18O'!A$3:A$29,MATCH(A419,'18O'!A$3:A$29,1)+1))</f>
        <v>111.13077501881112</v>
      </c>
      <c r="I419" s="9">
        <f>FORECAST(A419,INDEX('18O'!E$3:E$29,MATCH(A419,'18O'!A$3:A$29,1)):INDEX('18O'!E$3:E$29,MATCH(A419,'18O'!A$3:A$29,1)+1),INDEX('18O'!A$3:A$29,MATCH(A419,'18O'!A$3:A$29,1)):INDEX('18O'!A$3:A$29,MATCH(A419,'18O'!A$3:A$29,1)+1))</f>
        <v>8.7405895484311529</v>
      </c>
      <c r="J419" s="27">
        <f>'39Ar'!E419</f>
        <v>0.63000000000000078</v>
      </c>
      <c r="K419" s="8">
        <f t="shared" si="13"/>
        <v>2.3470395886364883E-5</v>
      </c>
      <c r="L419" s="8">
        <f>FORECAST($A419,INDEX(NG!D$2:D$18,MATCH($A419,NG!C$2:C$18,1)):INDEX(NG!D$2:D$18,MATCH($A419,NG!C$2:C$18,1)+1),INDEX(NG!C$2:C$18,MATCH($A419,NG!C$2:C$18,1)):INDEX(NG!C$2:C$18,MATCH($A419,NG!C$2:C$18,1)+1))</f>
        <v>8.6836792812561762E-8</v>
      </c>
      <c r="M419" s="8">
        <f t="shared" si="16"/>
        <v>2.7026629093031967E-7</v>
      </c>
      <c r="N419" s="8">
        <f t="shared" si="17"/>
        <v>1.6302604341997689E-8</v>
      </c>
      <c r="O419" s="3">
        <v>3.0000000000000001E-6</v>
      </c>
      <c r="P419" s="3">
        <v>5.0000000000000003E-10</v>
      </c>
      <c r="T419" s="9"/>
    </row>
    <row r="420" spans="1:20" x14ac:dyDescent="0.35">
      <c r="A420">
        <v>418</v>
      </c>
      <c r="B420" s="13">
        <f t="shared" si="15"/>
        <v>-418</v>
      </c>
      <c r="C420" s="2">
        <v>0</v>
      </c>
      <c r="D420" s="2">
        <v>0</v>
      </c>
      <c r="E420" s="7">
        <f>FORECAST(A420,INDEX(ross!C$3:C$960,MATCH(A420,ross!B$3:B$960,1)):INDEX(ross!C$3:C$960,MATCH(A420,ross!B$3:B$960,1)+1),INDEX(ross!B$3:B$960,MATCH(A420,ross!B$3:B$960,1)):INDEX(ross!B$3:B$960,MATCH(A420,ross!B$3:B$960,1)+1))</f>
        <v>25.962695439999997</v>
      </c>
      <c r="F420" s="7">
        <f>FORECAST(A420,INDEX(ross!I$3:I$960,MATCH(A420,ross!B$3:B$960,1)):INDEX(ross!I$3:I$960,MATCH(A420,ross!B$3:B$960,1)+1),INDEX(ross!B$3:B$960,MATCH(A420,ross!B$3:B$960,1)):INDEX(ross!B$3:B$960,MATCH(A420,ross!B$3:B$960,1)+1))</f>
        <v>5.8222451936103923</v>
      </c>
      <c r="G420" s="3">
        <f t="shared" si="18"/>
        <v>1.0000000000000001E-30</v>
      </c>
      <c r="H420" s="9">
        <f>FORECAST(A420,INDEX('18O'!C$3:C$29,MATCH(A420,'18O'!A$3:A$29,1)):INDEX('18O'!C$3:C$29,MATCH(A420,'18O'!A$3:A$29,1)+1),INDEX('18O'!A$3:A$29,MATCH(A420,'18O'!A$3:A$29,1)):INDEX('18O'!A$3:A$29,MATCH(A420,'18O'!A$3:A$29,1)+1))</f>
        <v>111.13102583396036</v>
      </c>
      <c r="I420" s="9">
        <f>FORECAST(A420,INDEX('18O'!E$3:E$29,MATCH(A420,'18O'!A$3:A$29,1)):INDEX('18O'!E$3:E$29,MATCH(A420,'18O'!A$3:A$29,1)+1),INDEX('18O'!A$3:A$29,MATCH(A420,'18O'!A$3:A$29,1)):INDEX('18O'!A$3:A$29,MATCH(A420,'18O'!A$3:A$29,1)+1))</f>
        <v>8.7409606923435739</v>
      </c>
      <c r="J420" s="27">
        <f>'39Ar'!E420</f>
        <v>0.63000000000000078</v>
      </c>
      <c r="K420" s="8">
        <f t="shared" si="13"/>
        <v>2.3470395886364883E-5</v>
      </c>
      <c r="L420" s="8">
        <f>FORECAST($A420,INDEX(NG!D$2:D$18,MATCH($A420,NG!C$2:C$18,1)):INDEX(NG!D$2:D$18,MATCH($A420,NG!C$2:C$18,1)+1),INDEX(NG!C$2:C$18,MATCH($A420,NG!C$2:C$18,1)):INDEX(NG!C$2:C$18,MATCH($A420,NG!C$2:C$18,1)+1))</f>
        <v>8.6727858967999888E-8</v>
      </c>
      <c r="M420" s="8">
        <f t="shared" si="16"/>
        <v>2.7026629093031967E-7</v>
      </c>
      <c r="N420" s="8">
        <f t="shared" si="17"/>
        <v>1.6302604341997689E-8</v>
      </c>
      <c r="O420" s="3">
        <v>3.0000000000000001E-6</v>
      </c>
      <c r="P420" s="3">
        <v>5.0000000000000003E-10</v>
      </c>
      <c r="T420" s="9"/>
    </row>
    <row r="421" spans="1:20" x14ac:dyDescent="0.35">
      <c r="A421">
        <v>419</v>
      </c>
      <c r="B421" s="13">
        <f t="shared" si="15"/>
        <v>-419</v>
      </c>
      <c r="C421" s="2">
        <v>0</v>
      </c>
      <c r="D421" s="2">
        <v>0</v>
      </c>
      <c r="E421" s="7">
        <f>FORECAST(A421,INDEX(ross!C$3:C$960,MATCH(A421,ross!B$3:B$960,1)):INDEX(ross!C$3:C$960,MATCH(A421,ross!B$3:B$960,1)+1),INDEX(ross!B$3:B$960,MATCH(A421,ross!B$3:B$960,1)):INDEX(ross!B$3:B$960,MATCH(A421,ross!B$3:B$960,1)+1))</f>
        <v>25.96574176</v>
      </c>
      <c r="F421" s="7">
        <f>FORECAST(A421,INDEX(ross!I$3:I$960,MATCH(A421,ross!B$3:B$960,1)):INDEX(ross!I$3:I$960,MATCH(A421,ross!B$3:B$960,1)+1),INDEX(ross!B$3:B$960,MATCH(A421,ross!B$3:B$960,1)):INDEX(ross!B$3:B$960,MATCH(A421,ross!B$3:B$960,1)+1))</f>
        <v>5.8220718596332262</v>
      </c>
      <c r="G421" s="3">
        <f t="shared" si="18"/>
        <v>1.0000000000000001E-30</v>
      </c>
      <c r="H421" s="9">
        <f>FORECAST(A421,INDEX('18O'!C$3:C$29,MATCH(A421,'18O'!A$3:A$29,1)):INDEX('18O'!C$3:C$29,MATCH(A421,'18O'!A$3:A$29,1)+1),INDEX('18O'!A$3:A$29,MATCH(A421,'18O'!A$3:A$29,1)):INDEX('18O'!A$3:A$29,MATCH(A421,'18O'!A$3:A$29,1)+1))</f>
        <v>111.13127664910959</v>
      </c>
      <c r="I421" s="9">
        <f>FORECAST(A421,INDEX('18O'!E$3:E$29,MATCH(A421,'18O'!A$3:A$29,1)):INDEX('18O'!E$3:E$29,MATCH(A421,'18O'!A$3:A$29,1)+1),INDEX('18O'!A$3:A$29,MATCH(A421,'18O'!A$3:A$29,1)):INDEX('18O'!A$3:A$29,MATCH(A421,'18O'!A$3:A$29,1)+1))</f>
        <v>8.7413318362559931</v>
      </c>
      <c r="J421" s="27">
        <f>'39Ar'!E421</f>
        <v>0.63000000000000078</v>
      </c>
      <c r="K421" s="8">
        <f t="shared" si="13"/>
        <v>2.3470395886364883E-5</v>
      </c>
      <c r="L421" s="8">
        <f>FORECAST($A421,INDEX(NG!D$2:D$18,MATCH($A421,NG!C$2:C$18,1)):INDEX(NG!D$2:D$18,MATCH($A421,NG!C$2:C$18,1)+1),INDEX(NG!C$2:C$18,MATCH($A421,NG!C$2:C$18,1)):INDEX(NG!C$2:C$18,MATCH($A421,NG!C$2:C$18,1)+1))</f>
        <v>8.6618925123438041E-8</v>
      </c>
      <c r="M421" s="8">
        <f t="shared" si="16"/>
        <v>2.7026629093031967E-7</v>
      </c>
      <c r="N421" s="8">
        <f t="shared" si="17"/>
        <v>1.6302604341997689E-8</v>
      </c>
      <c r="O421" s="3">
        <v>3.0000000000000001E-6</v>
      </c>
      <c r="P421" s="3">
        <v>5.0000000000000003E-10</v>
      </c>
      <c r="T421" s="9"/>
    </row>
    <row r="422" spans="1:20" x14ac:dyDescent="0.35">
      <c r="A422">
        <v>420</v>
      </c>
      <c r="B422" s="13">
        <f t="shared" si="15"/>
        <v>-420</v>
      </c>
      <c r="C422" s="2">
        <v>0</v>
      </c>
      <c r="D422" s="2">
        <v>0</v>
      </c>
      <c r="E422" s="7">
        <f>FORECAST(A422,INDEX(ross!C$3:C$960,MATCH(A422,ross!B$3:B$960,1)):INDEX(ross!C$3:C$960,MATCH(A422,ross!B$3:B$960,1)+1),INDEX(ross!B$3:B$960,MATCH(A422,ross!B$3:B$960,1)):INDEX(ross!B$3:B$960,MATCH(A422,ross!B$3:B$960,1)+1))</f>
        <v>25.96934649</v>
      </c>
      <c r="F422" s="7">
        <f>FORECAST(A422,INDEX(ross!I$3:I$960,MATCH(A422,ross!B$3:B$960,1)):INDEX(ross!I$3:I$960,MATCH(A422,ross!B$3:B$960,1)+1),INDEX(ross!B$3:B$960,MATCH(A422,ross!B$3:B$960,1)):INDEX(ross!B$3:B$960,MATCH(A422,ross!B$3:B$960,1)+1))</f>
        <v>5.8208396915344967</v>
      </c>
      <c r="G422" s="3">
        <f t="shared" si="18"/>
        <v>1.0000000000000001E-30</v>
      </c>
      <c r="H422" s="9">
        <f>FORECAST(A422,INDEX('18O'!C$3:C$29,MATCH(A422,'18O'!A$3:A$29,1)):INDEX('18O'!C$3:C$29,MATCH(A422,'18O'!A$3:A$29,1)+1),INDEX('18O'!A$3:A$29,MATCH(A422,'18O'!A$3:A$29,1)):INDEX('18O'!A$3:A$29,MATCH(A422,'18O'!A$3:A$29,1)+1))</f>
        <v>111.13152746425882</v>
      </c>
      <c r="I422" s="9">
        <f>FORECAST(A422,INDEX('18O'!E$3:E$29,MATCH(A422,'18O'!A$3:A$29,1)):INDEX('18O'!E$3:E$29,MATCH(A422,'18O'!A$3:A$29,1)+1),INDEX('18O'!A$3:A$29,MATCH(A422,'18O'!A$3:A$29,1)):INDEX('18O'!A$3:A$29,MATCH(A422,'18O'!A$3:A$29,1)+1))</f>
        <v>8.7417029801684123</v>
      </c>
      <c r="J422" s="27">
        <f>'39Ar'!E422</f>
        <v>0.63000000000000078</v>
      </c>
      <c r="K422" s="8">
        <f t="shared" si="13"/>
        <v>2.3470395886364883E-5</v>
      </c>
      <c r="L422" s="8">
        <f>FORECAST($A422,INDEX(NG!D$2:D$18,MATCH($A422,NG!C$2:C$18,1)):INDEX(NG!D$2:D$18,MATCH($A422,NG!C$2:C$18,1)+1),INDEX(NG!C$2:C$18,MATCH($A422,NG!C$2:C$18,1)):INDEX(NG!C$2:C$18,MATCH($A422,NG!C$2:C$18,1)+1))</f>
        <v>8.650999127887618E-8</v>
      </c>
      <c r="M422" s="8">
        <f t="shared" si="16"/>
        <v>2.7026629093031967E-7</v>
      </c>
      <c r="N422" s="8">
        <f t="shared" si="17"/>
        <v>1.6302604341997689E-8</v>
      </c>
      <c r="O422" s="3">
        <v>3.0000000000000001E-6</v>
      </c>
      <c r="P422" s="3">
        <v>5.0000000000000003E-10</v>
      </c>
      <c r="T422" s="9"/>
    </row>
    <row r="423" spans="1:20" x14ac:dyDescent="0.35">
      <c r="A423">
        <v>421</v>
      </c>
      <c r="B423" s="13">
        <f t="shared" si="15"/>
        <v>-421</v>
      </c>
      <c r="C423" s="2">
        <v>0</v>
      </c>
      <c r="D423" s="2">
        <v>0</v>
      </c>
      <c r="E423" s="7">
        <f>FORECAST(A423,INDEX(ross!C$3:C$960,MATCH(A423,ross!B$3:B$960,1)):INDEX(ross!C$3:C$960,MATCH(A423,ross!B$3:B$960,1)+1),INDEX(ross!B$3:B$960,MATCH(A423,ross!B$3:B$960,1)):INDEX(ross!B$3:B$960,MATCH(A423,ross!B$3:B$960,1)+1))</f>
        <v>25.974309240000004</v>
      </c>
      <c r="F423" s="7">
        <f>FORECAST(A423,INDEX(ross!I$3:I$960,MATCH(A423,ross!B$3:B$960,1)):INDEX(ross!I$3:I$960,MATCH(A423,ross!B$3:B$960,1)+1),INDEX(ross!B$3:B$960,MATCH(A423,ross!B$3:B$960,1)):INDEX(ross!B$3:B$960,MATCH(A423,ross!B$3:B$960,1)+1))</f>
        <v>5.8212386699668777</v>
      </c>
      <c r="G423" s="3">
        <f t="shared" si="18"/>
        <v>1.0000000000000001E-30</v>
      </c>
      <c r="H423" s="9">
        <f>FORECAST(A423,INDEX('18O'!C$3:C$29,MATCH(A423,'18O'!A$3:A$29,1)):INDEX('18O'!C$3:C$29,MATCH(A423,'18O'!A$3:A$29,1)+1),INDEX('18O'!A$3:A$29,MATCH(A423,'18O'!A$3:A$29,1)):INDEX('18O'!A$3:A$29,MATCH(A423,'18O'!A$3:A$29,1)+1))</f>
        <v>111.13177827940807</v>
      </c>
      <c r="I423" s="9">
        <f>FORECAST(A423,INDEX('18O'!E$3:E$29,MATCH(A423,'18O'!A$3:A$29,1)):INDEX('18O'!E$3:E$29,MATCH(A423,'18O'!A$3:A$29,1)+1),INDEX('18O'!A$3:A$29,MATCH(A423,'18O'!A$3:A$29,1)):INDEX('18O'!A$3:A$29,MATCH(A423,'18O'!A$3:A$29,1)+1))</f>
        <v>8.7420741240808315</v>
      </c>
      <c r="J423" s="27">
        <f>'39Ar'!E423</f>
        <v>0.63000000000000078</v>
      </c>
      <c r="K423" s="8">
        <f t="shared" si="13"/>
        <v>2.3470395886364883E-5</v>
      </c>
      <c r="L423" s="8">
        <f>FORECAST($A423,INDEX(NG!D$2:D$18,MATCH($A423,NG!C$2:C$18,1)):INDEX(NG!D$2:D$18,MATCH($A423,NG!C$2:C$18,1)+1),INDEX(NG!C$2:C$18,MATCH($A423,NG!C$2:C$18,1)):INDEX(NG!C$2:C$18,MATCH($A423,NG!C$2:C$18,1)+1))</f>
        <v>8.6401057434314319E-8</v>
      </c>
      <c r="M423" s="8">
        <f t="shared" si="16"/>
        <v>2.7026629093031967E-7</v>
      </c>
      <c r="N423" s="8">
        <f t="shared" si="17"/>
        <v>1.6302604341997689E-8</v>
      </c>
      <c r="O423" s="3">
        <v>3.0000000000000001E-6</v>
      </c>
      <c r="P423" s="3">
        <v>5.0000000000000003E-10</v>
      </c>
      <c r="T423" s="9"/>
    </row>
    <row r="424" spans="1:20" x14ac:dyDescent="0.35">
      <c r="A424">
        <v>422</v>
      </c>
      <c r="B424" s="13">
        <f t="shared" si="15"/>
        <v>-422</v>
      </c>
      <c r="C424" s="2">
        <v>0</v>
      </c>
      <c r="D424" s="2">
        <v>0</v>
      </c>
      <c r="E424" s="7">
        <f>FORECAST(A424,INDEX(ross!C$3:C$960,MATCH(A424,ross!B$3:B$960,1)):INDEX(ross!C$3:C$960,MATCH(A424,ross!B$3:B$960,1)+1),INDEX(ross!B$3:B$960,MATCH(A424,ross!B$3:B$960,1)):INDEX(ross!B$3:B$960,MATCH(A424,ross!B$3:B$960,1)+1))</f>
        <v>25.97619942</v>
      </c>
      <c r="F424" s="7">
        <f>FORECAST(A424,INDEX(ross!I$3:I$960,MATCH(A424,ross!B$3:B$960,1)):INDEX(ross!I$3:I$960,MATCH(A424,ross!B$3:B$960,1)+1),INDEX(ross!B$3:B$960,MATCH(A424,ross!B$3:B$960,1)):INDEX(ross!B$3:B$960,MATCH(A424,ross!B$3:B$960,1)+1))</f>
        <v>5.8205608308368495</v>
      </c>
      <c r="G424" s="3">
        <f t="shared" si="18"/>
        <v>1.0000000000000001E-30</v>
      </c>
      <c r="H424" s="9">
        <f>FORECAST(A424,INDEX('18O'!C$3:C$29,MATCH(A424,'18O'!A$3:A$29,1)):INDEX('18O'!C$3:C$29,MATCH(A424,'18O'!A$3:A$29,1)+1),INDEX('18O'!A$3:A$29,MATCH(A424,'18O'!A$3:A$29,1)):INDEX('18O'!A$3:A$29,MATCH(A424,'18O'!A$3:A$29,1)+1))</f>
        <v>111.1320290945573</v>
      </c>
      <c r="I424" s="9">
        <f>FORECAST(A424,INDEX('18O'!E$3:E$29,MATCH(A424,'18O'!A$3:A$29,1)):INDEX('18O'!E$3:E$29,MATCH(A424,'18O'!A$3:A$29,1)+1),INDEX('18O'!A$3:A$29,MATCH(A424,'18O'!A$3:A$29,1)):INDEX('18O'!A$3:A$29,MATCH(A424,'18O'!A$3:A$29,1)+1))</f>
        <v>8.7424452679932507</v>
      </c>
      <c r="J424" s="27">
        <f>'39Ar'!E424</f>
        <v>0.63000000000000078</v>
      </c>
      <c r="K424" s="8">
        <f t="shared" si="13"/>
        <v>2.3470395886364883E-5</v>
      </c>
      <c r="L424" s="8">
        <f>FORECAST($A424,INDEX(NG!D$2:D$18,MATCH($A424,NG!C$2:C$18,1)):INDEX(NG!D$2:D$18,MATCH($A424,NG!C$2:C$18,1)+1),INDEX(NG!C$2:C$18,MATCH($A424,NG!C$2:C$18,1)):INDEX(NG!C$2:C$18,MATCH($A424,NG!C$2:C$18,1)+1))</f>
        <v>8.6292123589752472E-8</v>
      </c>
      <c r="M424" s="8">
        <f t="shared" si="16"/>
        <v>2.7026629093031967E-7</v>
      </c>
      <c r="N424" s="8">
        <f t="shared" si="17"/>
        <v>1.6302604341997689E-8</v>
      </c>
      <c r="O424" s="3">
        <v>3.0000000000000001E-6</v>
      </c>
      <c r="P424" s="3">
        <v>5.0000000000000003E-10</v>
      </c>
      <c r="T424" s="9"/>
    </row>
    <row r="425" spans="1:20" x14ac:dyDescent="0.35">
      <c r="A425">
        <v>423</v>
      </c>
      <c r="B425" s="13">
        <f t="shared" si="15"/>
        <v>-423</v>
      </c>
      <c r="C425" s="2">
        <v>0</v>
      </c>
      <c r="D425" s="2">
        <v>0</v>
      </c>
      <c r="E425" s="7">
        <f>FORECAST(A425,INDEX(ross!C$3:C$960,MATCH(A425,ross!B$3:B$960,1)):INDEX(ross!C$3:C$960,MATCH(A425,ross!B$3:B$960,1)+1),INDEX(ross!B$3:B$960,MATCH(A425,ross!B$3:B$960,1)):INDEX(ross!B$3:B$960,MATCH(A425,ross!B$3:B$960,1)+1))</f>
        <v>25.975352870000002</v>
      </c>
      <c r="F425" s="7">
        <f>FORECAST(A425,INDEX(ross!I$3:I$960,MATCH(A425,ross!B$3:B$960,1)):INDEX(ross!I$3:I$960,MATCH(A425,ross!B$3:B$960,1)+1),INDEX(ross!B$3:B$960,MATCH(A425,ross!B$3:B$960,1)):INDEX(ross!B$3:B$960,MATCH(A425,ross!B$3:B$960,1)+1))</f>
        <v>5.8191020435882965</v>
      </c>
      <c r="G425" s="3">
        <f t="shared" si="18"/>
        <v>1.0000000000000001E-30</v>
      </c>
      <c r="H425" s="9">
        <f>FORECAST(A425,INDEX('18O'!C$3:C$29,MATCH(A425,'18O'!A$3:A$29,1)):INDEX('18O'!C$3:C$29,MATCH(A425,'18O'!A$3:A$29,1)+1),INDEX('18O'!A$3:A$29,MATCH(A425,'18O'!A$3:A$29,1)):INDEX('18O'!A$3:A$29,MATCH(A425,'18O'!A$3:A$29,1)+1))</f>
        <v>111.13227990970654</v>
      </c>
      <c r="I425" s="9">
        <f>FORECAST(A425,INDEX('18O'!E$3:E$29,MATCH(A425,'18O'!A$3:A$29,1)):INDEX('18O'!E$3:E$29,MATCH(A425,'18O'!A$3:A$29,1)+1),INDEX('18O'!A$3:A$29,MATCH(A425,'18O'!A$3:A$29,1)):INDEX('18O'!A$3:A$29,MATCH(A425,'18O'!A$3:A$29,1)+1))</f>
        <v>8.7428164119056699</v>
      </c>
      <c r="J425" s="27">
        <f>'39Ar'!E425</f>
        <v>0.63000000000000078</v>
      </c>
      <c r="K425" s="8">
        <f t="shared" si="13"/>
        <v>2.3470395886364883E-5</v>
      </c>
      <c r="L425" s="8">
        <f>FORECAST($A425,INDEX(NG!D$2:D$18,MATCH($A425,NG!C$2:C$18,1)):INDEX(NG!D$2:D$18,MATCH($A425,NG!C$2:C$18,1)+1),INDEX(NG!C$2:C$18,MATCH($A425,NG!C$2:C$18,1)):INDEX(NG!C$2:C$18,MATCH($A425,NG!C$2:C$18,1)+1))</f>
        <v>8.6183189745190611E-8</v>
      </c>
      <c r="M425" s="8">
        <f t="shared" si="16"/>
        <v>2.7026629093031967E-7</v>
      </c>
      <c r="N425" s="8">
        <f t="shared" si="17"/>
        <v>1.6302604341997689E-8</v>
      </c>
      <c r="O425" s="3">
        <v>3.0000000000000001E-6</v>
      </c>
      <c r="P425" s="3">
        <v>5.0000000000000003E-10</v>
      </c>
      <c r="T425" s="9"/>
    </row>
    <row r="426" spans="1:20" x14ac:dyDescent="0.35">
      <c r="A426">
        <v>424</v>
      </c>
      <c r="B426" s="13">
        <f t="shared" si="15"/>
        <v>-424</v>
      </c>
      <c r="C426" s="2">
        <v>0</v>
      </c>
      <c r="D426" s="2">
        <v>0</v>
      </c>
      <c r="E426" s="7">
        <f>FORECAST(A426,INDEX(ross!C$3:C$960,MATCH(A426,ross!B$3:B$960,1)):INDEX(ross!C$3:C$960,MATCH(A426,ross!B$3:B$960,1)+1),INDEX(ross!B$3:B$960,MATCH(A426,ross!B$3:B$960,1)):INDEX(ross!B$3:B$960,MATCH(A426,ross!B$3:B$960,1)+1))</f>
        <v>25.974730090000001</v>
      </c>
      <c r="F426" s="7">
        <f>FORECAST(A426,INDEX(ross!I$3:I$960,MATCH(A426,ross!B$3:B$960,1)):INDEX(ross!I$3:I$960,MATCH(A426,ross!B$3:B$960,1)+1),INDEX(ross!B$3:B$960,MATCH(A426,ross!B$3:B$960,1)):INDEX(ross!B$3:B$960,MATCH(A426,ross!B$3:B$960,1)+1))</f>
        <v>5.8187633672023109</v>
      </c>
      <c r="G426" s="3">
        <f t="shared" si="18"/>
        <v>1.0000000000000001E-30</v>
      </c>
      <c r="H426" s="9">
        <f>FORECAST(A426,INDEX('18O'!C$3:C$29,MATCH(A426,'18O'!A$3:A$29,1)):INDEX('18O'!C$3:C$29,MATCH(A426,'18O'!A$3:A$29,1)+1),INDEX('18O'!A$3:A$29,MATCH(A426,'18O'!A$3:A$29,1)):INDEX('18O'!A$3:A$29,MATCH(A426,'18O'!A$3:A$29,1)+1))</f>
        <v>111.13253072485577</v>
      </c>
      <c r="I426" s="9">
        <f>FORECAST(A426,INDEX('18O'!E$3:E$29,MATCH(A426,'18O'!A$3:A$29,1)):INDEX('18O'!E$3:E$29,MATCH(A426,'18O'!A$3:A$29,1)+1),INDEX('18O'!A$3:A$29,MATCH(A426,'18O'!A$3:A$29,1)):INDEX('18O'!A$3:A$29,MATCH(A426,'18O'!A$3:A$29,1)+1))</f>
        <v>8.7431875558180892</v>
      </c>
      <c r="J426" s="27">
        <f>'39Ar'!E426</f>
        <v>0.63000000000000078</v>
      </c>
      <c r="K426" s="8">
        <f t="shared" si="13"/>
        <v>2.3470395886364883E-5</v>
      </c>
      <c r="L426" s="8">
        <f>FORECAST($A426,INDEX(NG!D$2:D$18,MATCH($A426,NG!C$2:C$18,1)):INDEX(NG!D$2:D$18,MATCH($A426,NG!C$2:C$18,1)+1),INDEX(NG!C$2:C$18,MATCH($A426,NG!C$2:C$18,1)):INDEX(NG!C$2:C$18,MATCH($A426,NG!C$2:C$18,1)+1))</f>
        <v>8.6074255900628751E-8</v>
      </c>
      <c r="M426" s="8">
        <f t="shared" si="16"/>
        <v>2.7026629093031967E-7</v>
      </c>
      <c r="N426" s="8">
        <f t="shared" si="17"/>
        <v>1.6302604341997689E-8</v>
      </c>
      <c r="O426" s="3">
        <v>3.0000000000000001E-6</v>
      </c>
      <c r="P426" s="3">
        <v>5.0000000000000003E-10</v>
      </c>
      <c r="T426" s="9"/>
    </row>
    <row r="427" spans="1:20" x14ac:dyDescent="0.35">
      <c r="A427">
        <v>425</v>
      </c>
      <c r="B427" s="13">
        <f t="shared" si="15"/>
        <v>-425</v>
      </c>
      <c r="C427" s="2">
        <v>0</v>
      </c>
      <c r="D427" s="2">
        <v>0</v>
      </c>
      <c r="E427" s="7">
        <f>FORECAST(A427,INDEX(ross!C$3:C$960,MATCH(A427,ross!B$3:B$960,1)):INDEX(ross!C$3:C$960,MATCH(A427,ross!B$3:B$960,1)+1),INDEX(ross!B$3:B$960,MATCH(A427,ross!B$3:B$960,1)):INDEX(ross!B$3:B$960,MATCH(A427,ross!B$3:B$960,1)+1))</f>
        <v>25.97409991</v>
      </c>
      <c r="F427" s="7">
        <f>FORECAST(A427,INDEX(ross!I$3:I$960,MATCH(A427,ross!B$3:B$960,1)):INDEX(ross!I$3:I$960,MATCH(A427,ross!B$3:B$960,1)+1),INDEX(ross!B$3:B$960,MATCH(A427,ross!B$3:B$960,1)):INDEX(ross!B$3:B$960,MATCH(A427,ross!B$3:B$960,1)+1))</f>
        <v>5.8170334272981705</v>
      </c>
      <c r="G427" s="3">
        <f t="shared" si="18"/>
        <v>1.0000000000000001E-30</v>
      </c>
      <c r="H427" s="9">
        <f>FORECAST(A427,INDEX('18O'!C$3:C$29,MATCH(A427,'18O'!A$3:A$29,1)):INDEX('18O'!C$3:C$29,MATCH(A427,'18O'!A$3:A$29,1)+1),INDEX('18O'!A$3:A$29,MATCH(A427,'18O'!A$3:A$29,1)):INDEX('18O'!A$3:A$29,MATCH(A427,'18O'!A$3:A$29,1)+1))</f>
        <v>111.132781540005</v>
      </c>
      <c r="I427" s="9">
        <f>FORECAST(A427,INDEX('18O'!E$3:E$29,MATCH(A427,'18O'!A$3:A$29,1)):INDEX('18O'!E$3:E$29,MATCH(A427,'18O'!A$3:A$29,1)+1),INDEX('18O'!A$3:A$29,MATCH(A427,'18O'!A$3:A$29,1)):INDEX('18O'!A$3:A$29,MATCH(A427,'18O'!A$3:A$29,1)+1))</f>
        <v>8.7435586997305084</v>
      </c>
      <c r="J427" s="27">
        <f>'39Ar'!E427</f>
        <v>0.63000000000000078</v>
      </c>
      <c r="K427" s="8">
        <f t="shared" si="13"/>
        <v>2.3470395886364883E-5</v>
      </c>
      <c r="L427" s="8">
        <f>FORECAST($A427,INDEX(NG!D$2:D$18,MATCH($A427,NG!C$2:C$18,1)):INDEX(NG!D$2:D$18,MATCH($A427,NG!C$2:C$18,1)+1),INDEX(NG!C$2:C$18,MATCH($A427,NG!C$2:C$18,1)):INDEX(NG!C$2:C$18,MATCH($A427,NG!C$2:C$18,1)+1))</f>
        <v>8.5965322056066903E-8</v>
      </c>
      <c r="M427" s="8">
        <f t="shared" si="16"/>
        <v>2.7026629093031967E-7</v>
      </c>
      <c r="N427" s="8">
        <f t="shared" si="17"/>
        <v>1.6302604341997689E-8</v>
      </c>
      <c r="O427" s="3">
        <v>3.0000000000000001E-6</v>
      </c>
      <c r="P427" s="3">
        <v>5.0000000000000003E-10</v>
      </c>
      <c r="T427" s="9"/>
    </row>
    <row r="428" spans="1:20" x14ac:dyDescent="0.35">
      <c r="A428">
        <v>426</v>
      </c>
      <c r="B428" s="13">
        <f t="shared" si="15"/>
        <v>-426</v>
      </c>
      <c r="C428" s="2">
        <v>0</v>
      </c>
      <c r="D428" s="2">
        <v>0</v>
      </c>
      <c r="E428" s="7">
        <f>FORECAST(A428,INDEX(ross!C$3:C$960,MATCH(A428,ross!B$3:B$960,1)):INDEX(ross!C$3:C$960,MATCH(A428,ross!B$3:B$960,1)+1),INDEX(ross!B$3:B$960,MATCH(A428,ross!B$3:B$960,1)):INDEX(ross!B$3:B$960,MATCH(A428,ross!B$3:B$960,1)+1))</f>
        <v>25.966712430000001</v>
      </c>
      <c r="F428" s="7">
        <f>FORECAST(A428,INDEX(ross!I$3:I$960,MATCH(A428,ross!B$3:B$960,1)):INDEX(ross!I$3:I$960,MATCH(A428,ross!B$3:B$960,1)+1),INDEX(ross!B$3:B$960,MATCH(A428,ross!B$3:B$960,1)):INDEX(ross!B$3:B$960,MATCH(A428,ross!B$3:B$960,1)+1))</f>
        <v>5.8196142593605806</v>
      </c>
      <c r="G428" s="3">
        <f t="shared" si="18"/>
        <v>1.0000000000000001E-30</v>
      </c>
      <c r="H428" s="9">
        <f>FORECAST(A428,INDEX('18O'!C$3:C$29,MATCH(A428,'18O'!A$3:A$29,1)):INDEX('18O'!C$3:C$29,MATCH(A428,'18O'!A$3:A$29,1)+1),INDEX('18O'!A$3:A$29,MATCH(A428,'18O'!A$3:A$29,1)):INDEX('18O'!A$3:A$29,MATCH(A428,'18O'!A$3:A$29,1)+1))</f>
        <v>111.13303235515424</v>
      </c>
      <c r="I428" s="9">
        <f>FORECAST(A428,INDEX('18O'!E$3:E$29,MATCH(A428,'18O'!A$3:A$29,1)):INDEX('18O'!E$3:E$29,MATCH(A428,'18O'!A$3:A$29,1)+1),INDEX('18O'!A$3:A$29,MATCH(A428,'18O'!A$3:A$29,1)):INDEX('18O'!A$3:A$29,MATCH(A428,'18O'!A$3:A$29,1)+1))</f>
        <v>8.7439298436429276</v>
      </c>
      <c r="J428" s="27">
        <f>'39Ar'!E428</f>
        <v>0.63000000000000078</v>
      </c>
      <c r="K428" s="8">
        <f t="shared" si="13"/>
        <v>2.3470395886364883E-5</v>
      </c>
      <c r="L428" s="8">
        <f>FORECAST($A428,INDEX(NG!D$2:D$18,MATCH($A428,NG!C$2:C$18,1)):INDEX(NG!D$2:D$18,MATCH($A428,NG!C$2:C$18,1)+1),INDEX(NG!C$2:C$18,MATCH($A428,NG!C$2:C$18,1)):INDEX(NG!C$2:C$18,MATCH($A428,NG!C$2:C$18,1)+1))</f>
        <v>8.5856388211505029E-8</v>
      </c>
      <c r="M428" s="8">
        <f t="shared" si="16"/>
        <v>2.7026629093031967E-7</v>
      </c>
      <c r="N428" s="8">
        <f t="shared" si="17"/>
        <v>1.6302604341997689E-8</v>
      </c>
      <c r="O428" s="3">
        <v>3.0000000000000001E-6</v>
      </c>
      <c r="P428" s="3">
        <v>5.0000000000000003E-10</v>
      </c>
      <c r="T428" s="9"/>
    </row>
    <row r="429" spans="1:20" x14ac:dyDescent="0.35">
      <c r="A429">
        <v>427</v>
      </c>
      <c r="B429" s="13">
        <f t="shared" si="15"/>
        <v>-427</v>
      </c>
      <c r="C429" s="2">
        <v>0</v>
      </c>
      <c r="D429" s="2">
        <v>0</v>
      </c>
      <c r="E429" s="7">
        <f>FORECAST(A429,INDEX(ross!C$3:C$960,MATCH(A429,ross!B$3:B$960,1)):INDEX(ross!C$3:C$960,MATCH(A429,ross!B$3:B$960,1)+1),INDEX(ross!B$3:B$960,MATCH(A429,ross!B$3:B$960,1)):INDEX(ross!B$3:B$960,MATCH(A429,ross!B$3:B$960,1)+1))</f>
        <v>25.967128289999998</v>
      </c>
      <c r="F429" s="7">
        <f>FORECAST(A429,INDEX(ross!I$3:I$960,MATCH(A429,ross!B$3:B$960,1)):INDEX(ross!I$3:I$960,MATCH(A429,ross!B$3:B$960,1)+1),INDEX(ross!B$3:B$960,MATCH(A429,ross!B$3:B$960,1)):INDEX(ross!B$3:B$960,MATCH(A429,ross!B$3:B$960,1)+1))</f>
        <v>5.8204670996765699</v>
      </c>
      <c r="G429" s="3">
        <f t="shared" si="18"/>
        <v>1.0000000000000001E-30</v>
      </c>
      <c r="H429" s="9">
        <f>FORECAST(A429,INDEX('18O'!C$3:C$29,MATCH(A429,'18O'!A$3:A$29,1)):INDEX('18O'!C$3:C$29,MATCH(A429,'18O'!A$3:A$29,1)+1),INDEX('18O'!A$3:A$29,MATCH(A429,'18O'!A$3:A$29,1)):INDEX('18O'!A$3:A$29,MATCH(A429,'18O'!A$3:A$29,1)+1))</f>
        <v>111.13328317030347</v>
      </c>
      <c r="I429" s="9">
        <f>FORECAST(A429,INDEX('18O'!E$3:E$29,MATCH(A429,'18O'!A$3:A$29,1)):INDEX('18O'!E$3:E$29,MATCH(A429,'18O'!A$3:A$29,1)+1),INDEX('18O'!A$3:A$29,MATCH(A429,'18O'!A$3:A$29,1)):INDEX('18O'!A$3:A$29,MATCH(A429,'18O'!A$3:A$29,1)+1))</f>
        <v>8.7443009875553468</v>
      </c>
      <c r="J429" s="27">
        <f>'39Ar'!E429</f>
        <v>0.63000000000000078</v>
      </c>
      <c r="K429" s="8">
        <f t="shared" si="13"/>
        <v>2.3470395886364883E-5</v>
      </c>
      <c r="L429" s="8">
        <f>FORECAST($A429,INDEX(NG!D$2:D$18,MATCH($A429,NG!C$2:C$18,1)):INDEX(NG!D$2:D$18,MATCH($A429,NG!C$2:C$18,1)+1),INDEX(NG!C$2:C$18,MATCH($A429,NG!C$2:C$18,1)):INDEX(NG!C$2:C$18,MATCH($A429,NG!C$2:C$18,1)+1))</f>
        <v>8.5747454366943182E-8</v>
      </c>
      <c r="M429" s="8">
        <f t="shared" si="16"/>
        <v>2.7026629093031967E-7</v>
      </c>
      <c r="N429" s="8">
        <f t="shared" si="17"/>
        <v>1.6302604341997689E-8</v>
      </c>
      <c r="O429" s="3">
        <v>3.0000000000000001E-6</v>
      </c>
      <c r="P429" s="3">
        <v>5.0000000000000003E-10</v>
      </c>
      <c r="T429" s="9"/>
    </row>
    <row r="430" spans="1:20" x14ac:dyDescent="0.35">
      <c r="A430">
        <v>428</v>
      </c>
      <c r="B430" s="13">
        <f t="shared" si="15"/>
        <v>-428</v>
      </c>
      <c r="C430" s="2">
        <v>0</v>
      </c>
      <c r="D430" s="2">
        <v>0</v>
      </c>
      <c r="E430" s="7">
        <f>FORECAST(A430,INDEX(ross!C$3:C$960,MATCH(A430,ross!B$3:B$960,1)):INDEX(ross!C$3:C$960,MATCH(A430,ross!B$3:B$960,1)+1),INDEX(ross!B$3:B$960,MATCH(A430,ross!B$3:B$960,1)):INDEX(ross!B$3:B$960,MATCH(A430,ross!B$3:B$960,1)+1))</f>
        <v>25.967958670000002</v>
      </c>
      <c r="F430" s="7">
        <f>FORECAST(A430,INDEX(ross!I$3:I$960,MATCH(A430,ross!B$3:B$960,1)):INDEX(ross!I$3:I$960,MATCH(A430,ross!B$3:B$960,1)+1),INDEX(ross!B$3:B$960,MATCH(A430,ross!B$3:B$960,1)):INDEX(ross!B$3:B$960,MATCH(A430,ross!B$3:B$960,1)+1))</f>
        <v>5.8174038138879709</v>
      </c>
      <c r="G430" s="3">
        <f t="shared" si="18"/>
        <v>1.0000000000000001E-30</v>
      </c>
      <c r="H430" s="9">
        <f>FORECAST(A430,INDEX('18O'!C$3:C$29,MATCH(A430,'18O'!A$3:A$29,1)):INDEX('18O'!C$3:C$29,MATCH(A430,'18O'!A$3:A$29,1)+1),INDEX('18O'!A$3:A$29,MATCH(A430,'18O'!A$3:A$29,1)):INDEX('18O'!A$3:A$29,MATCH(A430,'18O'!A$3:A$29,1)+1))</f>
        <v>111.13333333333333</v>
      </c>
      <c r="I430" s="9">
        <f>FORECAST(A430,INDEX('18O'!E$3:E$29,MATCH(A430,'18O'!A$3:A$29,1)):INDEX('18O'!E$3:E$29,MATCH(A430,'18O'!A$3:A$29,1)+1),INDEX('18O'!A$3:A$29,MATCH(A430,'18O'!A$3:A$29,1)):INDEX('18O'!A$3:A$29,MATCH(A430,'18O'!A$3:A$29,1)+1))</f>
        <v>8.7443919785912509</v>
      </c>
      <c r="J430" s="27">
        <f>'39Ar'!E430</f>
        <v>0.63000000000000078</v>
      </c>
      <c r="K430" s="8">
        <f t="shared" si="13"/>
        <v>2.3470395886364883E-5</v>
      </c>
      <c r="L430" s="8">
        <f>FORECAST($A430,INDEX(NG!D$2:D$18,MATCH($A430,NG!C$2:C$18,1)):INDEX(NG!D$2:D$18,MATCH($A430,NG!C$2:C$18,1)+1),INDEX(NG!C$2:C$18,MATCH($A430,NG!C$2:C$18,1)):INDEX(NG!C$2:C$18,MATCH($A430,NG!C$2:C$18,1)+1))</f>
        <v>8.5638520522381335E-8</v>
      </c>
      <c r="M430" s="8">
        <f t="shared" si="16"/>
        <v>2.7026629093031967E-7</v>
      </c>
      <c r="N430" s="8">
        <f t="shared" si="17"/>
        <v>1.6302604341997689E-8</v>
      </c>
      <c r="O430" s="3">
        <v>3.0000000000000001E-6</v>
      </c>
      <c r="P430" s="3">
        <v>5.0000000000000003E-10</v>
      </c>
      <c r="T430" s="9"/>
    </row>
    <row r="431" spans="1:20" x14ac:dyDescent="0.35">
      <c r="A431">
        <v>429</v>
      </c>
      <c r="B431" s="13">
        <f t="shared" si="15"/>
        <v>-429</v>
      </c>
      <c r="C431" s="2">
        <v>0</v>
      </c>
      <c r="D431" s="2">
        <v>0</v>
      </c>
      <c r="E431" s="7">
        <f>FORECAST(A431,INDEX(ross!C$3:C$960,MATCH(A431,ross!B$3:B$960,1)):INDEX(ross!C$3:C$960,MATCH(A431,ross!B$3:B$960,1)+1),INDEX(ross!B$3:B$960,MATCH(A431,ross!B$3:B$960,1)):INDEX(ross!B$3:B$960,MATCH(A431,ross!B$3:B$960,1)+1))</f>
        <v>25.977218379999997</v>
      </c>
      <c r="F431" s="7">
        <f>FORECAST(A431,INDEX(ross!I$3:I$960,MATCH(A431,ross!B$3:B$960,1)):INDEX(ross!I$3:I$960,MATCH(A431,ross!B$3:B$960,1)+1),INDEX(ross!B$3:B$960,MATCH(A431,ross!B$3:B$960,1)):INDEX(ross!B$3:B$960,MATCH(A431,ross!B$3:B$960,1)+1))</f>
        <v>5.817676645136399</v>
      </c>
      <c r="G431" s="3">
        <f t="shared" si="18"/>
        <v>1.0000000000000001E-30</v>
      </c>
      <c r="H431" s="9">
        <f>FORECAST(A431,INDEX('18O'!C$3:C$29,MATCH(A431,'18O'!A$3:A$29,1)):INDEX('18O'!C$3:C$29,MATCH(A431,'18O'!A$3:A$29,1)+1),INDEX('18O'!A$3:A$29,MATCH(A431,'18O'!A$3:A$29,1)):INDEX('18O'!A$3:A$29,MATCH(A431,'18O'!A$3:A$29,1)+1))</f>
        <v>111.13333333333333</v>
      </c>
      <c r="I431" s="9">
        <f>FORECAST(A431,INDEX('18O'!E$3:E$29,MATCH(A431,'18O'!A$3:A$29,1)):INDEX('18O'!E$3:E$29,MATCH(A431,'18O'!A$3:A$29,1)+1),INDEX('18O'!A$3:A$29,MATCH(A431,'18O'!A$3:A$29,1)):INDEX('18O'!A$3:A$29,MATCH(A431,'18O'!A$3:A$29,1)+1))</f>
        <v>8.7444129314080214</v>
      </c>
      <c r="J431" s="27">
        <f>'39Ar'!E431</f>
        <v>0.63000000000000078</v>
      </c>
      <c r="K431" s="8">
        <f t="shared" si="13"/>
        <v>2.3470395886364883E-5</v>
      </c>
      <c r="L431" s="8">
        <f>FORECAST($A431,INDEX(NG!D$2:D$18,MATCH($A431,NG!C$2:C$18,1)):INDEX(NG!D$2:D$18,MATCH($A431,NG!C$2:C$18,1)+1),INDEX(NG!C$2:C$18,MATCH($A431,NG!C$2:C$18,1)):INDEX(NG!C$2:C$18,MATCH($A431,NG!C$2:C$18,1)+1))</f>
        <v>8.5529586677819461E-8</v>
      </c>
      <c r="M431" s="8">
        <f t="shared" si="16"/>
        <v>2.7026629093031967E-7</v>
      </c>
      <c r="N431" s="8">
        <f t="shared" si="17"/>
        <v>1.6302604341997689E-8</v>
      </c>
      <c r="O431" s="3">
        <v>3.0000000000000001E-6</v>
      </c>
      <c r="P431" s="3">
        <v>5.0000000000000003E-10</v>
      </c>
      <c r="T431" s="9"/>
    </row>
    <row r="432" spans="1:20" x14ac:dyDescent="0.35">
      <c r="A432">
        <v>430</v>
      </c>
      <c r="B432" s="13">
        <f t="shared" si="15"/>
        <v>-430</v>
      </c>
      <c r="C432" s="2">
        <v>0</v>
      </c>
      <c r="D432" s="2">
        <v>0</v>
      </c>
      <c r="E432" s="7">
        <f>FORECAST(A432,INDEX(ross!C$3:C$960,MATCH(A432,ross!B$3:B$960,1)):INDEX(ross!C$3:C$960,MATCH(A432,ross!B$3:B$960,1)+1),INDEX(ross!B$3:B$960,MATCH(A432,ross!B$3:B$960,1)):INDEX(ross!B$3:B$960,MATCH(A432,ross!B$3:B$960,1)+1))</f>
        <v>25.979912160000001</v>
      </c>
      <c r="F432" s="7">
        <f>FORECAST(A432,INDEX(ross!I$3:I$960,MATCH(A432,ross!B$3:B$960,1)):INDEX(ross!I$3:I$960,MATCH(A432,ross!B$3:B$960,1)+1),INDEX(ross!B$3:B$960,MATCH(A432,ross!B$3:B$960,1)):INDEX(ross!B$3:B$960,MATCH(A432,ross!B$3:B$960,1)+1))</f>
        <v>5.8215099246841691</v>
      </c>
      <c r="G432" s="3">
        <f t="shared" si="18"/>
        <v>1.0000000000000001E-30</v>
      </c>
      <c r="H432" s="9">
        <f>FORECAST(A432,INDEX('18O'!C$3:C$29,MATCH(A432,'18O'!A$3:A$29,1)):INDEX('18O'!C$3:C$29,MATCH(A432,'18O'!A$3:A$29,1)+1),INDEX('18O'!A$3:A$29,MATCH(A432,'18O'!A$3:A$29,1)):INDEX('18O'!A$3:A$29,MATCH(A432,'18O'!A$3:A$29,1)+1))</f>
        <v>111.13333333333333</v>
      </c>
      <c r="I432" s="9">
        <f>FORECAST(A432,INDEX('18O'!E$3:E$29,MATCH(A432,'18O'!A$3:A$29,1)):INDEX('18O'!E$3:E$29,MATCH(A432,'18O'!A$3:A$29,1)+1),INDEX('18O'!A$3:A$29,MATCH(A432,'18O'!A$3:A$29,1)):INDEX('18O'!A$3:A$29,MATCH(A432,'18O'!A$3:A$29,1)+1))</f>
        <v>8.744433884224792</v>
      </c>
      <c r="J432" s="27">
        <f>'39Ar'!E432</f>
        <v>0.63000000000000078</v>
      </c>
      <c r="K432" s="8">
        <f t="shared" si="13"/>
        <v>2.3470395886364883E-5</v>
      </c>
      <c r="L432" s="8">
        <f>FORECAST($A432,INDEX(NG!D$2:D$18,MATCH($A432,NG!C$2:C$18,1)):INDEX(NG!D$2:D$18,MATCH($A432,NG!C$2:C$18,1)+1),INDEX(NG!C$2:C$18,MATCH($A432,NG!C$2:C$18,1)):INDEX(NG!C$2:C$18,MATCH($A432,NG!C$2:C$18,1)+1))</f>
        <v>8.5420652833257613E-8</v>
      </c>
      <c r="M432" s="8">
        <f t="shared" si="16"/>
        <v>2.7026629093031967E-7</v>
      </c>
      <c r="N432" s="8">
        <f t="shared" si="17"/>
        <v>1.6302604341997689E-8</v>
      </c>
      <c r="O432" s="3">
        <v>3.0000000000000001E-6</v>
      </c>
      <c r="P432" s="3">
        <v>5.0000000000000003E-10</v>
      </c>
      <c r="T432" s="9"/>
    </row>
    <row r="433" spans="1:20" x14ac:dyDescent="0.35">
      <c r="A433">
        <v>431</v>
      </c>
      <c r="B433" s="13">
        <f t="shared" si="15"/>
        <v>-431</v>
      </c>
      <c r="C433" s="2">
        <v>0</v>
      </c>
      <c r="D433" s="2">
        <v>0</v>
      </c>
      <c r="E433" s="7">
        <f>FORECAST(A433,INDEX(ross!C$3:C$960,MATCH(A433,ross!B$3:B$960,1)):INDEX(ross!C$3:C$960,MATCH(A433,ross!B$3:B$960,1)+1),INDEX(ross!B$3:B$960,MATCH(A433,ross!B$3:B$960,1)):INDEX(ross!B$3:B$960,MATCH(A433,ross!B$3:B$960,1)+1))</f>
        <v>25.982949229999996</v>
      </c>
      <c r="F433" s="7">
        <f>FORECAST(A433,INDEX(ross!I$3:I$960,MATCH(A433,ross!B$3:B$960,1)):INDEX(ross!I$3:I$960,MATCH(A433,ross!B$3:B$960,1)+1),INDEX(ross!B$3:B$960,MATCH(A433,ross!B$3:B$960,1)):INDEX(ross!B$3:B$960,MATCH(A433,ross!B$3:B$960,1)+1))</f>
        <v>5.821770960729082</v>
      </c>
      <c r="G433" s="3">
        <f t="shared" si="18"/>
        <v>1.0000000000000001E-30</v>
      </c>
      <c r="H433" s="9">
        <f>FORECAST(A433,INDEX('18O'!C$3:C$29,MATCH(A433,'18O'!A$3:A$29,1)):INDEX('18O'!C$3:C$29,MATCH(A433,'18O'!A$3:A$29,1)+1),INDEX('18O'!A$3:A$29,MATCH(A433,'18O'!A$3:A$29,1)):INDEX('18O'!A$3:A$29,MATCH(A433,'18O'!A$3:A$29,1)+1))</f>
        <v>111.13333333333333</v>
      </c>
      <c r="I433" s="9">
        <f>FORECAST(A433,INDEX('18O'!E$3:E$29,MATCH(A433,'18O'!A$3:A$29,1)):INDEX('18O'!E$3:E$29,MATCH(A433,'18O'!A$3:A$29,1)+1),INDEX('18O'!A$3:A$29,MATCH(A433,'18O'!A$3:A$29,1)):INDEX('18O'!A$3:A$29,MATCH(A433,'18O'!A$3:A$29,1)+1))</f>
        <v>8.7444548370415642</v>
      </c>
      <c r="J433" s="27">
        <f>'39Ar'!E433</f>
        <v>0.63000000000000078</v>
      </c>
      <c r="K433" s="8">
        <f t="shared" si="13"/>
        <v>2.3470395886364883E-5</v>
      </c>
      <c r="L433" s="8">
        <f>FORECAST($A433,INDEX(NG!D$2:D$18,MATCH($A433,NG!C$2:C$18,1)):INDEX(NG!D$2:D$18,MATCH($A433,NG!C$2:C$18,1)+1),INDEX(NG!C$2:C$18,MATCH($A433,NG!C$2:C$18,1)):INDEX(NG!C$2:C$18,MATCH($A433,NG!C$2:C$18,1)+1))</f>
        <v>8.5311718988695753E-8</v>
      </c>
      <c r="M433" s="8">
        <f t="shared" si="16"/>
        <v>2.7026629093031967E-7</v>
      </c>
      <c r="N433" s="8">
        <f t="shared" si="17"/>
        <v>1.6302604341997689E-8</v>
      </c>
      <c r="O433" s="3">
        <v>3.0000000000000001E-6</v>
      </c>
      <c r="P433" s="3">
        <v>5.0000000000000003E-10</v>
      </c>
      <c r="T433" s="9"/>
    </row>
    <row r="434" spans="1:20" x14ac:dyDescent="0.35">
      <c r="A434">
        <v>432</v>
      </c>
      <c r="B434" s="13">
        <f t="shared" si="15"/>
        <v>-432</v>
      </c>
      <c r="C434" s="2">
        <v>0</v>
      </c>
      <c r="D434" s="2">
        <v>0</v>
      </c>
      <c r="E434" s="7">
        <f>FORECAST(A434,INDEX(ross!C$3:C$960,MATCH(A434,ross!B$3:B$960,1)):INDEX(ross!C$3:C$960,MATCH(A434,ross!B$3:B$960,1)+1),INDEX(ross!B$3:B$960,MATCH(A434,ross!B$3:B$960,1)):INDEX(ross!B$3:B$960,MATCH(A434,ross!B$3:B$960,1)+1))</f>
        <v>25.984300000000001</v>
      </c>
      <c r="F434" s="7">
        <f>FORECAST(A434,INDEX(ross!I$3:I$960,MATCH(A434,ross!B$3:B$960,1)):INDEX(ross!I$3:I$960,MATCH(A434,ross!B$3:B$960,1)+1),INDEX(ross!B$3:B$960,MATCH(A434,ross!B$3:B$960,1)):INDEX(ross!B$3:B$960,MATCH(A434,ross!B$3:B$960,1)+1))</f>
        <v>5.8225941391269034</v>
      </c>
      <c r="G434" s="3">
        <f t="shared" si="18"/>
        <v>1.0000000000000001E-30</v>
      </c>
      <c r="H434" s="9">
        <f>FORECAST(A434,INDEX('18O'!C$3:C$29,MATCH(A434,'18O'!A$3:A$29,1)):INDEX('18O'!C$3:C$29,MATCH(A434,'18O'!A$3:A$29,1)+1),INDEX('18O'!A$3:A$29,MATCH(A434,'18O'!A$3:A$29,1)):INDEX('18O'!A$3:A$29,MATCH(A434,'18O'!A$3:A$29,1)+1))</f>
        <v>111.13333333333333</v>
      </c>
      <c r="I434" s="9">
        <f>FORECAST(A434,INDEX('18O'!E$3:E$29,MATCH(A434,'18O'!A$3:A$29,1)):INDEX('18O'!E$3:E$29,MATCH(A434,'18O'!A$3:A$29,1)+1),INDEX('18O'!A$3:A$29,MATCH(A434,'18O'!A$3:A$29,1)):INDEX('18O'!A$3:A$29,MATCH(A434,'18O'!A$3:A$29,1)+1))</f>
        <v>8.7444757898583347</v>
      </c>
      <c r="J434" s="27">
        <f>'39Ar'!E434</f>
        <v>0.63000000000000078</v>
      </c>
      <c r="K434" s="8">
        <f t="shared" si="13"/>
        <v>2.3470395886364883E-5</v>
      </c>
      <c r="L434" s="8">
        <f>FORECAST($A434,INDEX(NG!D$2:D$18,MATCH($A434,NG!C$2:C$18,1)):INDEX(NG!D$2:D$18,MATCH($A434,NG!C$2:C$18,1)+1),INDEX(NG!C$2:C$18,MATCH($A434,NG!C$2:C$18,1)):INDEX(NG!C$2:C$18,MATCH($A434,NG!C$2:C$18,1)+1))</f>
        <v>8.5202785144133892E-8</v>
      </c>
      <c r="M434" s="8">
        <f t="shared" si="16"/>
        <v>2.7026629093031967E-7</v>
      </c>
      <c r="N434" s="8">
        <f t="shared" si="17"/>
        <v>1.6302604341997689E-8</v>
      </c>
      <c r="O434" s="3">
        <v>3.0000000000000001E-6</v>
      </c>
      <c r="P434" s="3">
        <v>5.0000000000000003E-10</v>
      </c>
      <c r="T434" s="9"/>
    </row>
    <row r="435" spans="1:20" x14ac:dyDescent="0.35">
      <c r="A435">
        <v>433</v>
      </c>
      <c r="B435" s="13">
        <f t="shared" si="15"/>
        <v>-433</v>
      </c>
      <c r="C435" s="2">
        <v>0</v>
      </c>
      <c r="D435" s="2">
        <v>0</v>
      </c>
      <c r="E435" s="7">
        <f>FORECAST(A435,INDEX(ross!C$3:C$960,MATCH(A435,ross!B$3:B$960,1)):INDEX(ross!C$3:C$960,MATCH(A435,ross!B$3:B$960,1)+1),INDEX(ross!B$3:B$960,MATCH(A435,ross!B$3:B$960,1)):INDEX(ross!B$3:B$960,MATCH(A435,ross!B$3:B$960,1)+1))</f>
        <v>25.989296179999997</v>
      </c>
      <c r="F435" s="7">
        <f>FORECAST(A435,INDEX(ross!I$3:I$960,MATCH(A435,ross!B$3:B$960,1)):INDEX(ross!I$3:I$960,MATCH(A435,ross!B$3:B$960,1)+1),INDEX(ross!B$3:B$960,MATCH(A435,ross!B$3:B$960,1)):INDEX(ross!B$3:B$960,MATCH(A435,ross!B$3:B$960,1)+1))</f>
        <v>5.8225768105323787</v>
      </c>
      <c r="G435" s="3">
        <f t="shared" si="18"/>
        <v>1.0000000000000001E-30</v>
      </c>
      <c r="H435" s="9">
        <f>FORECAST(A435,INDEX('18O'!C$3:C$29,MATCH(A435,'18O'!A$3:A$29,1)):INDEX('18O'!C$3:C$29,MATCH(A435,'18O'!A$3:A$29,1)+1),INDEX('18O'!A$3:A$29,MATCH(A435,'18O'!A$3:A$29,1)):INDEX('18O'!A$3:A$29,MATCH(A435,'18O'!A$3:A$29,1)+1))</f>
        <v>111.13333333333333</v>
      </c>
      <c r="I435" s="9">
        <f>FORECAST(A435,INDEX('18O'!E$3:E$29,MATCH(A435,'18O'!A$3:A$29,1)):INDEX('18O'!E$3:E$29,MATCH(A435,'18O'!A$3:A$29,1)+1),INDEX('18O'!A$3:A$29,MATCH(A435,'18O'!A$3:A$29,1)):INDEX('18O'!A$3:A$29,MATCH(A435,'18O'!A$3:A$29,1)+1))</f>
        <v>8.7444967426751052</v>
      </c>
      <c r="J435" s="27">
        <f>'39Ar'!E435</f>
        <v>0.63000000000000078</v>
      </c>
      <c r="K435" s="8">
        <f t="shared" si="13"/>
        <v>2.3470395886364883E-5</v>
      </c>
      <c r="L435" s="8">
        <f>FORECAST($A435,INDEX(NG!D$2:D$18,MATCH($A435,NG!C$2:C$18,1)):INDEX(NG!D$2:D$18,MATCH($A435,NG!C$2:C$18,1)+1),INDEX(NG!C$2:C$18,MATCH($A435,NG!C$2:C$18,1)):INDEX(NG!C$2:C$18,MATCH($A435,NG!C$2:C$18,1)+1))</f>
        <v>8.5093851299572045E-8</v>
      </c>
      <c r="M435" s="8">
        <f t="shared" si="16"/>
        <v>2.7026629093031967E-7</v>
      </c>
      <c r="N435" s="8">
        <f t="shared" si="17"/>
        <v>1.6302604341997689E-8</v>
      </c>
      <c r="O435" s="3">
        <v>3.0000000000000001E-6</v>
      </c>
      <c r="P435" s="3">
        <v>5.0000000000000003E-10</v>
      </c>
      <c r="T435" s="9"/>
    </row>
    <row r="436" spans="1:20" x14ac:dyDescent="0.35">
      <c r="A436">
        <v>434</v>
      </c>
      <c r="B436" s="13">
        <f t="shared" si="15"/>
        <v>-434</v>
      </c>
      <c r="C436" s="2">
        <v>0</v>
      </c>
      <c r="D436" s="2">
        <v>0</v>
      </c>
      <c r="E436" s="7">
        <f>FORECAST(A436,INDEX(ross!C$3:C$960,MATCH(A436,ross!B$3:B$960,1)):INDEX(ross!C$3:C$960,MATCH(A436,ross!B$3:B$960,1)+1),INDEX(ross!B$3:B$960,MATCH(A436,ross!B$3:B$960,1)):INDEX(ross!B$3:B$960,MATCH(A436,ross!B$3:B$960,1)+1))</f>
        <v>25.982830249999999</v>
      </c>
      <c r="F436" s="7">
        <f>FORECAST(A436,INDEX(ross!I$3:I$960,MATCH(A436,ross!B$3:B$960,1)):INDEX(ross!I$3:I$960,MATCH(A436,ross!B$3:B$960,1)+1),INDEX(ross!B$3:B$960,MATCH(A436,ross!B$3:B$960,1)):INDEX(ross!B$3:B$960,MATCH(A436,ross!B$3:B$960,1)+1))</f>
        <v>5.8268062006035972</v>
      </c>
      <c r="G436" s="3">
        <f t="shared" si="18"/>
        <v>1.0000000000000001E-30</v>
      </c>
      <c r="H436" s="9">
        <f>FORECAST(A436,INDEX('18O'!C$3:C$29,MATCH(A436,'18O'!A$3:A$29,1)):INDEX('18O'!C$3:C$29,MATCH(A436,'18O'!A$3:A$29,1)+1),INDEX('18O'!A$3:A$29,MATCH(A436,'18O'!A$3:A$29,1)):INDEX('18O'!A$3:A$29,MATCH(A436,'18O'!A$3:A$29,1)+1))</f>
        <v>111.13333333333333</v>
      </c>
      <c r="I436" s="9">
        <f>FORECAST(A436,INDEX('18O'!E$3:E$29,MATCH(A436,'18O'!A$3:A$29,1)):INDEX('18O'!E$3:E$29,MATCH(A436,'18O'!A$3:A$29,1)+1),INDEX('18O'!A$3:A$29,MATCH(A436,'18O'!A$3:A$29,1)):INDEX('18O'!A$3:A$29,MATCH(A436,'18O'!A$3:A$29,1)+1))</f>
        <v>8.7445176954918757</v>
      </c>
      <c r="J436" s="27">
        <f>'39Ar'!E436</f>
        <v>0.63000000000000078</v>
      </c>
      <c r="K436" s="8">
        <f t="shared" ref="K436:K480" si="19">K435</f>
        <v>2.3470395886364883E-5</v>
      </c>
      <c r="L436" s="8">
        <f>FORECAST($A436,INDEX(NG!D$2:D$18,MATCH($A436,NG!C$2:C$18,1)):INDEX(NG!D$2:D$18,MATCH($A436,NG!C$2:C$18,1)+1),INDEX(NG!C$2:C$18,MATCH($A436,NG!C$2:C$18,1)):INDEX(NG!C$2:C$18,MATCH($A436,NG!C$2:C$18,1)+1))</f>
        <v>8.4984917455010184E-8</v>
      </c>
      <c r="M436" s="8">
        <f t="shared" si="16"/>
        <v>2.7026629093031967E-7</v>
      </c>
      <c r="N436" s="8">
        <f t="shared" si="17"/>
        <v>1.6302604341997689E-8</v>
      </c>
      <c r="O436" s="3">
        <v>3.0000000000000001E-6</v>
      </c>
      <c r="P436" s="3">
        <v>5.0000000000000003E-10</v>
      </c>
      <c r="T436" s="9"/>
    </row>
    <row r="437" spans="1:20" x14ac:dyDescent="0.35">
      <c r="A437">
        <v>435</v>
      </c>
      <c r="B437" s="13">
        <f t="shared" si="15"/>
        <v>-435</v>
      </c>
      <c r="C437" s="2">
        <v>0</v>
      </c>
      <c r="D437" s="2">
        <v>0</v>
      </c>
      <c r="E437" s="7">
        <f>FORECAST(A437,INDEX(ross!C$3:C$960,MATCH(A437,ross!B$3:B$960,1)):INDEX(ross!C$3:C$960,MATCH(A437,ross!B$3:B$960,1)+1),INDEX(ross!B$3:B$960,MATCH(A437,ross!B$3:B$960,1)):INDEX(ross!B$3:B$960,MATCH(A437,ross!B$3:B$960,1)+1))</f>
        <v>25.983845219999999</v>
      </c>
      <c r="F437" s="7">
        <f>FORECAST(A437,INDEX(ross!I$3:I$960,MATCH(A437,ross!B$3:B$960,1)):INDEX(ross!I$3:I$960,MATCH(A437,ross!B$3:B$960,1)+1),INDEX(ross!B$3:B$960,MATCH(A437,ross!B$3:B$960,1)):INDEX(ross!B$3:B$960,MATCH(A437,ross!B$3:B$960,1)+1))</f>
        <v>5.8291665550195173</v>
      </c>
      <c r="G437" s="3">
        <f t="shared" si="18"/>
        <v>1.0000000000000001E-30</v>
      </c>
      <c r="H437" s="9">
        <f>FORECAST(A437,INDEX('18O'!C$3:C$29,MATCH(A437,'18O'!A$3:A$29,1)):INDEX('18O'!C$3:C$29,MATCH(A437,'18O'!A$3:A$29,1)+1),INDEX('18O'!A$3:A$29,MATCH(A437,'18O'!A$3:A$29,1)):INDEX('18O'!A$3:A$29,MATCH(A437,'18O'!A$3:A$29,1)+1))</f>
        <v>111.13333333333333</v>
      </c>
      <c r="I437" s="9">
        <f>FORECAST(A437,INDEX('18O'!E$3:E$29,MATCH(A437,'18O'!A$3:A$29,1)):INDEX('18O'!E$3:E$29,MATCH(A437,'18O'!A$3:A$29,1)+1),INDEX('18O'!A$3:A$29,MATCH(A437,'18O'!A$3:A$29,1)):INDEX('18O'!A$3:A$29,MATCH(A437,'18O'!A$3:A$29,1)+1))</f>
        <v>8.744538648308648</v>
      </c>
      <c r="J437" s="27">
        <f>'39Ar'!E437</f>
        <v>0.63000000000000078</v>
      </c>
      <c r="K437" s="8">
        <f t="shared" si="19"/>
        <v>2.3470395886364883E-5</v>
      </c>
      <c r="L437" s="8">
        <f>FORECAST($A437,INDEX(NG!D$2:D$18,MATCH($A437,NG!C$2:C$18,1)):INDEX(NG!D$2:D$18,MATCH($A437,NG!C$2:C$18,1)+1),INDEX(NG!C$2:C$18,MATCH($A437,NG!C$2:C$18,1)):INDEX(NG!C$2:C$18,MATCH($A437,NG!C$2:C$18,1)+1))</f>
        <v>8.4875983610448323E-8</v>
      </c>
      <c r="M437" s="8">
        <f t="shared" si="16"/>
        <v>2.7026629093031967E-7</v>
      </c>
      <c r="N437" s="8">
        <f t="shared" si="17"/>
        <v>1.6302604341997689E-8</v>
      </c>
      <c r="O437" s="3">
        <v>3.0000000000000001E-6</v>
      </c>
      <c r="P437" s="3">
        <v>5.0000000000000003E-10</v>
      </c>
      <c r="T437" s="9"/>
    </row>
    <row r="438" spans="1:20" x14ac:dyDescent="0.35">
      <c r="A438">
        <v>436</v>
      </c>
      <c r="B438" s="13">
        <f t="shared" si="15"/>
        <v>-436</v>
      </c>
      <c r="C438" s="2">
        <v>0</v>
      </c>
      <c r="D438" s="2">
        <v>0</v>
      </c>
      <c r="E438" s="7">
        <f>FORECAST(A438,INDEX(ross!C$3:C$960,MATCH(A438,ross!B$3:B$960,1)):INDEX(ross!C$3:C$960,MATCH(A438,ross!B$3:B$960,1)+1),INDEX(ross!B$3:B$960,MATCH(A438,ross!B$3:B$960,1)):INDEX(ross!B$3:B$960,MATCH(A438,ross!B$3:B$960,1)+1))</f>
        <v>25.978431709999999</v>
      </c>
      <c r="F438" s="7">
        <f>FORECAST(A438,INDEX(ross!I$3:I$960,MATCH(A438,ross!B$3:B$960,1)):INDEX(ross!I$3:I$960,MATCH(A438,ross!B$3:B$960,1)+1),INDEX(ross!B$3:B$960,MATCH(A438,ross!B$3:B$960,1)):INDEX(ross!B$3:B$960,MATCH(A438,ross!B$3:B$960,1)+1))</f>
        <v>5.831021233332315</v>
      </c>
      <c r="G438" s="3">
        <f t="shared" si="18"/>
        <v>1.0000000000000001E-30</v>
      </c>
      <c r="H438" s="9">
        <f>FORECAST(A438,INDEX('18O'!C$3:C$29,MATCH(A438,'18O'!A$3:A$29,1)):INDEX('18O'!C$3:C$29,MATCH(A438,'18O'!A$3:A$29,1)+1),INDEX('18O'!A$3:A$29,MATCH(A438,'18O'!A$3:A$29,1)):INDEX('18O'!A$3:A$29,MATCH(A438,'18O'!A$3:A$29,1)+1))</f>
        <v>111.13333333333333</v>
      </c>
      <c r="I438" s="9">
        <f>FORECAST(A438,INDEX('18O'!E$3:E$29,MATCH(A438,'18O'!A$3:A$29,1)):INDEX('18O'!E$3:E$29,MATCH(A438,'18O'!A$3:A$29,1)+1),INDEX('18O'!A$3:A$29,MATCH(A438,'18O'!A$3:A$29,1)):INDEX('18O'!A$3:A$29,MATCH(A438,'18O'!A$3:A$29,1)+1))</f>
        <v>8.7445596011254185</v>
      </c>
      <c r="J438" s="27">
        <f>'39Ar'!E438</f>
        <v>0.63000000000000078</v>
      </c>
      <c r="K438" s="8">
        <f t="shared" si="19"/>
        <v>2.3470395886364883E-5</v>
      </c>
      <c r="L438" s="8">
        <f>FORECAST($A438,INDEX(NG!D$2:D$18,MATCH($A438,NG!C$2:C$18,1)):INDEX(NG!D$2:D$18,MATCH($A438,NG!C$2:C$18,1)+1),INDEX(NG!C$2:C$18,MATCH($A438,NG!C$2:C$18,1)):INDEX(NG!C$2:C$18,MATCH($A438,NG!C$2:C$18,1)+1))</f>
        <v>8.4767049765886476E-8</v>
      </c>
      <c r="M438" s="8">
        <f t="shared" si="16"/>
        <v>2.7026629093031967E-7</v>
      </c>
      <c r="N438" s="8">
        <f t="shared" si="17"/>
        <v>1.6302604341997689E-8</v>
      </c>
      <c r="O438" s="3">
        <v>3.0000000000000001E-6</v>
      </c>
      <c r="P438" s="3">
        <v>5.0000000000000003E-10</v>
      </c>
      <c r="T438" s="9"/>
    </row>
    <row r="439" spans="1:20" x14ac:dyDescent="0.35">
      <c r="A439">
        <v>437</v>
      </c>
      <c r="B439" s="13">
        <f t="shared" si="15"/>
        <v>-437</v>
      </c>
      <c r="C439" s="2">
        <v>0</v>
      </c>
      <c r="D439" s="2">
        <v>0</v>
      </c>
      <c r="E439" s="7">
        <f>FORECAST(A439,INDEX(ross!C$3:C$960,MATCH(A439,ross!B$3:B$960,1)):INDEX(ross!C$3:C$960,MATCH(A439,ross!B$3:B$960,1)+1),INDEX(ross!B$3:B$960,MATCH(A439,ross!B$3:B$960,1)):INDEX(ross!B$3:B$960,MATCH(A439,ross!B$3:B$960,1)+1))</f>
        <v>25.975853740000002</v>
      </c>
      <c r="F439" s="7">
        <f>FORECAST(A439,INDEX(ross!I$3:I$960,MATCH(A439,ross!B$3:B$960,1)):INDEX(ross!I$3:I$960,MATCH(A439,ross!B$3:B$960,1)+1),INDEX(ross!B$3:B$960,MATCH(A439,ross!B$3:B$960,1)):INDEX(ross!B$3:B$960,MATCH(A439,ross!B$3:B$960,1)+1))</f>
        <v>5.8336119951501004</v>
      </c>
      <c r="G439" s="3">
        <f t="shared" si="18"/>
        <v>1.0000000000000001E-30</v>
      </c>
      <c r="H439" s="9">
        <f>FORECAST(A439,INDEX('18O'!C$3:C$29,MATCH(A439,'18O'!A$3:A$29,1)):INDEX('18O'!C$3:C$29,MATCH(A439,'18O'!A$3:A$29,1)+1),INDEX('18O'!A$3:A$29,MATCH(A439,'18O'!A$3:A$29,1)):INDEX('18O'!A$3:A$29,MATCH(A439,'18O'!A$3:A$29,1)+1))</f>
        <v>111.13333333333333</v>
      </c>
      <c r="I439" s="9">
        <f>FORECAST(A439,INDEX('18O'!E$3:E$29,MATCH(A439,'18O'!A$3:A$29,1)):INDEX('18O'!E$3:E$29,MATCH(A439,'18O'!A$3:A$29,1)+1),INDEX('18O'!A$3:A$29,MATCH(A439,'18O'!A$3:A$29,1)):INDEX('18O'!A$3:A$29,MATCH(A439,'18O'!A$3:A$29,1)+1))</f>
        <v>8.744580553942189</v>
      </c>
      <c r="J439" s="27">
        <f>'39Ar'!E439</f>
        <v>0.63000000000000078</v>
      </c>
      <c r="K439" s="8">
        <f t="shared" si="19"/>
        <v>2.3470395886364883E-5</v>
      </c>
      <c r="L439" s="8">
        <f>FORECAST($A439,INDEX(NG!D$2:D$18,MATCH($A439,NG!C$2:C$18,1)):INDEX(NG!D$2:D$18,MATCH($A439,NG!C$2:C$18,1)+1),INDEX(NG!C$2:C$18,MATCH($A439,NG!C$2:C$18,1)):INDEX(NG!C$2:C$18,MATCH($A439,NG!C$2:C$18,1)+1))</f>
        <v>8.4658115921324602E-8</v>
      </c>
      <c r="M439" s="8">
        <f t="shared" si="16"/>
        <v>2.7026629093031967E-7</v>
      </c>
      <c r="N439" s="8">
        <f t="shared" si="17"/>
        <v>1.6302604341997689E-8</v>
      </c>
      <c r="O439" s="3">
        <v>3.0000000000000001E-6</v>
      </c>
      <c r="P439" s="3">
        <v>5.0000000000000003E-10</v>
      </c>
      <c r="T439" s="9"/>
    </row>
    <row r="440" spans="1:20" x14ac:dyDescent="0.35">
      <c r="A440">
        <v>438</v>
      </c>
      <c r="B440" s="13">
        <f t="shared" si="15"/>
        <v>-438</v>
      </c>
      <c r="C440" s="2">
        <v>0</v>
      </c>
      <c r="D440" s="2">
        <v>0</v>
      </c>
      <c r="E440" s="7">
        <f>FORECAST(A440,INDEX(ross!C$3:C$960,MATCH(A440,ross!B$3:B$960,1)):INDEX(ross!C$3:C$960,MATCH(A440,ross!B$3:B$960,1)+1),INDEX(ross!B$3:B$960,MATCH(A440,ross!B$3:B$960,1)):INDEX(ross!B$3:B$960,MATCH(A440,ross!B$3:B$960,1)+1))</f>
        <v>25.982451500000003</v>
      </c>
      <c r="F440" s="7">
        <f>FORECAST(A440,INDEX(ross!I$3:I$960,MATCH(A440,ross!B$3:B$960,1)):INDEX(ross!I$3:I$960,MATCH(A440,ross!B$3:B$960,1)+1),INDEX(ross!B$3:B$960,MATCH(A440,ross!B$3:B$960,1)):INDEX(ross!B$3:B$960,MATCH(A440,ross!B$3:B$960,1)+1))</f>
        <v>5.8338235441355906</v>
      </c>
      <c r="G440" s="3">
        <f t="shared" si="18"/>
        <v>1.0000000000000001E-30</v>
      </c>
      <c r="H440" s="9">
        <f>FORECAST(A440,INDEX('18O'!C$3:C$29,MATCH(A440,'18O'!A$3:A$29,1)):INDEX('18O'!C$3:C$29,MATCH(A440,'18O'!A$3:A$29,1)+1),INDEX('18O'!A$3:A$29,MATCH(A440,'18O'!A$3:A$29,1)):INDEX('18O'!A$3:A$29,MATCH(A440,'18O'!A$3:A$29,1)+1))</f>
        <v>111.13333333333333</v>
      </c>
      <c r="I440" s="9">
        <f>FORECAST(A440,INDEX('18O'!E$3:E$29,MATCH(A440,'18O'!A$3:A$29,1)):INDEX('18O'!E$3:E$29,MATCH(A440,'18O'!A$3:A$29,1)+1),INDEX('18O'!A$3:A$29,MATCH(A440,'18O'!A$3:A$29,1)):INDEX('18O'!A$3:A$29,MATCH(A440,'18O'!A$3:A$29,1)+1))</f>
        <v>8.7446015067589595</v>
      </c>
      <c r="J440" s="27">
        <f>'39Ar'!E440</f>
        <v>0.63000000000000078</v>
      </c>
      <c r="K440" s="8">
        <f t="shared" si="19"/>
        <v>2.3470395886364883E-5</v>
      </c>
      <c r="L440" s="8">
        <f>FORECAST($A440,INDEX(NG!D$2:D$18,MATCH($A440,NG!C$2:C$18,1)):INDEX(NG!D$2:D$18,MATCH($A440,NG!C$2:C$18,1)+1),INDEX(NG!C$2:C$18,MATCH($A440,NG!C$2:C$18,1)):INDEX(NG!C$2:C$18,MATCH($A440,NG!C$2:C$18,1)+1))</f>
        <v>8.4549182076762755E-8</v>
      </c>
      <c r="M440" s="8">
        <f t="shared" si="16"/>
        <v>2.7026629093031967E-7</v>
      </c>
      <c r="N440" s="8">
        <f t="shared" si="17"/>
        <v>1.6302604341997689E-8</v>
      </c>
      <c r="O440" s="3">
        <v>3.0000000000000001E-6</v>
      </c>
      <c r="P440" s="3">
        <v>5.0000000000000003E-10</v>
      </c>
      <c r="T440" s="9"/>
    </row>
    <row r="441" spans="1:20" x14ac:dyDescent="0.35">
      <c r="A441">
        <v>439</v>
      </c>
      <c r="B441" s="13">
        <f t="shared" si="15"/>
        <v>-439</v>
      </c>
      <c r="C441" s="2">
        <v>0</v>
      </c>
      <c r="D441" s="2">
        <v>0</v>
      </c>
      <c r="E441" s="7">
        <f>FORECAST(A441,INDEX(ross!C$3:C$960,MATCH(A441,ross!B$3:B$960,1)):INDEX(ross!C$3:C$960,MATCH(A441,ross!B$3:B$960,1)+1),INDEX(ross!B$3:B$960,MATCH(A441,ross!B$3:B$960,1)):INDEX(ross!B$3:B$960,MATCH(A441,ross!B$3:B$960,1)+1))</f>
        <v>25.98454117</v>
      </c>
      <c r="F441" s="7">
        <f>FORECAST(A441,INDEX(ross!I$3:I$960,MATCH(A441,ross!B$3:B$960,1)):INDEX(ross!I$3:I$960,MATCH(A441,ross!B$3:B$960,1)+1),INDEX(ross!B$3:B$960,MATCH(A441,ross!B$3:B$960,1)):INDEX(ross!B$3:B$960,MATCH(A441,ross!B$3:B$960,1)+1))</f>
        <v>5.8369957978563694</v>
      </c>
      <c r="G441" s="3">
        <f t="shared" si="18"/>
        <v>1.0000000000000001E-30</v>
      </c>
      <c r="H441" s="9">
        <f>FORECAST(A441,INDEX('18O'!C$3:C$29,MATCH(A441,'18O'!A$3:A$29,1)):INDEX('18O'!C$3:C$29,MATCH(A441,'18O'!A$3:A$29,1)+1),INDEX('18O'!A$3:A$29,MATCH(A441,'18O'!A$3:A$29,1)):INDEX('18O'!A$3:A$29,MATCH(A441,'18O'!A$3:A$29,1)+1))</f>
        <v>111.13333333333333</v>
      </c>
      <c r="I441" s="9">
        <f>FORECAST(A441,INDEX('18O'!E$3:E$29,MATCH(A441,'18O'!A$3:A$29,1)):INDEX('18O'!E$3:E$29,MATCH(A441,'18O'!A$3:A$29,1)+1),INDEX('18O'!A$3:A$29,MATCH(A441,'18O'!A$3:A$29,1)):INDEX('18O'!A$3:A$29,MATCH(A441,'18O'!A$3:A$29,1)+1))</f>
        <v>8.7446224595757318</v>
      </c>
      <c r="J441" s="27">
        <f>'39Ar'!E441</f>
        <v>0.63000000000000078</v>
      </c>
      <c r="K441" s="8">
        <f t="shared" si="19"/>
        <v>2.3470395886364883E-5</v>
      </c>
      <c r="L441" s="8">
        <f>FORECAST($A441,INDEX(NG!D$2:D$18,MATCH($A441,NG!C$2:C$18,1)):INDEX(NG!D$2:D$18,MATCH($A441,NG!C$2:C$18,1)+1),INDEX(NG!C$2:C$18,MATCH($A441,NG!C$2:C$18,1)):INDEX(NG!C$2:C$18,MATCH($A441,NG!C$2:C$18,1)+1))</f>
        <v>8.4440248232200894E-8</v>
      </c>
      <c r="M441" s="8">
        <f t="shared" si="16"/>
        <v>2.7026629093031967E-7</v>
      </c>
      <c r="N441" s="8">
        <f t="shared" si="17"/>
        <v>1.6302604341997689E-8</v>
      </c>
      <c r="O441" s="3">
        <v>3.0000000000000001E-6</v>
      </c>
      <c r="P441" s="3">
        <v>5.0000000000000003E-10</v>
      </c>
      <c r="T441" s="9"/>
    </row>
    <row r="442" spans="1:20" x14ac:dyDescent="0.35">
      <c r="A442">
        <v>440</v>
      </c>
      <c r="B442" s="13">
        <f t="shared" si="15"/>
        <v>-440</v>
      </c>
      <c r="C442" s="2">
        <v>0</v>
      </c>
      <c r="D442" s="2">
        <v>0</v>
      </c>
      <c r="E442" s="7">
        <f>FORECAST(A442,INDEX(ross!C$3:C$960,MATCH(A442,ross!B$3:B$960,1)):INDEX(ross!C$3:C$960,MATCH(A442,ross!B$3:B$960,1)+1),INDEX(ross!B$3:B$960,MATCH(A442,ross!B$3:B$960,1)):INDEX(ross!B$3:B$960,MATCH(A442,ross!B$3:B$960,1)+1))</f>
        <v>25.98787819</v>
      </c>
      <c r="F442" s="7">
        <f>FORECAST(A442,INDEX(ross!I$3:I$960,MATCH(A442,ross!B$3:B$960,1)):INDEX(ross!I$3:I$960,MATCH(A442,ross!B$3:B$960,1)+1),INDEX(ross!B$3:B$960,MATCH(A442,ross!B$3:B$960,1)):INDEX(ross!B$3:B$960,MATCH(A442,ross!B$3:B$960,1)+1))</f>
        <v>5.8399255392984495</v>
      </c>
      <c r="G442" s="3">
        <f t="shared" si="18"/>
        <v>1.0000000000000001E-30</v>
      </c>
      <c r="H442" s="9">
        <f>FORECAST(A442,INDEX('18O'!C$3:C$29,MATCH(A442,'18O'!A$3:A$29,1)):INDEX('18O'!C$3:C$29,MATCH(A442,'18O'!A$3:A$29,1)+1),INDEX('18O'!A$3:A$29,MATCH(A442,'18O'!A$3:A$29,1)):INDEX('18O'!A$3:A$29,MATCH(A442,'18O'!A$3:A$29,1)+1))</f>
        <v>111.13333333333333</v>
      </c>
      <c r="I442" s="9">
        <f>FORECAST(A442,INDEX('18O'!E$3:E$29,MATCH(A442,'18O'!A$3:A$29,1)):INDEX('18O'!E$3:E$29,MATCH(A442,'18O'!A$3:A$29,1)+1),INDEX('18O'!A$3:A$29,MATCH(A442,'18O'!A$3:A$29,1)):INDEX('18O'!A$3:A$29,MATCH(A442,'18O'!A$3:A$29,1)+1))</f>
        <v>8.7446434123925023</v>
      </c>
      <c r="J442" s="27">
        <f>'39Ar'!E442</f>
        <v>0.63000000000000078</v>
      </c>
      <c r="K442" s="8">
        <f t="shared" si="19"/>
        <v>2.3470395886364883E-5</v>
      </c>
      <c r="L442" s="8">
        <f>FORECAST($A442,INDEX(NG!D$2:D$18,MATCH($A442,NG!C$2:C$18,1)):INDEX(NG!D$2:D$18,MATCH($A442,NG!C$2:C$18,1)+1),INDEX(NG!C$2:C$18,MATCH($A442,NG!C$2:C$18,1)):INDEX(NG!C$2:C$18,MATCH($A442,NG!C$2:C$18,1)+1))</f>
        <v>8.4331314387639033E-8</v>
      </c>
      <c r="M442" s="8">
        <f t="shared" si="16"/>
        <v>2.7026629093031967E-7</v>
      </c>
      <c r="N442" s="8">
        <f t="shared" si="17"/>
        <v>1.6302604341997689E-8</v>
      </c>
      <c r="O442" s="3">
        <v>3.0000000000000001E-6</v>
      </c>
      <c r="P442" s="3">
        <v>5.0000000000000003E-10</v>
      </c>
      <c r="T442" s="9"/>
    </row>
    <row r="443" spans="1:20" x14ac:dyDescent="0.35">
      <c r="A443">
        <v>441</v>
      </c>
      <c r="B443" s="13">
        <f t="shared" si="15"/>
        <v>-441</v>
      </c>
      <c r="C443" s="2">
        <v>0</v>
      </c>
      <c r="D443" s="2">
        <v>0</v>
      </c>
      <c r="E443" s="7">
        <f>FORECAST(A443,INDEX(ross!C$3:C$960,MATCH(A443,ross!B$3:B$960,1)):INDEX(ross!C$3:C$960,MATCH(A443,ross!B$3:B$960,1)+1),INDEX(ross!B$3:B$960,MATCH(A443,ross!B$3:B$960,1)):INDEX(ross!B$3:B$960,MATCH(A443,ross!B$3:B$960,1)+1))</f>
        <v>25.990560649999999</v>
      </c>
      <c r="F443" s="7">
        <f>FORECAST(A443,INDEX(ross!I$3:I$960,MATCH(A443,ross!B$3:B$960,1)):INDEX(ross!I$3:I$960,MATCH(A443,ross!B$3:B$960,1)+1),INDEX(ross!B$3:B$960,MATCH(A443,ross!B$3:B$960,1)):INDEX(ross!B$3:B$960,MATCH(A443,ross!B$3:B$960,1)+1))</f>
        <v>5.8401706248600256</v>
      </c>
      <c r="G443" s="3">
        <f t="shared" si="18"/>
        <v>1.0000000000000001E-30</v>
      </c>
      <c r="H443" s="9">
        <f>FORECAST(A443,INDEX('18O'!C$3:C$29,MATCH(A443,'18O'!A$3:A$29,1)):INDEX('18O'!C$3:C$29,MATCH(A443,'18O'!A$3:A$29,1)+1),INDEX('18O'!A$3:A$29,MATCH(A443,'18O'!A$3:A$29,1)):INDEX('18O'!A$3:A$29,MATCH(A443,'18O'!A$3:A$29,1)+1))</f>
        <v>111.13333333333333</v>
      </c>
      <c r="I443" s="9">
        <f>FORECAST(A443,INDEX('18O'!E$3:E$29,MATCH(A443,'18O'!A$3:A$29,1)):INDEX('18O'!E$3:E$29,MATCH(A443,'18O'!A$3:A$29,1)+1),INDEX('18O'!A$3:A$29,MATCH(A443,'18O'!A$3:A$29,1)):INDEX('18O'!A$3:A$29,MATCH(A443,'18O'!A$3:A$29,1)+1))</f>
        <v>8.7446643652092728</v>
      </c>
      <c r="J443" s="27">
        <f>'39Ar'!E443</f>
        <v>0.63000000000000078</v>
      </c>
      <c r="K443" s="8">
        <f t="shared" si="19"/>
        <v>2.3470395886364883E-5</v>
      </c>
      <c r="L443" s="8">
        <f>L442</f>
        <v>8.4331314387639033E-8</v>
      </c>
      <c r="M443" s="8">
        <f t="shared" si="16"/>
        <v>2.7026629093031967E-7</v>
      </c>
      <c r="N443" s="8">
        <f t="shared" si="17"/>
        <v>1.6302604341997689E-8</v>
      </c>
      <c r="O443" s="3">
        <v>3.0000000000000001E-6</v>
      </c>
      <c r="P443" s="3">
        <v>5.0000000000000003E-10</v>
      </c>
      <c r="T443" s="9"/>
    </row>
    <row r="444" spans="1:20" x14ac:dyDescent="0.35">
      <c r="A444">
        <v>442</v>
      </c>
      <c r="B444" s="13">
        <f t="shared" si="15"/>
        <v>-442</v>
      </c>
      <c r="C444" s="2">
        <v>0</v>
      </c>
      <c r="D444" s="2">
        <v>0</v>
      </c>
      <c r="E444" s="7">
        <f>FORECAST(A444,INDEX(ross!C$3:C$960,MATCH(A444,ross!B$3:B$960,1)):INDEX(ross!C$3:C$960,MATCH(A444,ross!B$3:B$960,1)+1),INDEX(ross!B$3:B$960,MATCH(A444,ross!B$3:B$960,1)):INDEX(ross!B$3:B$960,MATCH(A444,ross!B$3:B$960,1)+1))</f>
        <v>25.994473979999999</v>
      </c>
      <c r="F444" s="7">
        <f>FORECAST(A444,INDEX(ross!I$3:I$960,MATCH(A444,ross!B$3:B$960,1)):INDEX(ross!I$3:I$960,MATCH(A444,ross!B$3:B$960,1)+1),INDEX(ross!B$3:B$960,MATCH(A444,ross!B$3:B$960,1)):INDEX(ross!B$3:B$960,MATCH(A444,ross!B$3:B$960,1)+1))</f>
        <v>5.8432792199691628</v>
      </c>
      <c r="G444" s="3">
        <f t="shared" si="18"/>
        <v>1.0000000000000001E-30</v>
      </c>
      <c r="H444" s="9">
        <f>FORECAST(A444,INDEX('18O'!C$3:C$29,MATCH(A444,'18O'!A$3:A$29,1)):INDEX('18O'!C$3:C$29,MATCH(A444,'18O'!A$3:A$29,1)+1),INDEX('18O'!A$3:A$29,MATCH(A444,'18O'!A$3:A$29,1)):INDEX('18O'!A$3:A$29,MATCH(A444,'18O'!A$3:A$29,1)+1))</f>
        <v>111.13333333333333</v>
      </c>
      <c r="I444" s="9">
        <f>FORECAST(A444,INDEX('18O'!E$3:E$29,MATCH(A444,'18O'!A$3:A$29,1)):INDEX('18O'!E$3:E$29,MATCH(A444,'18O'!A$3:A$29,1)+1),INDEX('18O'!A$3:A$29,MATCH(A444,'18O'!A$3:A$29,1)):INDEX('18O'!A$3:A$29,MATCH(A444,'18O'!A$3:A$29,1)+1))</f>
        <v>8.7446853180260433</v>
      </c>
      <c r="J444" s="27">
        <f>'39Ar'!E444</f>
        <v>0.63000000000000078</v>
      </c>
      <c r="K444" s="8">
        <f t="shared" si="19"/>
        <v>2.3470395886364883E-5</v>
      </c>
      <c r="L444" s="8">
        <f t="shared" ref="L444:L480" si="20">L443</f>
        <v>8.4331314387639033E-8</v>
      </c>
      <c r="M444" s="8">
        <f t="shared" si="16"/>
        <v>2.7026629093031967E-7</v>
      </c>
      <c r="N444" s="8">
        <f t="shared" si="17"/>
        <v>1.6302604341997689E-8</v>
      </c>
      <c r="O444" s="3">
        <v>3.0000000000000001E-6</v>
      </c>
      <c r="P444" s="3">
        <v>5.0000000000000003E-10</v>
      </c>
      <c r="T444" s="9"/>
    </row>
    <row r="445" spans="1:20" x14ac:dyDescent="0.35">
      <c r="A445">
        <v>443</v>
      </c>
      <c r="B445" s="13">
        <f t="shared" si="15"/>
        <v>-443</v>
      </c>
      <c r="C445" s="2">
        <v>0</v>
      </c>
      <c r="D445" s="2">
        <v>0</v>
      </c>
      <c r="E445" s="7">
        <f>FORECAST(A445,INDEX(ross!C$3:C$960,MATCH(A445,ross!B$3:B$960,1)):INDEX(ross!C$3:C$960,MATCH(A445,ross!B$3:B$960,1)+1),INDEX(ross!B$3:B$960,MATCH(A445,ross!B$3:B$960,1)):INDEX(ross!B$3:B$960,MATCH(A445,ross!B$3:B$960,1)+1))</f>
        <v>25.998074109999997</v>
      </c>
      <c r="F445" s="7">
        <f>FORECAST(A445,INDEX(ross!I$3:I$960,MATCH(A445,ross!B$3:B$960,1)):INDEX(ross!I$3:I$960,MATCH(A445,ross!B$3:B$960,1)+1),INDEX(ross!B$3:B$960,MATCH(A445,ross!B$3:B$960,1)):INDEX(ross!B$3:B$960,MATCH(A445,ross!B$3:B$960,1)+1))</f>
        <v>5.8448930589152921</v>
      </c>
      <c r="G445" s="3">
        <f t="shared" si="18"/>
        <v>1.0000000000000001E-30</v>
      </c>
      <c r="H445" s="9">
        <f>FORECAST(A445,INDEX('18O'!C$3:C$29,MATCH(A445,'18O'!A$3:A$29,1)):INDEX('18O'!C$3:C$29,MATCH(A445,'18O'!A$3:A$29,1)+1),INDEX('18O'!A$3:A$29,MATCH(A445,'18O'!A$3:A$29,1)):INDEX('18O'!A$3:A$29,MATCH(A445,'18O'!A$3:A$29,1)+1))</f>
        <v>111.13333333333333</v>
      </c>
      <c r="I445" s="9">
        <f>FORECAST(A445,INDEX('18O'!E$3:E$29,MATCH(A445,'18O'!A$3:A$29,1)):INDEX('18O'!E$3:E$29,MATCH(A445,'18O'!A$3:A$29,1)+1),INDEX('18O'!A$3:A$29,MATCH(A445,'18O'!A$3:A$29,1)):INDEX('18O'!A$3:A$29,MATCH(A445,'18O'!A$3:A$29,1)+1))</f>
        <v>8.7447062708428156</v>
      </c>
      <c r="J445" s="27">
        <f>'39Ar'!E445</f>
        <v>0.63000000000000078</v>
      </c>
      <c r="K445" s="8">
        <f t="shared" si="19"/>
        <v>2.3470395886364883E-5</v>
      </c>
      <c r="L445" s="8">
        <f t="shared" si="20"/>
        <v>8.4331314387639033E-8</v>
      </c>
      <c r="M445" s="8">
        <f t="shared" si="16"/>
        <v>2.7026629093031967E-7</v>
      </c>
      <c r="N445" s="8">
        <f t="shared" si="17"/>
        <v>1.6302604341997689E-8</v>
      </c>
      <c r="O445" s="3">
        <v>3.0000000000000001E-6</v>
      </c>
      <c r="P445" s="3">
        <v>5.0000000000000003E-10</v>
      </c>
      <c r="T445" s="9"/>
    </row>
    <row r="446" spans="1:20" x14ac:dyDescent="0.35">
      <c r="A446">
        <v>444</v>
      </c>
      <c r="B446" s="13">
        <f t="shared" si="15"/>
        <v>-444</v>
      </c>
      <c r="C446" s="2">
        <v>0</v>
      </c>
      <c r="D446" s="2">
        <v>0</v>
      </c>
      <c r="E446" s="7">
        <f>FORECAST(A446,INDEX(ross!C$3:C$960,MATCH(A446,ross!B$3:B$960,1)):INDEX(ross!C$3:C$960,MATCH(A446,ross!B$3:B$960,1)+1),INDEX(ross!B$3:B$960,MATCH(A446,ross!B$3:B$960,1)):INDEX(ross!B$3:B$960,MATCH(A446,ross!B$3:B$960,1)+1))</f>
        <v>25.998587119999996</v>
      </c>
      <c r="F446" s="7">
        <f>FORECAST(A446,INDEX(ross!I$3:I$960,MATCH(A446,ross!B$3:B$960,1)):INDEX(ross!I$3:I$960,MATCH(A446,ross!B$3:B$960,1)+1),INDEX(ross!B$3:B$960,MATCH(A446,ross!B$3:B$960,1)):INDEX(ross!B$3:B$960,MATCH(A446,ross!B$3:B$960,1)+1))</f>
        <v>5.8467411207782716</v>
      </c>
      <c r="G446" s="3">
        <f t="shared" si="18"/>
        <v>1.0000000000000001E-30</v>
      </c>
      <c r="H446" s="9">
        <f>FORECAST(A446,INDEX('18O'!C$3:C$29,MATCH(A446,'18O'!A$3:A$29,1)):INDEX('18O'!C$3:C$29,MATCH(A446,'18O'!A$3:A$29,1)+1),INDEX('18O'!A$3:A$29,MATCH(A446,'18O'!A$3:A$29,1)):INDEX('18O'!A$3:A$29,MATCH(A446,'18O'!A$3:A$29,1)+1))</f>
        <v>111.13333333333333</v>
      </c>
      <c r="I446" s="9">
        <f>FORECAST(A446,INDEX('18O'!E$3:E$29,MATCH(A446,'18O'!A$3:A$29,1)):INDEX('18O'!E$3:E$29,MATCH(A446,'18O'!A$3:A$29,1)+1),INDEX('18O'!A$3:A$29,MATCH(A446,'18O'!A$3:A$29,1)):INDEX('18O'!A$3:A$29,MATCH(A446,'18O'!A$3:A$29,1)+1))</f>
        <v>8.7447272236595861</v>
      </c>
      <c r="J446" s="27">
        <f>'39Ar'!E446</f>
        <v>0.63000000000000078</v>
      </c>
      <c r="K446" s="8">
        <f t="shared" si="19"/>
        <v>2.3470395886364883E-5</v>
      </c>
      <c r="L446" s="8">
        <f t="shared" si="20"/>
        <v>8.4331314387639033E-8</v>
      </c>
      <c r="M446" s="8">
        <f t="shared" si="16"/>
        <v>2.7026629093031967E-7</v>
      </c>
      <c r="N446" s="8">
        <f t="shared" si="17"/>
        <v>1.6302604341997689E-8</v>
      </c>
      <c r="O446" s="3">
        <v>3.0000000000000001E-6</v>
      </c>
      <c r="P446" s="3">
        <v>5.0000000000000003E-10</v>
      </c>
      <c r="T446" s="9"/>
    </row>
    <row r="447" spans="1:20" x14ac:dyDescent="0.35">
      <c r="A447">
        <v>445</v>
      </c>
      <c r="B447" s="13">
        <f t="shared" si="15"/>
        <v>-445</v>
      </c>
      <c r="C447" s="2">
        <v>0</v>
      </c>
      <c r="D447" s="2">
        <v>0</v>
      </c>
      <c r="E447" s="7">
        <f>FORECAST(A447,INDEX(ross!C$3:C$960,MATCH(A447,ross!B$3:B$960,1)):INDEX(ross!C$3:C$960,MATCH(A447,ross!B$3:B$960,1)+1),INDEX(ross!B$3:B$960,MATCH(A447,ross!B$3:B$960,1)):INDEX(ross!B$3:B$960,MATCH(A447,ross!B$3:B$960,1)+1))</f>
        <v>26.003193490000001</v>
      </c>
      <c r="F447" s="7">
        <f>FORECAST(A447,INDEX(ross!I$3:I$960,MATCH(A447,ross!B$3:B$960,1)):INDEX(ross!I$3:I$960,MATCH(A447,ross!B$3:B$960,1)+1),INDEX(ross!B$3:B$960,MATCH(A447,ross!B$3:B$960,1)):INDEX(ross!B$3:B$960,MATCH(A447,ross!B$3:B$960,1)+1))</f>
        <v>5.8487520181398498</v>
      </c>
      <c r="G447" s="3">
        <f t="shared" si="18"/>
        <v>1.0000000000000001E-30</v>
      </c>
      <c r="H447" s="9">
        <f>FORECAST(A447,INDEX('18O'!C$3:C$29,MATCH(A447,'18O'!A$3:A$29,1)):INDEX('18O'!C$3:C$29,MATCH(A447,'18O'!A$3:A$29,1)+1),INDEX('18O'!A$3:A$29,MATCH(A447,'18O'!A$3:A$29,1)):INDEX('18O'!A$3:A$29,MATCH(A447,'18O'!A$3:A$29,1)+1))</f>
        <v>111.13333333333333</v>
      </c>
      <c r="I447" s="9">
        <f>FORECAST(A447,INDEX('18O'!E$3:E$29,MATCH(A447,'18O'!A$3:A$29,1)):INDEX('18O'!E$3:E$29,MATCH(A447,'18O'!A$3:A$29,1)+1),INDEX('18O'!A$3:A$29,MATCH(A447,'18O'!A$3:A$29,1)):INDEX('18O'!A$3:A$29,MATCH(A447,'18O'!A$3:A$29,1)+1))</f>
        <v>8.7447481764763566</v>
      </c>
      <c r="J447" s="27">
        <f>'39Ar'!E447</f>
        <v>0.63000000000000078</v>
      </c>
      <c r="K447" s="8">
        <f t="shared" si="19"/>
        <v>2.3470395886364883E-5</v>
      </c>
      <c r="L447" s="8">
        <f t="shared" si="20"/>
        <v>8.4331314387639033E-8</v>
      </c>
      <c r="M447" s="8">
        <f t="shared" si="16"/>
        <v>2.7026629093031967E-7</v>
      </c>
      <c r="N447" s="8">
        <f t="shared" si="17"/>
        <v>1.6302604341997689E-8</v>
      </c>
      <c r="O447" s="3">
        <v>3.0000000000000001E-6</v>
      </c>
      <c r="P447" s="3">
        <v>5.0000000000000003E-10</v>
      </c>
      <c r="T447" s="9"/>
    </row>
    <row r="448" spans="1:20" x14ac:dyDescent="0.35">
      <c r="A448">
        <v>446</v>
      </c>
      <c r="B448" s="13">
        <f t="shared" si="15"/>
        <v>-446</v>
      </c>
      <c r="C448" s="2">
        <v>0</v>
      </c>
      <c r="D448" s="2">
        <v>0</v>
      </c>
      <c r="E448" s="7">
        <f>FORECAST(A448,INDEX(ross!C$3:C$960,MATCH(A448,ross!B$3:B$960,1)):INDEX(ross!C$3:C$960,MATCH(A448,ross!B$3:B$960,1)+1),INDEX(ross!B$3:B$960,MATCH(A448,ross!B$3:B$960,1)):INDEX(ross!B$3:B$960,MATCH(A448,ross!B$3:B$960,1)+1))</f>
        <v>26.006897020000004</v>
      </c>
      <c r="F448" s="7">
        <f>FORECAST(A448,INDEX(ross!I$3:I$960,MATCH(A448,ross!B$3:B$960,1)):INDEX(ross!I$3:I$960,MATCH(A448,ross!B$3:B$960,1)+1),INDEX(ross!B$3:B$960,MATCH(A448,ross!B$3:B$960,1)):INDEX(ross!B$3:B$960,MATCH(A448,ross!B$3:B$960,1)+1))</f>
        <v>5.8497855035650446</v>
      </c>
      <c r="G448" s="3">
        <f t="shared" si="18"/>
        <v>1.0000000000000001E-30</v>
      </c>
      <c r="H448" s="9">
        <f>FORECAST(A448,INDEX('18O'!C$3:C$29,MATCH(A448,'18O'!A$3:A$29,1)):INDEX('18O'!C$3:C$29,MATCH(A448,'18O'!A$3:A$29,1)+1),INDEX('18O'!A$3:A$29,MATCH(A448,'18O'!A$3:A$29,1)):INDEX('18O'!A$3:A$29,MATCH(A448,'18O'!A$3:A$29,1)+1))</f>
        <v>111.13333333333333</v>
      </c>
      <c r="I448" s="9">
        <f>FORECAST(A448,INDEX('18O'!E$3:E$29,MATCH(A448,'18O'!A$3:A$29,1)):INDEX('18O'!E$3:E$29,MATCH(A448,'18O'!A$3:A$29,1)+1),INDEX('18O'!A$3:A$29,MATCH(A448,'18O'!A$3:A$29,1)):INDEX('18O'!A$3:A$29,MATCH(A448,'18O'!A$3:A$29,1)+1))</f>
        <v>8.7447691292931271</v>
      </c>
      <c r="J448" s="27">
        <f>'39Ar'!E448</f>
        <v>0.63000000000000078</v>
      </c>
      <c r="K448" s="8">
        <f t="shared" si="19"/>
        <v>2.3470395886364883E-5</v>
      </c>
      <c r="L448" s="8">
        <f t="shared" si="20"/>
        <v>8.4331314387639033E-8</v>
      </c>
      <c r="M448" s="8">
        <f t="shared" si="16"/>
        <v>2.7026629093031967E-7</v>
      </c>
      <c r="N448" s="8">
        <f t="shared" si="17"/>
        <v>1.6302604341997689E-8</v>
      </c>
      <c r="O448" s="3">
        <v>3.0000000000000001E-6</v>
      </c>
      <c r="P448" s="3">
        <v>5.0000000000000003E-10</v>
      </c>
      <c r="T448" s="9"/>
    </row>
    <row r="449" spans="1:20" x14ac:dyDescent="0.35">
      <c r="A449">
        <v>447</v>
      </c>
      <c r="B449" s="13">
        <f t="shared" si="15"/>
        <v>-447</v>
      </c>
      <c r="C449" s="2">
        <v>0</v>
      </c>
      <c r="D449" s="2">
        <v>0</v>
      </c>
      <c r="E449" s="7">
        <f>FORECAST(A449,INDEX(ross!C$3:C$960,MATCH(A449,ross!B$3:B$960,1)):INDEX(ross!C$3:C$960,MATCH(A449,ross!B$3:B$960,1)+1),INDEX(ross!B$3:B$960,MATCH(A449,ross!B$3:B$960,1)):INDEX(ross!B$3:B$960,MATCH(A449,ross!B$3:B$960,1)+1))</f>
        <v>26.01022408</v>
      </c>
      <c r="F449" s="7">
        <f>FORECAST(A449,INDEX(ross!I$3:I$960,MATCH(A449,ross!B$3:B$960,1)):INDEX(ross!I$3:I$960,MATCH(A449,ross!B$3:B$960,1)+1),INDEX(ross!B$3:B$960,MATCH(A449,ross!B$3:B$960,1)):INDEX(ross!B$3:B$960,MATCH(A449,ross!B$3:B$960,1)+1))</f>
        <v>5.8516004377266331</v>
      </c>
      <c r="G449" s="3">
        <f t="shared" si="18"/>
        <v>1.0000000000000001E-30</v>
      </c>
      <c r="H449" s="9">
        <f>FORECAST(A449,INDEX('18O'!C$3:C$29,MATCH(A449,'18O'!A$3:A$29,1)):INDEX('18O'!C$3:C$29,MATCH(A449,'18O'!A$3:A$29,1)+1),INDEX('18O'!A$3:A$29,MATCH(A449,'18O'!A$3:A$29,1)):INDEX('18O'!A$3:A$29,MATCH(A449,'18O'!A$3:A$29,1)+1))</f>
        <v>111.13333333333333</v>
      </c>
      <c r="I449" s="9">
        <f>FORECAST(A449,INDEX('18O'!E$3:E$29,MATCH(A449,'18O'!A$3:A$29,1)):INDEX('18O'!E$3:E$29,MATCH(A449,'18O'!A$3:A$29,1)+1),INDEX('18O'!A$3:A$29,MATCH(A449,'18O'!A$3:A$29,1)):INDEX('18O'!A$3:A$29,MATCH(A449,'18O'!A$3:A$29,1)+1))</f>
        <v>8.7447900821098994</v>
      </c>
      <c r="J449" s="27">
        <f>'39Ar'!E449</f>
        <v>0.63000000000000078</v>
      </c>
      <c r="K449" s="8">
        <f t="shared" si="19"/>
        <v>2.3470395886364883E-5</v>
      </c>
      <c r="L449" s="8">
        <f t="shared" si="20"/>
        <v>8.4331314387639033E-8</v>
      </c>
      <c r="M449" s="8">
        <f t="shared" si="16"/>
        <v>2.7026629093031967E-7</v>
      </c>
      <c r="N449" s="8">
        <f t="shared" si="17"/>
        <v>1.6302604341997689E-8</v>
      </c>
      <c r="O449" s="3">
        <v>3.0000000000000001E-6</v>
      </c>
      <c r="P449" s="3">
        <v>5.0000000000000003E-10</v>
      </c>
      <c r="T449" s="9"/>
    </row>
    <row r="450" spans="1:20" x14ac:dyDescent="0.35">
      <c r="A450">
        <v>448</v>
      </c>
      <c r="B450" s="13">
        <f t="shared" si="15"/>
        <v>-448</v>
      </c>
      <c r="C450" s="2">
        <v>0</v>
      </c>
      <c r="D450" s="2">
        <v>0</v>
      </c>
      <c r="E450" s="7">
        <f>FORECAST(A450,INDEX(ross!C$3:C$960,MATCH(A450,ross!B$3:B$960,1)):INDEX(ross!C$3:C$960,MATCH(A450,ross!B$3:B$960,1)+1),INDEX(ross!B$3:B$960,MATCH(A450,ross!B$3:B$960,1)):INDEX(ross!B$3:B$960,MATCH(A450,ross!B$3:B$960,1)+1))</f>
        <v>26.014614179999995</v>
      </c>
      <c r="F450" s="7">
        <f>FORECAST(A450,INDEX(ross!I$3:I$960,MATCH(A450,ross!B$3:B$960,1)):INDEX(ross!I$3:I$960,MATCH(A450,ross!B$3:B$960,1)+1),INDEX(ross!B$3:B$960,MATCH(A450,ross!B$3:B$960,1)):INDEX(ross!B$3:B$960,MATCH(A450,ross!B$3:B$960,1)+1))</f>
        <v>5.8508526713775773</v>
      </c>
      <c r="G450" s="3">
        <f t="shared" si="18"/>
        <v>1.0000000000000001E-30</v>
      </c>
      <c r="H450" s="9">
        <f>FORECAST(A450,INDEX('18O'!C$3:C$29,MATCH(A450,'18O'!A$3:A$29,1)):INDEX('18O'!C$3:C$29,MATCH(A450,'18O'!A$3:A$29,1)+1),INDEX('18O'!A$3:A$29,MATCH(A450,'18O'!A$3:A$29,1)):INDEX('18O'!A$3:A$29,MATCH(A450,'18O'!A$3:A$29,1)+1))</f>
        <v>111.13333333333333</v>
      </c>
      <c r="I450" s="9">
        <f>FORECAST(A450,INDEX('18O'!E$3:E$29,MATCH(A450,'18O'!A$3:A$29,1)):INDEX('18O'!E$3:E$29,MATCH(A450,'18O'!A$3:A$29,1)+1),INDEX('18O'!A$3:A$29,MATCH(A450,'18O'!A$3:A$29,1)):INDEX('18O'!A$3:A$29,MATCH(A450,'18O'!A$3:A$29,1)+1))</f>
        <v>8.7448110349266699</v>
      </c>
      <c r="J450" s="27">
        <f>'39Ar'!E450</f>
        <v>0.63000000000000078</v>
      </c>
      <c r="K450" s="8">
        <f t="shared" si="19"/>
        <v>2.3470395886364883E-5</v>
      </c>
      <c r="L450" s="8">
        <f t="shared" si="20"/>
        <v>8.4331314387639033E-8</v>
      </c>
      <c r="M450" s="8">
        <f t="shared" si="16"/>
        <v>2.7026629093031967E-7</v>
      </c>
      <c r="N450" s="8">
        <f t="shared" si="17"/>
        <v>1.6302604341997689E-8</v>
      </c>
      <c r="O450" s="3">
        <v>3.0000000000000001E-6</v>
      </c>
      <c r="P450" s="3">
        <v>5.0000000000000003E-10</v>
      </c>
      <c r="T450" s="9"/>
    </row>
    <row r="451" spans="1:20" x14ac:dyDescent="0.35">
      <c r="A451">
        <v>449</v>
      </c>
      <c r="B451" s="13">
        <f t="shared" si="15"/>
        <v>-449</v>
      </c>
      <c r="C451" s="2">
        <v>0</v>
      </c>
      <c r="D451" s="2">
        <v>0</v>
      </c>
      <c r="E451" s="7">
        <f>FORECAST(A451,INDEX(ross!C$3:C$960,MATCH(A451,ross!B$3:B$960,1)):INDEX(ross!C$3:C$960,MATCH(A451,ross!B$3:B$960,1)+1),INDEX(ross!B$3:B$960,MATCH(A451,ross!B$3:B$960,1)):INDEX(ross!B$3:B$960,MATCH(A451,ross!B$3:B$960,1)+1))</f>
        <v>26.014724640000001</v>
      </c>
      <c r="F451" s="7">
        <f>FORECAST(A451,INDEX(ross!I$3:I$960,MATCH(A451,ross!B$3:B$960,1)):INDEX(ross!I$3:I$960,MATCH(A451,ross!B$3:B$960,1)+1),INDEX(ross!B$3:B$960,MATCH(A451,ross!B$3:B$960,1)):INDEX(ross!B$3:B$960,MATCH(A451,ross!B$3:B$960,1)+1))</f>
        <v>5.8507559272816891</v>
      </c>
      <c r="G451" s="3">
        <f t="shared" ref="G451:G480" si="21">1E-30</f>
        <v>1.0000000000000001E-30</v>
      </c>
      <c r="H451" s="9">
        <f>FORECAST(A451,INDEX('18O'!C$3:C$29,MATCH(A451,'18O'!A$3:A$29,1)):INDEX('18O'!C$3:C$29,MATCH(A451,'18O'!A$3:A$29,1)+1),INDEX('18O'!A$3:A$29,MATCH(A451,'18O'!A$3:A$29,1)):INDEX('18O'!A$3:A$29,MATCH(A451,'18O'!A$3:A$29,1)+1))</f>
        <v>111.13333333333333</v>
      </c>
      <c r="I451" s="9">
        <f>FORECAST(A451,INDEX('18O'!E$3:E$29,MATCH(A451,'18O'!A$3:A$29,1)):INDEX('18O'!E$3:E$29,MATCH(A451,'18O'!A$3:A$29,1)+1),INDEX('18O'!A$3:A$29,MATCH(A451,'18O'!A$3:A$29,1)):INDEX('18O'!A$3:A$29,MATCH(A451,'18O'!A$3:A$29,1)+1))</f>
        <v>8.7448319877434404</v>
      </c>
      <c r="J451" s="27">
        <f>'39Ar'!E451</f>
        <v>0.63000000000000078</v>
      </c>
      <c r="K451" s="8">
        <f t="shared" si="19"/>
        <v>2.3470395886364883E-5</v>
      </c>
      <c r="L451" s="8">
        <f t="shared" si="20"/>
        <v>8.4331314387639033E-8</v>
      </c>
      <c r="M451" s="8">
        <f t="shared" si="16"/>
        <v>2.7026629093031967E-7</v>
      </c>
      <c r="N451" s="8">
        <f t="shared" si="17"/>
        <v>1.6302604341997689E-8</v>
      </c>
      <c r="O451" s="3">
        <v>3.0000000000000001E-6</v>
      </c>
      <c r="P451" s="3">
        <v>5.0000000000000003E-10</v>
      </c>
      <c r="T451" s="9"/>
    </row>
    <row r="452" spans="1:20" x14ac:dyDescent="0.35">
      <c r="A452">
        <v>450</v>
      </c>
      <c r="B452" s="13">
        <f t="shared" ref="B452:B480" si="22">-A452</f>
        <v>-450</v>
      </c>
      <c r="C452" s="2">
        <v>0</v>
      </c>
      <c r="D452" s="2">
        <v>0</v>
      </c>
      <c r="E452" s="7">
        <f>FORECAST(A452,INDEX(ross!C$3:C$960,MATCH(A452,ross!B$3:B$960,1)):INDEX(ross!C$3:C$960,MATCH(A452,ross!B$3:B$960,1)+1),INDEX(ross!B$3:B$960,MATCH(A452,ross!B$3:B$960,1)):INDEX(ross!B$3:B$960,MATCH(A452,ross!B$3:B$960,1)+1))</f>
        <v>26.013265850000003</v>
      </c>
      <c r="F452" s="7">
        <f>FORECAST(A452,INDEX(ross!I$3:I$960,MATCH(A452,ross!B$3:B$960,1)):INDEX(ross!I$3:I$960,MATCH(A452,ross!B$3:B$960,1)+1),INDEX(ross!B$3:B$960,MATCH(A452,ross!B$3:B$960,1)):INDEX(ross!B$3:B$960,MATCH(A452,ross!B$3:B$960,1)+1))</f>
        <v>5.8526352847985654</v>
      </c>
      <c r="G452" s="3">
        <f t="shared" si="21"/>
        <v>1.0000000000000001E-30</v>
      </c>
      <c r="H452" s="9">
        <f>FORECAST(A452,INDEX('18O'!C$3:C$29,MATCH(A452,'18O'!A$3:A$29,1)):INDEX('18O'!C$3:C$29,MATCH(A452,'18O'!A$3:A$29,1)+1),INDEX('18O'!A$3:A$29,MATCH(A452,'18O'!A$3:A$29,1)):INDEX('18O'!A$3:A$29,MATCH(A452,'18O'!A$3:A$29,1)+1))</f>
        <v>111.13333333333333</v>
      </c>
      <c r="I452" s="9">
        <f>FORECAST(A452,INDEX('18O'!E$3:E$29,MATCH(A452,'18O'!A$3:A$29,1)):INDEX('18O'!E$3:E$29,MATCH(A452,'18O'!A$3:A$29,1)+1),INDEX('18O'!A$3:A$29,MATCH(A452,'18O'!A$3:A$29,1)):INDEX('18O'!A$3:A$29,MATCH(A452,'18O'!A$3:A$29,1)+1))</f>
        <v>8.7448529405602109</v>
      </c>
      <c r="J452" s="27">
        <f>'39Ar'!E452</f>
        <v>0.63000000000000078</v>
      </c>
      <c r="K452" s="8">
        <f t="shared" si="19"/>
        <v>2.3470395886364883E-5</v>
      </c>
      <c r="L452" s="8">
        <f t="shared" si="20"/>
        <v>8.4331314387639033E-8</v>
      </c>
      <c r="M452" s="8">
        <f t="shared" si="16"/>
        <v>2.7026629093031967E-7</v>
      </c>
      <c r="N452" s="8">
        <f t="shared" si="17"/>
        <v>1.6302604341997689E-8</v>
      </c>
      <c r="O452" s="3">
        <v>3.0000000000000001E-6</v>
      </c>
      <c r="P452" s="3">
        <v>5.0000000000000003E-10</v>
      </c>
      <c r="T452" s="9"/>
    </row>
    <row r="453" spans="1:20" x14ac:dyDescent="0.35">
      <c r="A453">
        <v>451</v>
      </c>
      <c r="B453" s="13">
        <f t="shared" si="22"/>
        <v>-451</v>
      </c>
      <c r="C453" s="2">
        <v>0</v>
      </c>
      <c r="D453" s="2">
        <v>0</v>
      </c>
      <c r="E453" s="7">
        <f>FORECAST(A453,INDEX(ross!C$3:C$960,MATCH(A453,ross!B$3:B$960,1)):INDEX(ross!C$3:C$960,MATCH(A453,ross!B$3:B$960,1)+1),INDEX(ross!B$3:B$960,MATCH(A453,ross!B$3:B$960,1)):INDEX(ross!B$3:B$960,MATCH(A453,ross!B$3:B$960,1)+1))</f>
        <v>26.016774739999999</v>
      </c>
      <c r="F453" s="7">
        <f>FORECAST(A453,INDEX(ross!I$3:I$960,MATCH(A453,ross!B$3:B$960,1)):INDEX(ross!I$3:I$960,MATCH(A453,ross!B$3:B$960,1)+1),INDEX(ross!B$3:B$960,MATCH(A453,ross!B$3:B$960,1)):INDEX(ross!B$3:B$960,MATCH(A453,ross!B$3:B$960,1)+1))</f>
        <v>5.8548138189627661</v>
      </c>
      <c r="G453" s="3">
        <f t="shared" si="21"/>
        <v>1.0000000000000001E-30</v>
      </c>
      <c r="H453" s="9">
        <f>FORECAST(A453,INDEX('18O'!C$3:C$29,MATCH(A453,'18O'!A$3:A$29,1)):INDEX('18O'!C$3:C$29,MATCH(A453,'18O'!A$3:A$29,1)+1),INDEX('18O'!A$3:A$29,MATCH(A453,'18O'!A$3:A$29,1)):INDEX('18O'!A$3:A$29,MATCH(A453,'18O'!A$3:A$29,1)+1))</f>
        <v>111.13333333333333</v>
      </c>
      <c r="I453" s="9">
        <f>FORECAST(A453,INDEX('18O'!E$3:E$29,MATCH(A453,'18O'!A$3:A$29,1)):INDEX('18O'!E$3:E$29,MATCH(A453,'18O'!A$3:A$29,1)+1),INDEX('18O'!A$3:A$29,MATCH(A453,'18O'!A$3:A$29,1)):INDEX('18O'!A$3:A$29,MATCH(A453,'18O'!A$3:A$29,1)+1))</f>
        <v>8.7448738933769832</v>
      </c>
      <c r="J453" s="27">
        <f>'39Ar'!E453</f>
        <v>0.63000000000000078</v>
      </c>
      <c r="K453" s="8">
        <f t="shared" si="19"/>
        <v>2.3470395886364883E-5</v>
      </c>
      <c r="L453" s="8">
        <f t="shared" si="20"/>
        <v>8.4331314387639033E-8</v>
      </c>
      <c r="M453" s="8">
        <f t="shared" si="16"/>
        <v>2.7026629093031967E-7</v>
      </c>
      <c r="N453" s="8">
        <f t="shared" si="17"/>
        <v>1.6302604341997689E-8</v>
      </c>
      <c r="O453" s="3">
        <v>3.0000000000000001E-6</v>
      </c>
      <c r="P453" s="3">
        <v>5.0000000000000003E-10</v>
      </c>
      <c r="T453" s="9"/>
    </row>
    <row r="454" spans="1:20" x14ac:dyDescent="0.35">
      <c r="A454">
        <v>452</v>
      </c>
      <c r="B454" s="13">
        <f t="shared" si="22"/>
        <v>-452</v>
      </c>
      <c r="C454" s="2">
        <v>0</v>
      </c>
      <c r="D454" s="2">
        <v>0</v>
      </c>
      <c r="E454" s="7">
        <f>FORECAST(A454,INDEX(ross!C$3:C$960,MATCH(A454,ross!B$3:B$960,1)):INDEX(ross!C$3:C$960,MATCH(A454,ross!B$3:B$960,1)+1),INDEX(ross!B$3:B$960,MATCH(A454,ross!B$3:B$960,1)):INDEX(ross!B$3:B$960,MATCH(A454,ross!B$3:B$960,1)+1))</f>
        <v>26.017804040000001</v>
      </c>
      <c r="F454" s="7">
        <f>FORECAST(A454,INDEX(ross!I$3:I$960,MATCH(A454,ross!B$3:B$960,1)):INDEX(ross!I$3:I$960,MATCH(A454,ross!B$3:B$960,1)+1),INDEX(ross!B$3:B$960,MATCH(A454,ross!B$3:B$960,1)):INDEX(ross!B$3:B$960,MATCH(A454,ross!B$3:B$960,1)+1))</f>
        <v>5.8540302289452981</v>
      </c>
      <c r="G454" s="3">
        <f t="shared" si="21"/>
        <v>1.0000000000000001E-30</v>
      </c>
      <c r="H454" s="9">
        <f>FORECAST(A454,INDEX('18O'!C$3:C$29,MATCH(A454,'18O'!A$3:A$29,1)):INDEX('18O'!C$3:C$29,MATCH(A454,'18O'!A$3:A$29,1)+1),INDEX('18O'!A$3:A$29,MATCH(A454,'18O'!A$3:A$29,1)):INDEX('18O'!A$3:A$29,MATCH(A454,'18O'!A$3:A$29,1)+1))</f>
        <v>111.13333333333333</v>
      </c>
      <c r="I454" s="9">
        <f>FORECAST(A454,INDEX('18O'!E$3:E$29,MATCH(A454,'18O'!A$3:A$29,1)):INDEX('18O'!E$3:E$29,MATCH(A454,'18O'!A$3:A$29,1)+1),INDEX('18O'!A$3:A$29,MATCH(A454,'18O'!A$3:A$29,1)):INDEX('18O'!A$3:A$29,MATCH(A454,'18O'!A$3:A$29,1)+1))</f>
        <v>8.7448948461937537</v>
      </c>
      <c r="J454" s="27">
        <f>'39Ar'!E454</f>
        <v>0.63000000000000078</v>
      </c>
      <c r="K454" s="8">
        <f t="shared" si="19"/>
        <v>2.3470395886364883E-5</v>
      </c>
      <c r="L454" s="8">
        <f t="shared" si="20"/>
        <v>8.4331314387639033E-8</v>
      </c>
      <c r="M454" s="8">
        <f t="shared" si="16"/>
        <v>2.7026629093031967E-7</v>
      </c>
      <c r="N454" s="8">
        <f t="shared" si="17"/>
        <v>1.6302604341997689E-8</v>
      </c>
      <c r="O454" s="3">
        <v>3.0000000000000001E-6</v>
      </c>
      <c r="P454" s="3">
        <v>5.0000000000000003E-10</v>
      </c>
      <c r="T454" s="9"/>
    </row>
    <row r="455" spans="1:20" x14ac:dyDescent="0.35">
      <c r="A455">
        <v>453</v>
      </c>
      <c r="B455" s="13">
        <f t="shared" si="22"/>
        <v>-453</v>
      </c>
      <c r="C455" s="2">
        <v>0</v>
      </c>
      <c r="D455" s="2">
        <v>0</v>
      </c>
      <c r="E455" s="7">
        <f>FORECAST(A455,INDEX(ross!C$3:C$960,MATCH(A455,ross!B$3:B$960,1)):INDEX(ross!C$3:C$960,MATCH(A455,ross!B$3:B$960,1)+1),INDEX(ross!B$3:B$960,MATCH(A455,ross!B$3:B$960,1)):INDEX(ross!B$3:B$960,MATCH(A455,ross!B$3:B$960,1)+1))</f>
        <v>26.019197240000004</v>
      </c>
      <c r="F455" s="7">
        <f>FORECAST(A455,INDEX(ross!I$3:I$960,MATCH(A455,ross!B$3:B$960,1)):INDEX(ross!I$3:I$960,MATCH(A455,ross!B$3:B$960,1)+1),INDEX(ross!B$3:B$960,MATCH(A455,ross!B$3:B$960,1)):INDEX(ross!B$3:B$960,MATCH(A455,ross!B$3:B$960,1)+1))</f>
        <v>5.8547598869664697</v>
      </c>
      <c r="G455" s="3">
        <f t="shared" si="21"/>
        <v>1.0000000000000001E-30</v>
      </c>
      <c r="H455" s="9">
        <f>FORECAST(A455,INDEX('18O'!C$3:C$29,MATCH(A455,'18O'!A$3:A$29,1)):INDEX('18O'!C$3:C$29,MATCH(A455,'18O'!A$3:A$29,1)+1),INDEX('18O'!A$3:A$29,MATCH(A455,'18O'!A$3:A$29,1)):INDEX('18O'!A$3:A$29,MATCH(A455,'18O'!A$3:A$29,1)+1))</f>
        <v>111.13333333333333</v>
      </c>
      <c r="I455" s="9">
        <f>FORECAST(A455,INDEX('18O'!E$3:E$29,MATCH(A455,'18O'!A$3:A$29,1)):INDEX('18O'!E$3:E$29,MATCH(A455,'18O'!A$3:A$29,1)+1),INDEX('18O'!A$3:A$29,MATCH(A455,'18O'!A$3:A$29,1)):INDEX('18O'!A$3:A$29,MATCH(A455,'18O'!A$3:A$29,1)+1))</f>
        <v>8.7449157990105242</v>
      </c>
      <c r="J455" s="27">
        <f>'39Ar'!E455</f>
        <v>0.63000000000000078</v>
      </c>
      <c r="K455" s="8">
        <f t="shared" si="19"/>
        <v>2.3470395886364883E-5</v>
      </c>
      <c r="L455" s="8">
        <f t="shared" si="20"/>
        <v>8.4331314387639033E-8</v>
      </c>
      <c r="M455" s="8">
        <f t="shared" si="16"/>
        <v>2.7026629093031967E-7</v>
      </c>
      <c r="N455" s="8">
        <f t="shared" si="17"/>
        <v>1.6302604341997689E-8</v>
      </c>
      <c r="O455" s="3">
        <v>3.0000000000000001E-6</v>
      </c>
      <c r="P455" s="3">
        <v>5.0000000000000003E-10</v>
      </c>
      <c r="T455" s="9"/>
    </row>
    <row r="456" spans="1:20" x14ac:dyDescent="0.35">
      <c r="A456">
        <v>454</v>
      </c>
      <c r="B456" s="13">
        <f t="shared" si="22"/>
        <v>-454</v>
      </c>
      <c r="C456" s="2">
        <v>0</v>
      </c>
      <c r="D456" s="2">
        <v>0</v>
      </c>
      <c r="E456" s="7">
        <f>FORECAST(A456,INDEX(ross!C$3:C$960,MATCH(A456,ross!B$3:B$960,1)):INDEX(ross!C$3:C$960,MATCH(A456,ross!B$3:B$960,1)+1),INDEX(ross!B$3:B$960,MATCH(A456,ross!B$3:B$960,1)):INDEX(ross!B$3:B$960,MATCH(A456,ross!B$3:B$960,1)+1))</f>
        <v>26.020785140000001</v>
      </c>
      <c r="F456" s="7">
        <f>FORECAST(A456,INDEX(ross!I$3:I$960,MATCH(A456,ross!B$3:B$960,1)):INDEX(ross!I$3:I$960,MATCH(A456,ross!B$3:B$960,1)+1),INDEX(ross!B$3:B$960,MATCH(A456,ross!B$3:B$960,1)):INDEX(ross!B$3:B$960,MATCH(A456,ross!B$3:B$960,1)+1))</f>
        <v>5.856589350697611</v>
      </c>
      <c r="G456" s="3">
        <f t="shared" si="21"/>
        <v>1.0000000000000001E-30</v>
      </c>
      <c r="H456" s="9">
        <f>FORECAST(A456,INDEX('18O'!C$3:C$29,MATCH(A456,'18O'!A$3:A$29,1)):INDEX('18O'!C$3:C$29,MATCH(A456,'18O'!A$3:A$29,1)+1),INDEX('18O'!A$3:A$29,MATCH(A456,'18O'!A$3:A$29,1)):INDEX('18O'!A$3:A$29,MATCH(A456,'18O'!A$3:A$29,1)+1))</f>
        <v>111.13333333333333</v>
      </c>
      <c r="I456" s="9">
        <f>FORECAST(A456,INDEX('18O'!E$3:E$29,MATCH(A456,'18O'!A$3:A$29,1)):INDEX('18O'!E$3:E$29,MATCH(A456,'18O'!A$3:A$29,1)+1),INDEX('18O'!A$3:A$29,MATCH(A456,'18O'!A$3:A$29,1)):INDEX('18O'!A$3:A$29,MATCH(A456,'18O'!A$3:A$29,1)+1))</f>
        <v>8.7449367518272947</v>
      </c>
      <c r="J456" s="27">
        <f>'39Ar'!E456</f>
        <v>0.63000000000000078</v>
      </c>
      <c r="K456" s="8">
        <f t="shared" si="19"/>
        <v>2.3470395886364883E-5</v>
      </c>
      <c r="L456" s="8">
        <f t="shared" si="20"/>
        <v>8.4331314387639033E-8</v>
      </c>
      <c r="M456" s="8">
        <f t="shared" si="16"/>
        <v>2.7026629093031967E-7</v>
      </c>
      <c r="N456" s="8">
        <f t="shared" si="17"/>
        <v>1.6302604341997689E-8</v>
      </c>
      <c r="O456" s="3">
        <v>3.0000000000000001E-6</v>
      </c>
      <c r="P456" s="3">
        <v>5.0000000000000003E-10</v>
      </c>
      <c r="T456" s="9"/>
    </row>
    <row r="457" spans="1:20" x14ac:dyDescent="0.35">
      <c r="A457">
        <v>455</v>
      </c>
      <c r="B457" s="13">
        <f t="shared" si="22"/>
        <v>-455</v>
      </c>
      <c r="C457" s="2">
        <v>0</v>
      </c>
      <c r="D457" s="2">
        <v>0</v>
      </c>
      <c r="E457" s="7">
        <f>FORECAST(A457,INDEX(ross!C$3:C$960,MATCH(A457,ross!B$3:B$960,1)):INDEX(ross!C$3:C$960,MATCH(A457,ross!B$3:B$960,1)+1),INDEX(ross!B$3:B$960,MATCH(A457,ross!B$3:B$960,1)):INDEX(ross!B$3:B$960,MATCH(A457,ross!B$3:B$960,1)+1))</f>
        <v>26.024548859999999</v>
      </c>
      <c r="F457" s="7">
        <f>FORECAST(A457,INDEX(ross!I$3:I$960,MATCH(A457,ross!B$3:B$960,1)):INDEX(ross!I$3:I$960,MATCH(A457,ross!B$3:B$960,1)+1),INDEX(ross!B$3:B$960,MATCH(A457,ross!B$3:B$960,1)):INDEX(ross!B$3:B$960,MATCH(A457,ross!B$3:B$960,1)+1))</f>
        <v>5.8577541344885047</v>
      </c>
      <c r="G457" s="3">
        <f t="shared" si="21"/>
        <v>1.0000000000000001E-30</v>
      </c>
      <c r="H457" s="9">
        <f>FORECAST(A457,INDEX('18O'!C$3:C$29,MATCH(A457,'18O'!A$3:A$29,1)):INDEX('18O'!C$3:C$29,MATCH(A457,'18O'!A$3:A$29,1)+1),INDEX('18O'!A$3:A$29,MATCH(A457,'18O'!A$3:A$29,1)):INDEX('18O'!A$3:A$29,MATCH(A457,'18O'!A$3:A$29,1)+1))</f>
        <v>111.13333333333333</v>
      </c>
      <c r="I457" s="9">
        <f>FORECAST(A457,INDEX('18O'!E$3:E$29,MATCH(A457,'18O'!A$3:A$29,1)):INDEX('18O'!E$3:E$29,MATCH(A457,'18O'!A$3:A$29,1)+1),INDEX('18O'!A$3:A$29,MATCH(A457,'18O'!A$3:A$29,1)):INDEX('18O'!A$3:A$29,MATCH(A457,'18O'!A$3:A$29,1)+1))</f>
        <v>8.744957704644067</v>
      </c>
      <c r="J457" s="27">
        <f>'39Ar'!E457</f>
        <v>0.63000000000000078</v>
      </c>
      <c r="K457" s="8">
        <f t="shared" si="19"/>
        <v>2.3470395886364883E-5</v>
      </c>
      <c r="L457" s="8">
        <f t="shared" si="20"/>
        <v>8.4331314387639033E-8</v>
      </c>
      <c r="M457" s="8">
        <f t="shared" si="16"/>
        <v>2.7026629093031967E-7</v>
      </c>
      <c r="N457" s="8">
        <f t="shared" si="17"/>
        <v>1.6302604341997689E-8</v>
      </c>
      <c r="O457" s="3">
        <v>3.0000000000000001E-6</v>
      </c>
      <c r="P457" s="3">
        <v>5.0000000000000003E-10</v>
      </c>
      <c r="T457" s="9"/>
    </row>
    <row r="458" spans="1:20" x14ac:dyDescent="0.35">
      <c r="A458">
        <v>456</v>
      </c>
      <c r="B458" s="13">
        <f t="shared" si="22"/>
        <v>-456</v>
      </c>
      <c r="C458" s="2">
        <v>0</v>
      </c>
      <c r="D458" s="2">
        <v>0</v>
      </c>
      <c r="E458" s="7">
        <f>FORECAST(A458,INDEX(ross!C$3:C$960,MATCH(A458,ross!B$3:B$960,1)):INDEX(ross!C$3:C$960,MATCH(A458,ross!B$3:B$960,1)+1),INDEX(ross!B$3:B$960,MATCH(A458,ross!B$3:B$960,1)):INDEX(ross!B$3:B$960,MATCH(A458,ross!B$3:B$960,1)+1))</f>
        <v>26.026212579999999</v>
      </c>
      <c r="F458" s="7">
        <f>FORECAST(A458,INDEX(ross!I$3:I$960,MATCH(A458,ross!B$3:B$960,1)):INDEX(ross!I$3:I$960,MATCH(A458,ross!B$3:B$960,1)+1),INDEX(ross!B$3:B$960,MATCH(A458,ross!B$3:B$960,1)):INDEX(ross!B$3:B$960,MATCH(A458,ross!B$3:B$960,1)+1))</f>
        <v>5.85742342594056</v>
      </c>
      <c r="G458" s="3">
        <f t="shared" si="21"/>
        <v>1.0000000000000001E-30</v>
      </c>
      <c r="H458" s="9">
        <f>FORECAST(A458,INDEX('18O'!C$3:C$29,MATCH(A458,'18O'!A$3:A$29,1)):INDEX('18O'!C$3:C$29,MATCH(A458,'18O'!A$3:A$29,1)+1),INDEX('18O'!A$3:A$29,MATCH(A458,'18O'!A$3:A$29,1)):INDEX('18O'!A$3:A$29,MATCH(A458,'18O'!A$3:A$29,1)+1))</f>
        <v>111.13333333333333</v>
      </c>
      <c r="I458" s="9">
        <f>FORECAST(A458,INDEX('18O'!E$3:E$29,MATCH(A458,'18O'!A$3:A$29,1)):INDEX('18O'!E$3:E$29,MATCH(A458,'18O'!A$3:A$29,1)+1),INDEX('18O'!A$3:A$29,MATCH(A458,'18O'!A$3:A$29,1)):INDEX('18O'!A$3:A$29,MATCH(A458,'18O'!A$3:A$29,1)+1))</f>
        <v>8.7449786574608375</v>
      </c>
      <c r="J458" s="27">
        <f>'39Ar'!E458</f>
        <v>0.63000000000000078</v>
      </c>
      <c r="K458" s="8">
        <f t="shared" si="19"/>
        <v>2.3470395886364883E-5</v>
      </c>
      <c r="L458" s="8">
        <f t="shared" si="20"/>
        <v>8.4331314387639033E-8</v>
      </c>
      <c r="M458" s="8">
        <f t="shared" si="16"/>
        <v>2.7026629093031967E-7</v>
      </c>
      <c r="N458" s="8">
        <f t="shared" si="17"/>
        <v>1.6302604341997689E-8</v>
      </c>
      <c r="O458" s="3">
        <v>3.0000000000000001E-6</v>
      </c>
      <c r="P458" s="3">
        <v>5.0000000000000003E-10</v>
      </c>
      <c r="T458" s="9"/>
    </row>
    <row r="459" spans="1:20" x14ac:dyDescent="0.35">
      <c r="A459">
        <v>457</v>
      </c>
      <c r="B459" s="13">
        <f t="shared" si="22"/>
        <v>-457</v>
      </c>
      <c r="C459" s="2">
        <v>0</v>
      </c>
      <c r="D459" s="2">
        <v>0</v>
      </c>
      <c r="E459" s="7">
        <f>FORECAST(A459,INDEX(ross!C$3:C$960,MATCH(A459,ross!B$3:B$960,1)):INDEX(ross!C$3:C$960,MATCH(A459,ross!B$3:B$960,1)+1),INDEX(ross!B$3:B$960,MATCH(A459,ross!B$3:B$960,1)):INDEX(ross!B$3:B$960,MATCH(A459,ross!B$3:B$960,1)+1))</f>
        <v>26.026393349999999</v>
      </c>
      <c r="F459" s="7">
        <f>FORECAST(A459,INDEX(ross!I$3:I$960,MATCH(A459,ross!B$3:B$960,1)):INDEX(ross!I$3:I$960,MATCH(A459,ross!B$3:B$960,1)+1),INDEX(ross!B$3:B$960,MATCH(A459,ross!B$3:B$960,1)):INDEX(ross!B$3:B$960,MATCH(A459,ross!B$3:B$960,1)+1))</f>
        <v>5.8568914657397624</v>
      </c>
      <c r="G459" s="3">
        <f t="shared" si="21"/>
        <v>1.0000000000000001E-30</v>
      </c>
      <c r="H459" s="9">
        <f>FORECAST(A459,INDEX('18O'!C$3:C$29,MATCH(A459,'18O'!A$3:A$29,1)):INDEX('18O'!C$3:C$29,MATCH(A459,'18O'!A$3:A$29,1)+1),INDEX('18O'!A$3:A$29,MATCH(A459,'18O'!A$3:A$29,1)):INDEX('18O'!A$3:A$29,MATCH(A459,'18O'!A$3:A$29,1)+1))</f>
        <v>111.13333333333333</v>
      </c>
      <c r="I459" s="9">
        <f>FORECAST(A459,INDEX('18O'!E$3:E$29,MATCH(A459,'18O'!A$3:A$29,1)):INDEX('18O'!E$3:E$29,MATCH(A459,'18O'!A$3:A$29,1)+1),INDEX('18O'!A$3:A$29,MATCH(A459,'18O'!A$3:A$29,1)):INDEX('18O'!A$3:A$29,MATCH(A459,'18O'!A$3:A$29,1)+1))</f>
        <v>8.744999610277608</v>
      </c>
      <c r="J459" s="27">
        <f>'39Ar'!E459</f>
        <v>0.63000000000000078</v>
      </c>
      <c r="K459" s="8">
        <f t="shared" si="19"/>
        <v>2.3470395886364883E-5</v>
      </c>
      <c r="L459" s="8">
        <f t="shared" si="20"/>
        <v>8.4331314387639033E-8</v>
      </c>
      <c r="M459" s="8">
        <f t="shared" si="16"/>
        <v>2.7026629093031967E-7</v>
      </c>
      <c r="N459" s="8">
        <f t="shared" si="17"/>
        <v>1.6302604341997689E-8</v>
      </c>
      <c r="O459" s="3">
        <v>3.0000000000000001E-6</v>
      </c>
      <c r="P459" s="3">
        <v>5.0000000000000003E-10</v>
      </c>
      <c r="T459" s="9"/>
    </row>
    <row r="460" spans="1:20" x14ac:dyDescent="0.35">
      <c r="A460">
        <v>458</v>
      </c>
      <c r="B460" s="13">
        <f t="shared" si="22"/>
        <v>-458</v>
      </c>
      <c r="C460" s="2">
        <v>0</v>
      </c>
      <c r="D460" s="2">
        <v>0</v>
      </c>
      <c r="E460" s="7">
        <f>FORECAST(A460,INDEX(ross!C$3:C$960,MATCH(A460,ross!B$3:B$960,1)):INDEX(ross!C$3:C$960,MATCH(A460,ross!B$3:B$960,1)+1),INDEX(ross!B$3:B$960,MATCH(A460,ross!B$3:B$960,1)):INDEX(ross!B$3:B$960,MATCH(A460,ross!B$3:B$960,1)+1))</f>
        <v>26.02592589</v>
      </c>
      <c r="F460" s="7">
        <f>FORECAST(A460,INDEX(ross!I$3:I$960,MATCH(A460,ross!B$3:B$960,1)):INDEX(ross!I$3:I$960,MATCH(A460,ross!B$3:B$960,1)+1),INDEX(ross!B$3:B$960,MATCH(A460,ross!B$3:B$960,1)):INDEX(ross!B$3:B$960,MATCH(A460,ross!B$3:B$960,1)+1))</f>
        <v>5.856741917993384</v>
      </c>
      <c r="G460" s="3">
        <f t="shared" si="21"/>
        <v>1.0000000000000001E-30</v>
      </c>
      <c r="H460" s="9">
        <f>FORECAST(A460,INDEX('18O'!C$3:C$29,MATCH(A460,'18O'!A$3:A$29,1)):INDEX('18O'!C$3:C$29,MATCH(A460,'18O'!A$3:A$29,1)+1),INDEX('18O'!A$3:A$29,MATCH(A460,'18O'!A$3:A$29,1)):INDEX('18O'!A$3:A$29,MATCH(A460,'18O'!A$3:A$29,1)+1))</f>
        <v>111.13333333333333</v>
      </c>
      <c r="I460" s="9">
        <f>FORECAST(A460,INDEX('18O'!E$3:E$29,MATCH(A460,'18O'!A$3:A$29,1)):INDEX('18O'!E$3:E$29,MATCH(A460,'18O'!A$3:A$29,1)+1),INDEX('18O'!A$3:A$29,MATCH(A460,'18O'!A$3:A$29,1)):INDEX('18O'!A$3:A$29,MATCH(A460,'18O'!A$3:A$29,1)+1))</f>
        <v>8.7450205630943785</v>
      </c>
      <c r="J460" s="27">
        <f>'39Ar'!E460</f>
        <v>0.63000000000000078</v>
      </c>
      <c r="K460" s="8">
        <f t="shared" si="19"/>
        <v>2.3470395886364883E-5</v>
      </c>
      <c r="L460" s="8">
        <f t="shared" si="20"/>
        <v>8.4331314387639033E-8</v>
      </c>
      <c r="M460" s="8">
        <f t="shared" si="16"/>
        <v>2.7026629093031967E-7</v>
      </c>
      <c r="N460" s="8">
        <f t="shared" si="17"/>
        <v>1.6302604341997689E-8</v>
      </c>
      <c r="O460" s="3">
        <v>3.0000000000000001E-6</v>
      </c>
      <c r="P460" s="3">
        <v>5.0000000000000003E-10</v>
      </c>
      <c r="T460" s="9"/>
    </row>
    <row r="461" spans="1:20" x14ac:dyDescent="0.35">
      <c r="A461">
        <v>459</v>
      </c>
      <c r="B461" s="13">
        <f t="shared" si="22"/>
        <v>-459</v>
      </c>
      <c r="C461" s="2">
        <v>0</v>
      </c>
      <c r="D461" s="2">
        <v>0</v>
      </c>
      <c r="E461" s="7">
        <f>FORECAST(A461,INDEX(ross!C$3:C$960,MATCH(A461,ross!B$3:B$960,1)):INDEX(ross!C$3:C$960,MATCH(A461,ross!B$3:B$960,1)+1),INDEX(ross!B$3:B$960,MATCH(A461,ross!B$3:B$960,1)):INDEX(ross!B$3:B$960,MATCH(A461,ross!B$3:B$960,1)+1))</f>
        <v>26.026139199999999</v>
      </c>
      <c r="F461" s="7">
        <f>FORECAST(A461,INDEX(ross!I$3:I$960,MATCH(A461,ross!B$3:B$960,1)):INDEX(ross!I$3:I$960,MATCH(A461,ross!B$3:B$960,1)+1),INDEX(ross!B$3:B$960,MATCH(A461,ross!B$3:B$960,1)):INDEX(ross!B$3:B$960,MATCH(A461,ross!B$3:B$960,1)+1))</f>
        <v>5.8568579576552491</v>
      </c>
      <c r="G461" s="3">
        <f t="shared" si="21"/>
        <v>1.0000000000000001E-30</v>
      </c>
      <c r="H461" s="9">
        <f>FORECAST(A461,INDEX('18O'!C$3:C$29,MATCH(A461,'18O'!A$3:A$29,1)):INDEX('18O'!C$3:C$29,MATCH(A461,'18O'!A$3:A$29,1)+1),INDEX('18O'!A$3:A$29,MATCH(A461,'18O'!A$3:A$29,1)):INDEX('18O'!A$3:A$29,MATCH(A461,'18O'!A$3:A$29,1)+1))</f>
        <v>111.13333333333333</v>
      </c>
      <c r="I461" s="9">
        <f>FORECAST(A461,INDEX('18O'!E$3:E$29,MATCH(A461,'18O'!A$3:A$29,1)):INDEX('18O'!E$3:E$29,MATCH(A461,'18O'!A$3:A$29,1)+1),INDEX('18O'!A$3:A$29,MATCH(A461,'18O'!A$3:A$29,1)):INDEX('18O'!A$3:A$29,MATCH(A461,'18O'!A$3:A$29,1)+1))</f>
        <v>8.7450415159111508</v>
      </c>
      <c r="J461" s="27">
        <f>'39Ar'!E461</f>
        <v>0.63000000000000078</v>
      </c>
      <c r="K461" s="8">
        <f t="shared" si="19"/>
        <v>2.3470395886364883E-5</v>
      </c>
      <c r="L461" s="8">
        <f t="shared" si="20"/>
        <v>8.4331314387639033E-8</v>
      </c>
      <c r="M461" s="8">
        <f t="shared" si="16"/>
        <v>2.7026629093031967E-7</v>
      </c>
      <c r="N461" s="8">
        <f t="shared" si="17"/>
        <v>1.6302604341997689E-8</v>
      </c>
      <c r="O461" s="3">
        <v>3.0000000000000001E-6</v>
      </c>
      <c r="P461" s="3">
        <v>5.0000000000000003E-10</v>
      </c>
      <c r="T461" s="9"/>
    </row>
    <row r="462" spans="1:20" x14ac:dyDescent="0.35">
      <c r="A462">
        <v>460</v>
      </c>
      <c r="B462" s="13">
        <f t="shared" si="22"/>
        <v>-460</v>
      </c>
      <c r="C462" s="2">
        <v>0</v>
      </c>
      <c r="D462" s="2">
        <v>0</v>
      </c>
      <c r="E462" s="7">
        <f>FORECAST(A462,INDEX(ross!C$3:C$960,MATCH(A462,ross!B$3:B$960,1)):INDEX(ross!C$3:C$960,MATCH(A462,ross!B$3:B$960,1)+1),INDEX(ross!B$3:B$960,MATCH(A462,ross!B$3:B$960,1)):INDEX(ross!B$3:B$960,MATCH(A462,ross!B$3:B$960,1)+1))</f>
        <v>26.027687149999998</v>
      </c>
      <c r="F462" s="7">
        <f>FORECAST(A462,INDEX(ross!I$3:I$960,MATCH(A462,ross!B$3:B$960,1)):INDEX(ross!I$3:I$960,MATCH(A462,ross!B$3:B$960,1)+1),INDEX(ross!B$3:B$960,MATCH(A462,ross!B$3:B$960,1)):INDEX(ross!B$3:B$960,MATCH(A462,ross!B$3:B$960,1)+1))</f>
        <v>5.855989234076306</v>
      </c>
      <c r="G462" s="3">
        <f t="shared" si="21"/>
        <v>1.0000000000000001E-30</v>
      </c>
      <c r="H462" s="9">
        <f>FORECAST(A462,INDEX('18O'!C$3:C$29,MATCH(A462,'18O'!A$3:A$29,1)):INDEX('18O'!C$3:C$29,MATCH(A462,'18O'!A$3:A$29,1)+1),INDEX('18O'!A$3:A$29,MATCH(A462,'18O'!A$3:A$29,1)):INDEX('18O'!A$3:A$29,MATCH(A462,'18O'!A$3:A$29,1)+1))</f>
        <v>111.13333333333333</v>
      </c>
      <c r="I462" s="9">
        <f>FORECAST(A462,INDEX('18O'!E$3:E$29,MATCH(A462,'18O'!A$3:A$29,1)):INDEX('18O'!E$3:E$29,MATCH(A462,'18O'!A$3:A$29,1)+1),INDEX('18O'!A$3:A$29,MATCH(A462,'18O'!A$3:A$29,1)):INDEX('18O'!A$3:A$29,MATCH(A462,'18O'!A$3:A$29,1)+1))</f>
        <v>8.7450624687279213</v>
      </c>
      <c r="J462" s="27">
        <f>'39Ar'!E462</f>
        <v>0.63000000000000078</v>
      </c>
      <c r="K462" s="8">
        <f t="shared" si="19"/>
        <v>2.3470395886364883E-5</v>
      </c>
      <c r="L462" s="8">
        <f t="shared" si="20"/>
        <v>8.4331314387639033E-8</v>
      </c>
      <c r="M462" s="8">
        <f t="shared" si="16"/>
        <v>2.7026629093031967E-7</v>
      </c>
      <c r="N462" s="8">
        <f t="shared" si="17"/>
        <v>1.6302604341997689E-8</v>
      </c>
      <c r="O462" s="3">
        <v>3.0000000000000001E-6</v>
      </c>
      <c r="P462" s="3">
        <v>5.0000000000000003E-10</v>
      </c>
      <c r="T462" s="9"/>
    </row>
    <row r="463" spans="1:20" x14ac:dyDescent="0.35">
      <c r="A463">
        <v>461</v>
      </c>
      <c r="B463" s="13">
        <f t="shared" si="22"/>
        <v>-461</v>
      </c>
      <c r="C463" s="2">
        <v>0</v>
      </c>
      <c r="D463" s="2">
        <v>0</v>
      </c>
      <c r="E463" s="7">
        <f>FORECAST(A463,INDEX(ross!C$3:C$960,MATCH(A463,ross!B$3:B$960,1)):INDEX(ross!C$3:C$960,MATCH(A463,ross!B$3:B$960,1)+1),INDEX(ross!B$3:B$960,MATCH(A463,ross!B$3:B$960,1)):INDEX(ross!B$3:B$960,MATCH(A463,ross!B$3:B$960,1)+1))</f>
        <v>26.031991619999999</v>
      </c>
      <c r="F463" s="7">
        <f>FORECAST(A463,INDEX(ross!I$3:I$960,MATCH(A463,ross!B$3:B$960,1)):INDEX(ross!I$3:I$960,MATCH(A463,ross!B$3:B$960,1)+1),INDEX(ross!B$3:B$960,MATCH(A463,ross!B$3:B$960,1)):INDEX(ross!B$3:B$960,MATCH(A463,ross!B$3:B$960,1)+1))</f>
        <v>5.8572154416578144</v>
      </c>
      <c r="G463" s="3">
        <f t="shared" si="21"/>
        <v>1.0000000000000001E-30</v>
      </c>
      <c r="H463" s="9">
        <f>FORECAST(A463,INDEX('18O'!C$3:C$29,MATCH(A463,'18O'!A$3:A$29,1)):INDEX('18O'!C$3:C$29,MATCH(A463,'18O'!A$3:A$29,1)+1),INDEX('18O'!A$3:A$29,MATCH(A463,'18O'!A$3:A$29,1)):INDEX('18O'!A$3:A$29,MATCH(A463,'18O'!A$3:A$29,1)+1))</f>
        <v>111.13333333333333</v>
      </c>
      <c r="I463" s="9">
        <f>FORECAST(A463,INDEX('18O'!E$3:E$29,MATCH(A463,'18O'!A$3:A$29,1)):INDEX('18O'!E$3:E$29,MATCH(A463,'18O'!A$3:A$29,1)+1),INDEX('18O'!A$3:A$29,MATCH(A463,'18O'!A$3:A$29,1)):INDEX('18O'!A$3:A$29,MATCH(A463,'18O'!A$3:A$29,1)+1))</f>
        <v>8.7450834215446918</v>
      </c>
      <c r="J463" s="27">
        <f>'39Ar'!E463</f>
        <v>0.63000000000000078</v>
      </c>
      <c r="K463" s="8">
        <f t="shared" si="19"/>
        <v>2.3470395886364883E-5</v>
      </c>
      <c r="L463" s="8">
        <f t="shared" si="20"/>
        <v>8.4331314387639033E-8</v>
      </c>
      <c r="M463" s="8">
        <f t="shared" si="16"/>
        <v>2.7026629093031967E-7</v>
      </c>
      <c r="N463" s="8">
        <f t="shared" si="17"/>
        <v>1.6302604341997689E-8</v>
      </c>
      <c r="O463" s="3">
        <v>3.0000000000000001E-6</v>
      </c>
      <c r="P463" s="3">
        <v>5.0000000000000003E-10</v>
      </c>
      <c r="T463" s="9"/>
    </row>
    <row r="464" spans="1:20" x14ac:dyDescent="0.35">
      <c r="A464">
        <v>462</v>
      </c>
      <c r="B464" s="13">
        <f t="shared" si="22"/>
        <v>-462</v>
      </c>
      <c r="C464" s="2">
        <v>0</v>
      </c>
      <c r="D464" s="2">
        <v>0</v>
      </c>
      <c r="E464" s="7">
        <f>FORECAST(A464,INDEX(ross!C$3:C$960,MATCH(A464,ross!B$3:B$960,1)):INDEX(ross!C$3:C$960,MATCH(A464,ross!B$3:B$960,1)+1),INDEX(ross!B$3:B$960,MATCH(A464,ross!B$3:B$960,1)):INDEX(ross!B$3:B$960,MATCH(A464,ross!B$3:B$960,1)+1))</f>
        <v>26.027246030000001</v>
      </c>
      <c r="F464" s="7">
        <f>FORECAST(A464,INDEX(ross!I$3:I$960,MATCH(A464,ross!B$3:B$960,1)):INDEX(ross!I$3:I$960,MATCH(A464,ross!B$3:B$960,1)+1),INDEX(ross!B$3:B$960,MATCH(A464,ross!B$3:B$960,1)):INDEX(ross!B$3:B$960,MATCH(A464,ross!B$3:B$960,1)+1))</f>
        <v>5.8573992899522516</v>
      </c>
      <c r="G464" s="3">
        <f t="shared" si="21"/>
        <v>1.0000000000000001E-30</v>
      </c>
      <c r="H464" s="9">
        <f>FORECAST(A464,INDEX('18O'!C$3:C$29,MATCH(A464,'18O'!A$3:A$29,1)):INDEX('18O'!C$3:C$29,MATCH(A464,'18O'!A$3:A$29,1)+1),INDEX('18O'!A$3:A$29,MATCH(A464,'18O'!A$3:A$29,1)):INDEX('18O'!A$3:A$29,MATCH(A464,'18O'!A$3:A$29,1)+1))</f>
        <v>111.13333333333333</v>
      </c>
      <c r="I464" s="9">
        <f>FORECAST(A464,INDEX('18O'!E$3:E$29,MATCH(A464,'18O'!A$3:A$29,1)):INDEX('18O'!E$3:E$29,MATCH(A464,'18O'!A$3:A$29,1)+1),INDEX('18O'!A$3:A$29,MATCH(A464,'18O'!A$3:A$29,1)):INDEX('18O'!A$3:A$29,MATCH(A464,'18O'!A$3:A$29,1)+1))</f>
        <v>8.7451043743614623</v>
      </c>
      <c r="J464" s="27">
        <f>'39Ar'!E464</f>
        <v>0.63000000000000078</v>
      </c>
      <c r="K464" s="8">
        <f t="shared" si="19"/>
        <v>2.3470395886364883E-5</v>
      </c>
      <c r="L464" s="8">
        <f t="shared" si="20"/>
        <v>8.4331314387639033E-8</v>
      </c>
      <c r="M464" s="8">
        <f t="shared" si="16"/>
        <v>2.7026629093031967E-7</v>
      </c>
      <c r="N464" s="8">
        <f t="shared" si="17"/>
        <v>1.6302604341997689E-8</v>
      </c>
      <c r="O464" s="3">
        <v>3.0000000000000001E-6</v>
      </c>
      <c r="P464" s="3">
        <v>5.0000000000000003E-10</v>
      </c>
      <c r="T464" s="9"/>
    </row>
    <row r="465" spans="1:20" x14ac:dyDescent="0.35">
      <c r="A465">
        <v>463</v>
      </c>
      <c r="B465" s="13">
        <f t="shared" si="22"/>
        <v>-463</v>
      </c>
      <c r="C465" s="2">
        <v>0</v>
      </c>
      <c r="D465" s="2">
        <v>0</v>
      </c>
      <c r="E465" s="7">
        <f>FORECAST(A465,INDEX(ross!C$3:C$960,MATCH(A465,ross!B$3:B$960,1)):INDEX(ross!C$3:C$960,MATCH(A465,ross!B$3:B$960,1)+1),INDEX(ross!B$3:B$960,MATCH(A465,ross!B$3:B$960,1)):INDEX(ross!B$3:B$960,MATCH(A465,ross!B$3:B$960,1)+1))</f>
        <v>26.028813719999995</v>
      </c>
      <c r="F465" s="7">
        <f>FORECAST(A465,INDEX(ross!I$3:I$960,MATCH(A465,ross!B$3:B$960,1)):INDEX(ross!I$3:I$960,MATCH(A465,ross!B$3:B$960,1)+1),INDEX(ross!B$3:B$960,MATCH(A465,ross!B$3:B$960,1)):INDEX(ross!B$3:B$960,MATCH(A465,ross!B$3:B$960,1)+1))</f>
        <v>5.8581539248021688</v>
      </c>
      <c r="G465" s="3">
        <f t="shared" si="21"/>
        <v>1.0000000000000001E-30</v>
      </c>
      <c r="H465" s="9">
        <f>FORECAST(A465,INDEX('18O'!C$3:C$29,MATCH(A465,'18O'!A$3:A$29,1)):INDEX('18O'!C$3:C$29,MATCH(A465,'18O'!A$3:A$29,1)+1),INDEX('18O'!A$3:A$29,MATCH(A465,'18O'!A$3:A$29,1)):INDEX('18O'!A$3:A$29,MATCH(A465,'18O'!A$3:A$29,1)+1))</f>
        <v>111.13333333333333</v>
      </c>
      <c r="I465" s="9">
        <f>FORECAST(A465,INDEX('18O'!E$3:E$29,MATCH(A465,'18O'!A$3:A$29,1)):INDEX('18O'!E$3:E$29,MATCH(A465,'18O'!A$3:A$29,1)+1),INDEX('18O'!A$3:A$29,MATCH(A465,'18O'!A$3:A$29,1)):INDEX('18O'!A$3:A$29,MATCH(A465,'18O'!A$3:A$29,1)+1))</f>
        <v>8.7451253271782345</v>
      </c>
      <c r="J465" s="27">
        <f>'39Ar'!E465</f>
        <v>0.63000000000000078</v>
      </c>
      <c r="K465" s="8">
        <f t="shared" si="19"/>
        <v>2.3470395886364883E-5</v>
      </c>
      <c r="L465" s="8">
        <f t="shared" si="20"/>
        <v>8.4331314387639033E-8</v>
      </c>
      <c r="M465" s="8">
        <f t="shared" si="16"/>
        <v>2.7026629093031967E-7</v>
      </c>
      <c r="N465" s="8">
        <f t="shared" si="17"/>
        <v>1.6302604341997689E-8</v>
      </c>
      <c r="O465" s="3">
        <v>3.0000000000000001E-6</v>
      </c>
      <c r="P465" s="3">
        <v>5.0000000000000003E-10</v>
      </c>
      <c r="T465" s="9"/>
    </row>
    <row r="466" spans="1:20" x14ac:dyDescent="0.35">
      <c r="A466">
        <v>464</v>
      </c>
      <c r="B466" s="13">
        <f t="shared" si="22"/>
        <v>-464</v>
      </c>
      <c r="C466" s="2">
        <v>0</v>
      </c>
      <c r="D466" s="2">
        <v>0</v>
      </c>
      <c r="E466" s="7">
        <f>FORECAST(A466,INDEX(ross!C$3:C$960,MATCH(A466,ross!B$3:B$960,1)):INDEX(ross!C$3:C$960,MATCH(A466,ross!B$3:B$960,1)+1),INDEX(ross!B$3:B$960,MATCH(A466,ross!B$3:B$960,1)):INDEX(ross!B$3:B$960,MATCH(A466,ross!B$3:B$960,1)+1))</f>
        <v>26.030959639999999</v>
      </c>
      <c r="F466" s="7">
        <f>FORECAST(A466,INDEX(ross!I$3:I$960,MATCH(A466,ross!B$3:B$960,1)):INDEX(ross!I$3:I$960,MATCH(A466,ross!B$3:B$960,1)+1),INDEX(ross!B$3:B$960,MATCH(A466,ross!B$3:B$960,1)):INDEX(ross!B$3:B$960,MATCH(A466,ross!B$3:B$960,1)+1))</f>
        <v>5.8594436512359271</v>
      </c>
      <c r="G466" s="3">
        <f t="shared" si="21"/>
        <v>1.0000000000000001E-30</v>
      </c>
      <c r="H466" s="9">
        <f>FORECAST(A466,INDEX('18O'!C$3:C$29,MATCH(A466,'18O'!A$3:A$29,1)):INDEX('18O'!C$3:C$29,MATCH(A466,'18O'!A$3:A$29,1)+1),INDEX('18O'!A$3:A$29,MATCH(A466,'18O'!A$3:A$29,1)):INDEX('18O'!A$3:A$29,MATCH(A466,'18O'!A$3:A$29,1)+1))</f>
        <v>111.13333333333333</v>
      </c>
      <c r="I466" s="9">
        <f>FORECAST(A466,INDEX('18O'!E$3:E$29,MATCH(A466,'18O'!A$3:A$29,1)):INDEX('18O'!E$3:E$29,MATCH(A466,'18O'!A$3:A$29,1)+1),INDEX('18O'!A$3:A$29,MATCH(A466,'18O'!A$3:A$29,1)):INDEX('18O'!A$3:A$29,MATCH(A466,'18O'!A$3:A$29,1)+1))</f>
        <v>8.745146279995005</v>
      </c>
      <c r="J466" s="27">
        <f>'39Ar'!E466</f>
        <v>0.63000000000000078</v>
      </c>
      <c r="K466" s="8">
        <f t="shared" si="19"/>
        <v>2.3470395886364883E-5</v>
      </c>
      <c r="L466" s="8">
        <f t="shared" si="20"/>
        <v>8.4331314387639033E-8</v>
      </c>
      <c r="M466" s="8">
        <f t="shared" si="16"/>
        <v>2.7026629093031967E-7</v>
      </c>
      <c r="N466" s="8">
        <f t="shared" si="17"/>
        <v>1.6302604341997689E-8</v>
      </c>
      <c r="O466" s="3">
        <v>3.0000000000000001E-6</v>
      </c>
      <c r="P466" s="3">
        <v>5.0000000000000003E-10</v>
      </c>
      <c r="T466" s="9"/>
    </row>
    <row r="467" spans="1:20" x14ac:dyDescent="0.35">
      <c r="A467">
        <v>465</v>
      </c>
      <c r="B467" s="13">
        <f t="shared" si="22"/>
        <v>-465</v>
      </c>
      <c r="C467" s="2">
        <v>0</v>
      </c>
      <c r="D467" s="2">
        <v>0</v>
      </c>
      <c r="E467" s="7">
        <f>FORECAST(A467,INDEX(ross!C$3:C$960,MATCH(A467,ross!B$3:B$960,1)):INDEX(ross!C$3:C$960,MATCH(A467,ross!B$3:B$960,1)+1),INDEX(ross!B$3:B$960,MATCH(A467,ross!B$3:B$960,1)):INDEX(ross!B$3:B$960,MATCH(A467,ross!B$3:B$960,1)+1))</f>
        <v>26.03268065</v>
      </c>
      <c r="F467" s="7">
        <f>FORECAST(A467,INDEX(ross!I$3:I$960,MATCH(A467,ross!B$3:B$960,1)):INDEX(ross!I$3:I$960,MATCH(A467,ross!B$3:B$960,1)+1),INDEX(ross!B$3:B$960,MATCH(A467,ross!B$3:B$960,1)):INDEX(ross!B$3:B$960,MATCH(A467,ross!B$3:B$960,1)+1))</f>
        <v>5.8579328095183314</v>
      </c>
      <c r="G467" s="3">
        <f t="shared" si="21"/>
        <v>1.0000000000000001E-30</v>
      </c>
      <c r="H467" s="9">
        <f>FORECAST(A467,INDEX('18O'!C$3:C$29,MATCH(A467,'18O'!A$3:A$29,1)):INDEX('18O'!C$3:C$29,MATCH(A467,'18O'!A$3:A$29,1)+1),INDEX('18O'!A$3:A$29,MATCH(A467,'18O'!A$3:A$29,1)):INDEX('18O'!A$3:A$29,MATCH(A467,'18O'!A$3:A$29,1)+1))</f>
        <v>111.13333333333333</v>
      </c>
      <c r="I467" s="9">
        <f>FORECAST(A467,INDEX('18O'!E$3:E$29,MATCH(A467,'18O'!A$3:A$29,1)):INDEX('18O'!E$3:E$29,MATCH(A467,'18O'!A$3:A$29,1)+1),INDEX('18O'!A$3:A$29,MATCH(A467,'18O'!A$3:A$29,1)):INDEX('18O'!A$3:A$29,MATCH(A467,'18O'!A$3:A$29,1)+1))</f>
        <v>8.7451672328117755</v>
      </c>
      <c r="J467" s="27">
        <f>'39Ar'!E467</f>
        <v>0.63000000000000078</v>
      </c>
      <c r="K467" s="8">
        <f t="shared" si="19"/>
        <v>2.3470395886364883E-5</v>
      </c>
      <c r="L467" s="8">
        <f t="shared" si="20"/>
        <v>8.4331314387639033E-8</v>
      </c>
      <c r="M467" s="8">
        <f t="shared" si="16"/>
        <v>2.7026629093031967E-7</v>
      </c>
      <c r="N467" s="8">
        <f t="shared" si="17"/>
        <v>1.6302604341997689E-8</v>
      </c>
      <c r="O467" s="3">
        <v>3.0000000000000001E-6</v>
      </c>
      <c r="P467" s="3">
        <v>5.0000000000000003E-10</v>
      </c>
      <c r="T467" s="9"/>
    </row>
    <row r="468" spans="1:20" x14ac:dyDescent="0.35">
      <c r="A468">
        <v>466</v>
      </c>
      <c r="B468" s="13">
        <f t="shared" si="22"/>
        <v>-466</v>
      </c>
      <c r="C468" s="2">
        <v>0</v>
      </c>
      <c r="D468" s="2">
        <v>0</v>
      </c>
      <c r="E468" s="7">
        <f>FORECAST(A468,INDEX(ross!C$3:C$960,MATCH(A468,ross!B$3:B$960,1)):INDEX(ross!C$3:C$960,MATCH(A468,ross!B$3:B$960,1)+1),INDEX(ross!B$3:B$960,MATCH(A468,ross!B$3:B$960,1)):INDEX(ross!B$3:B$960,MATCH(A468,ross!B$3:B$960,1)+1))</f>
        <v>26.040724269999998</v>
      </c>
      <c r="F468" s="7">
        <f>FORECAST(A468,INDEX(ross!I$3:I$960,MATCH(A468,ross!B$3:B$960,1)):INDEX(ross!I$3:I$960,MATCH(A468,ross!B$3:B$960,1)+1),INDEX(ross!B$3:B$960,MATCH(A468,ross!B$3:B$960,1)):INDEX(ross!B$3:B$960,MATCH(A468,ross!B$3:B$960,1)+1))</f>
        <v>5.8580678849097012</v>
      </c>
      <c r="G468" s="3">
        <f t="shared" si="21"/>
        <v>1.0000000000000001E-30</v>
      </c>
      <c r="H468" s="9">
        <f>FORECAST(A468,INDEX('18O'!C$3:C$29,MATCH(A468,'18O'!A$3:A$29,1)):INDEX('18O'!C$3:C$29,MATCH(A468,'18O'!A$3:A$29,1)+1),INDEX('18O'!A$3:A$29,MATCH(A468,'18O'!A$3:A$29,1)):INDEX('18O'!A$3:A$29,MATCH(A468,'18O'!A$3:A$29,1)+1))</f>
        <v>111.13333333333333</v>
      </c>
      <c r="I468" s="9">
        <f>FORECAST(A468,INDEX('18O'!E$3:E$29,MATCH(A468,'18O'!A$3:A$29,1)):INDEX('18O'!E$3:E$29,MATCH(A468,'18O'!A$3:A$29,1)+1),INDEX('18O'!A$3:A$29,MATCH(A468,'18O'!A$3:A$29,1)):INDEX('18O'!A$3:A$29,MATCH(A468,'18O'!A$3:A$29,1)+1))</f>
        <v>8.7451881856285461</v>
      </c>
      <c r="J468" s="27">
        <f>'39Ar'!E468</f>
        <v>0.63000000000000078</v>
      </c>
      <c r="K468" s="8">
        <f t="shared" si="19"/>
        <v>2.3470395886364883E-5</v>
      </c>
      <c r="L468" s="8">
        <f t="shared" si="20"/>
        <v>8.4331314387639033E-8</v>
      </c>
      <c r="M468" s="8">
        <f t="shared" si="16"/>
        <v>2.7026629093031967E-7</v>
      </c>
      <c r="N468" s="8">
        <f t="shared" si="17"/>
        <v>1.6302604341997689E-8</v>
      </c>
      <c r="O468" s="3">
        <v>3.0000000000000001E-6</v>
      </c>
      <c r="P468" s="3">
        <v>5.0000000000000003E-10</v>
      </c>
      <c r="T468" s="9"/>
    </row>
    <row r="469" spans="1:20" x14ac:dyDescent="0.35">
      <c r="A469">
        <v>467</v>
      </c>
      <c r="B469" s="13">
        <f t="shared" si="22"/>
        <v>-467</v>
      </c>
      <c r="C469" s="2">
        <v>0</v>
      </c>
      <c r="D469" s="2">
        <v>0</v>
      </c>
      <c r="E469" s="7">
        <f>FORECAST(A469,INDEX(ross!C$3:C$960,MATCH(A469,ross!B$3:B$960,1)):INDEX(ross!C$3:C$960,MATCH(A469,ross!B$3:B$960,1)+1),INDEX(ross!B$3:B$960,MATCH(A469,ross!B$3:B$960,1)):INDEX(ross!B$3:B$960,MATCH(A469,ross!B$3:B$960,1)+1))</f>
        <v>26.0428</v>
      </c>
      <c r="F469" s="7">
        <f>FORECAST(A469,INDEX(ross!I$3:I$960,MATCH(A469,ross!B$3:B$960,1)):INDEX(ross!I$3:I$960,MATCH(A469,ross!B$3:B$960,1)+1),INDEX(ross!B$3:B$960,MATCH(A469,ross!B$3:B$960,1)):INDEX(ross!B$3:B$960,MATCH(A469,ross!B$3:B$960,1)+1))</f>
        <v>5.8584677455263101</v>
      </c>
      <c r="G469" s="3">
        <f t="shared" si="21"/>
        <v>1.0000000000000001E-30</v>
      </c>
      <c r="H469" s="9">
        <f>FORECAST(A469,INDEX('18O'!C$3:C$29,MATCH(A469,'18O'!A$3:A$29,1)):INDEX('18O'!C$3:C$29,MATCH(A469,'18O'!A$3:A$29,1)+1),INDEX('18O'!A$3:A$29,MATCH(A469,'18O'!A$3:A$29,1)):INDEX('18O'!A$3:A$29,MATCH(A469,'18O'!A$3:A$29,1)+1))</f>
        <v>111.13333333333333</v>
      </c>
      <c r="I469" s="9">
        <f>FORECAST(A469,INDEX('18O'!E$3:E$29,MATCH(A469,'18O'!A$3:A$29,1)):INDEX('18O'!E$3:E$29,MATCH(A469,'18O'!A$3:A$29,1)+1),INDEX('18O'!A$3:A$29,MATCH(A469,'18O'!A$3:A$29,1)):INDEX('18O'!A$3:A$29,MATCH(A469,'18O'!A$3:A$29,1)+1))</f>
        <v>8.7452091384453183</v>
      </c>
      <c r="J469" s="27">
        <f>'39Ar'!E469</f>
        <v>0.63000000000000078</v>
      </c>
      <c r="K469" s="8">
        <f t="shared" si="19"/>
        <v>2.3470395886364883E-5</v>
      </c>
      <c r="L469" s="8">
        <f t="shared" si="20"/>
        <v>8.4331314387639033E-8</v>
      </c>
      <c r="M469" s="8">
        <f t="shared" si="16"/>
        <v>2.7026629093031967E-7</v>
      </c>
      <c r="N469" s="8">
        <f t="shared" si="17"/>
        <v>1.6302604341997689E-8</v>
      </c>
      <c r="O469" s="3">
        <v>3.0000000000000001E-6</v>
      </c>
      <c r="P469" s="3">
        <v>5.0000000000000003E-10</v>
      </c>
      <c r="T469" s="9"/>
    </row>
    <row r="470" spans="1:20" x14ac:dyDescent="0.35">
      <c r="A470">
        <v>468</v>
      </c>
      <c r="B470" s="13">
        <f t="shared" si="22"/>
        <v>-468</v>
      </c>
      <c r="C470" s="2">
        <v>0</v>
      </c>
      <c r="D470" s="2">
        <v>0</v>
      </c>
      <c r="E470" s="7">
        <f>FORECAST(A470,INDEX(ross!C$3:C$960,MATCH(A470,ross!B$3:B$960,1)):INDEX(ross!C$3:C$960,MATCH(A470,ross!B$3:B$960,1)+1),INDEX(ross!B$3:B$960,MATCH(A470,ross!B$3:B$960,1)):INDEX(ross!B$3:B$960,MATCH(A470,ross!B$3:B$960,1)+1))</f>
        <v>26.04306407</v>
      </c>
      <c r="F470" s="7">
        <f>FORECAST(A470,INDEX(ross!I$3:I$960,MATCH(A470,ross!B$3:B$960,1)):INDEX(ross!I$3:I$960,MATCH(A470,ross!B$3:B$960,1)+1),INDEX(ross!B$3:B$960,MATCH(A470,ross!B$3:B$960,1)):INDEX(ross!B$3:B$960,MATCH(A470,ross!B$3:B$960,1)+1))</f>
        <v>5.8577222277479972</v>
      </c>
      <c r="G470" s="3">
        <f t="shared" si="21"/>
        <v>1.0000000000000001E-30</v>
      </c>
      <c r="H470" s="9">
        <f>FORECAST(A470,INDEX('18O'!C$3:C$29,MATCH(A470,'18O'!A$3:A$29,1)):INDEX('18O'!C$3:C$29,MATCH(A470,'18O'!A$3:A$29,1)+1),INDEX('18O'!A$3:A$29,MATCH(A470,'18O'!A$3:A$29,1)):INDEX('18O'!A$3:A$29,MATCH(A470,'18O'!A$3:A$29,1)+1))</f>
        <v>111.13333333333333</v>
      </c>
      <c r="I470" s="9">
        <f>FORECAST(A470,INDEX('18O'!E$3:E$29,MATCH(A470,'18O'!A$3:A$29,1)):INDEX('18O'!E$3:E$29,MATCH(A470,'18O'!A$3:A$29,1)+1),INDEX('18O'!A$3:A$29,MATCH(A470,'18O'!A$3:A$29,1)):INDEX('18O'!A$3:A$29,MATCH(A470,'18O'!A$3:A$29,1)+1))</f>
        <v>8.7452300912620888</v>
      </c>
      <c r="J470" s="27">
        <f>'39Ar'!E470</f>
        <v>0.63000000000000078</v>
      </c>
      <c r="K470" s="8">
        <f t="shared" si="19"/>
        <v>2.3470395886364883E-5</v>
      </c>
      <c r="L470" s="8">
        <f t="shared" si="20"/>
        <v>8.4331314387639033E-8</v>
      </c>
      <c r="M470" s="8">
        <f t="shared" si="16"/>
        <v>2.7026629093031967E-7</v>
      </c>
      <c r="N470" s="8">
        <f t="shared" si="17"/>
        <v>1.6302604341997689E-8</v>
      </c>
      <c r="O470" s="3">
        <v>3.0000000000000001E-6</v>
      </c>
      <c r="P470" s="3">
        <v>5.0000000000000003E-10</v>
      </c>
      <c r="T470" s="9"/>
    </row>
    <row r="471" spans="1:20" x14ac:dyDescent="0.35">
      <c r="A471">
        <v>469</v>
      </c>
      <c r="B471" s="13">
        <f t="shared" si="22"/>
        <v>-469</v>
      </c>
      <c r="C471" s="2">
        <v>0</v>
      </c>
      <c r="D471" s="2">
        <v>0</v>
      </c>
      <c r="E471" s="7">
        <f>FORECAST(A471,INDEX(ross!C$3:C$960,MATCH(A471,ross!B$3:B$960,1)):INDEX(ross!C$3:C$960,MATCH(A471,ross!B$3:B$960,1)+1),INDEX(ross!B$3:B$960,MATCH(A471,ross!B$3:B$960,1)):INDEX(ross!B$3:B$960,MATCH(A471,ross!B$3:B$960,1)+1))</f>
        <v>26.043472789999996</v>
      </c>
      <c r="F471" s="7">
        <f>FORECAST(A471,INDEX(ross!I$3:I$960,MATCH(A471,ross!B$3:B$960,1)):INDEX(ross!I$3:I$960,MATCH(A471,ross!B$3:B$960,1)+1),INDEX(ross!B$3:B$960,MATCH(A471,ross!B$3:B$960,1)):INDEX(ross!B$3:B$960,MATCH(A471,ross!B$3:B$960,1)+1))</f>
        <v>5.8573857244046774</v>
      </c>
      <c r="G471" s="3">
        <f t="shared" si="21"/>
        <v>1.0000000000000001E-30</v>
      </c>
      <c r="H471" s="9">
        <f>'18O'!C$29</f>
        <v>111.13333333333333</v>
      </c>
      <c r="I471" s="9">
        <f>'18O'!E$29</f>
        <v>8.7452405676704732</v>
      </c>
      <c r="J471" s="27">
        <f>'39Ar'!E471</f>
        <v>0.63000000000000078</v>
      </c>
      <c r="K471" s="8">
        <f t="shared" si="19"/>
        <v>2.3470395886364883E-5</v>
      </c>
      <c r="L471" s="8">
        <f t="shared" si="20"/>
        <v>8.4331314387639033E-8</v>
      </c>
      <c r="M471" s="8">
        <f t="shared" si="16"/>
        <v>2.7026629093031967E-7</v>
      </c>
      <c r="N471" s="8">
        <f t="shared" si="17"/>
        <v>1.6302604341997689E-8</v>
      </c>
      <c r="O471" s="3">
        <v>3.0000000000000001E-6</v>
      </c>
      <c r="P471" s="3">
        <v>5.0000000000000003E-10</v>
      </c>
      <c r="T471" s="9"/>
    </row>
    <row r="472" spans="1:20" x14ac:dyDescent="0.35">
      <c r="A472">
        <v>470</v>
      </c>
      <c r="B472" s="13">
        <f t="shared" si="22"/>
        <v>-470</v>
      </c>
      <c r="C472" s="2">
        <v>0</v>
      </c>
      <c r="D472" s="2">
        <v>0</v>
      </c>
      <c r="E472" s="7">
        <f>FORECAST(A472,INDEX(ross!C$3:C$960,MATCH(A472,ross!B$3:B$960,1)):INDEX(ross!C$3:C$960,MATCH(A472,ross!B$3:B$960,1)+1),INDEX(ross!B$3:B$960,MATCH(A472,ross!B$3:B$960,1)):INDEX(ross!B$3:B$960,MATCH(A472,ross!B$3:B$960,1)+1))</f>
        <v>26.043678620000001</v>
      </c>
      <c r="F472" s="7">
        <f>FORECAST(A472,INDEX(ross!I$3:I$960,MATCH(A472,ross!B$3:B$960,1)):INDEX(ross!I$3:I$960,MATCH(A472,ross!B$3:B$960,1)+1),INDEX(ross!B$3:B$960,MATCH(A472,ross!B$3:B$960,1)):INDEX(ross!B$3:B$960,MATCH(A472,ross!B$3:B$960,1)+1))</f>
        <v>5.8572262611764208</v>
      </c>
      <c r="G472" s="3">
        <f t="shared" si="21"/>
        <v>1.0000000000000001E-30</v>
      </c>
      <c r="H472" s="9">
        <f>'18O'!C$29</f>
        <v>111.13333333333333</v>
      </c>
      <c r="I472" s="9">
        <f>'18O'!E$29</f>
        <v>8.7452405676704732</v>
      </c>
      <c r="J472" s="27">
        <f>'39Ar'!E472</f>
        <v>0.63000000000000078</v>
      </c>
      <c r="K472" s="8">
        <f t="shared" si="19"/>
        <v>2.3470395886364883E-5</v>
      </c>
      <c r="L472" s="8">
        <f t="shared" si="20"/>
        <v>8.4331314387639033E-8</v>
      </c>
      <c r="M472" s="8">
        <f t="shared" si="16"/>
        <v>2.7026629093031967E-7</v>
      </c>
      <c r="N472" s="8">
        <f t="shared" si="17"/>
        <v>1.6302604341997689E-8</v>
      </c>
      <c r="O472" s="3">
        <v>3.0000000000000001E-6</v>
      </c>
      <c r="P472" s="3">
        <v>5.0000000000000003E-10</v>
      </c>
      <c r="T472" s="9"/>
    </row>
    <row r="473" spans="1:20" x14ac:dyDescent="0.35">
      <c r="A473">
        <v>471</v>
      </c>
      <c r="B473" s="13">
        <f t="shared" si="22"/>
        <v>-471</v>
      </c>
      <c r="C473" s="2">
        <v>0</v>
      </c>
      <c r="D473" s="2">
        <v>0</v>
      </c>
      <c r="E473" s="7">
        <f>FORECAST(A473,INDEX(ross!C$3:C$960,MATCH(A473,ross!B$3:B$960,1)):INDEX(ross!C$3:C$960,MATCH(A473,ross!B$3:B$960,1)+1),INDEX(ross!B$3:B$960,MATCH(A473,ross!B$3:B$960,1)):INDEX(ross!B$3:B$960,MATCH(A473,ross!B$3:B$960,1)+1))</f>
        <v>26.045009950000001</v>
      </c>
      <c r="F473" s="7">
        <f>FORECAST(A473,INDEX(ross!I$3:I$960,MATCH(A473,ross!B$3:B$960,1)):INDEX(ross!I$3:I$960,MATCH(A473,ross!B$3:B$960,1)+1),INDEX(ross!B$3:B$960,MATCH(A473,ross!B$3:B$960,1)):INDEX(ross!B$3:B$960,MATCH(A473,ross!B$3:B$960,1)+1))</f>
        <v>5.8579978783148352</v>
      </c>
      <c r="G473" s="3">
        <f t="shared" si="21"/>
        <v>1.0000000000000001E-30</v>
      </c>
      <c r="H473" s="9">
        <f>'18O'!C$29</f>
        <v>111.13333333333333</v>
      </c>
      <c r="I473" s="9">
        <f>'18O'!E$29</f>
        <v>8.7452405676704732</v>
      </c>
      <c r="J473" s="27">
        <f>'39Ar'!E473</f>
        <v>0.63000000000000078</v>
      </c>
      <c r="K473" s="8">
        <f t="shared" si="19"/>
        <v>2.3470395886364883E-5</v>
      </c>
      <c r="L473" s="8">
        <f t="shared" si="20"/>
        <v>8.4331314387639033E-8</v>
      </c>
      <c r="M473" s="8">
        <f t="shared" si="16"/>
        <v>2.7026629093031967E-7</v>
      </c>
      <c r="N473" s="8">
        <f t="shared" si="17"/>
        <v>1.6302604341997689E-8</v>
      </c>
      <c r="O473" s="3">
        <v>3.0000000000000001E-6</v>
      </c>
      <c r="P473" s="3">
        <v>5.0000000000000003E-10</v>
      </c>
      <c r="T473" s="9"/>
    </row>
    <row r="474" spans="1:20" x14ac:dyDescent="0.35">
      <c r="A474">
        <v>472</v>
      </c>
      <c r="B474" s="13">
        <f t="shared" si="22"/>
        <v>-472</v>
      </c>
      <c r="C474" s="2">
        <v>0</v>
      </c>
      <c r="D474" s="2">
        <v>0</v>
      </c>
      <c r="E474" s="7">
        <f>FORECAST(A474,INDEX(ross!C$3:C$960,MATCH(A474,ross!B$3:B$960,1)):INDEX(ross!C$3:C$960,MATCH(A474,ross!B$3:B$960,1)+1),INDEX(ross!B$3:B$960,MATCH(A474,ross!B$3:B$960,1)):INDEX(ross!B$3:B$960,MATCH(A474,ross!B$3:B$960,1)+1))</f>
        <v>26.046800000000001</v>
      </c>
      <c r="F474" s="7">
        <f>FORECAST(A474,INDEX(ross!I$3:I$960,MATCH(A474,ross!B$3:B$960,1)):INDEX(ross!I$3:I$960,MATCH(A474,ross!B$3:B$960,1)+1),INDEX(ross!B$3:B$960,MATCH(A474,ross!B$3:B$960,1)):INDEX(ross!B$3:B$960,MATCH(A474,ross!B$3:B$960,1)+1))</f>
        <v>5.8579232415771081</v>
      </c>
      <c r="G474" s="3">
        <f t="shared" si="21"/>
        <v>1.0000000000000001E-30</v>
      </c>
      <c r="H474" s="9">
        <f>'18O'!C$29</f>
        <v>111.13333333333333</v>
      </c>
      <c r="I474" s="9">
        <f>'18O'!E$29</f>
        <v>8.7452405676704732</v>
      </c>
      <c r="J474" s="27">
        <f>'39Ar'!E474</f>
        <v>0.63000000000000078</v>
      </c>
      <c r="K474" s="8">
        <f t="shared" si="19"/>
        <v>2.3470395886364883E-5</v>
      </c>
      <c r="L474" s="8">
        <f t="shared" si="20"/>
        <v>8.4331314387639033E-8</v>
      </c>
      <c r="M474" s="8">
        <f t="shared" si="16"/>
        <v>2.7026629093031967E-7</v>
      </c>
      <c r="N474" s="8">
        <f t="shared" si="17"/>
        <v>1.6302604341997689E-8</v>
      </c>
      <c r="O474" s="3">
        <v>3.0000000000000001E-6</v>
      </c>
      <c r="P474" s="3">
        <v>5.0000000000000003E-10</v>
      </c>
      <c r="T474" s="9"/>
    </row>
    <row r="475" spans="1:20" x14ac:dyDescent="0.35">
      <c r="A475">
        <v>473</v>
      </c>
      <c r="B475" s="13">
        <f t="shared" si="22"/>
        <v>-473</v>
      </c>
      <c r="C475" s="2">
        <v>0</v>
      </c>
      <c r="D475" s="2">
        <v>0</v>
      </c>
      <c r="E475" s="7">
        <f>FORECAST(A475,INDEX(ross!C$3:C$960,MATCH(A475,ross!B$3:B$960,1)):INDEX(ross!C$3:C$960,MATCH(A475,ross!B$3:B$960,1)+1),INDEX(ross!B$3:B$960,MATCH(A475,ross!B$3:B$960,1)):INDEX(ross!B$3:B$960,MATCH(A475,ross!B$3:B$960,1)+1))</f>
        <v>26.048134150000003</v>
      </c>
      <c r="F475" s="7">
        <f>FORECAST(A475,INDEX(ross!I$3:I$960,MATCH(A475,ross!B$3:B$960,1)):INDEX(ross!I$3:I$960,MATCH(A475,ross!B$3:B$960,1)+1),INDEX(ross!B$3:B$960,MATCH(A475,ross!B$3:B$960,1)):INDEX(ross!B$3:B$960,MATCH(A475,ross!B$3:B$960,1)+1))</f>
        <v>5.8587514048478804</v>
      </c>
      <c r="G475" s="3">
        <f t="shared" si="21"/>
        <v>1.0000000000000001E-30</v>
      </c>
      <c r="H475" s="9">
        <f>'18O'!C$29</f>
        <v>111.13333333333333</v>
      </c>
      <c r="I475" s="9">
        <f>'18O'!E$29</f>
        <v>8.7452405676704732</v>
      </c>
      <c r="J475" s="27">
        <f>'39Ar'!E475</f>
        <v>0.63000000000000078</v>
      </c>
      <c r="K475" s="8">
        <f t="shared" si="19"/>
        <v>2.3470395886364883E-5</v>
      </c>
      <c r="L475" s="8">
        <f t="shared" si="20"/>
        <v>8.4331314387639033E-8</v>
      </c>
      <c r="M475" s="8">
        <f t="shared" ref="M475:M480" si="23">M474</f>
        <v>2.7026629093031967E-7</v>
      </c>
      <c r="N475" s="8">
        <f t="shared" ref="N475:N480" si="24">N474</f>
        <v>1.6302604341997689E-8</v>
      </c>
      <c r="O475" s="3">
        <v>3.0000000000000001E-6</v>
      </c>
      <c r="P475" s="3">
        <v>5.0000000000000003E-10</v>
      </c>
      <c r="T475" s="9"/>
    </row>
    <row r="476" spans="1:20" x14ac:dyDescent="0.35">
      <c r="A476">
        <v>474</v>
      </c>
      <c r="B476" s="13">
        <f t="shared" si="22"/>
        <v>-474</v>
      </c>
      <c r="C476" s="2">
        <v>0</v>
      </c>
      <c r="D476" s="2">
        <v>0</v>
      </c>
      <c r="E476" s="7">
        <f>FORECAST(A476,INDEX(ross!C$3:C$960,MATCH(A476,ross!B$3:B$960,1)):INDEX(ross!C$3:C$960,MATCH(A476,ross!B$3:B$960,1)+1),INDEX(ross!B$3:B$960,MATCH(A476,ross!B$3:B$960,1)):INDEX(ross!B$3:B$960,MATCH(A476,ross!B$3:B$960,1)+1))</f>
        <v>26.050012960000004</v>
      </c>
      <c r="F476" s="7">
        <f>FORECAST(A476,INDEX(ross!I$3:I$960,MATCH(A476,ross!B$3:B$960,1)):INDEX(ross!I$3:I$960,MATCH(A476,ross!B$3:B$960,1)+1),INDEX(ross!B$3:B$960,MATCH(A476,ross!B$3:B$960,1)):INDEX(ross!B$3:B$960,MATCH(A476,ross!B$3:B$960,1)+1))</f>
        <v>5.8585158277991223</v>
      </c>
      <c r="G476" s="3">
        <f t="shared" si="21"/>
        <v>1.0000000000000001E-30</v>
      </c>
      <c r="H476" s="9">
        <f>'18O'!C$29</f>
        <v>111.13333333333333</v>
      </c>
      <c r="I476" s="9">
        <f>'18O'!E$29</f>
        <v>8.7452405676704732</v>
      </c>
      <c r="J476" s="27">
        <f>'39Ar'!E476</f>
        <v>0.63000000000000078</v>
      </c>
      <c r="K476" s="8">
        <f t="shared" si="19"/>
        <v>2.3470395886364883E-5</v>
      </c>
      <c r="L476" s="8">
        <f t="shared" si="20"/>
        <v>8.4331314387639033E-8</v>
      </c>
      <c r="M476" s="8">
        <f t="shared" si="23"/>
        <v>2.7026629093031967E-7</v>
      </c>
      <c r="N476" s="8">
        <f t="shared" si="24"/>
        <v>1.6302604341997689E-8</v>
      </c>
      <c r="O476" s="3">
        <v>3.0000000000000001E-6</v>
      </c>
      <c r="P476" s="3">
        <v>5.0000000000000003E-10</v>
      </c>
      <c r="T476" s="9"/>
    </row>
    <row r="477" spans="1:20" x14ac:dyDescent="0.35">
      <c r="A477">
        <v>475</v>
      </c>
      <c r="B477" s="13">
        <f t="shared" si="22"/>
        <v>-475</v>
      </c>
      <c r="C477" s="2">
        <v>0</v>
      </c>
      <c r="D477" s="2">
        <v>0</v>
      </c>
      <c r="E477" s="7">
        <f>FORECAST(A477,INDEX(ross!C$3:C$960,MATCH(A477,ross!B$3:B$960,1)):INDEX(ross!C$3:C$960,MATCH(A477,ross!B$3:B$960,1)+1),INDEX(ross!B$3:B$960,MATCH(A477,ross!B$3:B$960,1)):INDEX(ross!B$3:B$960,MATCH(A477,ross!B$3:B$960,1)+1))</f>
        <v>26.051953849999997</v>
      </c>
      <c r="F477" s="7">
        <f>FORECAST(A477,INDEX(ross!I$3:I$960,MATCH(A477,ross!B$3:B$960,1)):INDEX(ross!I$3:I$960,MATCH(A477,ross!B$3:B$960,1)+1),INDEX(ross!B$3:B$960,MATCH(A477,ross!B$3:B$960,1)):INDEX(ross!B$3:B$960,MATCH(A477,ross!B$3:B$960,1)+1))</f>
        <v>5.8601180658336283</v>
      </c>
      <c r="G477" s="3">
        <f t="shared" si="21"/>
        <v>1.0000000000000001E-30</v>
      </c>
      <c r="H477" s="9">
        <f>'18O'!C$29</f>
        <v>111.13333333333333</v>
      </c>
      <c r="I477" s="9">
        <f>'18O'!E$29</f>
        <v>8.7452405676704732</v>
      </c>
      <c r="J477" s="27">
        <f>'39Ar'!E477</f>
        <v>0.63000000000000078</v>
      </c>
      <c r="K477" s="8">
        <f t="shared" si="19"/>
        <v>2.3470395886364883E-5</v>
      </c>
      <c r="L477" s="8">
        <f t="shared" si="20"/>
        <v>8.4331314387639033E-8</v>
      </c>
      <c r="M477" s="8">
        <f t="shared" si="23"/>
        <v>2.7026629093031967E-7</v>
      </c>
      <c r="N477" s="8">
        <f t="shared" si="24"/>
        <v>1.6302604341997689E-8</v>
      </c>
      <c r="O477" s="3">
        <v>3.0000000000000001E-6</v>
      </c>
      <c r="P477" s="3">
        <v>5.0000000000000003E-10</v>
      </c>
      <c r="T477" s="9"/>
    </row>
    <row r="478" spans="1:20" x14ac:dyDescent="0.35">
      <c r="A478">
        <v>476</v>
      </c>
      <c r="B478" s="13">
        <f t="shared" si="22"/>
        <v>-476</v>
      </c>
      <c r="C478" s="2">
        <v>0</v>
      </c>
      <c r="D478" s="2">
        <v>0</v>
      </c>
      <c r="E478" s="7">
        <f>FORECAST(A478,INDEX(ross!C$3:C$960,MATCH(A478,ross!B$3:B$960,1)):INDEX(ross!C$3:C$960,MATCH(A478,ross!B$3:B$960,1)+1),INDEX(ross!B$3:B$960,MATCH(A478,ross!B$3:B$960,1)):INDEX(ross!B$3:B$960,MATCH(A478,ross!B$3:B$960,1)+1))</f>
        <v>26.055794349999999</v>
      </c>
      <c r="F478" s="7">
        <f>FORECAST(A478,INDEX(ross!I$3:I$960,MATCH(A478,ross!B$3:B$960,1)):INDEX(ross!I$3:I$960,MATCH(A478,ross!B$3:B$960,1)+1),INDEX(ross!B$3:B$960,MATCH(A478,ross!B$3:B$960,1)):INDEX(ross!B$3:B$960,MATCH(A478,ross!B$3:B$960,1)+1))</f>
        <v>5.8597153065404193</v>
      </c>
      <c r="G478" s="3">
        <f t="shared" si="21"/>
        <v>1.0000000000000001E-30</v>
      </c>
      <c r="H478" s="9">
        <f>'18O'!C$29</f>
        <v>111.13333333333333</v>
      </c>
      <c r="I478" s="9">
        <f>'18O'!E$29</f>
        <v>8.7452405676704732</v>
      </c>
      <c r="J478" s="27">
        <f>'39Ar'!E478</f>
        <v>0.63000000000000078</v>
      </c>
      <c r="K478" s="8">
        <f t="shared" si="19"/>
        <v>2.3470395886364883E-5</v>
      </c>
      <c r="L478" s="8">
        <f t="shared" si="20"/>
        <v>8.4331314387639033E-8</v>
      </c>
      <c r="M478" s="8">
        <f t="shared" si="23"/>
        <v>2.7026629093031967E-7</v>
      </c>
      <c r="N478" s="8">
        <f t="shared" si="24"/>
        <v>1.6302604341997689E-8</v>
      </c>
      <c r="O478" s="3">
        <v>3.0000000000000001E-6</v>
      </c>
      <c r="P478" s="3">
        <v>5.0000000000000003E-10</v>
      </c>
      <c r="T478" s="9"/>
    </row>
    <row r="479" spans="1:20" x14ac:dyDescent="0.35">
      <c r="A479">
        <v>477</v>
      </c>
      <c r="B479" s="13">
        <f t="shared" si="22"/>
        <v>-477</v>
      </c>
      <c r="C479" s="2">
        <v>0</v>
      </c>
      <c r="D479" s="2">
        <v>0</v>
      </c>
      <c r="E479" s="7">
        <f>FORECAST(A479,INDEX(ross!C$3:C$960,MATCH(A479,ross!B$3:B$960,1)):INDEX(ross!C$3:C$960,MATCH(A479,ross!B$3:B$960,1)+1),INDEX(ross!B$3:B$960,MATCH(A479,ross!B$3:B$960,1)):INDEX(ross!B$3:B$960,MATCH(A479,ross!B$3:B$960,1)+1))</f>
        <v>26.049521949999999</v>
      </c>
      <c r="F479" s="7">
        <f>FORECAST(A479,INDEX(ross!I$3:I$960,MATCH(A479,ross!B$3:B$960,1)):INDEX(ross!I$3:I$960,MATCH(A479,ross!B$3:B$960,1)+1),INDEX(ross!B$3:B$960,MATCH(A479,ross!B$3:B$960,1)):INDEX(ross!B$3:B$960,MATCH(A479,ross!B$3:B$960,1)+1))</f>
        <v>5.8594882497202221</v>
      </c>
      <c r="G479" s="3">
        <f t="shared" si="21"/>
        <v>1.0000000000000001E-30</v>
      </c>
      <c r="H479" s="9">
        <f>'18O'!C$29</f>
        <v>111.13333333333333</v>
      </c>
      <c r="I479" s="9">
        <f>'18O'!E$29</f>
        <v>8.7452405676704732</v>
      </c>
      <c r="J479" s="27">
        <f>'39Ar'!E479</f>
        <v>0.63000000000000078</v>
      </c>
      <c r="K479" s="8">
        <f t="shared" si="19"/>
        <v>2.3470395886364883E-5</v>
      </c>
      <c r="L479" s="8">
        <f t="shared" si="20"/>
        <v>8.4331314387639033E-8</v>
      </c>
      <c r="M479" s="8">
        <f t="shared" si="23"/>
        <v>2.7026629093031967E-7</v>
      </c>
      <c r="N479" s="8">
        <f t="shared" si="24"/>
        <v>1.6302604341997689E-8</v>
      </c>
      <c r="O479" s="3">
        <v>3.0000000000000001E-6</v>
      </c>
      <c r="P479" s="3">
        <v>5.0000000000000003E-10</v>
      </c>
      <c r="T479" s="9"/>
    </row>
    <row r="480" spans="1:20" x14ac:dyDescent="0.35">
      <c r="A480">
        <v>478</v>
      </c>
      <c r="B480" s="13">
        <f t="shared" si="22"/>
        <v>-478</v>
      </c>
      <c r="C480" s="2">
        <v>0</v>
      </c>
      <c r="D480" s="2">
        <v>0</v>
      </c>
      <c r="E480" s="7">
        <f>FORECAST(A480,INDEX(ross!C$3:C$960,MATCH(A480,ross!B$3:B$960,1)):INDEX(ross!C$3:C$960,MATCH(A480,ross!B$3:B$960,1)+1),INDEX(ross!B$3:B$960,MATCH(A480,ross!B$3:B$960,1)):INDEX(ross!B$3:B$960,MATCH(A480,ross!B$3:B$960,1)+1))</f>
        <v>26.047515969999999</v>
      </c>
      <c r="F480" s="7">
        <f>FORECAST(A480,INDEX(ross!I$3:I$960,MATCH(A480,ross!B$3:B$960,1)):INDEX(ross!I$3:I$960,MATCH(A480,ross!B$3:B$960,1)+1),INDEX(ross!B$3:B$960,MATCH(A480,ross!B$3:B$960,1)):INDEX(ross!B$3:B$960,MATCH(A480,ross!B$3:B$960,1)+1))</f>
        <v>5.8622470005915508</v>
      </c>
      <c r="G480" s="3">
        <f t="shared" si="21"/>
        <v>1.0000000000000001E-30</v>
      </c>
      <c r="H480" s="9">
        <f>'18O'!C$29</f>
        <v>111.13333333333333</v>
      </c>
      <c r="I480" s="9">
        <f>'18O'!E$29</f>
        <v>8.7452405676704732</v>
      </c>
      <c r="J480" s="27">
        <f>'39Ar'!E480</f>
        <v>0.63000000000000078</v>
      </c>
      <c r="K480" s="8">
        <f t="shared" si="19"/>
        <v>2.3470395886364883E-5</v>
      </c>
      <c r="L480" s="8">
        <f t="shared" si="20"/>
        <v>8.4331314387639033E-8</v>
      </c>
      <c r="M480" s="8">
        <f t="shared" si="23"/>
        <v>2.7026629093031967E-7</v>
      </c>
      <c r="N480" s="8">
        <f t="shared" si="24"/>
        <v>1.6302604341997689E-8</v>
      </c>
      <c r="O480" s="3">
        <v>3.0000000000000001E-6</v>
      </c>
      <c r="P480" s="3">
        <v>5.0000000000000003E-10</v>
      </c>
      <c r="T480" s="9"/>
    </row>
    <row r="481" spans="2:20" x14ac:dyDescent="0.35">
      <c r="B481" s="13"/>
      <c r="E481" s="7"/>
      <c r="F481" s="7"/>
      <c r="G481" s="3"/>
      <c r="H481" s="9"/>
      <c r="I481" s="9"/>
      <c r="J481" s="27"/>
      <c r="K481" s="3"/>
      <c r="L481" s="3"/>
      <c r="M481" s="3"/>
      <c r="N481" s="3"/>
      <c r="O481" s="3"/>
      <c r="P481" s="3"/>
      <c r="T481" s="9"/>
    </row>
    <row r="482" spans="2:20" x14ac:dyDescent="0.35">
      <c r="B482" s="13"/>
      <c r="E482" s="7"/>
      <c r="F482" s="7"/>
      <c r="G482" s="3"/>
      <c r="H482" s="9"/>
      <c r="I482" s="9"/>
      <c r="J482" s="27"/>
      <c r="K482" s="3"/>
      <c r="L482" s="3"/>
      <c r="M482" s="3"/>
      <c r="N482" s="3"/>
      <c r="O482" s="3"/>
      <c r="P482" s="3"/>
      <c r="T482" s="9"/>
    </row>
    <row r="483" spans="2:20" x14ac:dyDescent="0.35">
      <c r="B483" s="13"/>
      <c r="E483" s="7"/>
      <c r="F483" s="7"/>
      <c r="G483" s="3"/>
      <c r="H483" s="9"/>
      <c r="I483" s="9"/>
      <c r="J483" s="27"/>
      <c r="K483" s="3"/>
      <c r="L483" s="3"/>
      <c r="M483" s="3"/>
      <c r="N483" s="3"/>
      <c r="O483" s="3"/>
      <c r="P483" s="3"/>
      <c r="T483" s="9"/>
    </row>
    <row r="484" spans="2:20" x14ac:dyDescent="0.35">
      <c r="B484" s="13"/>
      <c r="E484" s="7"/>
      <c r="F484" s="7"/>
      <c r="G484" s="3"/>
      <c r="H484" s="9"/>
      <c r="I484" s="9"/>
      <c r="J484" s="27"/>
      <c r="K484" s="3"/>
      <c r="L484" s="3"/>
      <c r="M484" s="3"/>
      <c r="N484" s="3"/>
      <c r="O484" s="3"/>
      <c r="P484" s="3"/>
      <c r="T484" s="9"/>
    </row>
    <row r="485" spans="2:20" x14ac:dyDescent="0.35">
      <c r="B485" s="13"/>
      <c r="E485" s="7"/>
      <c r="F485" s="7"/>
      <c r="G485" s="3"/>
      <c r="H485" s="9"/>
      <c r="I485" s="9"/>
      <c r="J485" s="27"/>
      <c r="K485" s="3"/>
      <c r="L485" s="3"/>
      <c r="M485" s="3"/>
      <c r="N485" s="3"/>
      <c r="O485" s="3"/>
      <c r="P485" s="3"/>
      <c r="T485" s="9"/>
    </row>
    <row r="486" spans="2:20" x14ac:dyDescent="0.35">
      <c r="B486" s="13"/>
      <c r="E486" s="7"/>
      <c r="F486" s="7"/>
      <c r="G486" s="3"/>
      <c r="H486" s="9"/>
      <c r="I486" s="9"/>
      <c r="J486" s="27"/>
      <c r="K486" s="3"/>
      <c r="L486" s="3"/>
      <c r="M486" s="3"/>
      <c r="N486" s="3"/>
      <c r="O486" s="3"/>
      <c r="P486" s="3"/>
      <c r="T486" s="9"/>
    </row>
    <row r="487" spans="2:20" x14ac:dyDescent="0.35">
      <c r="B487" s="13"/>
      <c r="E487" s="7"/>
      <c r="F487" s="7"/>
      <c r="G487" s="3"/>
      <c r="H487" s="9"/>
      <c r="I487" s="9"/>
      <c r="J487" s="27"/>
      <c r="K487" s="3"/>
      <c r="L487" s="3"/>
      <c r="M487" s="3"/>
      <c r="N487" s="3"/>
      <c r="O487" s="3"/>
      <c r="P487" s="3"/>
    </row>
    <row r="488" spans="2:20" x14ac:dyDescent="0.35"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2:20" x14ac:dyDescent="0.35"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2:20" x14ac:dyDescent="0.35"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2:20" x14ac:dyDescent="0.35"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2:20" x14ac:dyDescent="0.35"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2:20" x14ac:dyDescent="0.35"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2:20" x14ac:dyDescent="0.35"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2:20" x14ac:dyDescent="0.35"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2:20" x14ac:dyDescent="0.35"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5:14" x14ac:dyDescent="0.35"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5:14" x14ac:dyDescent="0.35"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5:14" x14ac:dyDescent="0.35"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5:14" x14ac:dyDescent="0.35"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5:14" x14ac:dyDescent="0.35"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5:14" x14ac:dyDescent="0.35"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5:14" x14ac:dyDescent="0.35"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5:14" x14ac:dyDescent="0.35"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5:14" x14ac:dyDescent="0.35"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5:14" x14ac:dyDescent="0.35"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5:14" x14ac:dyDescent="0.35"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5:14" x14ac:dyDescent="0.35"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5:14" x14ac:dyDescent="0.35"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5:14" x14ac:dyDescent="0.35"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5:14" x14ac:dyDescent="0.35"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5:14" x14ac:dyDescent="0.35"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5:14" x14ac:dyDescent="0.35"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5:14" x14ac:dyDescent="0.35"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5:14" x14ac:dyDescent="0.35"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5:14" x14ac:dyDescent="0.35"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5:14" x14ac:dyDescent="0.35"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5:14" x14ac:dyDescent="0.35"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5:14" x14ac:dyDescent="0.35"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5:14" x14ac:dyDescent="0.35"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5:14" x14ac:dyDescent="0.35"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5:14" x14ac:dyDescent="0.35"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5:14" x14ac:dyDescent="0.35"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5:14" x14ac:dyDescent="0.35"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5:14" x14ac:dyDescent="0.35"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5:14" x14ac:dyDescent="0.35"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5:14" x14ac:dyDescent="0.35"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5:14" x14ac:dyDescent="0.35"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5:14" x14ac:dyDescent="0.35"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5:14" x14ac:dyDescent="0.35"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5:14" x14ac:dyDescent="0.35"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5:14" x14ac:dyDescent="0.35"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5:14" x14ac:dyDescent="0.35"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5:14" x14ac:dyDescent="0.35"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5:14" x14ac:dyDescent="0.35"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5:14" x14ac:dyDescent="0.35"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5:14" x14ac:dyDescent="0.35"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5:14" x14ac:dyDescent="0.35"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5:14" x14ac:dyDescent="0.35"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5:14" x14ac:dyDescent="0.35"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5:14" x14ac:dyDescent="0.35"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5:14" x14ac:dyDescent="0.35"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5:14" x14ac:dyDescent="0.35"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5:14" x14ac:dyDescent="0.35"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5:14" x14ac:dyDescent="0.35"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5:14" x14ac:dyDescent="0.35"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5:14" x14ac:dyDescent="0.35"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5:14" x14ac:dyDescent="0.35"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5:14" x14ac:dyDescent="0.35"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5:14" x14ac:dyDescent="0.35"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5:14" x14ac:dyDescent="0.35"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5:14" x14ac:dyDescent="0.35"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5:14" x14ac:dyDescent="0.35"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5:14" x14ac:dyDescent="0.35"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5:14" x14ac:dyDescent="0.35"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5:14" x14ac:dyDescent="0.35"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5:14" x14ac:dyDescent="0.35"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5:14" x14ac:dyDescent="0.35"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5:14" x14ac:dyDescent="0.35"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5:14" x14ac:dyDescent="0.35"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5:14" x14ac:dyDescent="0.35"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5:14" x14ac:dyDescent="0.35"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5:14" x14ac:dyDescent="0.35"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5:14" x14ac:dyDescent="0.35"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5:14" x14ac:dyDescent="0.35"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5:14" x14ac:dyDescent="0.35"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5:14" x14ac:dyDescent="0.35"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5:14" x14ac:dyDescent="0.35"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5:14" x14ac:dyDescent="0.35"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5:14" x14ac:dyDescent="0.35"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5:14" x14ac:dyDescent="0.35"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5:14" x14ac:dyDescent="0.35"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5:14" x14ac:dyDescent="0.35"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5:14" x14ac:dyDescent="0.35"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5:14" x14ac:dyDescent="0.35"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5:14" x14ac:dyDescent="0.35"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5:14" x14ac:dyDescent="0.35"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5:14" x14ac:dyDescent="0.35"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5:14" x14ac:dyDescent="0.35"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5:14" x14ac:dyDescent="0.35"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5:14" x14ac:dyDescent="0.35"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5:14" x14ac:dyDescent="0.35"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5:14" x14ac:dyDescent="0.35"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5:14" x14ac:dyDescent="0.35"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5:14" x14ac:dyDescent="0.35"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5:14" x14ac:dyDescent="0.35"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5:14" x14ac:dyDescent="0.35"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5:14" x14ac:dyDescent="0.35"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5:14" x14ac:dyDescent="0.35"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5:14" x14ac:dyDescent="0.35"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5:14" x14ac:dyDescent="0.35"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5:14" x14ac:dyDescent="0.35"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5:14" x14ac:dyDescent="0.35"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5:14" x14ac:dyDescent="0.35"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5:14" x14ac:dyDescent="0.35"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5:14" x14ac:dyDescent="0.35"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5:14" x14ac:dyDescent="0.35"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5:14" x14ac:dyDescent="0.35"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5:14" x14ac:dyDescent="0.35"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5:14" x14ac:dyDescent="0.35"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5:14" x14ac:dyDescent="0.35"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5:14" x14ac:dyDescent="0.35"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5:14" x14ac:dyDescent="0.35"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5:14" x14ac:dyDescent="0.35"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5:14" x14ac:dyDescent="0.35"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5:14" x14ac:dyDescent="0.35"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5:14" x14ac:dyDescent="0.35"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5:14" x14ac:dyDescent="0.35"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5:14" x14ac:dyDescent="0.35"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5:14" x14ac:dyDescent="0.35"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5:14" x14ac:dyDescent="0.35"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5:14" x14ac:dyDescent="0.35"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5:14" x14ac:dyDescent="0.35"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5:14" x14ac:dyDescent="0.35"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5:14" x14ac:dyDescent="0.35"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5:14" x14ac:dyDescent="0.35"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5:14" x14ac:dyDescent="0.35"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5:14" x14ac:dyDescent="0.35"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5:14" x14ac:dyDescent="0.35"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5:14" x14ac:dyDescent="0.35"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5:14" x14ac:dyDescent="0.35"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5:14" x14ac:dyDescent="0.35"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5:14" x14ac:dyDescent="0.35"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5:14" x14ac:dyDescent="0.35"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5:14" x14ac:dyDescent="0.35"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5:14" x14ac:dyDescent="0.35"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5:14" x14ac:dyDescent="0.35"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5:14" x14ac:dyDescent="0.35"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5:14" x14ac:dyDescent="0.35"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5:14" x14ac:dyDescent="0.35"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5:14" x14ac:dyDescent="0.35"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5:14" x14ac:dyDescent="0.35"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5:14" x14ac:dyDescent="0.35"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5:14" x14ac:dyDescent="0.35"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5:14" x14ac:dyDescent="0.35"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5:14" x14ac:dyDescent="0.35"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5:14" x14ac:dyDescent="0.35"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5:14" x14ac:dyDescent="0.35"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5:14" x14ac:dyDescent="0.35"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5:14" x14ac:dyDescent="0.35"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5:14" x14ac:dyDescent="0.35"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5:14" x14ac:dyDescent="0.35"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5:14" x14ac:dyDescent="0.35"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5:14" x14ac:dyDescent="0.35"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5:14" x14ac:dyDescent="0.35"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5:14" x14ac:dyDescent="0.35"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5:14" x14ac:dyDescent="0.35"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5:14" x14ac:dyDescent="0.35"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5:14" x14ac:dyDescent="0.35"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5:14" x14ac:dyDescent="0.35"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5:14" x14ac:dyDescent="0.35"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5:14" x14ac:dyDescent="0.35"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5:14" x14ac:dyDescent="0.35"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5:14" x14ac:dyDescent="0.35"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5:14" x14ac:dyDescent="0.35"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5:14" x14ac:dyDescent="0.35"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5:14" x14ac:dyDescent="0.35"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5:14" x14ac:dyDescent="0.35"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5:14" x14ac:dyDescent="0.35"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5:14" x14ac:dyDescent="0.35"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5:14" x14ac:dyDescent="0.35"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5:14" x14ac:dyDescent="0.35"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5:14" x14ac:dyDescent="0.35"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5:14" x14ac:dyDescent="0.35"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5:14" x14ac:dyDescent="0.35"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5:14" x14ac:dyDescent="0.35"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5:14" x14ac:dyDescent="0.35"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5:14" x14ac:dyDescent="0.35"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5:14" x14ac:dyDescent="0.35"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5:14" x14ac:dyDescent="0.35"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5:14" x14ac:dyDescent="0.35"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5:14" x14ac:dyDescent="0.35"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5:14" x14ac:dyDescent="0.35"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5:14" x14ac:dyDescent="0.35"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5:14" x14ac:dyDescent="0.35"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5:14" x14ac:dyDescent="0.35"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5:14" x14ac:dyDescent="0.35"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5:14" x14ac:dyDescent="0.35"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5:14" x14ac:dyDescent="0.35"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5:14" x14ac:dyDescent="0.35"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5:14" x14ac:dyDescent="0.35"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5:14" x14ac:dyDescent="0.35"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5:14" x14ac:dyDescent="0.35"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5:14" x14ac:dyDescent="0.35"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5:14" x14ac:dyDescent="0.35"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5:14" x14ac:dyDescent="0.35"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5:14" x14ac:dyDescent="0.35"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5:14" x14ac:dyDescent="0.35"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5:14" x14ac:dyDescent="0.35"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5:14" x14ac:dyDescent="0.35"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5:14" x14ac:dyDescent="0.35"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5:14" x14ac:dyDescent="0.35"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5:14" x14ac:dyDescent="0.35"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5:14" x14ac:dyDescent="0.35"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5:14" x14ac:dyDescent="0.35"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5:14" x14ac:dyDescent="0.35"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5:14" x14ac:dyDescent="0.35"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5:14" x14ac:dyDescent="0.35"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5:14" x14ac:dyDescent="0.35"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5:14" x14ac:dyDescent="0.35"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5:14" x14ac:dyDescent="0.35"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5:14" x14ac:dyDescent="0.35"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5:14" x14ac:dyDescent="0.35"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5:14" x14ac:dyDescent="0.35"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5:14" x14ac:dyDescent="0.35"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5:14" x14ac:dyDescent="0.35"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5:14" x14ac:dyDescent="0.35"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5:14" x14ac:dyDescent="0.35"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5:14" x14ac:dyDescent="0.35"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5:14" x14ac:dyDescent="0.35"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5:14" x14ac:dyDescent="0.35"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5:14" x14ac:dyDescent="0.35"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5:14" x14ac:dyDescent="0.35"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5:14" x14ac:dyDescent="0.35"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5:14" x14ac:dyDescent="0.35"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5:14" x14ac:dyDescent="0.35"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5:14" x14ac:dyDescent="0.35"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5:14" x14ac:dyDescent="0.35"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5:14" x14ac:dyDescent="0.35"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5:14" x14ac:dyDescent="0.35"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5:14" x14ac:dyDescent="0.35"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5:14" x14ac:dyDescent="0.35"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5:14" x14ac:dyDescent="0.35"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5:14" x14ac:dyDescent="0.35"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5:14" x14ac:dyDescent="0.35"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5:14" x14ac:dyDescent="0.35"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5:14" x14ac:dyDescent="0.35"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5:14" x14ac:dyDescent="0.35"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5:14" x14ac:dyDescent="0.35"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5:14" x14ac:dyDescent="0.35"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5:14" x14ac:dyDescent="0.35"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5:14" x14ac:dyDescent="0.35"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5:14" x14ac:dyDescent="0.35"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5:14" x14ac:dyDescent="0.35"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5:14" x14ac:dyDescent="0.35"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5:14" x14ac:dyDescent="0.35"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5:14" x14ac:dyDescent="0.35"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5:14" x14ac:dyDescent="0.35"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5:14" x14ac:dyDescent="0.35"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5:14" x14ac:dyDescent="0.35"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5:14" x14ac:dyDescent="0.35"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5:14" x14ac:dyDescent="0.35"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5:14" x14ac:dyDescent="0.35"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5:14" x14ac:dyDescent="0.35"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5:14" x14ac:dyDescent="0.35"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5:14" x14ac:dyDescent="0.35"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5:14" x14ac:dyDescent="0.35"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5:14" x14ac:dyDescent="0.35"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5:14" x14ac:dyDescent="0.35"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5:14" x14ac:dyDescent="0.35"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5:14" x14ac:dyDescent="0.35"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5:14" x14ac:dyDescent="0.35"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5:14" x14ac:dyDescent="0.35"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5:14" x14ac:dyDescent="0.35"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5:14" x14ac:dyDescent="0.35"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5:14" x14ac:dyDescent="0.35"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5:14" x14ac:dyDescent="0.35"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5:14" x14ac:dyDescent="0.35"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5:14" x14ac:dyDescent="0.35"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5:14" x14ac:dyDescent="0.35"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5:14" x14ac:dyDescent="0.35"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5:14" x14ac:dyDescent="0.35"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5:14" x14ac:dyDescent="0.35"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5:14" x14ac:dyDescent="0.35"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5:14" x14ac:dyDescent="0.35"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5:14" x14ac:dyDescent="0.35"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5:14" x14ac:dyDescent="0.35"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5:14" x14ac:dyDescent="0.35"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5:14" x14ac:dyDescent="0.35"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5:14" x14ac:dyDescent="0.35"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5:14" x14ac:dyDescent="0.35"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5:14" x14ac:dyDescent="0.35"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5:14" x14ac:dyDescent="0.35"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5:14" x14ac:dyDescent="0.35"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5:14" x14ac:dyDescent="0.35"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5:14" x14ac:dyDescent="0.35"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5:14" x14ac:dyDescent="0.35"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5:14" x14ac:dyDescent="0.35"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5:14" x14ac:dyDescent="0.35"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5:14" x14ac:dyDescent="0.35"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5:14" x14ac:dyDescent="0.35"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5:14" x14ac:dyDescent="0.35"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5:14" x14ac:dyDescent="0.35"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5:14" x14ac:dyDescent="0.35"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5:14" x14ac:dyDescent="0.35"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5:14" x14ac:dyDescent="0.35"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5:14" x14ac:dyDescent="0.35"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5:14" x14ac:dyDescent="0.35"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5:14" x14ac:dyDescent="0.35"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5:14" x14ac:dyDescent="0.35"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5:14" x14ac:dyDescent="0.35"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5:14" x14ac:dyDescent="0.35"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5:14" x14ac:dyDescent="0.35"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5:14" x14ac:dyDescent="0.35"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5:14" x14ac:dyDescent="0.35"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5:14" x14ac:dyDescent="0.35"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5:14" x14ac:dyDescent="0.35"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5:14" x14ac:dyDescent="0.35"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5:14" x14ac:dyDescent="0.35"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5:14" x14ac:dyDescent="0.35"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5:14" x14ac:dyDescent="0.35"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5:14" x14ac:dyDescent="0.35"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5:14" x14ac:dyDescent="0.35"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5:14" x14ac:dyDescent="0.35"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5:14" x14ac:dyDescent="0.35"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5:14" x14ac:dyDescent="0.35"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5:14" x14ac:dyDescent="0.35"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5:14" x14ac:dyDescent="0.35"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5:14" x14ac:dyDescent="0.35"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5:14" x14ac:dyDescent="0.35"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5:14" x14ac:dyDescent="0.35"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5:14" x14ac:dyDescent="0.35"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5:14" x14ac:dyDescent="0.35"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5:14" x14ac:dyDescent="0.35"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5:14" x14ac:dyDescent="0.35"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5:14" x14ac:dyDescent="0.35"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5:14" x14ac:dyDescent="0.35"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5:14" x14ac:dyDescent="0.35"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5:14" x14ac:dyDescent="0.35"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5:14" x14ac:dyDescent="0.35"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5:14" x14ac:dyDescent="0.35"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5:14" x14ac:dyDescent="0.35"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5:14" x14ac:dyDescent="0.35"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5:14" x14ac:dyDescent="0.35"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5:14" x14ac:dyDescent="0.35"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5:14" x14ac:dyDescent="0.35"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5:14" x14ac:dyDescent="0.35"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5:14" x14ac:dyDescent="0.35"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5:14" x14ac:dyDescent="0.35"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5:14" x14ac:dyDescent="0.35"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5:14" x14ac:dyDescent="0.35"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5:14" x14ac:dyDescent="0.35"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5:14" x14ac:dyDescent="0.35"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5:14" x14ac:dyDescent="0.35"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5:14" x14ac:dyDescent="0.35"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5:14" x14ac:dyDescent="0.35"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5:14" x14ac:dyDescent="0.35"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5:14" x14ac:dyDescent="0.35"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5:14" x14ac:dyDescent="0.35"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5:14" x14ac:dyDescent="0.35"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5:14" x14ac:dyDescent="0.35"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5:14" x14ac:dyDescent="0.35"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5:14" x14ac:dyDescent="0.35"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5:14" x14ac:dyDescent="0.35"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5:14" x14ac:dyDescent="0.35"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5:14" x14ac:dyDescent="0.35"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5:14" x14ac:dyDescent="0.35"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5:14" x14ac:dyDescent="0.35"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5:14" x14ac:dyDescent="0.35"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5:14" x14ac:dyDescent="0.35"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5:14" x14ac:dyDescent="0.35"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5:14" x14ac:dyDescent="0.35"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5:14" x14ac:dyDescent="0.35"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5:14" x14ac:dyDescent="0.35"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5:14" x14ac:dyDescent="0.35"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5:14" x14ac:dyDescent="0.35"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5:14" x14ac:dyDescent="0.35"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5:14" x14ac:dyDescent="0.35"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5:14" x14ac:dyDescent="0.35"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5:14" x14ac:dyDescent="0.35"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5:14" x14ac:dyDescent="0.35"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5:14" x14ac:dyDescent="0.35"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5:14" x14ac:dyDescent="0.35"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5:14" x14ac:dyDescent="0.35"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5:14" x14ac:dyDescent="0.35"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5:14" x14ac:dyDescent="0.35"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5:14" x14ac:dyDescent="0.35"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5:14" x14ac:dyDescent="0.35"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5:14" x14ac:dyDescent="0.35"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5:14" x14ac:dyDescent="0.35"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5:14" x14ac:dyDescent="0.35"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5:14" x14ac:dyDescent="0.35"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5:14" x14ac:dyDescent="0.35"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5:14" x14ac:dyDescent="0.35"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5:14" x14ac:dyDescent="0.35"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5:14" x14ac:dyDescent="0.35"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5:14" x14ac:dyDescent="0.35"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5:14" x14ac:dyDescent="0.35"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5:14" x14ac:dyDescent="0.35"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5:14" x14ac:dyDescent="0.35"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spans="5:14" x14ac:dyDescent="0.35"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5:14" x14ac:dyDescent="0.35"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spans="5:14" x14ac:dyDescent="0.35"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spans="5:14" x14ac:dyDescent="0.35"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spans="5:14" x14ac:dyDescent="0.35"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5:14" x14ac:dyDescent="0.35"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spans="5:14" x14ac:dyDescent="0.35"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spans="5:14" x14ac:dyDescent="0.35"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spans="5:14" x14ac:dyDescent="0.35"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spans="5:14" x14ac:dyDescent="0.35"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spans="5:14" x14ac:dyDescent="0.35"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spans="5:14" x14ac:dyDescent="0.35"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spans="5:14" x14ac:dyDescent="0.35"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spans="5:14" x14ac:dyDescent="0.35"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5:14" x14ac:dyDescent="0.35"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spans="5:14" x14ac:dyDescent="0.35"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spans="5:14" x14ac:dyDescent="0.35"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5:14" x14ac:dyDescent="0.35"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spans="5:14" x14ac:dyDescent="0.35"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5:14" x14ac:dyDescent="0.35"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spans="5:14" x14ac:dyDescent="0.35"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spans="5:14" x14ac:dyDescent="0.35"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spans="5:14" x14ac:dyDescent="0.35"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spans="5:14" x14ac:dyDescent="0.35"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spans="5:14" x14ac:dyDescent="0.35"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spans="5:14" x14ac:dyDescent="0.35"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spans="5:14" x14ac:dyDescent="0.35"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spans="5:14" x14ac:dyDescent="0.35"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5:14" x14ac:dyDescent="0.35"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5:14" x14ac:dyDescent="0.35"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spans="5:14" x14ac:dyDescent="0.35"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5:14" x14ac:dyDescent="0.35"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spans="5:14" x14ac:dyDescent="0.35"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spans="5:14" x14ac:dyDescent="0.35"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5:14" x14ac:dyDescent="0.35"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spans="5:14" x14ac:dyDescent="0.35"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spans="5:14" x14ac:dyDescent="0.35"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spans="5:14" x14ac:dyDescent="0.35"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spans="5:14" x14ac:dyDescent="0.35"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spans="5:14" x14ac:dyDescent="0.35"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5:14" x14ac:dyDescent="0.35"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spans="5:14" x14ac:dyDescent="0.35"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spans="5:14" x14ac:dyDescent="0.35"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 spans="5:14" x14ac:dyDescent="0.35"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spans="5:14" x14ac:dyDescent="0.35"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5:14" x14ac:dyDescent="0.35"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5:14" x14ac:dyDescent="0.35"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spans="5:14" x14ac:dyDescent="0.35"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spans="5:14" x14ac:dyDescent="0.35"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spans="5:14" x14ac:dyDescent="0.35"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5:14" x14ac:dyDescent="0.35"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5:14" x14ac:dyDescent="0.35"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spans="5:14" x14ac:dyDescent="0.35"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5:14" x14ac:dyDescent="0.35"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spans="5:14" x14ac:dyDescent="0.35"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spans="5:14" x14ac:dyDescent="0.35"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spans="5:14" x14ac:dyDescent="0.35"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spans="5:14" x14ac:dyDescent="0.35"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spans="5:14" x14ac:dyDescent="0.35"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spans="5:14" x14ac:dyDescent="0.35"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spans="5:14" x14ac:dyDescent="0.35"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5:14" x14ac:dyDescent="0.35"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5:14" x14ac:dyDescent="0.35"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5:14" x14ac:dyDescent="0.35"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spans="5:14" x14ac:dyDescent="0.35"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5:14" x14ac:dyDescent="0.35"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5:14" x14ac:dyDescent="0.35"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spans="5:14" x14ac:dyDescent="0.35"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spans="5:14" x14ac:dyDescent="0.35"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spans="5:14" x14ac:dyDescent="0.35"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spans="5:14" x14ac:dyDescent="0.35"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5:14" x14ac:dyDescent="0.35"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spans="5:14" x14ac:dyDescent="0.35"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5:14" x14ac:dyDescent="0.35"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spans="5:14" x14ac:dyDescent="0.35"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5:14" x14ac:dyDescent="0.35"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spans="5:14" x14ac:dyDescent="0.35"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spans="5:14" x14ac:dyDescent="0.35"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spans="5:14" x14ac:dyDescent="0.35"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spans="5:14" x14ac:dyDescent="0.35"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spans="5:14" x14ac:dyDescent="0.35"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spans="5:14" x14ac:dyDescent="0.35"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spans="5:14" x14ac:dyDescent="0.35">
      <c r="E963" s="7"/>
      <c r="F963" s="7"/>
      <c r="G963" s="7"/>
      <c r="H963" s="7"/>
      <c r="I963" s="7"/>
      <c r="J963" s="7"/>
      <c r="K963" s="7"/>
      <c r="L963" s="7"/>
      <c r="M963" s="7"/>
      <c r="N96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"/>
  <sheetViews>
    <sheetView workbookViewId="0">
      <selection activeCell="J11" sqref="J11"/>
    </sheetView>
  </sheetViews>
  <sheetFormatPr defaultRowHeight="14.5" x14ac:dyDescent="0.35"/>
  <cols>
    <col min="10" max="11" width="11.08984375" bestFit="1" customWidth="1"/>
    <col min="12" max="12" width="10.7265625" bestFit="1" customWidth="1"/>
    <col min="13" max="13" width="10.54296875" bestFit="1" customWidth="1"/>
  </cols>
  <sheetData>
    <row r="1" spans="1:15" x14ac:dyDescent="0.3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22</v>
      </c>
      <c r="H1" s="39" t="s">
        <v>23</v>
      </c>
      <c r="I1" s="39" t="s">
        <v>38</v>
      </c>
      <c r="J1" s="39" t="s">
        <v>27</v>
      </c>
      <c r="K1" s="39" t="s">
        <v>28</v>
      </c>
      <c r="L1" s="39" t="s">
        <v>29</v>
      </c>
      <c r="M1" s="39" t="s">
        <v>30</v>
      </c>
      <c r="N1" s="39" t="s">
        <v>5</v>
      </c>
      <c r="O1" s="39" t="s">
        <v>6</v>
      </c>
    </row>
    <row r="2" spans="1:15" x14ac:dyDescent="0.35">
      <c r="A2">
        <v>0</v>
      </c>
      <c r="B2" s="39">
        <v>0</v>
      </c>
      <c r="C2" s="39">
        <v>0</v>
      </c>
      <c r="D2" s="39">
        <v>0</v>
      </c>
      <c r="E2" s="40">
        <v>23.853339999999999</v>
      </c>
      <c r="F2" s="7">
        <f>F3</f>
        <v>1.078016758110788</v>
      </c>
      <c r="G2" s="3">
        <f>1E-30</f>
        <v>1.0000000000000001E-30</v>
      </c>
      <c r="H2" s="9">
        <f>'18O'!C$3</f>
        <v>111.54444444444445</v>
      </c>
      <c r="I2" s="27">
        <f>'39Ar'!E2</f>
        <v>1.1200000000000001</v>
      </c>
      <c r="J2" s="8">
        <f>FORECAST($A2,INDEX(NG!B$2:B$17,MATCH($A2,NG!A$2:A$17,1)):INDEX(NG!B$2:B$17,MATCH($A2,NG!A$2:A$17,1)+1),INDEX(NG!A$2:A$17,MATCH($A2,NG!A$2:A$17,1)):INDEX(NG!A$2:A$17,MATCH($A2,NG!A$2:A$17,1)+1))</f>
        <v>7.1903423011166652E-8</v>
      </c>
      <c r="K2" s="8">
        <f>NG!P3</f>
        <v>1.5480580368959998E-7</v>
      </c>
      <c r="L2" s="8">
        <f>NG!Q3</f>
        <v>8.3336480639999994E-7</v>
      </c>
      <c r="M2" s="8">
        <f>NG!R3</f>
        <v>5.3716418783999995E-8</v>
      </c>
      <c r="N2" s="3">
        <v>3.0000000000000001E-6</v>
      </c>
      <c r="O2" s="3">
        <v>5.0000000000000003E-10</v>
      </c>
    </row>
    <row r="3" spans="1:15" x14ac:dyDescent="0.35">
      <c r="A3">
        <v>1</v>
      </c>
      <c r="B3" s="39">
        <f>-A3</f>
        <v>-1</v>
      </c>
      <c r="C3" s="39">
        <v>0</v>
      </c>
      <c r="D3" s="39">
        <v>0</v>
      </c>
      <c r="E3" s="40">
        <v>23.759255244568262</v>
      </c>
      <c r="F3" s="7">
        <f>FORECAST(A3,INDEX(ross!I$3:I$960,MATCH(A3,ross!B$3:B$960,1)):INDEX(ross!I$3:I$960,MATCH(A3,ross!B$3:B$960,1)+1),INDEX(ross!B$3:B$960,MATCH(A3,ross!B$3:B$960,1)):INDEX(ross!B$3:B$960,MATCH(A3,ross!B$3:B$960,1)+1))</f>
        <v>1.078016758110788</v>
      </c>
      <c r="G3" s="3">
        <f t="shared" ref="G3:G66" si="0">1E-30</f>
        <v>1.0000000000000001E-30</v>
      </c>
      <c r="H3" s="9">
        <f>'18O'!C$3</f>
        <v>111.54444444444445</v>
      </c>
      <c r="I3" s="27">
        <f>'39Ar'!E3</f>
        <v>1.1200000000000001</v>
      </c>
      <c r="J3" s="8">
        <f>FORECAST($A3,INDEX(NG!B$2:B$17,MATCH($A3,NG!A$2:A$17,1)):INDEX(NG!B$2:B$17,MATCH($A3,NG!A$2:A$17,1)+1),INDEX(NG!A$2:A$17,MATCH($A3,NG!A$2:A$17,1)):INDEX(NG!A$2:A$17,MATCH($A3,NG!A$2:A$17,1)+1))</f>
        <v>7.1903423011166652E-8</v>
      </c>
      <c r="K3" s="8">
        <f>FORECAST($A3,INDEX(NG!D$2:D$18,MATCH($A3,NG!C$2:C$18,1)):INDEX(NG!D$2:D$18,MATCH($A3,NG!C$2:C$18,1)+1),INDEX(NG!C$2:C$18,MATCH($A3,NG!C$2:C$18,1)):INDEX(NG!C$2:C$18,MATCH($A3,NG!C$2:C$18,1)+1))</f>
        <v>1.546015010274888E-7</v>
      </c>
      <c r="L3" s="8">
        <f>FORECAST($A3,INDEX(NG!F$2:F$14,MATCH($A3,NG!E$2:E$14,1)):INDEX(NG!F$2:F$14,MATCH($A3,NG!E$2:E$14,1)+1),INDEX(NG!E$2:E$14,MATCH($A3,NG!E$2:E$14,1)):INDEX(NG!E$2:E$14,MATCH($A3,NG!E$2:E$14,1)+1))</f>
        <v>8.3230654513563325E-7</v>
      </c>
      <c r="M3" s="8">
        <f>FORECAST($A3,INDEX(NG!H$2:H$14,MATCH($A3,NG!G$2:G$14,1)):INDEX(NG!H$2:H$14,MATCH($A3,NG!G$2:G$14,1)+1),INDEX(NG!G$2:G$14,MATCH($A3,NG!G$2:G$14,1)):INDEX(NG!G$2:G$14,MATCH($A3,NG!G$2:G$14,1)+1))</f>
        <v>5.3647609836253212E-8</v>
      </c>
      <c r="N3" s="3">
        <v>3.0000000000000001E-6</v>
      </c>
      <c r="O3" s="3">
        <v>5.0000000000000003E-10</v>
      </c>
    </row>
    <row r="4" spans="1:15" x14ac:dyDescent="0.35">
      <c r="A4">
        <v>2</v>
      </c>
      <c r="B4" s="39">
        <f t="shared" ref="B4:B67" si="1">-A4</f>
        <v>-2</v>
      </c>
      <c r="C4" s="39">
        <v>0</v>
      </c>
      <c r="D4" s="39">
        <v>0</v>
      </c>
      <c r="E4" s="40">
        <v>23.658423712024888</v>
      </c>
      <c r="F4" s="7">
        <f>FORECAST(A4,INDEX(ross!I$3:I$960,MATCH(A4,ross!B$3:B$960,1)):INDEX(ross!I$3:I$960,MATCH(A4,ross!B$3:B$960,1)+1),INDEX(ross!B$3:B$960,MATCH(A4,ross!B$3:B$960,1)):INDEX(ross!B$3:B$960,MATCH(A4,ross!B$3:B$960,1)+1))</f>
        <v>1.0837050172762712</v>
      </c>
      <c r="G4" s="3">
        <f t="shared" si="0"/>
        <v>1.0000000000000001E-30</v>
      </c>
      <c r="H4" s="9">
        <f>'18O'!C$3</f>
        <v>111.54444444444445</v>
      </c>
      <c r="I4" s="27">
        <f>'39Ar'!E4</f>
        <v>1.1200000000000001</v>
      </c>
      <c r="J4" s="8">
        <f>FORECAST($A4,INDEX(NG!B$2:B$17,MATCH($A4,NG!A$2:A$17,1)):INDEX(NG!B$2:B$17,MATCH($A4,NG!A$2:A$17,1)+1),INDEX(NG!A$2:A$17,MATCH($A4,NG!A$2:A$17,1)):INDEX(NG!A$2:A$17,MATCH($A4,NG!A$2:A$17,1)+1))</f>
        <v>7.1903423011166652E-8</v>
      </c>
      <c r="K4" s="8">
        <f>FORECAST($A4,INDEX(NG!D$2:D$18,MATCH($A4,NG!C$2:C$18,1)):INDEX(NG!D$2:D$18,MATCH($A4,NG!C$2:C$18,1)+1),INDEX(NG!C$2:C$18,MATCH($A4,NG!C$2:C$18,1)):INDEX(NG!C$2:C$18,MATCH($A4,NG!C$2:C$18,1)+1))</f>
        <v>1.5439719836537762E-7</v>
      </c>
      <c r="L4" s="8">
        <f>FORECAST($A4,INDEX(NG!F$2:F$14,MATCH($A4,NG!E$2:E$14,1)):INDEX(NG!F$2:F$14,MATCH($A4,NG!E$2:E$14,1)+1),INDEX(NG!E$2:E$14,MATCH($A4,NG!E$2:E$14,1)):INDEX(NG!E$2:E$14,MATCH($A4,NG!E$2:E$14,1)+1))</f>
        <v>8.3124828387126656E-7</v>
      </c>
      <c r="M4" s="8">
        <f>FORECAST($A4,INDEX(NG!H$2:H$14,MATCH($A4,NG!G$2:G$14,1)):INDEX(NG!H$2:H$14,MATCH($A4,NG!G$2:G$14,1)+1),INDEX(NG!G$2:G$14,MATCH($A4,NG!G$2:G$14,1)):INDEX(NG!G$2:G$14,MATCH($A4,NG!G$2:G$14,1)+1))</f>
        <v>5.3578800888506429E-8</v>
      </c>
      <c r="N4" s="3">
        <v>3.0000000000000001E-6</v>
      </c>
      <c r="O4" s="3">
        <v>5.0000000000000003E-10</v>
      </c>
    </row>
    <row r="5" spans="1:15" x14ac:dyDescent="0.35">
      <c r="A5">
        <v>3</v>
      </c>
      <c r="B5" s="39">
        <f t="shared" si="1"/>
        <v>-3</v>
      </c>
      <c r="C5" s="39">
        <v>0</v>
      </c>
      <c r="D5" s="39">
        <v>0</v>
      </c>
      <c r="E5" s="40">
        <v>23.572396548371415</v>
      </c>
      <c r="F5" s="7">
        <f>FORECAST(A5,INDEX(ross!I$3:I$960,MATCH(A5,ross!B$3:B$960,1)):INDEX(ross!I$3:I$960,MATCH(A5,ross!B$3:B$960,1)+1),INDEX(ross!B$3:B$960,MATCH(A5,ross!B$3:B$960,1)):INDEX(ross!B$3:B$960,MATCH(A5,ross!B$3:B$960,1)+1))</f>
        <v>1.0847328005036552</v>
      </c>
      <c r="G5" s="3">
        <f t="shared" si="0"/>
        <v>1.0000000000000001E-30</v>
      </c>
      <c r="H5" s="9">
        <f>'18O'!C$3</f>
        <v>111.54444444444445</v>
      </c>
      <c r="I5" s="27">
        <f>'39Ar'!E5</f>
        <v>1.1200000000000001</v>
      </c>
      <c r="J5" s="8">
        <f>FORECAST($A5,INDEX(NG!B$2:B$17,MATCH($A5,NG!A$2:A$17,1)):INDEX(NG!B$2:B$17,MATCH($A5,NG!A$2:A$17,1)+1),INDEX(NG!A$2:A$17,MATCH($A5,NG!A$2:A$17,1)):INDEX(NG!A$2:A$17,MATCH($A5,NG!A$2:A$17,1)+1))</f>
        <v>7.1903423011166652E-8</v>
      </c>
      <c r="K5" s="8">
        <f>FORECAST($A5,INDEX(NG!D$2:D$18,MATCH($A5,NG!C$2:C$18,1)):INDEX(NG!D$2:D$18,MATCH($A5,NG!C$2:C$18,1)+1),INDEX(NG!C$2:C$18,MATCH($A5,NG!C$2:C$18,1)):INDEX(NG!C$2:C$18,MATCH($A5,NG!C$2:C$18,1)+1))</f>
        <v>1.5419289570326644E-7</v>
      </c>
      <c r="L5" s="8">
        <f>FORECAST($A5,INDEX(NG!F$2:F$14,MATCH($A5,NG!E$2:E$14,1)):INDEX(NG!F$2:F$14,MATCH($A5,NG!E$2:E$14,1)+1),INDEX(NG!E$2:E$14,MATCH($A5,NG!E$2:E$14,1)):INDEX(NG!E$2:E$14,MATCH($A5,NG!E$2:E$14,1)+1))</f>
        <v>8.3019002260689987E-7</v>
      </c>
      <c r="M5" s="8">
        <f>FORECAST($A5,INDEX(NG!H$2:H$14,MATCH($A5,NG!G$2:G$14,1)):INDEX(NG!H$2:H$14,MATCH($A5,NG!G$2:G$14,1)+1),INDEX(NG!G$2:G$14,MATCH($A5,NG!G$2:G$14,1)):INDEX(NG!G$2:G$14,MATCH($A5,NG!G$2:G$14,1)+1))</f>
        <v>5.3509991940759645E-8</v>
      </c>
      <c r="N5" s="3">
        <v>3.0000000000000001E-6</v>
      </c>
      <c r="O5" s="3">
        <v>5.0000000000000003E-10</v>
      </c>
    </row>
    <row r="6" spans="1:15" x14ac:dyDescent="0.35">
      <c r="A6">
        <v>4</v>
      </c>
      <c r="B6" s="39">
        <f t="shared" si="1"/>
        <v>-4</v>
      </c>
      <c r="C6" s="39">
        <v>0</v>
      </c>
      <c r="D6" s="39">
        <v>0</v>
      </c>
      <c r="E6" s="40">
        <v>23.519246407996238</v>
      </c>
      <c r="F6" s="7">
        <f>FORECAST(A6,INDEX(ross!I$3:I$960,MATCH(A6,ross!B$3:B$960,1)):INDEX(ross!I$3:I$960,MATCH(A6,ross!B$3:B$960,1)+1),INDEX(ross!B$3:B$960,MATCH(A6,ross!B$3:B$960,1)):INDEX(ross!B$3:B$960,MATCH(A6,ross!B$3:B$960,1)+1))</f>
        <v>1.0864872262384722</v>
      </c>
      <c r="G6" s="3">
        <f t="shared" si="0"/>
        <v>1.0000000000000001E-30</v>
      </c>
      <c r="H6" s="9">
        <f>'18O'!C$3</f>
        <v>111.54444444444445</v>
      </c>
      <c r="I6" s="27">
        <f>'39Ar'!E6</f>
        <v>1.1200000000000001</v>
      </c>
      <c r="J6" s="8">
        <f>FORECAST($A6,INDEX(NG!B$2:B$17,MATCH($A6,NG!A$2:A$17,1)):INDEX(NG!B$2:B$17,MATCH($A6,NG!A$2:A$17,1)+1),INDEX(NG!A$2:A$17,MATCH($A6,NG!A$2:A$17,1)):INDEX(NG!A$2:A$17,MATCH($A6,NG!A$2:A$17,1)+1))</f>
        <v>7.1903423011166652E-8</v>
      </c>
      <c r="K6" s="8">
        <f>FORECAST($A6,INDEX(NG!D$2:D$18,MATCH($A6,NG!C$2:C$18,1)):INDEX(NG!D$2:D$18,MATCH($A6,NG!C$2:C$18,1)+1),INDEX(NG!C$2:C$18,MATCH($A6,NG!C$2:C$18,1)):INDEX(NG!C$2:C$18,MATCH($A6,NG!C$2:C$18,1)+1))</f>
        <v>1.5398859304115524E-7</v>
      </c>
      <c r="L6" s="8">
        <f>FORECAST($A6,INDEX(NG!F$2:F$14,MATCH($A6,NG!E$2:E$14,1)):INDEX(NG!F$2:F$14,MATCH($A6,NG!E$2:E$14,1)+1),INDEX(NG!E$2:E$14,MATCH($A6,NG!E$2:E$14,1)):INDEX(NG!E$2:E$14,MATCH($A6,NG!E$2:E$14,1)+1))</f>
        <v>8.2913176134253318E-7</v>
      </c>
      <c r="M6" s="8">
        <f>FORECAST($A6,INDEX(NG!H$2:H$14,MATCH($A6,NG!G$2:G$14,1)):INDEX(NG!H$2:H$14,MATCH($A6,NG!G$2:G$14,1)+1),INDEX(NG!G$2:G$14,MATCH($A6,NG!G$2:G$14,1)):INDEX(NG!G$2:G$14,MATCH($A6,NG!G$2:G$14,1)+1))</f>
        <v>5.3441182993012862E-8</v>
      </c>
      <c r="N6" s="3">
        <v>3.0000000000000001E-6</v>
      </c>
      <c r="O6" s="3">
        <v>5.0000000000000003E-10</v>
      </c>
    </row>
    <row r="7" spans="1:15" x14ac:dyDescent="0.35">
      <c r="A7">
        <v>5</v>
      </c>
      <c r="B7" s="39">
        <f t="shared" si="1"/>
        <v>-5</v>
      </c>
      <c r="C7" s="39">
        <v>0</v>
      </c>
      <c r="D7" s="39">
        <v>0</v>
      </c>
      <c r="E7" s="40">
        <v>23.486143182776878</v>
      </c>
      <c r="F7" s="7">
        <f>FORECAST(A7,INDEX(ross!I$3:I$960,MATCH(A7,ross!B$3:B$960,1)):INDEX(ross!I$3:I$960,MATCH(A7,ross!B$3:B$960,1)+1),INDEX(ross!B$3:B$960,MATCH(A7,ross!B$3:B$960,1)):INDEX(ross!B$3:B$960,MATCH(A7,ross!B$3:B$960,1)+1))</f>
        <v>1.0873881492387141</v>
      </c>
      <c r="G7" s="3">
        <f t="shared" si="0"/>
        <v>1.0000000000000001E-30</v>
      </c>
      <c r="H7" s="9">
        <f>'18O'!C$3</f>
        <v>111.54444444444445</v>
      </c>
      <c r="I7" s="27">
        <f>'39Ar'!E7</f>
        <v>1.1200000000000001</v>
      </c>
      <c r="J7" s="8">
        <f>FORECAST($A7,INDEX(NG!B$2:B$17,MATCH($A7,NG!A$2:A$17,1)):INDEX(NG!B$2:B$17,MATCH($A7,NG!A$2:A$17,1)+1),INDEX(NG!A$2:A$17,MATCH($A7,NG!A$2:A$17,1)):INDEX(NG!A$2:A$17,MATCH($A7,NG!A$2:A$17,1)+1))</f>
        <v>7.1903423011166652E-8</v>
      </c>
      <c r="K7" s="8">
        <f>FORECAST($A7,INDEX(NG!D$2:D$18,MATCH($A7,NG!C$2:C$18,1)):INDEX(NG!D$2:D$18,MATCH($A7,NG!C$2:C$18,1)+1),INDEX(NG!C$2:C$18,MATCH($A7,NG!C$2:C$18,1)):INDEX(NG!C$2:C$18,MATCH($A7,NG!C$2:C$18,1)+1))</f>
        <v>1.5378429037904406E-7</v>
      </c>
      <c r="L7" s="8">
        <f>FORECAST($A7,INDEX(NG!F$2:F$14,MATCH($A7,NG!E$2:E$14,1)):INDEX(NG!F$2:F$14,MATCH($A7,NG!E$2:E$14,1)+1),INDEX(NG!E$2:E$14,MATCH($A7,NG!E$2:E$14,1)):INDEX(NG!E$2:E$14,MATCH($A7,NG!E$2:E$14,1)+1))</f>
        <v>8.280735000781665E-7</v>
      </c>
      <c r="M7" s="8">
        <f>FORECAST($A7,INDEX(NG!H$2:H$14,MATCH($A7,NG!G$2:G$14,1)):INDEX(NG!H$2:H$14,MATCH($A7,NG!G$2:G$14,1)+1),INDEX(NG!G$2:G$14,MATCH($A7,NG!G$2:G$14,1)):INDEX(NG!G$2:G$14,MATCH($A7,NG!G$2:G$14,1)+1))</f>
        <v>5.3372374045266079E-8</v>
      </c>
      <c r="N7" s="3">
        <v>3.0000000000000001E-6</v>
      </c>
      <c r="O7" s="3">
        <v>5.0000000000000003E-10</v>
      </c>
    </row>
    <row r="8" spans="1:15" x14ac:dyDescent="0.35">
      <c r="A8">
        <v>6</v>
      </c>
      <c r="B8" s="39">
        <f t="shared" si="1"/>
        <v>-6</v>
      </c>
      <c r="C8" s="39">
        <v>0</v>
      </c>
      <c r="D8" s="39">
        <v>0</v>
      </c>
      <c r="E8" s="40">
        <v>23.451095521828325</v>
      </c>
      <c r="F8" s="7">
        <f>FORECAST(A8,INDEX(ross!I$3:I$960,MATCH(A8,ross!B$3:B$960,1)):INDEX(ross!I$3:I$960,MATCH(A8,ross!B$3:B$960,1)+1),INDEX(ross!B$3:B$960,MATCH(A8,ross!B$3:B$960,1)):INDEX(ross!B$3:B$960,MATCH(A8,ross!B$3:B$960,1)+1))</f>
        <v>1.0874157462326042</v>
      </c>
      <c r="G8" s="3">
        <f t="shared" si="0"/>
        <v>1.0000000000000001E-30</v>
      </c>
      <c r="H8" s="9">
        <f>'18O'!C$3</f>
        <v>111.54444444444445</v>
      </c>
      <c r="I8" s="27">
        <f>'39Ar'!E8</f>
        <v>1.1200000000000001</v>
      </c>
      <c r="J8" s="8">
        <f>FORECAST($A8,INDEX(NG!B$2:B$17,MATCH($A8,NG!A$2:A$17,1)):INDEX(NG!B$2:B$17,MATCH($A8,NG!A$2:A$17,1)+1),INDEX(NG!A$2:A$17,MATCH($A8,NG!A$2:A$17,1)):INDEX(NG!A$2:A$17,MATCH($A8,NG!A$2:A$17,1)+1))</f>
        <v>7.1903423011166652E-8</v>
      </c>
      <c r="K8" s="8">
        <f>FORECAST($A8,INDEX(NG!D$2:D$18,MATCH($A8,NG!C$2:C$18,1)):INDEX(NG!D$2:D$18,MATCH($A8,NG!C$2:C$18,1)+1),INDEX(NG!C$2:C$18,MATCH($A8,NG!C$2:C$18,1)):INDEX(NG!C$2:C$18,MATCH($A8,NG!C$2:C$18,1)+1))</f>
        <v>1.5357998771693288E-7</v>
      </c>
      <c r="L8" s="8">
        <f>FORECAST($A8,INDEX(NG!F$2:F$14,MATCH($A8,NG!E$2:E$14,1)):INDEX(NG!F$2:F$14,MATCH($A8,NG!E$2:E$14,1)+1),INDEX(NG!E$2:E$14,MATCH($A8,NG!E$2:E$14,1)):INDEX(NG!E$2:E$14,MATCH($A8,NG!E$2:E$14,1)+1))</f>
        <v>8.2701523881379981E-7</v>
      </c>
      <c r="M8" s="8">
        <f>FORECAST($A8,INDEX(NG!H$2:H$14,MATCH($A8,NG!G$2:G$14,1)):INDEX(NG!H$2:H$14,MATCH($A8,NG!G$2:G$14,1)+1),INDEX(NG!G$2:G$14,MATCH($A8,NG!G$2:G$14,1)):INDEX(NG!G$2:G$14,MATCH($A8,NG!G$2:G$14,1)+1))</f>
        <v>5.3303565097519296E-8</v>
      </c>
      <c r="N8" s="3">
        <v>3.0000000000000001E-6</v>
      </c>
      <c r="O8" s="3">
        <v>5.0000000000000003E-10</v>
      </c>
    </row>
    <row r="9" spans="1:15" x14ac:dyDescent="0.35">
      <c r="A9">
        <v>7</v>
      </c>
      <c r="B9" s="39">
        <f t="shared" si="1"/>
        <v>-7</v>
      </c>
      <c r="C9" s="39">
        <v>0</v>
      </c>
      <c r="D9" s="39">
        <v>0</v>
      </c>
      <c r="E9" s="40">
        <v>23.427646290906978</v>
      </c>
      <c r="F9" s="7">
        <f>FORECAST(A9,INDEX(ross!I$3:I$960,MATCH(A9,ross!B$3:B$960,1)):INDEX(ross!I$3:I$960,MATCH(A9,ross!B$3:B$960,1)+1),INDEX(ross!B$3:B$960,MATCH(A9,ross!B$3:B$960,1)):INDEX(ross!B$3:B$960,MATCH(A9,ross!B$3:B$960,1)+1))</f>
        <v>1.0882154971027318</v>
      </c>
      <c r="G9" s="3">
        <f t="shared" si="0"/>
        <v>1.0000000000000001E-30</v>
      </c>
      <c r="H9" s="9">
        <f>'18O'!C$3</f>
        <v>111.54444444444445</v>
      </c>
      <c r="I9" s="27">
        <f>'39Ar'!E9</f>
        <v>1.1200000000000001</v>
      </c>
      <c r="J9" s="8">
        <f>FORECAST($A9,INDEX(NG!B$2:B$17,MATCH($A9,NG!A$2:A$17,1)):INDEX(NG!B$2:B$17,MATCH($A9,NG!A$2:A$17,1)+1),INDEX(NG!A$2:A$17,MATCH($A9,NG!A$2:A$17,1)):INDEX(NG!A$2:A$17,MATCH($A9,NG!A$2:A$17,1)+1))</f>
        <v>7.1903423011166652E-8</v>
      </c>
      <c r="K9" s="8">
        <f>FORECAST($A9,INDEX(NG!D$2:D$18,MATCH($A9,NG!C$2:C$18,1)):INDEX(NG!D$2:D$18,MATCH($A9,NG!C$2:C$18,1)+1),INDEX(NG!C$2:C$18,MATCH($A9,NG!C$2:C$18,1)):INDEX(NG!C$2:C$18,MATCH($A9,NG!C$2:C$18,1)+1))</f>
        <v>1.533756850548217E-7</v>
      </c>
      <c r="L9" s="8">
        <f>FORECAST($A9,INDEX(NG!F$2:F$14,MATCH($A9,NG!E$2:E$14,1)):INDEX(NG!F$2:F$14,MATCH($A9,NG!E$2:E$14,1)+1),INDEX(NG!E$2:E$14,MATCH($A9,NG!E$2:E$14,1)):INDEX(NG!E$2:E$14,MATCH($A9,NG!E$2:E$14,1)+1))</f>
        <v>8.2595697754943312E-7</v>
      </c>
      <c r="M9" s="8">
        <f>FORECAST($A9,INDEX(NG!H$2:H$14,MATCH($A9,NG!G$2:G$14,1)):INDEX(NG!H$2:H$14,MATCH($A9,NG!G$2:G$14,1)+1),INDEX(NG!G$2:G$14,MATCH($A9,NG!G$2:G$14,1)):INDEX(NG!G$2:G$14,MATCH($A9,NG!G$2:G$14,1)+1))</f>
        <v>5.3234756149772513E-8</v>
      </c>
      <c r="N9" s="3">
        <v>3.0000000000000001E-6</v>
      </c>
      <c r="O9" s="3">
        <v>5.0000000000000003E-10</v>
      </c>
    </row>
    <row r="10" spans="1:15" x14ac:dyDescent="0.35">
      <c r="A10">
        <v>8</v>
      </c>
      <c r="B10" s="39">
        <f t="shared" si="1"/>
        <v>-8</v>
      </c>
      <c r="C10" s="39">
        <v>0</v>
      </c>
      <c r="D10" s="39">
        <v>0</v>
      </c>
      <c r="E10" s="40">
        <v>23.412345433416849</v>
      </c>
      <c r="F10" s="7">
        <f>FORECAST(A10,INDEX(ross!I$3:I$960,MATCH(A10,ross!B$3:B$960,1)):INDEX(ross!I$3:I$960,MATCH(A10,ross!B$3:B$960,1)+1),INDEX(ross!B$3:B$960,MATCH(A10,ross!B$3:B$960,1)):INDEX(ross!B$3:B$960,MATCH(A10,ross!B$3:B$960,1)+1))</f>
        <v>1.0874557829732763</v>
      </c>
      <c r="G10" s="3">
        <f t="shared" si="0"/>
        <v>1.0000000000000001E-30</v>
      </c>
      <c r="H10" s="9">
        <f>'18O'!C$3</f>
        <v>111.54444444444445</v>
      </c>
      <c r="I10" s="27">
        <f>'39Ar'!E10</f>
        <v>1.1200000000000001</v>
      </c>
      <c r="J10" s="8">
        <f>FORECAST($A10,INDEX(NG!B$2:B$17,MATCH($A10,NG!A$2:A$17,1)):INDEX(NG!B$2:B$17,MATCH($A10,NG!A$2:A$17,1)+1),INDEX(NG!A$2:A$17,MATCH($A10,NG!A$2:A$17,1)):INDEX(NG!A$2:A$17,MATCH($A10,NG!A$2:A$17,1)+1))</f>
        <v>7.1903423011166652E-8</v>
      </c>
      <c r="K10" s="8">
        <f>FORECAST($A10,INDEX(NG!D$2:D$18,MATCH($A10,NG!C$2:C$18,1)):INDEX(NG!D$2:D$18,MATCH($A10,NG!C$2:C$18,1)+1),INDEX(NG!C$2:C$18,MATCH($A10,NG!C$2:C$18,1)):INDEX(NG!C$2:C$18,MATCH($A10,NG!C$2:C$18,1)+1))</f>
        <v>1.5317138239271052E-7</v>
      </c>
      <c r="L10" s="8">
        <f>FORECAST($A10,INDEX(NG!F$2:F$14,MATCH($A10,NG!E$2:E$14,1)):INDEX(NG!F$2:F$14,MATCH($A10,NG!E$2:E$14,1)+1),INDEX(NG!E$2:E$14,MATCH($A10,NG!E$2:E$14,1)):INDEX(NG!E$2:E$14,MATCH($A10,NG!E$2:E$14,1)+1))</f>
        <v>8.2489871628506643E-7</v>
      </c>
      <c r="M10" s="8">
        <f>FORECAST($A10,INDEX(NG!H$2:H$14,MATCH($A10,NG!G$2:G$14,1)):INDEX(NG!H$2:H$14,MATCH($A10,NG!G$2:G$14,1)+1),INDEX(NG!G$2:G$14,MATCH($A10,NG!G$2:G$14,1)):INDEX(NG!G$2:G$14,MATCH($A10,NG!G$2:G$14,1)+1))</f>
        <v>5.316594720202573E-8</v>
      </c>
      <c r="N10" s="3">
        <v>3.0000000000000001E-6</v>
      </c>
      <c r="O10" s="3">
        <v>5.0000000000000003E-10</v>
      </c>
    </row>
    <row r="11" spans="1:15" x14ac:dyDescent="0.35">
      <c r="A11">
        <v>9</v>
      </c>
      <c r="B11" s="39">
        <f t="shared" si="1"/>
        <v>-9</v>
      </c>
      <c r="C11" s="39">
        <v>0</v>
      </c>
      <c r="D11" s="39">
        <v>0</v>
      </c>
      <c r="E11" s="40">
        <v>23.395676606765257</v>
      </c>
      <c r="F11" s="7">
        <f>FORECAST(A11,INDEX(ross!I$3:I$960,MATCH(A11,ross!B$3:B$960,1)):INDEX(ross!I$3:I$960,MATCH(A11,ross!B$3:B$960,1)+1),INDEX(ross!B$3:B$960,MATCH(A11,ross!B$3:B$960,1)):INDEX(ross!B$3:B$960,MATCH(A11,ross!B$3:B$960,1)+1))</f>
        <v>1.087464176995844</v>
      </c>
      <c r="G11" s="3">
        <f t="shared" si="0"/>
        <v>1.0000000000000001E-30</v>
      </c>
      <c r="H11" s="9">
        <f>'18O'!C$3</f>
        <v>111.54444444444445</v>
      </c>
      <c r="I11" s="27">
        <f>'39Ar'!E11</f>
        <v>1.1200000000000001</v>
      </c>
      <c r="J11" s="8">
        <f>FORECAST($A11,INDEX(NG!B$2:B$17,MATCH($A11,NG!A$2:A$17,1)):INDEX(NG!B$2:B$17,MATCH($A11,NG!A$2:A$17,1)+1),INDEX(NG!A$2:A$17,MATCH($A11,NG!A$2:A$17,1)):INDEX(NG!A$2:A$17,MATCH($A11,NG!A$2:A$17,1)+1))</f>
        <v>7.1903423011166652E-8</v>
      </c>
      <c r="K11" s="8">
        <f>FORECAST($A11,INDEX(NG!D$2:D$18,MATCH($A11,NG!C$2:C$18,1)):INDEX(NG!D$2:D$18,MATCH($A11,NG!C$2:C$18,1)+1),INDEX(NG!C$2:C$18,MATCH($A11,NG!C$2:C$18,1)):INDEX(NG!C$2:C$18,MATCH($A11,NG!C$2:C$18,1)+1))</f>
        <v>1.5296707973059934E-7</v>
      </c>
      <c r="L11" s="8">
        <f>FORECAST($A11,INDEX(NG!F$2:F$14,MATCH($A11,NG!E$2:E$14,1)):INDEX(NG!F$2:F$14,MATCH($A11,NG!E$2:E$14,1)+1),INDEX(NG!E$2:E$14,MATCH($A11,NG!E$2:E$14,1)):INDEX(NG!E$2:E$14,MATCH($A11,NG!E$2:E$14,1)+1))</f>
        <v>8.2384045502069974E-7</v>
      </c>
      <c r="M11" s="8">
        <f>FORECAST($A11,INDEX(NG!H$2:H$14,MATCH($A11,NG!G$2:G$14,1)):INDEX(NG!H$2:H$14,MATCH($A11,NG!G$2:G$14,1)+1),INDEX(NG!G$2:G$14,MATCH($A11,NG!G$2:G$14,1)):INDEX(NG!G$2:G$14,MATCH($A11,NG!G$2:G$14,1)+1))</f>
        <v>5.3097138254278947E-8</v>
      </c>
      <c r="N11" s="3">
        <v>3.0000000000000001E-6</v>
      </c>
      <c r="O11" s="3">
        <v>5.0000000000000003E-10</v>
      </c>
    </row>
    <row r="12" spans="1:15" x14ac:dyDescent="0.35">
      <c r="A12">
        <v>10</v>
      </c>
      <c r="B12" s="39">
        <f t="shared" si="1"/>
        <v>-10</v>
      </c>
      <c r="C12" s="39">
        <v>0</v>
      </c>
      <c r="D12" s="39">
        <v>0</v>
      </c>
      <c r="E12" s="40">
        <v>23.386674397008331</v>
      </c>
      <c r="F12" s="7">
        <f>FORECAST(A12,INDEX(ross!I$3:I$960,MATCH(A12,ross!B$3:B$960,1)):INDEX(ross!I$3:I$960,MATCH(A12,ross!B$3:B$960,1)+1),INDEX(ross!B$3:B$960,MATCH(A12,ross!B$3:B$960,1)):INDEX(ross!B$3:B$960,MATCH(A12,ross!B$3:B$960,1)+1))</f>
        <v>1.0893348739246034</v>
      </c>
      <c r="G12" s="3">
        <f t="shared" si="0"/>
        <v>1.0000000000000001E-30</v>
      </c>
      <c r="H12" s="9">
        <f>'18O'!C$3</f>
        <v>111.54444444444445</v>
      </c>
      <c r="I12" s="27">
        <f>'39Ar'!E12</f>
        <v>1.1148360655737706</v>
      </c>
      <c r="J12" s="8">
        <f>FORECAST($A12,INDEX(NG!B$2:B$17,MATCH($A12,NG!A$2:A$17,1)):INDEX(NG!B$2:B$17,MATCH($A12,NG!A$2:A$17,1)+1),INDEX(NG!A$2:A$17,MATCH($A12,NG!A$2:A$17,1)):INDEX(NG!A$2:A$17,MATCH($A12,NG!A$2:A$17,1)+1))</f>
        <v>7.1903423011166652E-8</v>
      </c>
      <c r="K12" s="8">
        <f>FORECAST($A12,INDEX(NG!D$2:D$18,MATCH($A12,NG!C$2:C$18,1)):INDEX(NG!D$2:D$18,MATCH($A12,NG!C$2:C$18,1)+1),INDEX(NG!C$2:C$18,MATCH($A12,NG!C$2:C$18,1)):INDEX(NG!C$2:C$18,MATCH($A12,NG!C$2:C$18,1)+1))</f>
        <v>1.5276277706848816E-7</v>
      </c>
      <c r="L12" s="8">
        <f>FORECAST($A12,INDEX(NG!F$2:F$14,MATCH($A12,NG!E$2:E$14,1)):INDEX(NG!F$2:F$14,MATCH($A12,NG!E$2:E$14,1)+1),INDEX(NG!E$2:E$14,MATCH($A12,NG!E$2:E$14,1)):INDEX(NG!E$2:E$14,MATCH($A12,NG!E$2:E$14,1)+1))</f>
        <v>8.2278219375633306E-7</v>
      </c>
      <c r="M12" s="8">
        <f>FORECAST($A12,INDEX(NG!H$2:H$14,MATCH($A12,NG!G$2:G$14,1)):INDEX(NG!H$2:H$14,MATCH($A12,NG!G$2:G$14,1)+1),INDEX(NG!G$2:G$14,MATCH($A12,NG!G$2:G$14,1)):INDEX(NG!G$2:G$14,MATCH($A12,NG!G$2:G$14,1)+1))</f>
        <v>5.3028329306532163E-8</v>
      </c>
      <c r="N12" s="3">
        <v>3.0000000000000001E-6</v>
      </c>
      <c r="O12" s="3">
        <v>5.0000000000000003E-10</v>
      </c>
    </row>
    <row r="13" spans="1:15" x14ac:dyDescent="0.35">
      <c r="A13">
        <v>11</v>
      </c>
      <c r="B13" s="39">
        <f t="shared" si="1"/>
        <v>-11</v>
      </c>
      <c r="C13" s="39">
        <v>0</v>
      </c>
      <c r="D13" s="39">
        <v>0</v>
      </c>
      <c r="E13" s="40">
        <v>23.374850308618054</v>
      </c>
      <c r="F13" s="7">
        <f>FORECAST(A13,INDEX(ross!I$3:I$960,MATCH(A13,ross!B$3:B$960,1)):INDEX(ross!I$3:I$960,MATCH(A13,ross!B$3:B$960,1)+1),INDEX(ross!B$3:B$960,MATCH(A13,ross!B$3:B$960,1)):INDEX(ross!B$3:B$960,MATCH(A13,ross!B$3:B$960,1)+1))</f>
        <v>1.0890503466577139</v>
      </c>
      <c r="G13" s="3">
        <f t="shared" si="0"/>
        <v>1.0000000000000001E-30</v>
      </c>
      <c r="H13" s="9">
        <f>'18O'!C$3</f>
        <v>111.54444444444445</v>
      </c>
      <c r="I13" s="27">
        <f>'39Ar'!E13</f>
        <v>1.109672131147541</v>
      </c>
      <c r="J13" s="8">
        <f>FORECAST($A13,INDEX(NG!B$2:B$17,MATCH($A13,NG!A$2:A$17,1)):INDEX(NG!B$2:B$17,MATCH($A13,NG!A$2:A$17,1)+1),INDEX(NG!A$2:A$17,MATCH($A13,NG!A$2:A$17,1)):INDEX(NG!A$2:A$17,MATCH($A13,NG!A$2:A$17,1)+1))</f>
        <v>7.1903423011166652E-8</v>
      </c>
      <c r="K13" s="8">
        <f>FORECAST($A13,INDEX(NG!D$2:D$18,MATCH($A13,NG!C$2:C$18,1)):INDEX(NG!D$2:D$18,MATCH($A13,NG!C$2:C$18,1)+1),INDEX(NG!C$2:C$18,MATCH($A13,NG!C$2:C$18,1)):INDEX(NG!C$2:C$18,MATCH($A13,NG!C$2:C$18,1)+1))</f>
        <v>1.5255847440637695E-7</v>
      </c>
      <c r="L13" s="8">
        <f>FORECAST($A13,INDEX(NG!F$2:F$14,MATCH($A13,NG!E$2:E$14,1)):INDEX(NG!F$2:F$14,MATCH($A13,NG!E$2:E$14,1)+1),INDEX(NG!E$2:E$14,MATCH($A13,NG!E$2:E$14,1)):INDEX(NG!E$2:E$14,MATCH($A13,NG!E$2:E$14,1)+1))</f>
        <v>8.2172393249196637E-7</v>
      </c>
      <c r="M13" s="8">
        <f>FORECAST($A13,INDEX(NG!H$2:H$14,MATCH($A13,NG!G$2:G$14,1)):INDEX(NG!H$2:H$14,MATCH($A13,NG!G$2:G$14,1)+1),INDEX(NG!G$2:G$14,MATCH($A13,NG!G$2:G$14,1)):INDEX(NG!G$2:G$14,MATCH($A13,NG!G$2:G$14,1)+1))</f>
        <v>5.295952035878538E-8</v>
      </c>
      <c r="N13" s="3">
        <v>3.0000000000000001E-6</v>
      </c>
      <c r="O13" s="3">
        <v>5.0000000000000003E-10</v>
      </c>
    </row>
    <row r="14" spans="1:15" x14ac:dyDescent="0.35">
      <c r="A14">
        <v>12</v>
      </c>
      <c r="B14" s="39">
        <f t="shared" si="1"/>
        <v>-12</v>
      </c>
      <c r="C14" s="39">
        <v>0</v>
      </c>
      <c r="D14" s="39">
        <v>0</v>
      </c>
      <c r="E14" s="40">
        <v>23.338911208755597</v>
      </c>
      <c r="F14" s="7">
        <f>FORECAST(A14,INDEX(ross!I$3:I$960,MATCH(A14,ross!B$3:B$960,1)):INDEX(ross!I$3:I$960,MATCH(A14,ross!B$3:B$960,1)+1),INDEX(ross!B$3:B$960,MATCH(A14,ross!B$3:B$960,1)):INDEX(ross!B$3:B$960,MATCH(A14,ross!B$3:B$960,1)+1))</f>
        <v>1.0892393927328365</v>
      </c>
      <c r="G14" s="3">
        <f t="shared" si="0"/>
        <v>1.0000000000000001E-30</v>
      </c>
      <c r="H14" s="9">
        <f>'18O'!C$3</f>
        <v>111.54444444444445</v>
      </c>
      <c r="I14" s="27">
        <f>'39Ar'!E14</f>
        <v>1.1045081967213115</v>
      </c>
      <c r="J14" s="8">
        <f>FORECAST($A14,INDEX(NG!B$2:B$17,MATCH($A14,NG!A$2:A$17,1)):INDEX(NG!B$2:B$17,MATCH($A14,NG!A$2:A$17,1)+1),INDEX(NG!A$2:A$17,MATCH($A14,NG!A$2:A$17,1)):INDEX(NG!A$2:A$17,MATCH($A14,NG!A$2:A$17,1)+1))</f>
        <v>7.1903423011166652E-8</v>
      </c>
      <c r="K14" s="8">
        <f>FORECAST($A14,INDEX(NG!D$2:D$18,MATCH($A14,NG!C$2:C$18,1)):INDEX(NG!D$2:D$18,MATCH($A14,NG!C$2:C$18,1)+1),INDEX(NG!C$2:C$18,MATCH($A14,NG!C$2:C$18,1)):INDEX(NG!C$2:C$18,MATCH($A14,NG!C$2:C$18,1)+1))</f>
        <v>1.5235417174426578E-7</v>
      </c>
      <c r="L14" s="8">
        <f>FORECAST($A14,INDEX(NG!F$2:F$14,MATCH($A14,NG!E$2:E$14,1)):INDEX(NG!F$2:F$14,MATCH($A14,NG!E$2:E$14,1)+1),INDEX(NG!E$2:E$14,MATCH($A14,NG!E$2:E$14,1)):INDEX(NG!E$2:E$14,MATCH($A14,NG!E$2:E$14,1)+1))</f>
        <v>8.2066567122759968E-7</v>
      </c>
      <c r="M14" s="8">
        <f>FORECAST($A14,INDEX(NG!H$2:H$14,MATCH($A14,NG!G$2:G$14,1)):INDEX(NG!H$2:H$14,MATCH($A14,NG!G$2:G$14,1)+1),INDEX(NG!G$2:G$14,MATCH($A14,NG!G$2:G$14,1)):INDEX(NG!G$2:G$14,MATCH($A14,NG!G$2:G$14,1)+1))</f>
        <v>5.2890711411038597E-8</v>
      </c>
      <c r="N14" s="3">
        <v>3.0000000000000001E-6</v>
      </c>
      <c r="O14" s="3">
        <v>5.0000000000000003E-10</v>
      </c>
    </row>
    <row r="15" spans="1:15" x14ac:dyDescent="0.35">
      <c r="A15">
        <v>13</v>
      </c>
      <c r="B15" s="39">
        <f t="shared" si="1"/>
        <v>-13</v>
      </c>
      <c r="C15" s="39">
        <v>0</v>
      </c>
      <c r="D15" s="39">
        <v>0</v>
      </c>
      <c r="E15" s="40">
        <v>23.304686932249211</v>
      </c>
      <c r="F15" s="7">
        <f>FORECAST(A15,INDEX(ross!I$3:I$960,MATCH(A15,ross!B$3:B$960,1)):INDEX(ross!I$3:I$960,MATCH(A15,ross!B$3:B$960,1)+1),INDEX(ross!B$3:B$960,MATCH(A15,ross!B$3:B$960,1)):INDEX(ross!B$3:B$960,MATCH(A15,ross!B$3:B$960,1)+1))</f>
        <v>1.0898558659064164</v>
      </c>
      <c r="G15" s="3">
        <f t="shared" si="0"/>
        <v>1.0000000000000001E-30</v>
      </c>
      <c r="H15" s="9">
        <f>'18O'!C$3</f>
        <v>111.54444444444445</v>
      </c>
      <c r="I15" s="27">
        <f>'39Ar'!E15</f>
        <v>1.099344262295082</v>
      </c>
      <c r="J15" s="8">
        <f>FORECAST($A15,INDEX(NG!B$2:B$17,MATCH($A15,NG!A$2:A$17,1)):INDEX(NG!B$2:B$17,MATCH($A15,NG!A$2:A$17,1)+1),INDEX(NG!A$2:A$17,MATCH($A15,NG!A$2:A$17,1)):INDEX(NG!A$2:A$17,MATCH($A15,NG!A$2:A$17,1)+1))</f>
        <v>7.1903423011166652E-8</v>
      </c>
      <c r="K15" s="8">
        <f>FORECAST($A15,INDEX(NG!D$2:D$18,MATCH($A15,NG!C$2:C$18,1)):INDEX(NG!D$2:D$18,MATCH($A15,NG!C$2:C$18,1)+1),INDEX(NG!C$2:C$18,MATCH($A15,NG!C$2:C$18,1)):INDEX(NG!C$2:C$18,MATCH($A15,NG!C$2:C$18,1)+1))</f>
        <v>1.521498690821546E-7</v>
      </c>
      <c r="L15" s="8">
        <f>FORECAST($A15,INDEX(NG!F$2:F$14,MATCH($A15,NG!E$2:E$14,1)):INDEX(NG!F$2:F$14,MATCH($A15,NG!E$2:E$14,1)+1),INDEX(NG!E$2:E$14,MATCH($A15,NG!E$2:E$14,1)):INDEX(NG!E$2:E$14,MATCH($A15,NG!E$2:E$14,1)+1))</f>
        <v>8.1960740996323299E-7</v>
      </c>
      <c r="M15" s="8">
        <f>FORECAST($A15,INDEX(NG!H$2:H$14,MATCH($A15,NG!G$2:G$14,1)):INDEX(NG!H$2:H$14,MATCH($A15,NG!G$2:G$14,1)+1),INDEX(NG!G$2:G$14,MATCH($A15,NG!G$2:G$14,1)):INDEX(NG!G$2:G$14,MATCH($A15,NG!G$2:G$14,1)+1))</f>
        <v>5.2821902463291814E-8</v>
      </c>
      <c r="N15" s="3">
        <v>3.0000000000000001E-6</v>
      </c>
      <c r="O15" s="3">
        <v>5.0000000000000003E-10</v>
      </c>
    </row>
    <row r="16" spans="1:15" x14ac:dyDescent="0.35">
      <c r="A16">
        <v>14</v>
      </c>
      <c r="B16" s="39">
        <f t="shared" si="1"/>
        <v>-14</v>
      </c>
      <c r="C16" s="39">
        <v>0</v>
      </c>
      <c r="D16" s="39">
        <v>0</v>
      </c>
      <c r="E16" s="40">
        <v>23.263094261620733</v>
      </c>
      <c r="F16" s="7">
        <f>FORECAST(A16,INDEX(ross!I$3:I$960,MATCH(A16,ross!B$3:B$960,1)):INDEX(ross!I$3:I$960,MATCH(A16,ross!B$3:B$960,1)+1),INDEX(ross!B$3:B$960,MATCH(A16,ross!B$3:B$960,1)):INDEX(ross!B$3:B$960,MATCH(A16,ross!B$3:B$960,1)+1))</f>
        <v>1.0890335284284824</v>
      </c>
      <c r="G16" s="3">
        <f t="shared" si="0"/>
        <v>1.0000000000000001E-30</v>
      </c>
      <c r="H16" s="9">
        <f>'18O'!C$3</f>
        <v>111.54444444444445</v>
      </c>
      <c r="I16" s="27">
        <f>'39Ar'!E16</f>
        <v>1.0941803278688527</v>
      </c>
      <c r="J16" s="8">
        <f>FORECAST($A16,INDEX(NG!B$2:B$17,MATCH($A16,NG!A$2:A$17,1)):INDEX(NG!B$2:B$17,MATCH($A16,NG!A$2:A$17,1)+1),INDEX(NG!A$2:A$17,MATCH($A16,NG!A$2:A$17,1)):INDEX(NG!A$2:A$17,MATCH($A16,NG!A$2:A$17,1)+1))</f>
        <v>7.1903423011166652E-8</v>
      </c>
      <c r="K16" s="8">
        <f>FORECAST($A16,INDEX(NG!D$2:D$18,MATCH($A16,NG!C$2:C$18,1)):INDEX(NG!D$2:D$18,MATCH($A16,NG!C$2:C$18,1)+1),INDEX(NG!C$2:C$18,MATCH($A16,NG!C$2:C$18,1)):INDEX(NG!C$2:C$18,MATCH($A16,NG!C$2:C$18,1)+1))</f>
        <v>1.5194556642004342E-7</v>
      </c>
      <c r="L16" s="8">
        <f>FORECAST($A16,INDEX(NG!F$2:F$14,MATCH($A16,NG!E$2:E$14,1)):INDEX(NG!F$2:F$14,MATCH($A16,NG!E$2:E$14,1)+1),INDEX(NG!E$2:E$14,MATCH($A16,NG!E$2:E$14,1)):INDEX(NG!E$2:E$14,MATCH($A16,NG!E$2:E$14,1)+1))</f>
        <v>8.1854914869886631E-7</v>
      </c>
      <c r="M16" s="8">
        <f>FORECAST($A16,INDEX(NG!H$2:H$14,MATCH($A16,NG!G$2:G$14,1)):INDEX(NG!H$2:H$14,MATCH($A16,NG!G$2:G$14,1)+1),INDEX(NG!G$2:G$14,MATCH($A16,NG!G$2:G$14,1)):INDEX(NG!G$2:G$14,MATCH($A16,NG!G$2:G$14,1)+1))</f>
        <v>5.2753093515545031E-8</v>
      </c>
      <c r="N16" s="3">
        <v>3.0000000000000001E-6</v>
      </c>
      <c r="O16" s="3">
        <v>5.0000000000000003E-10</v>
      </c>
    </row>
    <row r="17" spans="1:15" x14ac:dyDescent="0.35">
      <c r="A17">
        <v>15</v>
      </c>
      <c r="B17" s="39">
        <f t="shared" si="1"/>
        <v>-15</v>
      </c>
      <c r="C17" s="39">
        <v>0</v>
      </c>
      <c r="D17" s="39">
        <v>0</v>
      </c>
      <c r="E17" s="40">
        <v>23.222518014060881</v>
      </c>
      <c r="F17" s="7">
        <f>FORECAST(A17,INDEX(ross!I$3:I$960,MATCH(A17,ross!B$3:B$960,1)):INDEX(ross!I$3:I$960,MATCH(A17,ross!B$3:B$960,1)+1),INDEX(ross!B$3:B$960,MATCH(A17,ross!B$3:B$960,1)):INDEX(ross!B$3:B$960,MATCH(A17,ross!B$3:B$960,1)+1))</f>
        <v>1.0899137783986514</v>
      </c>
      <c r="G17" s="3">
        <f t="shared" si="0"/>
        <v>1.0000000000000001E-30</v>
      </c>
      <c r="H17" s="9">
        <f>'18O'!C$3</f>
        <v>111.54444444444445</v>
      </c>
      <c r="I17" s="27">
        <f>'39Ar'!E17</f>
        <v>1.0890163934426231</v>
      </c>
      <c r="J17" s="8">
        <f>FORECAST($A17,INDEX(NG!B$2:B$17,MATCH($A17,NG!A$2:A$17,1)):INDEX(NG!B$2:B$17,MATCH($A17,NG!A$2:A$17,1)+1),INDEX(NG!A$2:A$17,MATCH($A17,NG!A$2:A$17,1)):INDEX(NG!A$2:A$17,MATCH($A17,NG!A$2:A$17,1)+1))</f>
        <v>7.1903423011166652E-8</v>
      </c>
      <c r="K17" s="8">
        <f>FORECAST($A17,INDEX(NG!D$2:D$18,MATCH($A17,NG!C$2:C$18,1)):INDEX(NG!D$2:D$18,MATCH($A17,NG!C$2:C$18,1)+1),INDEX(NG!C$2:C$18,MATCH($A17,NG!C$2:C$18,1)):INDEX(NG!C$2:C$18,MATCH($A17,NG!C$2:C$18,1)+1))</f>
        <v>1.5174126375793224E-7</v>
      </c>
      <c r="L17" s="8">
        <f>FORECAST($A17,INDEX(NG!F$2:F$14,MATCH($A17,NG!E$2:E$14,1)):INDEX(NG!F$2:F$14,MATCH($A17,NG!E$2:E$14,1)+1),INDEX(NG!E$2:E$14,MATCH($A17,NG!E$2:E$14,1)):INDEX(NG!E$2:E$14,MATCH($A17,NG!E$2:E$14,1)+1))</f>
        <v>8.1749088743449962E-7</v>
      </c>
      <c r="M17" s="8">
        <f>FORECAST($A17,INDEX(NG!H$2:H$14,MATCH($A17,NG!G$2:G$14,1)):INDEX(NG!H$2:H$14,MATCH($A17,NG!G$2:G$14,1)+1),INDEX(NG!G$2:G$14,MATCH($A17,NG!G$2:G$14,1)):INDEX(NG!G$2:G$14,MATCH($A17,NG!G$2:G$14,1)+1))</f>
        <v>5.2684284567798248E-8</v>
      </c>
      <c r="N17" s="3">
        <v>3.0000000000000001E-6</v>
      </c>
      <c r="O17" s="3">
        <v>5.0000000000000003E-10</v>
      </c>
    </row>
    <row r="18" spans="1:15" x14ac:dyDescent="0.35">
      <c r="A18">
        <v>16</v>
      </c>
      <c r="B18" s="39">
        <f t="shared" si="1"/>
        <v>-16</v>
      </c>
      <c r="C18" s="39">
        <v>0</v>
      </c>
      <c r="D18" s="39">
        <v>0</v>
      </c>
      <c r="E18" s="40">
        <v>23.191021088710684</v>
      </c>
      <c r="F18" s="7">
        <f>FORECAST(A18,INDEX(ross!I$3:I$960,MATCH(A18,ross!B$3:B$960,1)):INDEX(ross!I$3:I$960,MATCH(A18,ross!B$3:B$960,1)+1),INDEX(ross!B$3:B$960,MATCH(A18,ross!B$3:B$960,1)):INDEX(ross!B$3:B$960,MATCH(A18,ross!B$3:B$960,1)+1))</f>
        <v>1.0906957794826311</v>
      </c>
      <c r="G18" s="3">
        <f t="shared" si="0"/>
        <v>1.0000000000000001E-30</v>
      </c>
      <c r="H18" s="9">
        <f>'18O'!C$3</f>
        <v>111.54444444444445</v>
      </c>
      <c r="I18" s="27">
        <f>'39Ar'!E18</f>
        <v>1.0838524590163936</v>
      </c>
      <c r="J18" s="8">
        <f>FORECAST($A18,INDEX(NG!B$2:B$17,MATCH($A18,NG!A$2:A$17,1)):INDEX(NG!B$2:B$17,MATCH($A18,NG!A$2:A$17,1)+1),INDEX(NG!A$2:A$17,MATCH($A18,NG!A$2:A$17,1)):INDEX(NG!A$2:A$17,MATCH($A18,NG!A$2:A$17,1)+1))</f>
        <v>7.1903423011166652E-8</v>
      </c>
      <c r="K18" s="8">
        <f>FORECAST($A18,INDEX(NG!D$2:D$18,MATCH($A18,NG!C$2:C$18,1)):INDEX(NG!D$2:D$18,MATCH($A18,NG!C$2:C$18,1)+1),INDEX(NG!C$2:C$18,MATCH($A18,NG!C$2:C$18,1)):INDEX(NG!C$2:C$18,MATCH($A18,NG!C$2:C$18,1)+1))</f>
        <v>1.5153696109582106E-7</v>
      </c>
      <c r="L18" s="8">
        <f>FORECAST($A18,INDEX(NG!F$2:F$14,MATCH($A18,NG!E$2:E$14,1)):INDEX(NG!F$2:F$14,MATCH($A18,NG!E$2:E$14,1)+1),INDEX(NG!E$2:E$14,MATCH($A18,NG!E$2:E$14,1)):INDEX(NG!E$2:E$14,MATCH($A18,NG!E$2:E$14,1)+1))</f>
        <v>8.1643262617013304E-7</v>
      </c>
      <c r="M18" s="8">
        <f>FORECAST($A18,INDEX(NG!H$2:H$14,MATCH($A18,NG!G$2:G$14,1)):INDEX(NG!H$2:H$14,MATCH($A18,NG!G$2:G$14,1)+1),INDEX(NG!G$2:G$14,MATCH($A18,NG!G$2:G$14,1)):INDEX(NG!G$2:G$14,MATCH($A18,NG!G$2:G$14,1)+1))</f>
        <v>5.2615475620051465E-8</v>
      </c>
      <c r="N18" s="3">
        <v>3.0000000000000001E-6</v>
      </c>
      <c r="O18" s="3">
        <v>5.0000000000000003E-10</v>
      </c>
    </row>
    <row r="19" spans="1:15" x14ac:dyDescent="0.35">
      <c r="A19">
        <v>17</v>
      </c>
      <c r="B19" s="39">
        <f t="shared" si="1"/>
        <v>-17</v>
      </c>
      <c r="C19" s="39">
        <v>0</v>
      </c>
      <c r="D19" s="39">
        <v>0</v>
      </c>
      <c r="E19" s="40">
        <v>23.15528578288022</v>
      </c>
      <c r="F19" s="7">
        <f>FORECAST(A19,INDEX(ross!I$3:I$960,MATCH(A19,ross!B$3:B$960,1)):INDEX(ross!I$3:I$960,MATCH(A19,ross!B$3:B$960,1)+1),INDEX(ross!B$3:B$960,MATCH(A19,ross!B$3:B$960,1)):INDEX(ross!B$3:B$960,MATCH(A19,ross!B$3:B$960,1)+1))</f>
        <v>1.0908436012225646</v>
      </c>
      <c r="G19" s="3">
        <f t="shared" si="0"/>
        <v>1.0000000000000001E-30</v>
      </c>
      <c r="H19" s="9">
        <f>'18O'!C$3</f>
        <v>111.54444444444445</v>
      </c>
      <c r="I19" s="27">
        <f>'39Ar'!E19</f>
        <v>1.0786885245901641</v>
      </c>
      <c r="J19" s="8">
        <f>FORECAST($A19,INDEX(NG!B$2:B$17,MATCH($A19,NG!A$2:A$17,1)):INDEX(NG!B$2:B$17,MATCH($A19,NG!A$2:A$17,1)+1),INDEX(NG!A$2:A$17,MATCH($A19,NG!A$2:A$17,1)):INDEX(NG!A$2:A$17,MATCH($A19,NG!A$2:A$17,1)+1))</f>
        <v>7.1903423011166652E-8</v>
      </c>
      <c r="K19" s="8">
        <f>FORECAST($A19,INDEX(NG!D$2:D$18,MATCH($A19,NG!C$2:C$18,1)):INDEX(NG!D$2:D$18,MATCH($A19,NG!C$2:C$18,1)+1),INDEX(NG!C$2:C$18,MATCH($A19,NG!C$2:C$18,1)):INDEX(NG!C$2:C$18,MATCH($A19,NG!C$2:C$18,1)+1))</f>
        <v>1.5133265843370988E-7</v>
      </c>
      <c r="L19" s="8">
        <f>FORECAST($A19,INDEX(NG!F$2:F$14,MATCH($A19,NG!E$2:E$14,1)):INDEX(NG!F$2:F$14,MATCH($A19,NG!E$2:E$14,1)+1),INDEX(NG!E$2:E$14,MATCH($A19,NG!E$2:E$14,1)):INDEX(NG!E$2:E$14,MATCH($A19,NG!E$2:E$14,1)+1))</f>
        <v>8.1537436490576635E-7</v>
      </c>
      <c r="M19" s="8">
        <f>FORECAST($A19,INDEX(NG!H$2:H$14,MATCH($A19,NG!G$2:G$14,1)):INDEX(NG!H$2:H$14,MATCH($A19,NG!G$2:G$14,1)+1),INDEX(NG!G$2:G$14,MATCH($A19,NG!G$2:G$14,1)):INDEX(NG!G$2:G$14,MATCH($A19,NG!G$2:G$14,1)+1))</f>
        <v>5.2546666672304681E-8</v>
      </c>
      <c r="N19" s="3">
        <v>3.0000000000000001E-6</v>
      </c>
      <c r="O19" s="3">
        <v>5.0000000000000003E-10</v>
      </c>
    </row>
    <row r="20" spans="1:15" x14ac:dyDescent="0.35">
      <c r="A20">
        <v>18</v>
      </c>
      <c r="B20" s="39">
        <f t="shared" si="1"/>
        <v>-18</v>
      </c>
      <c r="C20" s="39">
        <v>0</v>
      </c>
      <c r="D20" s="39">
        <v>0</v>
      </c>
      <c r="E20" s="40">
        <v>23.125153527426114</v>
      </c>
      <c r="F20" s="7">
        <f>FORECAST(A20,INDEX(ross!I$3:I$960,MATCH(A20,ross!B$3:B$960,1)):INDEX(ross!I$3:I$960,MATCH(A20,ross!B$3:B$960,1)+1),INDEX(ross!B$3:B$960,MATCH(A20,ross!B$3:B$960,1)):INDEX(ross!B$3:B$960,MATCH(A20,ross!B$3:B$960,1)+1))</f>
        <v>1.0902840569137253</v>
      </c>
      <c r="G20" s="3">
        <f t="shared" si="0"/>
        <v>1.0000000000000001E-30</v>
      </c>
      <c r="H20" s="9">
        <f>'18O'!C$3</f>
        <v>111.54444444444445</v>
      </c>
      <c r="I20" s="27">
        <f>'39Ar'!E20</f>
        <v>1.0735245901639345</v>
      </c>
      <c r="J20" s="8">
        <f>FORECAST($A20,INDEX(NG!B$2:B$17,MATCH($A20,NG!A$2:A$17,1)):INDEX(NG!B$2:B$17,MATCH($A20,NG!A$2:A$17,1)+1),INDEX(NG!A$2:A$17,MATCH($A20,NG!A$2:A$17,1)):INDEX(NG!A$2:A$17,MATCH($A20,NG!A$2:A$17,1)+1))</f>
        <v>7.1903423011166652E-8</v>
      </c>
      <c r="K20" s="8">
        <f>FORECAST($A20,INDEX(NG!D$2:D$18,MATCH($A20,NG!C$2:C$18,1)):INDEX(NG!D$2:D$18,MATCH($A20,NG!C$2:C$18,1)+1),INDEX(NG!C$2:C$18,MATCH($A20,NG!C$2:C$18,1)):INDEX(NG!C$2:C$18,MATCH($A20,NG!C$2:C$18,1)+1))</f>
        <v>1.5112835577159867E-7</v>
      </c>
      <c r="L20" s="8">
        <f>FORECAST($A20,INDEX(NG!F$2:F$14,MATCH($A20,NG!E$2:E$14,1)):INDEX(NG!F$2:F$14,MATCH($A20,NG!E$2:E$14,1)+1),INDEX(NG!E$2:E$14,MATCH($A20,NG!E$2:E$14,1)):INDEX(NG!E$2:E$14,MATCH($A20,NG!E$2:E$14,1)+1))</f>
        <v>8.1431610364139966E-7</v>
      </c>
      <c r="M20" s="8">
        <f>FORECAST($A20,INDEX(NG!H$2:H$14,MATCH($A20,NG!G$2:G$14,1)):INDEX(NG!H$2:H$14,MATCH($A20,NG!G$2:G$14,1)+1),INDEX(NG!G$2:G$14,MATCH($A20,NG!G$2:G$14,1)):INDEX(NG!G$2:G$14,MATCH($A20,NG!G$2:G$14,1)+1))</f>
        <v>5.2477857724557898E-8</v>
      </c>
      <c r="N20" s="3">
        <v>3.0000000000000001E-6</v>
      </c>
      <c r="O20" s="3">
        <v>5.0000000000000003E-10</v>
      </c>
    </row>
    <row r="21" spans="1:15" x14ac:dyDescent="0.35">
      <c r="A21">
        <v>19</v>
      </c>
      <c r="B21" s="39">
        <f t="shared" si="1"/>
        <v>-19</v>
      </c>
      <c r="C21" s="39">
        <v>0</v>
      </c>
      <c r="D21" s="39">
        <v>0</v>
      </c>
      <c r="E21" s="40">
        <v>23.119379607792297</v>
      </c>
      <c r="F21" s="7">
        <f>FORECAST(A21,INDEX(ross!I$3:I$960,MATCH(A21,ross!B$3:B$960,1)):INDEX(ross!I$3:I$960,MATCH(A21,ross!B$3:B$960,1)+1),INDEX(ross!B$3:B$960,MATCH(A21,ross!B$3:B$960,1)):INDEX(ross!B$3:B$960,MATCH(A21,ross!B$3:B$960,1)+1))</f>
        <v>1.089762083869072</v>
      </c>
      <c r="G21" s="3">
        <f t="shared" si="0"/>
        <v>1.0000000000000001E-30</v>
      </c>
      <c r="H21" s="9">
        <f>'18O'!C$3</f>
        <v>111.54444444444445</v>
      </c>
      <c r="I21" s="27">
        <f>'39Ar'!E21</f>
        <v>1.068360655737705</v>
      </c>
      <c r="J21" s="8">
        <f>FORECAST($A21,INDEX(NG!B$2:B$17,MATCH($A21,NG!A$2:A$17,1)):INDEX(NG!B$2:B$17,MATCH($A21,NG!A$2:A$17,1)+1),INDEX(NG!A$2:A$17,MATCH($A21,NG!A$2:A$17,1)):INDEX(NG!A$2:A$17,MATCH($A21,NG!A$2:A$17,1)+1))</f>
        <v>7.1903423011166652E-8</v>
      </c>
      <c r="K21" s="8">
        <f>FORECAST($A21,INDEX(NG!D$2:D$18,MATCH($A21,NG!C$2:C$18,1)):INDEX(NG!D$2:D$18,MATCH($A21,NG!C$2:C$18,1)+1),INDEX(NG!C$2:C$18,MATCH($A21,NG!C$2:C$18,1)):INDEX(NG!C$2:C$18,MATCH($A21,NG!C$2:C$18,1)+1))</f>
        <v>1.5092405310948749E-7</v>
      </c>
      <c r="L21" s="8">
        <f>FORECAST($A21,INDEX(NG!F$2:F$14,MATCH($A21,NG!E$2:E$14,1)):INDEX(NG!F$2:F$14,MATCH($A21,NG!E$2:E$14,1)+1),INDEX(NG!E$2:E$14,MATCH($A21,NG!E$2:E$14,1)):INDEX(NG!E$2:E$14,MATCH($A21,NG!E$2:E$14,1)+1))</f>
        <v>8.1325784237703297E-7</v>
      </c>
      <c r="M21" s="8">
        <f>FORECAST($A21,INDEX(NG!H$2:H$14,MATCH($A21,NG!G$2:G$14,1)):INDEX(NG!H$2:H$14,MATCH($A21,NG!G$2:G$14,1)+1),INDEX(NG!G$2:G$14,MATCH($A21,NG!G$2:G$14,1)):INDEX(NG!G$2:G$14,MATCH($A21,NG!G$2:G$14,1)+1))</f>
        <v>5.2409048776811115E-8</v>
      </c>
      <c r="N21" s="3">
        <v>3.0000000000000001E-6</v>
      </c>
      <c r="O21" s="3">
        <v>5.0000000000000003E-10</v>
      </c>
    </row>
    <row r="22" spans="1:15" x14ac:dyDescent="0.35">
      <c r="A22">
        <v>20</v>
      </c>
      <c r="B22" s="39">
        <f t="shared" si="1"/>
        <v>-20</v>
      </c>
      <c r="C22" s="39">
        <v>0</v>
      </c>
      <c r="D22" s="39">
        <v>0</v>
      </c>
      <c r="E22" s="40">
        <v>23.114825007649159</v>
      </c>
      <c r="F22" s="7">
        <f>FORECAST(A22,INDEX(ross!I$3:I$960,MATCH(A22,ross!B$3:B$960,1)):INDEX(ross!I$3:I$960,MATCH(A22,ross!B$3:B$960,1)+1),INDEX(ross!B$3:B$960,MATCH(A22,ross!B$3:B$960,1)):INDEX(ross!B$3:B$960,MATCH(A22,ross!B$3:B$960,1)+1))</f>
        <v>1.0910178891343012</v>
      </c>
      <c r="G22" s="3">
        <f t="shared" si="0"/>
        <v>1.0000000000000001E-30</v>
      </c>
      <c r="H22" s="9">
        <f>'18O'!C$3</f>
        <v>111.54444444444445</v>
      </c>
      <c r="I22" s="27">
        <f>'39Ar'!E22</f>
        <v>1.0631967213114755</v>
      </c>
      <c r="J22" s="8">
        <f>FORECAST($A22,INDEX(NG!B$2:B$17,MATCH($A22,NG!A$2:A$17,1)):INDEX(NG!B$2:B$17,MATCH($A22,NG!A$2:A$17,1)+1),INDEX(NG!A$2:A$17,MATCH($A22,NG!A$2:A$17,1)):INDEX(NG!A$2:A$17,MATCH($A22,NG!A$2:A$17,1)+1))</f>
        <v>7.1903423011166652E-8</v>
      </c>
      <c r="K22" s="8">
        <f>FORECAST($A22,INDEX(NG!D$2:D$18,MATCH($A22,NG!C$2:C$18,1)):INDEX(NG!D$2:D$18,MATCH($A22,NG!C$2:C$18,1)+1),INDEX(NG!C$2:C$18,MATCH($A22,NG!C$2:C$18,1)):INDEX(NG!C$2:C$18,MATCH($A22,NG!C$2:C$18,1)+1))</f>
        <v>1.5071975044737632E-7</v>
      </c>
      <c r="L22" s="8">
        <f>FORECAST($A22,INDEX(NG!F$2:F$14,MATCH($A22,NG!E$2:E$14,1)):INDEX(NG!F$2:F$14,MATCH($A22,NG!E$2:E$14,1)+1),INDEX(NG!E$2:E$14,MATCH($A22,NG!E$2:E$14,1)):INDEX(NG!E$2:E$14,MATCH($A22,NG!E$2:E$14,1)+1))</f>
        <v>8.1219958111266628E-7</v>
      </c>
      <c r="M22" s="8">
        <f>FORECAST($A22,INDEX(NG!H$2:H$14,MATCH($A22,NG!G$2:G$14,1)):INDEX(NG!H$2:H$14,MATCH($A22,NG!G$2:G$14,1)+1),INDEX(NG!G$2:G$14,MATCH($A22,NG!G$2:G$14,1)):INDEX(NG!G$2:G$14,MATCH($A22,NG!G$2:G$14,1)+1))</f>
        <v>5.2340239829064332E-8</v>
      </c>
      <c r="N22" s="3">
        <v>3.0000000000000001E-6</v>
      </c>
      <c r="O22" s="3">
        <v>5.0000000000000003E-10</v>
      </c>
    </row>
    <row r="23" spans="1:15" x14ac:dyDescent="0.35">
      <c r="A23">
        <v>21</v>
      </c>
      <c r="B23" s="39">
        <f t="shared" si="1"/>
        <v>-21</v>
      </c>
      <c r="C23" s="39">
        <v>0</v>
      </c>
      <c r="D23" s="39">
        <v>0</v>
      </c>
      <c r="E23" s="40">
        <v>23.112581254462011</v>
      </c>
      <c r="F23" s="7">
        <f>FORECAST(A23,INDEX(ross!I$3:I$960,MATCH(A23,ross!B$3:B$960,1)):INDEX(ross!I$3:I$960,MATCH(A23,ross!B$3:B$960,1)+1),INDEX(ross!B$3:B$960,MATCH(A23,ross!B$3:B$960,1)):INDEX(ross!B$3:B$960,MATCH(A23,ross!B$3:B$960,1)+1))</f>
        <v>1.0919298545234164</v>
      </c>
      <c r="G23" s="3">
        <f t="shared" si="0"/>
        <v>1.0000000000000001E-30</v>
      </c>
      <c r="H23" s="9">
        <f>'18O'!C$3</f>
        <v>111.54444444444445</v>
      </c>
      <c r="I23" s="27">
        <f>'39Ar'!E23</f>
        <v>1.0580327868852459</v>
      </c>
      <c r="J23" s="8">
        <f>FORECAST($A23,INDEX(NG!B$2:B$17,MATCH($A23,NG!A$2:A$17,1)):INDEX(NG!B$2:B$17,MATCH($A23,NG!A$2:A$17,1)+1),INDEX(NG!A$2:A$17,MATCH($A23,NG!A$2:A$17,1)):INDEX(NG!A$2:A$17,MATCH($A23,NG!A$2:A$17,1)+1))</f>
        <v>7.1903423011166652E-8</v>
      </c>
      <c r="K23" s="8">
        <f>FORECAST($A23,INDEX(NG!D$2:D$18,MATCH($A23,NG!C$2:C$18,1)):INDEX(NG!D$2:D$18,MATCH($A23,NG!C$2:C$18,1)+1),INDEX(NG!C$2:C$18,MATCH($A23,NG!C$2:C$18,1)):INDEX(NG!C$2:C$18,MATCH($A23,NG!C$2:C$18,1)+1))</f>
        <v>1.5051544778526514E-7</v>
      </c>
      <c r="L23" s="8">
        <f>FORECAST($A23,INDEX(NG!F$2:F$14,MATCH($A23,NG!E$2:E$14,1)):INDEX(NG!F$2:F$14,MATCH($A23,NG!E$2:E$14,1)+1),INDEX(NG!E$2:E$14,MATCH($A23,NG!E$2:E$14,1)):INDEX(NG!E$2:E$14,MATCH($A23,NG!E$2:E$14,1)+1))</f>
        <v>8.111413198482996E-7</v>
      </c>
      <c r="M23" s="8">
        <f>FORECAST($A23,INDEX(NG!H$2:H$14,MATCH($A23,NG!G$2:G$14,1)):INDEX(NG!H$2:H$14,MATCH($A23,NG!G$2:G$14,1)+1),INDEX(NG!G$2:G$14,MATCH($A23,NG!G$2:G$14,1)):INDEX(NG!G$2:G$14,MATCH($A23,NG!G$2:G$14,1)+1))</f>
        <v>5.2271430881317542E-8</v>
      </c>
      <c r="N23" s="3">
        <v>3.0000000000000001E-6</v>
      </c>
      <c r="O23" s="3">
        <v>5.0000000000000003E-10</v>
      </c>
    </row>
    <row r="24" spans="1:15" x14ac:dyDescent="0.35">
      <c r="A24">
        <v>22</v>
      </c>
      <c r="B24" s="39">
        <f t="shared" si="1"/>
        <v>-22</v>
      </c>
      <c r="C24" s="39">
        <v>0</v>
      </c>
      <c r="D24" s="39">
        <v>0</v>
      </c>
      <c r="E24" s="40">
        <v>23.110856474468605</v>
      </c>
      <c r="F24" s="7">
        <f>FORECAST(A24,INDEX(ross!I$3:I$960,MATCH(A24,ross!B$3:B$960,1)):INDEX(ross!I$3:I$960,MATCH(A24,ross!B$3:B$960,1)+1),INDEX(ross!B$3:B$960,MATCH(A24,ross!B$3:B$960,1)):INDEX(ross!B$3:B$960,MATCH(A24,ross!B$3:B$960,1)+1))</f>
        <v>1.0926716347174552</v>
      </c>
      <c r="G24" s="3">
        <f t="shared" si="0"/>
        <v>1.0000000000000001E-30</v>
      </c>
      <c r="H24" s="9">
        <f>'18O'!C$3</f>
        <v>111.54444444444445</v>
      </c>
      <c r="I24" s="27">
        <f>'39Ar'!E24</f>
        <v>1.0528688524590164</v>
      </c>
      <c r="J24" s="8">
        <f>FORECAST($A24,INDEX(NG!B$2:B$17,MATCH($A24,NG!A$2:A$17,1)):INDEX(NG!B$2:B$17,MATCH($A24,NG!A$2:A$17,1)+1),INDEX(NG!A$2:A$17,MATCH($A24,NG!A$2:A$17,1)):INDEX(NG!A$2:A$17,MATCH($A24,NG!A$2:A$17,1)+1))</f>
        <v>7.1903423011166652E-8</v>
      </c>
      <c r="K24" s="8">
        <f>FORECAST($A24,INDEX(NG!D$2:D$18,MATCH($A24,NG!C$2:C$18,1)):INDEX(NG!D$2:D$18,MATCH($A24,NG!C$2:C$18,1)+1),INDEX(NG!C$2:C$18,MATCH($A24,NG!C$2:C$18,1)):INDEX(NG!C$2:C$18,MATCH($A24,NG!C$2:C$18,1)+1))</f>
        <v>1.5031114512315396E-7</v>
      </c>
      <c r="L24" s="8">
        <f>FORECAST($A24,INDEX(NG!F$2:F$14,MATCH($A24,NG!E$2:E$14,1)):INDEX(NG!F$2:F$14,MATCH($A24,NG!E$2:E$14,1)+1),INDEX(NG!E$2:E$14,MATCH($A24,NG!E$2:E$14,1)):INDEX(NG!E$2:E$14,MATCH($A24,NG!E$2:E$14,1)+1))</f>
        <v>8.1008305858393291E-7</v>
      </c>
      <c r="M24" s="8">
        <f>FORECAST($A24,INDEX(NG!H$2:H$14,MATCH($A24,NG!G$2:G$14,1)):INDEX(NG!H$2:H$14,MATCH($A24,NG!G$2:G$14,1)+1),INDEX(NG!G$2:G$14,MATCH($A24,NG!G$2:G$14,1)):INDEX(NG!G$2:G$14,MATCH($A24,NG!G$2:G$14,1)+1))</f>
        <v>5.2202621933570759E-8</v>
      </c>
      <c r="N24" s="3">
        <v>3.0000000000000001E-6</v>
      </c>
      <c r="O24" s="3">
        <v>5.0000000000000003E-10</v>
      </c>
    </row>
    <row r="25" spans="1:15" x14ac:dyDescent="0.35">
      <c r="A25">
        <v>23</v>
      </c>
      <c r="B25" s="39">
        <f t="shared" si="1"/>
        <v>-23</v>
      </c>
      <c r="C25" s="39">
        <v>0</v>
      </c>
      <c r="D25" s="39">
        <v>0</v>
      </c>
      <c r="E25" s="40">
        <v>23.109206070842703</v>
      </c>
      <c r="F25" s="7">
        <f>FORECAST(A25,INDEX(ross!I$3:I$960,MATCH(A25,ross!B$3:B$960,1)):INDEX(ross!I$3:I$960,MATCH(A25,ross!B$3:B$960,1)+1),INDEX(ross!B$3:B$960,MATCH(A25,ross!B$3:B$960,1)):INDEX(ross!B$3:B$960,MATCH(A25,ross!B$3:B$960,1)+1))</f>
        <v>1.0961836127120237</v>
      </c>
      <c r="G25" s="3">
        <f t="shared" si="0"/>
        <v>1.0000000000000001E-30</v>
      </c>
      <c r="H25" s="9">
        <f>'18O'!C$3</f>
        <v>111.54444444444445</v>
      </c>
      <c r="I25" s="27">
        <f>'39Ar'!E25</f>
        <v>1.0477049180327871</v>
      </c>
      <c r="J25" s="8">
        <f>FORECAST($A25,INDEX(NG!B$2:B$17,MATCH($A25,NG!A$2:A$17,1)):INDEX(NG!B$2:B$17,MATCH($A25,NG!A$2:A$17,1)+1),INDEX(NG!A$2:A$17,MATCH($A25,NG!A$2:A$17,1)):INDEX(NG!A$2:A$17,MATCH($A25,NG!A$2:A$17,1)+1))</f>
        <v>7.1903423011166652E-8</v>
      </c>
      <c r="K25" s="8">
        <f>FORECAST($A25,INDEX(NG!D$2:D$18,MATCH($A25,NG!C$2:C$18,1)):INDEX(NG!D$2:D$18,MATCH($A25,NG!C$2:C$18,1)+1),INDEX(NG!C$2:C$18,MATCH($A25,NG!C$2:C$18,1)):INDEX(NG!C$2:C$18,MATCH($A25,NG!C$2:C$18,1)+1))</f>
        <v>1.5010684246104278E-7</v>
      </c>
      <c r="L25" s="8">
        <f>FORECAST($A25,INDEX(NG!F$2:F$14,MATCH($A25,NG!E$2:E$14,1)):INDEX(NG!F$2:F$14,MATCH($A25,NG!E$2:E$14,1)+1),INDEX(NG!E$2:E$14,MATCH($A25,NG!E$2:E$14,1)):INDEX(NG!E$2:E$14,MATCH($A25,NG!E$2:E$14,1)+1))</f>
        <v>8.0902479731956622E-7</v>
      </c>
      <c r="M25" s="8">
        <f>FORECAST($A25,INDEX(NG!H$2:H$14,MATCH($A25,NG!G$2:G$14,1)):INDEX(NG!H$2:H$14,MATCH($A25,NG!G$2:G$14,1)+1),INDEX(NG!G$2:G$14,MATCH($A25,NG!G$2:G$14,1)):INDEX(NG!G$2:G$14,MATCH($A25,NG!G$2:G$14,1)+1))</f>
        <v>5.2133812985823976E-8</v>
      </c>
      <c r="N25" s="3">
        <v>3.0000000000000001E-6</v>
      </c>
      <c r="O25" s="3">
        <v>5.0000000000000003E-10</v>
      </c>
    </row>
    <row r="26" spans="1:15" x14ac:dyDescent="0.35">
      <c r="A26">
        <v>24</v>
      </c>
      <c r="B26" s="39">
        <f t="shared" si="1"/>
        <v>-24</v>
      </c>
      <c r="C26" s="39">
        <v>0</v>
      </c>
      <c r="D26" s="39">
        <v>0</v>
      </c>
      <c r="E26" s="40">
        <v>23.108989999999999</v>
      </c>
      <c r="F26" s="7">
        <f>FORECAST(A26,INDEX(ross!I$3:I$960,MATCH(A26,ross!B$3:B$960,1)):INDEX(ross!I$3:I$960,MATCH(A26,ross!B$3:B$960,1)+1),INDEX(ross!B$3:B$960,MATCH(A26,ross!B$3:B$960,1)):INDEX(ross!B$3:B$960,MATCH(A26,ross!B$3:B$960,1)+1))</f>
        <v>1.0970994854070222</v>
      </c>
      <c r="G26" s="3">
        <f t="shared" si="0"/>
        <v>1.0000000000000001E-30</v>
      </c>
      <c r="H26" s="9">
        <f>'18O'!C$3</f>
        <v>111.54444444444445</v>
      </c>
      <c r="I26" s="27">
        <f>'39Ar'!E26</f>
        <v>1.0425409836065576</v>
      </c>
      <c r="J26" s="8">
        <f>FORECAST($A26,INDEX(NG!B$2:B$17,MATCH($A26,NG!A$2:A$17,1)):INDEX(NG!B$2:B$17,MATCH($A26,NG!A$2:A$17,1)+1),INDEX(NG!A$2:A$17,MATCH($A26,NG!A$2:A$17,1)):INDEX(NG!A$2:A$17,MATCH($A26,NG!A$2:A$17,1)+1))</f>
        <v>7.1903423011166652E-8</v>
      </c>
      <c r="K26" s="8">
        <f>FORECAST($A26,INDEX(NG!D$2:D$18,MATCH($A26,NG!C$2:C$18,1)):INDEX(NG!D$2:D$18,MATCH($A26,NG!C$2:C$18,1)+1),INDEX(NG!C$2:C$18,MATCH($A26,NG!C$2:C$18,1)):INDEX(NG!C$2:C$18,MATCH($A26,NG!C$2:C$18,1)+1))</f>
        <v>1.499025397989316E-7</v>
      </c>
      <c r="L26" s="8">
        <f>FORECAST($A26,INDEX(NG!F$2:F$14,MATCH($A26,NG!E$2:E$14,1)):INDEX(NG!F$2:F$14,MATCH($A26,NG!E$2:E$14,1)+1),INDEX(NG!E$2:E$14,MATCH($A26,NG!E$2:E$14,1)):INDEX(NG!E$2:E$14,MATCH($A26,NG!E$2:E$14,1)+1))</f>
        <v>8.0796653605519953E-7</v>
      </c>
      <c r="M26" s="8">
        <f>FORECAST($A26,INDEX(NG!H$2:H$14,MATCH($A26,NG!G$2:G$14,1)):INDEX(NG!H$2:H$14,MATCH($A26,NG!G$2:G$14,1)+1),INDEX(NG!G$2:G$14,MATCH($A26,NG!G$2:G$14,1)):INDEX(NG!G$2:G$14,MATCH($A26,NG!G$2:G$14,1)+1))</f>
        <v>5.2065004038077193E-8</v>
      </c>
      <c r="N26" s="3">
        <v>3.0000000000000001E-6</v>
      </c>
      <c r="O26" s="3">
        <v>5.0000000000000003E-10</v>
      </c>
    </row>
    <row r="27" spans="1:15" x14ac:dyDescent="0.35">
      <c r="A27">
        <v>25</v>
      </c>
      <c r="B27" s="39">
        <f t="shared" si="1"/>
        <v>-25</v>
      </c>
      <c r="C27" s="39">
        <v>0</v>
      </c>
      <c r="D27" s="39">
        <v>0</v>
      </c>
      <c r="E27" s="40">
        <v>23.108989999999999</v>
      </c>
      <c r="F27" s="7">
        <f>FORECAST(A27,INDEX(ross!I$3:I$960,MATCH(A27,ross!B$3:B$960,1)):INDEX(ross!I$3:I$960,MATCH(A27,ross!B$3:B$960,1)+1),INDEX(ross!B$3:B$960,MATCH(A27,ross!B$3:B$960,1)):INDEX(ross!B$3:B$960,MATCH(A27,ross!B$3:B$960,1)+1))</f>
        <v>1.1012679726910353</v>
      </c>
      <c r="G27" s="3">
        <f t="shared" si="0"/>
        <v>1.0000000000000001E-30</v>
      </c>
      <c r="H27" s="9">
        <f>'18O'!C$3</f>
        <v>111.54444444444445</v>
      </c>
      <c r="I27" s="27">
        <f>'39Ar'!E27</f>
        <v>1.037377049180328</v>
      </c>
      <c r="J27" s="8">
        <f>FORECAST($A27,INDEX(NG!B$2:B$17,MATCH($A27,NG!A$2:A$17,1)):INDEX(NG!B$2:B$17,MATCH($A27,NG!A$2:A$17,1)+1),INDEX(NG!A$2:A$17,MATCH($A27,NG!A$2:A$17,1)):INDEX(NG!A$2:A$17,MATCH($A27,NG!A$2:A$17,1)+1))</f>
        <v>7.1903423011166652E-8</v>
      </c>
      <c r="K27" s="8">
        <f>FORECAST($A27,INDEX(NG!D$2:D$18,MATCH($A27,NG!C$2:C$18,1)):INDEX(NG!D$2:D$18,MATCH($A27,NG!C$2:C$18,1)+1),INDEX(NG!C$2:C$18,MATCH($A27,NG!C$2:C$18,1)):INDEX(NG!C$2:C$18,MATCH($A27,NG!C$2:C$18,1)+1))</f>
        <v>1.4969823713682039E-7</v>
      </c>
      <c r="L27" s="8">
        <f>FORECAST($A27,INDEX(NG!F$2:F$14,MATCH($A27,NG!E$2:E$14,1)):INDEX(NG!F$2:F$14,MATCH($A27,NG!E$2:E$14,1)+1),INDEX(NG!E$2:E$14,MATCH($A27,NG!E$2:E$14,1)):INDEX(NG!E$2:E$14,MATCH($A27,NG!E$2:E$14,1)+1))</f>
        <v>8.0690827479083284E-7</v>
      </c>
      <c r="M27" s="8">
        <f>FORECAST($A27,INDEX(NG!H$2:H$14,MATCH($A27,NG!G$2:G$14,1)):INDEX(NG!H$2:H$14,MATCH($A27,NG!G$2:G$14,1)+1),INDEX(NG!G$2:G$14,MATCH($A27,NG!G$2:G$14,1)):INDEX(NG!G$2:G$14,MATCH($A27,NG!G$2:G$14,1)+1))</f>
        <v>5.199619509033041E-8</v>
      </c>
      <c r="N27" s="3">
        <v>3.0000000000000001E-6</v>
      </c>
      <c r="O27" s="3">
        <v>5.0000000000000003E-10</v>
      </c>
    </row>
    <row r="28" spans="1:15" x14ac:dyDescent="0.35">
      <c r="A28">
        <v>26</v>
      </c>
      <c r="B28" s="39">
        <f t="shared" si="1"/>
        <v>-26</v>
      </c>
      <c r="C28" s="39">
        <v>0</v>
      </c>
      <c r="D28" s="39">
        <v>0</v>
      </c>
      <c r="E28" s="40">
        <v>23.108989999999999</v>
      </c>
      <c r="F28" s="7">
        <f>FORECAST(A28,INDEX(ross!I$3:I$960,MATCH(A28,ross!B$3:B$960,1)):INDEX(ross!I$3:I$960,MATCH(A28,ross!B$3:B$960,1)+1),INDEX(ross!B$3:B$960,MATCH(A28,ross!B$3:B$960,1)):INDEX(ross!B$3:B$960,MATCH(A28,ross!B$3:B$960,1)+1))</f>
        <v>1.1025467784982137</v>
      </c>
      <c r="G28" s="3">
        <f t="shared" si="0"/>
        <v>1.0000000000000001E-30</v>
      </c>
      <c r="H28" s="9">
        <f>'18O'!C$3</f>
        <v>111.54444444444445</v>
      </c>
      <c r="I28" s="27">
        <f>'39Ar'!E28</f>
        <v>1.0322131147540985</v>
      </c>
      <c r="J28" s="8">
        <f>FORECAST($A28,INDEX(NG!B$2:B$17,MATCH($A28,NG!A$2:A$17,1)):INDEX(NG!B$2:B$17,MATCH($A28,NG!A$2:A$17,1)+1),INDEX(NG!A$2:A$17,MATCH($A28,NG!A$2:A$17,1)):INDEX(NG!A$2:A$17,MATCH($A28,NG!A$2:A$17,1)+1))</f>
        <v>7.1903423011166652E-8</v>
      </c>
      <c r="K28" s="8">
        <f>FORECAST($A28,INDEX(NG!D$2:D$18,MATCH($A28,NG!C$2:C$18,1)):INDEX(NG!D$2:D$18,MATCH($A28,NG!C$2:C$18,1)+1),INDEX(NG!C$2:C$18,MATCH($A28,NG!C$2:C$18,1)):INDEX(NG!C$2:C$18,MATCH($A28,NG!C$2:C$18,1)+1))</f>
        <v>1.4949393447470921E-7</v>
      </c>
      <c r="L28" s="8">
        <f>FORECAST($A28,INDEX(NG!F$2:F$14,MATCH($A28,NG!E$2:E$14,1)):INDEX(NG!F$2:F$14,MATCH($A28,NG!E$2:E$14,1)+1),INDEX(NG!E$2:E$14,MATCH($A28,NG!E$2:E$14,1)):INDEX(NG!E$2:E$14,MATCH($A28,NG!E$2:E$14,1)+1))</f>
        <v>8.0585001352646616E-7</v>
      </c>
      <c r="M28" s="8">
        <f>FORECAST($A28,INDEX(NG!H$2:H$14,MATCH($A28,NG!G$2:G$14,1)):INDEX(NG!H$2:H$14,MATCH($A28,NG!G$2:G$14,1)+1),INDEX(NG!G$2:G$14,MATCH($A28,NG!G$2:G$14,1)):INDEX(NG!G$2:G$14,MATCH($A28,NG!G$2:G$14,1)+1))</f>
        <v>5.1927386142583627E-8</v>
      </c>
      <c r="N28" s="3">
        <v>3.0000000000000001E-6</v>
      </c>
      <c r="O28" s="3">
        <v>5.0000000000000003E-10</v>
      </c>
    </row>
    <row r="29" spans="1:15" x14ac:dyDescent="0.35">
      <c r="A29">
        <v>27</v>
      </c>
      <c r="B29" s="39">
        <f t="shared" si="1"/>
        <v>-27</v>
      </c>
      <c r="C29" s="39">
        <v>0</v>
      </c>
      <c r="D29" s="39">
        <v>0</v>
      </c>
      <c r="E29" s="40">
        <v>23.108989999999999</v>
      </c>
      <c r="F29" s="7">
        <f>FORECAST(A29,INDEX(ross!I$3:I$960,MATCH(A29,ross!B$3:B$960,1)):INDEX(ross!I$3:I$960,MATCH(A29,ross!B$3:B$960,1)+1),INDEX(ross!B$3:B$960,MATCH(A29,ross!B$3:B$960,1)):INDEX(ross!B$3:B$960,MATCH(A29,ross!B$3:B$960,1)+1))</f>
        <v>1.1042846728210856</v>
      </c>
      <c r="G29" s="3">
        <f t="shared" si="0"/>
        <v>1.0000000000000001E-30</v>
      </c>
      <c r="H29" s="9">
        <f>'18O'!C$3</f>
        <v>111.54444444444445</v>
      </c>
      <c r="I29" s="27">
        <f>'39Ar'!E29</f>
        <v>1.027049180327869</v>
      </c>
      <c r="J29" s="8">
        <f>FORECAST($A29,INDEX(NG!B$2:B$17,MATCH($A29,NG!A$2:A$17,1)):INDEX(NG!B$2:B$17,MATCH($A29,NG!A$2:A$17,1)+1),INDEX(NG!A$2:A$17,MATCH($A29,NG!A$2:A$17,1)):INDEX(NG!A$2:A$17,MATCH($A29,NG!A$2:A$17,1)+1))</f>
        <v>7.1903423011166652E-8</v>
      </c>
      <c r="K29" s="8">
        <f>FORECAST($A29,INDEX(NG!D$2:D$18,MATCH($A29,NG!C$2:C$18,1)):INDEX(NG!D$2:D$18,MATCH($A29,NG!C$2:C$18,1)+1),INDEX(NG!C$2:C$18,MATCH($A29,NG!C$2:C$18,1)):INDEX(NG!C$2:C$18,MATCH($A29,NG!C$2:C$18,1)+1))</f>
        <v>1.4928963181259803E-7</v>
      </c>
      <c r="L29" s="8">
        <f>FORECAST($A29,INDEX(NG!F$2:F$14,MATCH($A29,NG!E$2:E$14,1)):INDEX(NG!F$2:F$14,MATCH($A29,NG!E$2:E$14,1)+1),INDEX(NG!E$2:E$14,MATCH($A29,NG!E$2:E$14,1)):INDEX(NG!E$2:E$14,MATCH($A29,NG!E$2:E$14,1)+1))</f>
        <v>8.0479175226209947E-7</v>
      </c>
      <c r="M29" s="8">
        <f>FORECAST($A29,INDEX(NG!H$2:H$14,MATCH($A29,NG!G$2:G$14,1)):INDEX(NG!H$2:H$14,MATCH($A29,NG!G$2:G$14,1)+1),INDEX(NG!G$2:G$14,MATCH($A29,NG!G$2:G$14,1)):INDEX(NG!G$2:G$14,MATCH($A29,NG!G$2:G$14,1)+1))</f>
        <v>5.1858577194836843E-8</v>
      </c>
      <c r="N29" s="3">
        <v>3.0000000000000001E-6</v>
      </c>
      <c r="O29" s="3">
        <v>5.0000000000000003E-10</v>
      </c>
    </row>
    <row r="30" spans="1:15" x14ac:dyDescent="0.35">
      <c r="A30">
        <v>28</v>
      </c>
      <c r="B30" s="39">
        <f t="shared" si="1"/>
        <v>-28</v>
      </c>
      <c r="C30" s="39">
        <v>0</v>
      </c>
      <c r="D30" s="39">
        <v>0</v>
      </c>
      <c r="E30" s="40">
        <v>23.108236062615614</v>
      </c>
      <c r="F30" s="7">
        <f>FORECAST(A30,INDEX(ross!I$3:I$960,MATCH(A30,ross!B$3:B$960,1)):INDEX(ross!I$3:I$960,MATCH(A30,ross!B$3:B$960,1)+1),INDEX(ross!B$3:B$960,MATCH(A30,ross!B$3:B$960,1)):INDEX(ross!B$3:B$960,MATCH(A30,ross!B$3:B$960,1)+1))</f>
        <v>1.1073391273548361</v>
      </c>
      <c r="G30" s="3">
        <f t="shared" si="0"/>
        <v>1.0000000000000001E-30</v>
      </c>
      <c r="H30" s="9">
        <f>'18O'!C$3</f>
        <v>111.54444444444445</v>
      </c>
      <c r="I30" s="27">
        <f>'39Ar'!E30</f>
        <v>1.0218852459016394</v>
      </c>
      <c r="J30" s="8">
        <f>FORECAST($A30,INDEX(NG!B$2:B$17,MATCH($A30,NG!A$2:A$17,1)):INDEX(NG!B$2:B$17,MATCH($A30,NG!A$2:A$17,1)+1),INDEX(NG!A$2:A$17,MATCH($A30,NG!A$2:A$17,1)):INDEX(NG!A$2:A$17,MATCH($A30,NG!A$2:A$17,1)+1))</f>
        <v>7.1903423011166652E-8</v>
      </c>
      <c r="K30" s="8">
        <f>FORECAST($A30,INDEX(NG!D$2:D$18,MATCH($A30,NG!C$2:C$18,1)):INDEX(NG!D$2:D$18,MATCH($A30,NG!C$2:C$18,1)+1),INDEX(NG!C$2:C$18,MATCH($A30,NG!C$2:C$18,1)):INDEX(NG!C$2:C$18,MATCH($A30,NG!C$2:C$18,1)+1))</f>
        <v>1.4908532915048685E-7</v>
      </c>
      <c r="L30" s="8">
        <f>FORECAST($A30,INDEX(NG!F$2:F$14,MATCH($A30,NG!E$2:E$14,1)):INDEX(NG!F$2:F$14,MATCH($A30,NG!E$2:E$14,1)+1),INDEX(NG!E$2:E$14,MATCH($A30,NG!E$2:E$14,1)):INDEX(NG!E$2:E$14,MATCH($A30,NG!E$2:E$14,1)+1))</f>
        <v>8.0373349099773278E-7</v>
      </c>
      <c r="M30" s="8">
        <f>FORECAST($A30,INDEX(NG!H$2:H$14,MATCH($A30,NG!G$2:G$14,1)):INDEX(NG!H$2:H$14,MATCH($A30,NG!G$2:G$14,1)+1),INDEX(NG!G$2:G$14,MATCH($A30,NG!G$2:G$14,1)):INDEX(NG!G$2:G$14,MATCH($A30,NG!G$2:G$14,1)+1))</f>
        <v>5.178976824709006E-8</v>
      </c>
      <c r="N30" s="3">
        <v>3.0000000000000001E-6</v>
      </c>
      <c r="O30" s="3">
        <v>5.0000000000000003E-10</v>
      </c>
    </row>
    <row r="31" spans="1:15" x14ac:dyDescent="0.35">
      <c r="A31">
        <v>29</v>
      </c>
      <c r="B31" s="39">
        <f t="shared" si="1"/>
        <v>-29</v>
      </c>
      <c r="C31" s="39">
        <v>0</v>
      </c>
      <c r="D31" s="39">
        <v>0</v>
      </c>
      <c r="E31" s="40">
        <v>23.106585658989715</v>
      </c>
      <c r="F31" s="7">
        <f>FORECAST(A31,INDEX(ross!I$3:I$960,MATCH(A31,ross!B$3:B$960,1)):INDEX(ross!I$3:I$960,MATCH(A31,ross!B$3:B$960,1)+1),INDEX(ross!B$3:B$960,MATCH(A31,ross!B$3:B$960,1)):INDEX(ross!B$3:B$960,MATCH(A31,ross!B$3:B$960,1)+1))</f>
        <v>1.1087321085286068</v>
      </c>
      <c r="G31" s="3">
        <f t="shared" si="0"/>
        <v>1.0000000000000001E-30</v>
      </c>
      <c r="H31" s="9">
        <f>'18O'!C$3</f>
        <v>111.54444444444445</v>
      </c>
      <c r="I31" s="27">
        <f>'39Ar'!E31</f>
        <v>1.0167213114754099</v>
      </c>
      <c r="J31" s="8">
        <f>FORECAST($A31,INDEX(NG!B$2:B$17,MATCH($A31,NG!A$2:A$17,1)):INDEX(NG!B$2:B$17,MATCH($A31,NG!A$2:A$17,1)+1),INDEX(NG!A$2:A$17,MATCH($A31,NG!A$2:A$17,1)):INDEX(NG!A$2:A$17,MATCH($A31,NG!A$2:A$17,1)+1))</f>
        <v>7.1903423011166652E-8</v>
      </c>
      <c r="K31" s="8">
        <f>FORECAST($A31,INDEX(NG!D$2:D$18,MATCH($A31,NG!C$2:C$18,1)):INDEX(NG!D$2:D$18,MATCH($A31,NG!C$2:C$18,1)+1),INDEX(NG!C$2:C$18,MATCH($A31,NG!C$2:C$18,1)):INDEX(NG!C$2:C$18,MATCH($A31,NG!C$2:C$18,1)+1))</f>
        <v>1.4888102648837568E-7</v>
      </c>
      <c r="L31" s="8">
        <f>FORECAST($A31,INDEX(NG!F$2:F$14,MATCH($A31,NG!E$2:E$14,1)):INDEX(NG!F$2:F$14,MATCH($A31,NG!E$2:E$14,1)+1),INDEX(NG!E$2:E$14,MATCH($A31,NG!E$2:E$14,1)):INDEX(NG!E$2:E$14,MATCH($A31,NG!E$2:E$14,1)+1))</f>
        <v>8.0267522973336609E-7</v>
      </c>
      <c r="M31" s="8">
        <f>FORECAST($A31,INDEX(NG!H$2:H$14,MATCH($A31,NG!G$2:G$14,1)):INDEX(NG!H$2:H$14,MATCH($A31,NG!G$2:G$14,1)+1),INDEX(NG!G$2:G$14,MATCH($A31,NG!G$2:G$14,1)):INDEX(NG!G$2:G$14,MATCH($A31,NG!G$2:G$14,1)+1))</f>
        <v>5.1720959299343277E-8</v>
      </c>
      <c r="N31" s="3">
        <v>3.0000000000000001E-6</v>
      </c>
      <c r="O31" s="3">
        <v>5.0000000000000003E-10</v>
      </c>
    </row>
    <row r="32" spans="1:15" x14ac:dyDescent="0.35">
      <c r="A32">
        <v>30</v>
      </c>
      <c r="B32" s="39">
        <f t="shared" si="1"/>
        <v>-30</v>
      </c>
      <c r="C32" s="39">
        <v>0</v>
      </c>
      <c r="D32" s="39">
        <v>0</v>
      </c>
      <c r="E32" s="40">
        <v>23.10568</v>
      </c>
      <c r="F32" s="7">
        <f>FORECAST(A32,INDEX(ross!I$3:I$960,MATCH(A32,ross!B$3:B$960,1)):INDEX(ross!I$3:I$960,MATCH(A32,ross!B$3:B$960,1)+1),INDEX(ross!B$3:B$960,MATCH(A32,ross!B$3:B$960,1)):INDEX(ross!B$3:B$960,MATCH(A32,ross!B$3:B$960,1)+1))</f>
        <v>1.1083071231582626</v>
      </c>
      <c r="G32" s="3">
        <f t="shared" si="0"/>
        <v>1.0000000000000001E-30</v>
      </c>
      <c r="H32" s="9">
        <f>'18O'!C$3</f>
        <v>111.54444444444445</v>
      </c>
      <c r="I32" s="27">
        <f>'39Ar'!E32</f>
        <v>1.0115573770491804</v>
      </c>
      <c r="J32" s="8">
        <f>FORECAST($A32,INDEX(NG!B$2:B$17,MATCH($A32,NG!A$2:A$17,1)):INDEX(NG!B$2:B$17,MATCH($A32,NG!A$2:A$17,1)+1),INDEX(NG!A$2:A$17,MATCH($A32,NG!A$2:A$17,1)):INDEX(NG!A$2:A$17,MATCH($A32,NG!A$2:A$17,1)+1))</f>
        <v>7.1903423011166652E-8</v>
      </c>
      <c r="K32" s="8">
        <f>FORECAST($A32,INDEX(NG!D$2:D$18,MATCH($A32,NG!C$2:C$18,1)):INDEX(NG!D$2:D$18,MATCH($A32,NG!C$2:C$18,1)+1),INDEX(NG!C$2:C$18,MATCH($A32,NG!C$2:C$18,1)):INDEX(NG!C$2:C$18,MATCH($A32,NG!C$2:C$18,1)+1))</f>
        <v>1.486767238262645E-7</v>
      </c>
      <c r="L32" s="8">
        <f>FORECAST($A32,INDEX(NG!F$2:F$14,MATCH($A32,NG!E$2:E$14,1)):INDEX(NG!F$2:F$14,MATCH($A32,NG!E$2:E$14,1)+1),INDEX(NG!E$2:E$14,MATCH($A32,NG!E$2:E$14,1)):INDEX(NG!E$2:E$14,MATCH($A32,NG!E$2:E$14,1)+1))</f>
        <v>8.016169684689994E-7</v>
      </c>
      <c r="M32" s="8">
        <f>FORECAST($A32,INDEX(NG!H$2:H$14,MATCH($A32,NG!G$2:G$14,1)):INDEX(NG!H$2:H$14,MATCH($A32,NG!G$2:G$14,1)+1),INDEX(NG!G$2:G$14,MATCH($A32,NG!G$2:G$14,1)):INDEX(NG!G$2:G$14,MATCH($A32,NG!G$2:G$14,1)+1))</f>
        <v>5.1652150351596494E-8</v>
      </c>
      <c r="N32" s="3">
        <v>3.0000000000000001E-6</v>
      </c>
      <c r="O32" s="3">
        <v>5.0000000000000003E-10</v>
      </c>
    </row>
    <row r="33" spans="1:15" x14ac:dyDescent="0.35">
      <c r="A33">
        <v>31</v>
      </c>
      <c r="B33" s="39">
        <f t="shared" si="1"/>
        <v>-31</v>
      </c>
      <c r="C33" s="39">
        <v>0</v>
      </c>
      <c r="D33" s="39">
        <v>0</v>
      </c>
      <c r="E33" s="40">
        <v>23.10568</v>
      </c>
      <c r="F33" s="7">
        <f>FORECAST(A33,INDEX(ross!I$3:I$960,MATCH(A33,ross!B$3:B$960,1)):INDEX(ross!I$3:I$960,MATCH(A33,ross!B$3:B$960,1)+1),INDEX(ross!B$3:B$960,MATCH(A33,ross!B$3:B$960,1)):INDEX(ross!B$3:B$960,MATCH(A33,ross!B$3:B$960,1)+1))</f>
        <v>1.1131436368245997</v>
      </c>
      <c r="G33" s="3">
        <f t="shared" si="0"/>
        <v>1.0000000000000001E-30</v>
      </c>
      <c r="H33" s="9">
        <f>'18O'!C$3</f>
        <v>111.54444444444445</v>
      </c>
      <c r="I33" s="27">
        <f>'39Ar'!E33</f>
        <v>1.0063934426229508</v>
      </c>
      <c r="J33" s="8">
        <f>FORECAST($A33,INDEX(NG!B$2:B$17,MATCH($A33,NG!A$2:A$17,1)):INDEX(NG!B$2:B$17,MATCH($A33,NG!A$2:A$17,1)+1),INDEX(NG!A$2:A$17,MATCH($A33,NG!A$2:A$17,1)):INDEX(NG!A$2:A$17,MATCH($A33,NG!A$2:A$17,1)+1))</f>
        <v>7.1903423011166652E-8</v>
      </c>
      <c r="K33" s="8">
        <f>FORECAST($A33,INDEX(NG!D$2:D$18,MATCH($A33,NG!C$2:C$18,1)):INDEX(NG!D$2:D$18,MATCH($A33,NG!C$2:C$18,1)+1),INDEX(NG!C$2:C$18,MATCH($A33,NG!C$2:C$18,1)):INDEX(NG!C$2:C$18,MATCH($A33,NG!C$2:C$18,1)+1))</f>
        <v>1.4847242116415332E-7</v>
      </c>
      <c r="L33" s="8">
        <f>FORECAST($A33,INDEX(NG!F$2:F$14,MATCH($A33,NG!E$2:E$14,1)):INDEX(NG!F$2:F$14,MATCH($A33,NG!E$2:E$14,1)+1),INDEX(NG!E$2:E$14,MATCH($A33,NG!E$2:E$14,1)):INDEX(NG!E$2:E$14,MATCH($A33,NG!E$2:E$14,1)+1))</f>
        <v>8.0055870720463272E-7</v>
      </c>
      <c r="M33" s="8">
        <f>FORECAST($A33,INDEX(NG!H$2:H$14,MATCH($A33,NG!G$2:G$14,1)):INDEX(NG!H$2:H$14,MATCH($A33,NG!G$2:G$14,1)+1),INDEX(NG!G$2:G$14,MATCH($A33,NG!G$2:G$14,1)):INDEX(NG!G$2:G$14,MATCH($A33,NG!G$2:G$14,1)+1))</f>
        <v>5.1583341403849711E-8</v>
      </c>
      <c r="N33" s="3">
        <v>3.0000000000000001E-6</v>
      </c>
      <c r="O33" s="3">
        <v>5.0000000000000003E-10</v>
      </c>
    </row>
    <row r="34" spans="1:15" x14ac:dyDescent="0.35">
      <c r="A34">
        <v>32</v>
      </c>
      <c r="B34" s="39">
        <f t="shared" si="1"/>
        <v>-32</v>
      </c>
      <c r="C34" s="39">
        <v>0</v>
      </c>
      <c r="D34" s="39">
        <v>0</v>
      </c>
      <c r="E34" s="40">
        <v>23.10568</v>
      </c>
      <c r="F34" s="7">
        <f>FORECAST(A34,INDEX(ross!I$3:I$960,MATCH(A34,ross!B$3:B$960,1)):INDEX(ross!I$3:I$960,MATCH(A34,ross!B$3:B$960,1)+1),INDEX(ross!B$3:B$960,MATCH(A34,ross!B$3:B$960,1)):INDEX(ross!B$3:B$960,MATCH(A34,ross!B$3:B$960,1)+1))</f>
        <v>1.1155246182867038</v>
      </c>
      <c r="G34" s="3">
        <f t="shared" si="0"/>
        <v>1.0000000000000001E-30</v>
      </c>
      <c r="H34" s="9">
        <f>'18O'!C$3</f>
        <v>111.54444444444445</v>
      </c>
      <c r="I34" s="27">
        <f>'39Ar'!E34</f>
        <v>1.0012295081967215</v>
      </c>
      <c r="J34" s="8">
        <f>FORECAST($A34,INDEX(NG!B$2:B$17,MATCH($A34,NG!A$2:A$17,1)):INDEX(NG!B$2:B$17,MATCH($A34,NG!A$2:A$17,1)+1),INDEX(NG!A$2:A$17,MATCH($A34,NG!A$2:A$17,1)):INDEX(NG!A$2:A$17,MATCH($A34,NG!A$2:A$17,1)+1))</f>
        <v>7.1903423011166652E-8</v>
      </c>
      <c r="K34" s="8">
        <f>FORECAST($A34,INDEX(NG!D$2:D$18,MATCH($A34,NG!C$2:C$18,1)):INDEX(NG!D$2:D$18,MATCH($A34,NG!C$2:C$18,1)+1),INDEX(NG!C$2:C$18,MATCH($A34,NG!C$2:C$18,1)):INDEX(NG!C$2:C$18,MATCH($A34,NG!C$2:C$18,1)+1))</f>
        <v>1.4826811850204211E-7</v>
      </c>
      <c r="L34" s="8">
        <f>FORECAST($A34,INDEX(NG!F$2:F$14,MATCH($A34,NG!E$2:E$14,1)):INDEX(NG!F$2:F$14,MATCH($A34,NG!E$2:E$14,1)+1),INDEX(NG!E$2:E$14,MATCH($A34,NG!E$2:E$14,1)):INDEX(NG!E$2:E$14,MATCH($A34,NG!E$2:E$14,1)+1))</f>
        <v>7.9950044594026603E-7</v>
      </c>
      <c r="M34" s="8">
        <f>FORECAST($A34,INDEX(NG!H$2:H$14,MATCH($A34,NG!G$2:G$14,1)):INDEX(NG!H$2:H$14,MATCH($A34,NG!G$2:G$14,1)+1),INDEX(NG!G$2:G$14,MATCH($A34,NG!G$2:G$14,1)):INDEX(NG!G$2:G$14,MATCH($A34,NG!G$2:G$14,1)+1))</f>
        <v>5.1514532456102928E-8</v>
      </c>
      <c r="N34" s="3">
        <v>3.0000000000000001E-6</v>
      </c>
      <c r="O34" s="3">
        <v>5.0000000000000003E-10</v>
      </c>
    </row>
    <row r="35" spans="1:15" x14ac:dyDescent="0.35">
      <c r="A35">
        <v>33</v>
      </c>
      <c r="B35" s="39">
        <f t="shared" si="1"/>
        <v>-33</v>
      </c>
      <c r="C35" s="39">
        <v>0</v>
      </c>
      <c r="D35" s="39">
        <v>0</v>
      </c>
      <c r="E35" s="40">
        <v>23.087967508681203</v>
      </c>
      <c r="F35" s="7">
        <f>FORECAST(A35,INDEX(ross!I$3:I$960,MATCH(A35,ross!B$3:B$960,1)):INDEX(ross!I$3:I$960,MATCH(A35,ross!B$3:B$960,1)+1),INDEX(ross!B$3:B$960,MATCH(A35,ross!B$3:B$960,1)):INDEX(ross!B$3:B$960,MATCH(A35,ross!B$3:B$960,1)+1))</f>
        <v>1.1157133497656777</v>
      </c>
      <c r="G35" s="3">
        <f t="shared" si="0"/>
        <v>1.0000000000000001E-30</v>
      </c>
      <c r="H35" s="9">
        <f>'18O'!C$3</f>
        <v>111.54444444444445</v>
      </c>
      <c r="I35" s="27">
        <f>'39Ar'!E35</f>
        <v>0.99606557377049187</v>
      </c>
      <c r="J35" s="8">
        <f>FORECAST($A35,INDEX(NG!B$2:B$17,MATCH($A35,NG!A$2:A$17,1)):INDEX(NG!B$2:B$17,MATCH($A35,NG!A$2:A$17,1)+1),INDEX(NG!A$2:A$17,MATCH($A35,NG!A$2:A$17,1)):INDEX(NG!A$2:A$17,MATCH($A35,NG!A$2:A$17,1)+1))</f>
        <v>7.1903423011166652E-8</v>
      </c>
      <c r="K35" s="8">
        <f>FORECAST($A35,INDEX(NG!D$2:D$18,MATCH($A35,NG!C$2:C$18,1)):INDEX(NG!D$2:D$18,MATCH($A35,NG!C$2:C$18,1)+1),INDEX(NG!C$2:C$18,MATCH($A35,NG!C$2:C$18,1)):INDEX(NG!C$2:C$18,MATCH($A35,NG!C$2:C$18,1)+1))</f>
        <v>1.4806381583993093E-7</v>
      </c>
      <c r="L35" s="8">
        <f>FORECAST($A35,INDEX(NG!F$2:F$14,MATCH($A35,NG!E$2:E$14,1)):INDEX(NG!F$2:F$14,MATCH($A35,NG!E$2:E$14,1)+1),INDEX(NG!E$2:E$14,MATCH($A35,NG!E$2:E$14,1)):INDEX(NG!E$2:E$14,MATCH($A35,NG!E$2:E$14,1)+1))</f>
        <v>7.9844218467589934E-7</v>
      </c>
      <c r="M35" s="8">
        <f>FORECAST($A35,INDEX(NG!H$2:H$14,MATCH($A35,NG!G$2:G$14,1)):INDEX(NG!H$2:H$14,MATCH($A35,NG!G$2:G$14,1)+1),INDEX(NG!G$2:G$14,MATCH($A35,NG!G$2:G$14,1)):INDEX(NG!G$2:G$14,MATCH($A35,NG!G$2:G$14,1)+1))</f>
        <v>5.1445723508356145E-8</v>
      </c>
      <c r="N35" s="3">
        <v>3.0000000000000001E-6</v>
      </c>
      <c r="O35" s="3">
        <v>5.0000000000000003E-10</v>
      </c>
    </row>
    <row r="36" spans="1:15" x14ac:dyDescent="0.35">
      <c r="A36">
        <v>34</v>
      </c>
      <c r="B36" s="39">
        <f t="shared" si="1"/>
        <v>-34</v>
      </c>
      <c r="C36" s="39">
        <v>0</v>
      </c>
      <c r="D36" s="39">
        <v>0</v>
      </c>
      <c r="E36" s="40">
        <v>23.017843685532036</v>
      </c>
      <c r="F36" s="7">
        <f>FORECAST(A36,INDEX(ross!I$3:I$960,MATCH(A36,ross!B$3:B$960,1)):INDEX(ross!I$3:I$960,MATCH(A36,ross!B$3:B$960,1)+1),INDEX(ross!B$3:B$960,MATCH(A36,ross!B$3:B$960,1)):INDEX(ross!B$3:B$960,MATCH(A36,ross!B$3:B$960,1)+1))</f>
        <v>1.1215437171704008</v>
      </c>
      <c r="G36" s="3">
        <f t="shared" si="0"/>
        <v>1.0000000000000001E-30</v>
      </c>
      <c r="H36" s="9">
        <f>FORECAST(A36,INDEX('18O'!C$3:C$29,MATCH(A36,'18O'!A$3:A$29,1)):INDEX('18O'!C$3:C$29,MATCH(A36,'18O'!A$3:A$29,1)+1),INDEX('18O'!A$3:A$29,MATCH(A36,'18O'!A$3:A$29,1)):INDEX('18O'!A$3:A$29,MATCH(A36,'18O'!A$3:A$29,1)+1))</f>
        <v>111.54406172839506</v>
      </c>
      <c r="I36" s="27">
        <f>'39Ar'!E36</f>
        <v>0.99090163934426245</v>
      </c>
      <c r="J36" s="8">
        <f>FORECAST($A36,INDEX(NG!B$2:B$17,MATCH($A36,NG!A$2:A$17,1)):INDEX(NG!B$2:B$17,MATCH($A36,NG!A$2:A$17,1)+1),INDEX(NG!A$2:A$17,MATCH($A36,NG!A$2:A$17,1)):INDEX(NG!A$2:A$17,MATCH($A36,NG!A$2:A$17,1)+1))</f>
        <v>7.1903423011166652E-8</v>
      </c>
      <c r="K36" s="8">
        <f>FORECAST($A36,INDEX(NG!D$2:D$18,MATCH($A36,NG!C$2:C$18,1)):INDEX(NG!D$2:D$18,MATCH($A36,NG!C$2:C$18,1)+1),INDEX(NG!C$2:C$18,MATCH($A36,NG!C$2:C$18,1)):INDEX(NG!C$2:C$18,MATCH($A36,NG!C$2:C$18,1)+1))</f>
        <v>1.4785951317781975E-7</v>
      </c>
      <c r="L36" s="8">
        <f>FORECAST($A36,INDEX(NG!F$2:F$14,MATCH($A36,NG!E$2:E$14,1)):INDEX(NG!F$2:F$14,MATCH($A36,NG!E$2:E$14,1)+1),INDEX(NG!E$2:E$14,MATCH($A36,NG!E$2:E$14,1)):INDEX(NG!E$2:E$14,MATCH($A36,NG!E$2:E$14,1)+1))</f>
        <v>7.9738392341153265E-7</v>
      </c>
      <c r="M36" s="8">
        <f>FORECAST($A36,INDEX(NG!H$2:H$14,MATCH($A36,NG!G$2:G$14,1)):INDEX(NG!H$2:H$14,MATCH($A36,NG!G$2:G$14,1)+1),INDEX(NG!G$2:G$14,MATCH($A36,NG!G$2:G$14,1)):INDEX(NG!G$2:G$14,MATCH($A36,NG!G$2:G$14,1)+1))</f>
        <v>5.1376914560609361E-8</v>
      </c>
      <c r="N36" s="3">
        <v>3.0000000000000001E-6</v>
      </c>
      <c r="O36" s="3">
        <v>5.0000000000000003E-10</v>
      </c>
    </row>
    <row r="37" spans="1:15" x14ac:dyDescent="0.35">
      <c r="A37">
        <v>35</v>
      </c>
      <c r="B37" s="39">
        <f t="shared" si="1"/>
        <v>-35</v>
      </c>
      <c r="C37" s="39">
        <v>0</v>
      </c>
      <c r="D37" s="39">
        <v>0</v>
      </c>
      <c r="E37" s="40">
        <v>22.896792744848732</v>
      </c>
      <c r="F37" s="7">
        <f>FORECAST(A37,INDEX(ross!I$3:I$960,MATCH(A37,ross!B$3:B$960,1)):INDEX(ross!I$3:I$960,MATCH(A37,ross!B$3:B$960,1)+1),INDEX(ross!B$3:B$960,MATCH(A37,ross!B$3:B$960,1)):INDEX(ross!B$3:B$960,MATCH(A37,ross!B$3:B$960,1)+1))</f>
        <v>1.1273523291114478</v>
      </c>
      <c r="G37" s="3">
        <f t="shared" si="0"/>
        <v>1.0000000000000001E-30</v>
      </c>
      <c r="H37" s="9">
        <f>FORECAST(A37,INDEX('18O'!C$3:C$29,MATCH(A37,'18O'!A$3:A$29,1)):INDEX('18O'!C$3:C$29,MATCH(A37,'18O'!A$3:A$29,1)+1),INDEX('18O'!A$3:A$29,MATCH(A37,'18O'!A$3:A$29,1)):INDEX('18O'!A$3:A$29,MATCH(A37,'18O'!A$3:A$29,1)+1))</f>
        <v>111.54345679012346</v>
      </c>
      <c r="I37" s="27">
        <f>'39Ar'!E37</f>
        <v>0.98573770491803292</v>
      </c>
      <c r="J37" s="8">
        <f>FORECAST($A37,INDEX(NG!B$2:B$17,MATCH($A37,NG!A$2:A$17,1)):INDEX(NG!B$2:B$17,MATCH($A37,NG!A$2:A$17,1)+1),INDEX(NG!A$2:A$17,MATCH($A37,NG!A$2:A$17,1)):INDEX(NG!A$2:A$17,MATCH($A37,NG!A$2:A$17,1)+1))</f>
        <v>7.1903423011166652E-8</v>
      </c>
      <c r="K37" s="8">
        <f>FORECAST($A37,INDEX(NG!D$2:D$18,MATCH($A37,NG!C$2:C$18,1)):INDEX(NG!D$2:D$18,MATCH($A37,NG!C$2:C$18,1)+1),INDEX(NG!C$2:C$18,MATCH($A37,NG!C$2:C$18,1)):INDEX(NG!C$2:C$18,MATCH($A37,NG!C$2:C$18,1)+1))</f>
        <v>1.4765521051570857E-7</v>
      </c>
      <c r="L37" s="8">
        <f>FORECAST($A37,INDEX(NG!F$2:F$14,MATCH($A37,NG!E$2:E$14,1)):INDEX(NG!F$2:F$14,MATCH($A37,NG!E$2:E$14,1)+1),INDEX(NG!E$2:E$14,MATCH($A37,NG!E$2:E$14,1)):INDEX(NG!E$2:E$14,MATCH($A37,NG!E$2:E$14,1)+1))</f>
        <v>7.9632566214716596E-7</v>
      </c>
      <c r="M37" s="8">
        <f>FORECAST($A37,INDEX(NG!H$2:H$14,MATCH($A37,NG!G$2:G$14,1)):INDEX(NG!H$2:H$14,MATCH($A37,NG!G$2:G$14,1)+1),INDEX(NG!G$2:G$14,MATCH($A37,NG!G$2:G$14,1)):INDEX(NG!G$2:G$14,MATCH($A37,NG!G$2:G$14,1)+1))</f>
        <v>5.1308105612862578E-8</v>
      </c>
      <c r="N37" s="3">
        <v>3.0000000000000001E-6</v>
      </c>
      <c r="O37" s="3">
        <v>5.0000000000000003E-10</v>
      </c>
    </row>
    <row r="38" spans="1:15" x14ac:dyDescent="0.35">
      <c r="A38">
        <v>36</v>
      </c>
      <c r="B38" s="39">
        <f t="shared" si="1"/>
        <v>-36</v>
      </c>
      <c r="C38" s="39">
        <v>0</v>
      </c>
      <c r="D38" s="39">
        <v>0</v>
      </c>
      <c r="E38" s="40">
        <v>22.834407376299506</v>
      </c>
      <c r="F38" s="7">
        <f>FORECAST(A38,INDEX(ross!I$3:I$960,MATCH(A38,ross!B$3:B$960,1)):INDEX(ross!I$3:I$960,MATCH(A38,ross!B$3:B$960,1)+1),INDEX(ross!B$3:B$960,MATCH(A38,ross!B$3:B$960,1)):INDEX(ross!B$3:B$960,MATCH(A38,ross!B$3:B$960,1)+1))</f>
        <v>1.1308889702119984</v>
      </c>
      <c r="G38" s="3">
        <f t="shared" si="0"/>
        <v>1.0000000000000001E-30</v>
      </c>
      <c r="H38" s="9">
        <f>FORECAST(A38,INDEX('18O'!C$3:C$29,MATCH(A38,'18O'!A$3:A$29,1)):INDEX('18O'!C$3:C$29,MATCH(A38,'18O'!A$3:A$29,1)+1),INDEX('18O'!A$3:A$29,MATCH(A38,'18O'!A$3:A$29,1)):INDEX('18O'!A$3:A$29,MATCH(A38,'18O'!A$3:A$29,1)+1))</f>
        <v>111.54285185185185</v>
      </c>
      <c r="I38" s="27">
        <f>'39Ar'!E38</f>
        <v>0.98057377049180339</v>
      </c>
      <c r="J38" s="8">
        <f>FORECAST($A38,INDEX(NG!B$2:B$17,MATCH($A38,NG!A$2:A$17,1)):INDEX(NG!B$2:B$17,MATCH($A38,NG!A$2:A$17,1)+1),INDEX(NG!A$2:A$17,MATCH($A38,NG!A$2:A$17,1)):INDEX(NG!A$2:A$17,MATCH($A38,NG!A$2:A$17,1)+1))</f>
        <v>7.1903423011166652E-8</v>
      </c>
      <c r="K38" s="8">
        <f>FORECAST($A38,INDEX(NG!D$2:D$18,MATCH($A38,NG!C$2:C$18,1)):INDEX(NG!D$2:D$18,MATCH($A38,NG!C$2:C$18,1)+1),INDEX(NG!C$2:C$18,MATCH($A38,NG!C$2:C$18,1)):INDEX(NG!C$2:C$18,MATCH($A38,NG!C$2:C$18,1)+1))</f>
        <v>1.4745090785359739E-7</v>
      </c>
      <c r="L38" s="8">
        <f>FORECAST($A38,INDEX(NG!F$2:F$14,MATCH($A38,NG!E$2:E$14,1)):INDEX(NG!F$2:F$14,MATCH($A38,NG!E$2:E$14,1)+1),INDEX(NG!E$2:E$14,MATCH($A38,NG!E$2:E$14,1)):INDEX(NG!E$2:E$14,MATCH($A38,NG!E$2:E$14,1)+1))</f>
        <v>7.9526740088279928E-7</v>
      </c>
      <c r="M38" s="8">
        <f>FORECAST($A38,INDEX(NG!H$2:H$14,MATCH($A38,NG!G$2:G$14,1)):INDEX(NG!H$2:H$14,MATCH($A38,NG!G$2:G$14,1)+1),INDEX(NG!G$2:G$14,MATCH($A38,NG!G$2:G$14,1)):INDEX(NG!G$2:G$14,MATCH($A38,NG!G$2:G$14,1)+1))</f>
        <v>5.1239296665115795E-8</v>
      </c>
      <c r="N38" s="3">
        <v>3.0000000000000001E-6</v>
      </c>
      <c r="O38" s="3">
        <v>5.0000000000000003E-10</v>
      </c>
    </row>
    <row r="39" spans="1:15" x14ac:dyDescent="0.35">
      <c r="A39">
        <v>37</v>
      </c>
      <c r="B39" s="39">
        <f t="shared" si="1"/>
        <v>-37</v>
      </c>
      <c r="C39" s="39">
        <v>0</v>
      </c>
      <c r="D39" s="39">
        <v>0</v>
      </c>
      <c r="E39" s="40">
        <v>22.697393626827719</v>
      </c>
      <c r="F39" s="7">
        <f>FORECAST(A39,INDEX(ross!I$3:I$960,MATCH(A39,ross!B$3:B$960,1)):INDEX(ross!I$3:I$960,MATCH(A39,ross!B$3:B$960,1)+1),INDEX(ross!B$3:B$960,MATCH(A39,ross!B$3:B$960,1)):INDEX(ross!B$3:B$960,MATCH(A39,ross!B$3:B$960,1)+1))</f>
        <v>1.1342716593680255</v>
      </c>
      <c r="G39" s="3">
        <f t="shared" si="0"/>
        <v>1.0000000000000001E-30</v>
      </c>
      <c r="H39" s="9">
        <f>FORECAST(A39,INDEX('18O'!C$3:C$29,MATCH(A39,'18O'!A$3:A$29,1)):INDEX('18O'!C$3:C$29,MATCH(A39,'18O'!A$3:A$29,1)+1),INDEX('18O'!A$3:A$29,MATCH(A39,'18O'!A$3:A$29,1)):INDEX('18O'!A$3:A$29,MATCH(A39,'18O'!A$3:A$29,1)+1))</f>
        <v>111.54224691358024</v>
      </c>
      <c r="I39" s="27">
        <f>'39Ar'!E39</f>
        <v>0.97540983606557385</v>
      </c>
      <c r="J39" s="8">
        <f>FORECAST($A39,INDEX(NG!B$2:B$17,MATCH($A39,NG!A$2:A$17,1)):INDEX(NG!B$2:B$17,MATCH($A39,NG!A$2:A$17,1)+1),INDEX(NG!A$2:A$17,MATCH($A39,NG!A$2:A$17,1)):INDEX(NG!A$2:A$17,MATCH($A39,NG!A$2:A$17,1)+1))</f>
        <v>7.1903423011166652E-8</v>
      </c>
      <c r="K39" s="8">
        <f>FORECAST($A39,INDEX(NG!D$2:D$18,MATCH($A39,NG!C$2:C$18,1)):INDEX(NG!D$2:D$18,MATCH($A39,NG!C$2:C$18,1)+1),INDEX(NG!C$2:C$18,MATCH($A39,NG!C$2:C$18,1)):INDEX(NG!C$2:C$18,MATCH($A39,NG!C$2:C$18,1)+1))</f>
        <v>1.4724660519148622E-7</v>
      </c>
      <c r="L39" s="8">
        <f>FORECAST($A39,INDEX(NG!F$2:F$14,MATCH($A39,NG!E$2:E$14,1)):INDEX(NG!F$2:F$14,MATCH($A39,NG!E$2:E$14,1)+1),INDEX(NG!E$2:E$14,MATCH($A39,NG!E$2:E$14,1)):INDEX(NG!E$2:E$14,MATCH($A39,NG!E$2:E$14,1)+1))</f>
        <v>7.9420913961843259E-7</v>
      </c>
      <c r="M39" s="8">
        <f>FORECAST($A39,INDEX(NG!H$2:H$14,MATCH($A39,NG!G$2:G$14,1)):INDEX(NG!H$2:H$14,MATCH($A39,NG!G$2:G$14,1)+1),INDEX(NG!G$2:G$14,MATCH($A39,NG!G$2:G$14,1)):INDEX(NG!G$2:G$14,MATCH($A39,NG!G$2:G$14,1)+1))</f>
        <v>5.1170487717369012E-8</v>
      </c>
      <c r="N39" s="3">
        <v>3.0000000000000001E-6</v>
      </c>
      <c r="O39" s="3">
        <v>5.0000000000000003E-10</v>
      </c>
    </row>
    <row r="40" spans="1:15" x14ac:dyDescent="0.35">
      <c r="A40">
        <v>38</v>
      </c>
      <c r="B40" s="39">
        <f t="shared" si="1"/>
        <v>-38</v>
      </c>
      <c r="C40" s="39">
        <v>0</v>
      </c>
      <c r="D40" s="39">
        <v>0</v>
      </c>
      <c r="E40" s="40">
        <v>22.621208580520143</v>
      </c>
      <c r="F40" s="7">
        <f>FORECAST(A40,INDEX(ross!I$3:I$960,MATCH(A40,ross!B$3:B$960,1)):INDEX(ross!I$3:I$960,MATCH(A40,ross!B$3:B$960,1)+1),INDEX(ross!B$3:B$960,MATCH(A40,ross!B$3:B$960,1)):INDEX(ross!B$3:B$960,MATCH(A40,ross!B$3:B$960,1)+1))</f>
        <v>1.1332322889934303</v>
      </c>
      <c r="G40" s="3">
        <f t="shared" si="0"/>
        <v>1.0000000000000001E-30</v>
      </c>
      <c r="H40" s="9">
        <f>FORECAST(A40,INDEX('18O'!C$3:C$29,MATCH(A40,'18O'!A$3:A$29,1)):INDEX('18O'!C$3:C$29,MATCH(A40,'18O'!A$3:A$29,1)+1),INDEX('18O'!A$3:A$29,MATCH(A40,'18O'!A$3:A$29,1)):INDEX('18O'!A$3:A$29,MATCH(A40,'18O'!A$3:A$29,1)+1))</f>
        <v>111.54164197530865</v>
      </c>
      <c r="I40" s="27">
        <f>'39Ar'!E40</f>
        <v>0.97024590163934432</v>
      </c>
      <c r="J40" s="8">
        <f>FORECAST($A40,INDEX(NG!B$2:B$17,MATCH($A40,NG!A$2:A$17,1)):INDEX(NG!B$2:B$17,MATCH($A40,NG!A$2:A$17,1)+1),INDEX(NG!A$2:A$17,MATCH($A40,NG!A$2:A$17,1)):INDEX(NG!A$2:A$17,MATCH($A40,NG!A$2:A$17,1)+1))</f>
        <v>7.1903423011166652E-8</v>
      </c>
      <c r="K40" s="8">
        <f>FORECAST($A40,INDEX(NG!D$2:D$18,MATCH($A40,NG!C$2:C$18,1)):INDEX(NG!D$2:D$18,MATCH($A40,NG!C$2:C$18,1)+1),INDEX(NG!C$2:C$18,MATCH($A40,NG!C$2:C$18,1)):INDEX(NG!C$2:C$18,MATCH($A40,NG!C$2:C$18,1)+1))</f>
        <v>1.4704230252937504E-7</v>
      </c>
      <c r="L40" s="8">
        <f>FORECAST($A40,INDEX(NG!F$2:F$14,MATCH($A40,NG!E$2:E$14,1)):INDEX(NG!F$2:F$14,MATCH($A40,NG!E$2:E$14,1)+1),INDEX(NG!E$2:E$14,MATCH($A40,NG!E$2:E$14,1)):INDEX(NG!E$2:E$14,MATCH($A40,NG!E$2:E$14,1)+1))</f>
        <v>7.931508783540659E-7</v>
      </c>
      <c r="M40" s="8">
        <f>FORECAST($A40,INDEX(NG!H$2:H$14,MATCH($A40,NG!G$2:G$14,1)):INDEX(NG!H$2:H$14,MATCH($A40,NG!G$2:G$14,1)+1),INDEX(NG!G$2:G$14,MATCH($A40,NG!G$2:G$14,1)):INDEX(NG!G$2:G$14,MATCH($A40,NG!G$2:G$14,1)+1))</f>
        <v>5.1101678769622229E-8</v>
      </c>
      <c r="N40" s="3">
        <v>3.0000000000000001E-6</v>
      </c>
      <c r="O40" s="3">
        <v>5.0000000000000003E-10</v>
      </c>
    </row>
    <row r="41" spans="1:15" x14ac:dyDescent="0.35">
      <c r="A41">
        <v>39</v>
      </c>
      <c r="B41" s="39">
        <f t="shared" si="1"/>
        <v>-39</v>
      </c>
      <c r="C41" s="39">
        <v>0</v>
      </c>
      <c r="D41" s="39">
        <v>0</v>
      </c>
      <c r="E41" s="40">
        <v>22.598387793701384</v>
      </c>
      <c r="F41" s="7">
        <f>FORECAST(A41,INDEX(ross!I$3:I$960,MATCH(A41,ross!B$3:B$960,1)):INDEX(ross!I$3:I$960,MATCH(A41,ross!B$3:B$960,1)+1),INDEX(ross!B$3:B$960,MATCH(A41,ross!B$3:B$960,1)):INDEX(ross!B$3:B$960,MATCH(A41,ross!B$3:B$960,1)+1))</f>
        <v>1.1326951646886123</v>
      </c>
      <c r="G41" s="3">
        <f t="shared" si="0"/>
        <v>1.0000000000000001E-30</v>
      </c>
      <c r="H41" s="9">
        <f>FORECAST(A41,INDEX('18O'!C$3:C$29,MATCH(A41,'18O'!A$3:A$29,1)):INDEX('18O'!C$3:C$29,MATCH(A41,'18O'!A$3:A$29,1)+1),INDEX('18O'!A$3:A$29,MATCH(A41,'18O'!A$3:A$29,1)):INDEX('18O'!A$3:A$29,MATCH(A41,'18O'!A$3:A$29,1)+1))</f>
        <v>111.54103703703704</v>
      </c>
      <c r="I41" s="27">
        <f>'39Ar'!E41</f>
        <v>0.96508196721311479</v>
      </c>
      <c r="J41" s="8">
        <f>FORECAST($A41,INDEX(NG!B$2:B$17,MATCH($A41,NG!A$2:A$17,1)):INDEX(NG!B$2:B$17,MATCH($A41,NG!A$2:A$17,1)+1),INDEX(NG!A$2:A$17,MATCH($A41,NG!A$2:A$17,1)):INDEX(NG!A$2:A$17,MATCH($A41,NG!A$2:A$17,1)+1))</f>
        <v>7.1903423011166652E-8</v>
      </c>
      <c r="K41" s="8">
        <f>FORECAST($A41,INDEX(NG!D$2:D$18,MATCH($A41,NG!C$2:C$18,1)):INDEX(NG!D$2:D$18,MATCH($A41,NG!C$2:C$18,1)+1),INDEX(NG!C$2:C$18,MATCH($A41,NG!C$2:C$18,1)):INDEX(NG!C$2:C$18,MATCH($A41,NG!C$2:C$18,1)+1))</f>
        <v>1.4683799986726383E-7</v>
      </c>
      <c r="L41" s="8">
        <f>FORECAST($A41,INDEX(NG!F$2:F$14,MATCH($A41,NG!E$2:E$14,1)):INDEX(NG!F$2:F$14,MATCH($A41,NG!E$2:E$14,1)+1),INDEX(NG!E$2:E$14,MATCH($A41,NG!E$2:E$14,1)):INDEX(NG!E$2:E$14,MATCH($A41,NG!E$2:E$14,1)+1))</f>
        <v>7.9209261708969921E-7</v>
      </c>
      <c r="M41" s="8">
        <f>FORECAST($A41,INDEX(NG!H$2:H$14,MATCH($A41,NG!G$2:G$14,1)):INDEX(NG!H$2:H$14,MATCH($A41,NG!G$2:G$14,1)+1),INDEX(NG!G$2:G$14,MATCH($A41,NG!G$2:G$14,1)):INDEX(NG!G$2:G$14,MATCH($A41,NG!G$2:G$14,1)+1))</f>
        <v>5.1032869821875446E-8</v>
      </c>
      <c r="N41" s="3">
        <v>3.0000000000000001E-6</v>
      </c>
      <c r="O41" s="3">
        <v>5.0000000000000003E-10</v>
      </c>
    </row>
    <row r="42" spans="1:15" x14ac:dyDescent="0.35">
      <c r="A42">
        <v>40</v>
      </c>
      <c r="B42" s="39">
        <f t="shared" si="1"/>
        <v>-40</v>
      </c>
      <c r="C42" s="39">
        <v>0</v>
      </c>
      <c r="D42" s="39">
        <v>0</v>
      </c>
      <c r="E42" s="40">
        <v>22.586012638364707</v>
      </c>
      <c r="F42" s="7">
        <f>FORECAST(A42,INDEX(ross!I$3:I$960,MATCH(A42,ross!B$3:B$960,1)):INDEX(ross!I$3:I$960,MATCH(A42,ross!B$3:B$960,1)+1),INDEX(ross!B$3:B$960,MATCH(A42,ross!B$3:B$960,1)):INDEX(ross!B$3:B$960,MATCH(A42,ross!B$3:B$960,1)+1))</f>
        <v>1.131439163254031</v>
      </c>
      <c r="G42" s="3">
        <f t="shared" si="0"/>
        <v>1.0000000000000001E-30</v>
      </c>
      <c r="H42" s="9">
        <f>FORECAST(A42,INDEX('18O'!C$3:C$29,MATCH(A42,'18O'!A$3:A$29,1)):INDEX('18O'!C$3:C$29,MATCH(A42,'18O'!A$3:A$29,1)+1),INDEX('18O'!A$3:A$29,MATCH(A42,'18O'!A$3:A$29,1)):INDEX('18O'!A$3:A$29,MATCH(A42,'18O'!A$3:A$29,1)+1))</f>
        <v>111.54043209876544</v>
      </c>
      <c r="I42" s="27">
        <f>'39Ar'!E42</f>
        <v>0.95991803278688537</v>
      </c>
      <c r="J42" s="8">
        <f>FORECAST($A42,INDEX(NG!B$2:B$17,MATCH($A42,NG!A$2:A$17,1)):INDEX(NG!B$2:B$17,MATCH($A42,NG!A$2:A$17,1)+1),INDEX(NG!A$2:A$17,MATCH($A42,NG!A$2:A$17,1)):INDEX(NG!A$2:A$17,MATCH($A42,NG!A$2:A$17,1)+1))</f>
        <v>8.6142032077478648E-8</v>
      </c>
      <c r="K42" s="8">
        <f>FORECAST($A42,INDEX(NG!D$2:D$18,MATCH($A42,NG!C$2:C$18,1)):INDEX(NG!D$2:D$18,MATCH($A42,NG!C$2:C$18,1)+1),INDEX(NG!C$2:C$18,MATCH($A42,NG!C$2:C$18,1)):INDEX(NG!C$2:C$18,MATCH($A42,NG!C$2:C$18,1)+1))</f>
        <v>1.4670025215203905E-7</v>
      </c>
      <c r="L42" s="8">
        <f>FORECAST($A42,INDEX(NG!F$2:F$14,MATCH($A42,NG!E$2:E$14,1)):INDEX(NG!F$2:F$14,MATCH($A42,NG!E$2:E$14,1)+1),INDEX(NG!E$2:E$14,MATCH($A42,NG!E$2:E$14,1)):INDEX(NG!E$2:E$14,MATCH($A42,NG!E$2:E$14,1)+1))</f>
        <v>7.9146176410190194E-7</v>
      </c>
      <c r="M42" s="8">
        <f>FORECAST($A42,INDEX(NG!H$2:H$14,MATCH($A42,NG!G$2:G$14,1)):INDEX(NG!H$2:H$14,MATCH($A42,NG!G$2:G$14,1)+1),INDEX(NG!G$2:G$14,MATCH($A42,NG!G$2:G$14,1)):INDEX(NG!G$2:G$14,MATCH($A42,NG!G$2:G$14,1)+1))</f>
        <v>5.0995565499150665E-8</v>
      </c>
      <c r="N42" s="3">
        <v>3.0000000000000001E-6</v>
      </c>
      <c r="O42" s="3">
        <v>5.0000000000000003E-10</v>
      </c>
    </row>
    <row r="43" spans="1:15" x14ac:dyDescent="0.35">
      <c r="A43">
        <v>41</v>
      </c>
      <c r="B43" s="39">
        <f t="shared" si="1"/>
        <v>-41</v>
      </c>
      <c r="C43" s="39">
        <v>0</v>
      </c>
      <c r="D43" s="39">
        <v>0</v>
      </c>
      <c r="E43" s="40">
        <v>22.577559045809807</v>
      </c>
      <c r="F43" s="7">
        <f>FORECAST(A43,INDEX(ross!I$3:I$960,MATCH(A43,ross!B$3:B$960,1)):INDEX(ross!I$3:I$960,MATCH(A43,ross!B$3:B$960,1)+1),INDEX(ross!B$3:B$960,MATCH(A43,ross!B$3:B$960,1)):INDEX(ross!B$3:B$960,MATCH(A43,ross!B$3:B$960,1)+1))</f>
        <v>1.1341194293218715</v>
      </c>
      <c r="G43" s="3">
        <f t="shared" si="0"/>
        <v>1.0000000000000001E-30</v>
      </c>
      <c r="H43" s="9">
        <f>FORECAST(A43,INDEX('18O'!C$3:C$29,MATCH(A43,'18O'!A$3:A$29,1)):INDEX('18O'!C$3:C$29,MATCH(A43,'18O'!A$3:A$29,1)+1),INDEX('18O'!A$3:A$29,MATCH(A43,'18O'!A$3:A$29,1)):INDEX('18O'!A$3:A$29,MATCH(A43,'18O'!A$3:A$29,1)+1))</f>
        <v>111.53982716049383</v>
      </c>
      <c r="I43" s="27">
        <f>'39Ar'!E43</f>
        <v>0.95475409836065583</v>
      </c>
      <c r="J43" s="8">
        <f>FORECAST($A43,INDEX(NG!B$2:B$17,MATCH($A43,NG!A$2:A$17,1)):INDEX(NG!B$2:B$17,MATCH($A43,NG!A$2:A$17,1)+1),INDEX(NG!A$2:A$17,MATCH($A43,NG!A$2:A$17,1)):INDEX(NG!A$2:A$17,MATCH($A43,NG!A$2:A$17,1)+1))</f>
        <v>1.3360406229851939E-7</v>
      </c>
      <c r="K43" s="8">
        <f>FORECAST($A43,INDEX(NG!D$2:D$18,MATCH($A43,NG!C$2:C$18,1)):INDEX(NG!D$2:D$18,MATCH($A43,NG!C$2:C$18,1)+1),INDEX(NG!C$2:C$18,MATCH($A43,NG!C$2:C$18,1)):INDEX(NG!C$2:C$18,MATCH($A43,NG!C$2:C$18,1)+1))</f>
        <v>1.4671779931288247E-7</v>
      </c>
      <c r="L43" s="8">
        <f>FORECAST($A43,INDEX(NG!F$2:F$14,MATCH($A43,NG!E$2:E$14,1)):INDEX(NG!F$2:F$14,MATCH($A43,NG!E$2:E$14,1)+1),INDEX(NG!E$2:E$14,MATCH($A43,NG!E$2:E$14,1)):INDEX(NG!E$2:E$14,MATCH($A43,NG!E$2:E$14,1)+1))</f>
        <v>7.9182819709276651E-7</v>
      </c>
      <c r="M43" s="8">
        <f>FORECAST($A43,INDEX(NG!H$2:H$14,MATCH($A43,NG!G$2:G$14,1)):INDEX(NG!H$2:H$14,MATCH($A43,NG!G$2:G$14,1)+1),INDEX(NG!G$2:G$14,MATCH($A43,NG!G$2:G$14,1)):INDEX(NG!G$2:G$14,MATCH($A43,NG!G$2:G$14,1)+1))</f>
        <v>5.1031771968143888E-8</v>
      </c>
      <c r="N43" s="3">
        <v>3.0000000000000001E-6</v>
      </c>
      <c r="O43" s="3">
        <v>5.0000000000000003E-10</v>
      </c>
    </row>
    <row r="44" spans="1:15" x14ac:dyDescent="0.35">
      <c r="A44">
        <v>42</v>
      </c>
      <c r="B44" s="39">
        <f t="shared" si="1"/>
        <v>-42</v>
      </c>
      <c r="C44" s="39">
        <v>0</v>
      </c>
      <c r="D44" s="39">
        <v>0</v>
      </c>
      <c r="E44" s="40">
        <v>22.573228616880446</v>
      </c>
      <c r="F44" s="7">
        <f>FORECAST(A44,INDEX(ross!I$3:I$960,MATCH(A44,ross!B$3:B$960,1)):INDEX(ross!I$3:I$960,MATCH(A44,ross!B$3:B$960,1)+1),INDEX(ross!B$3:B$960,MATCH(A44,ross!B$3:B$960,1)):INDEX(ross!B$3:B$960,MATCH(A44,ross!B$3:B$960,1)+1))</f>
        <v>1.1367749753075467</v>
      </c>
      <c r="G44" s="3">
        <f t="shared" si="0"/>
        <v>1.0000000000000001E-30</v>
      </c>
      <c r="H44" s="9">
        <f>FORECAST(A44,INDEX('18O'!C$3:C$29,MATCH(A44,'18O'!A$3:A$29,1)):INDEX('18O'!C$3:C$29,MATCH(A44,'18O'!A$3:A$29,1)+1),INDEX('18O'!A$3:A$29,MATCH(A44,'18O'!A$3:A$29,1)):INDEX('18O'!A$3:A$29,MATCH(A44,'18O'!A$3:A$29,1)+1))</f>
        <v>111.53922222222222</v>
      </c>
      <c r="I44" s="27">
        <f>'39Ar'!E44</f>
        <v>0.9495901639344263</v>
      </c>
      <c r="J44" s="8">
        <f>FORECAST($A44,INDEX(NG!B$2:B$17,MATCH($A44,NG!A$2:A$17,1)):INDEX(NG!B$2:B$17,MATCH($A44,NG!A$2:A$17,1)+1),INDEX(NG!A$2:A$17,MATCH($A44,NG!A$2:A$17,1)):INDEX(NG!A$2:A$17,MATCH($A44,NG!A$2:A$17,1)+1))</f>
        <v>1.8106609251956035E-7</v>
      </c>
      <c r="K44" s="8">
        <f>FORECAST($A44,INDEX(NG!D$2:D$18,MATCH($A44,NG!C$2:C$18,1)):INDEX(NG!D$2:D$18,MATCH($A44,NG!C$2:C$18,1)+1),INDEX(NG!C$2:C$18,MATCH($A44,NG!C$2:C$18,1)):INDEX(NG!C$2:C$18,MATCH($A44,NG!C$2:C$18,1)+1))</f>
        <v>1.4673534647372587E-7</v>
      </c>
      <c r="L44" s="8">
        <f>FORECAST($A44,INDEX(NG!F$2:F$14,MATCH($A44,NG!E$2:E$14,1)):INDEX(NG!F$2:F$14,MATCH($A44,NG!E$2:E$14,1)+1),INDEX(NG!E$2:E$14,MATCH($A44,NG!E$2:E$14,1)):INDEX(NG!E$2:E$14,MATCH($A44,NG!E$2:E$14,1)+1))</f>
        <v>7.9219463008363118E-7</v>
      </c>
      <c r="M44" s="8">
        <f>FORECAST($A44,INDEX(NG!H$2:H$14,MATCH($A44,NG!G$2:G$14,1)):INDEX(NG!H$2:H$14,MATCH($A44,NG!G$2:G$14,1)+1),INDEX(NG!G$2:G$14,MATCH($A44,NG!G$2:G$14,1)):INDEX(NG!G$2:G$14,MATCH($A44,NG!G$2:G$14,1)+1))</f>
        <v>5.1067978437137112E-8</v>
      </c>
      <c r="N44" s="3">
        <v>3.0000000000000001E-6</v>
      </c>
      <c r="O44" s="3">
        <v>5.0000000000000003E-10</v>
      </c>
    </row>
    <row r="45" spans="1:15" x14ac:dyDescent="0.35">
      <c r="A45">
        <v>43</v>
      </c>
      <c r="B45" s="39">
        <f t="shared" si="1"/>
        <v>-43</v>
      </c>
      <c r="C45" s="39">
        <v>0</v>
      </c>
      <c r="D45" s="39">
        <v>0</v>
      </c>
      <c r="E45" s="40">
        <v>22.568898187951088</v>
      </c>
      <c r="F45" s="7">
        <f>FORECAST(A45,INDEX(ross!I$3:I$960,MATCH(A45,ross!B$3:B$960,1)):INDEX(ross!I$3:I$960,MATCH(A45,ross!B$3:B$960,1)+1),INDEX(ross!B$3:B$960,MATCH(A45,ross!B$3:B$960,1)):INDEX(ross!B$3:B$960,MATCH(A45,ross!B$3:B$960,1)+1))</f>
        <v>1.1355817623149362</v>
      </c>
      <c r="G45" s="3">
        <f t="shared" si="0"/>
        <v>1.0000000000000001E-30</v>
      </c>
      <c r="H45" s="9">
        <f>FORECAST(A45,INDEX('18O'!C$3:C$29,MATCH(A45,'18O'!A$3:A$29,1)):INDEX('18O'!C$3:C$29,MATCH(A45,'18O'!A$3:A$29,1)+1),INDEX('18O'!A$3:A$29,MATCH(A45,'18O'!A$3:A$29,1)):INDEX('18O'!A$3:A$29,MATCH(A45,'18O'!A$3:A$29,1)+1))</f>
        <v>111.53861728395061</v>
      </c>
      <c r="I45" s="27">
        <f>'39Ar'!E45</f>
        <v>0.94442622950819677</v>
      </c>
      <c r="J45" s="8">
        <f>FORECAST($A45,INDEX(NG!B$2:B$17,MATCH($A45,NG!A$2:A$17,1)):INDEX(NG!B$2:B$17,MATCH($A45,NG!A$2:A$17,1)+1),INDEX(NG!A$2:A$17,MATCH($A45,NG!A$2:A$17,1)):INDEX(NG!A$2:A$17,MATCH($A45,NG!A$2:A$17,1)+1))</f>
        <v>2.2852812274060089E-7</v>
      </c>
      <c r="K45" s="8">
        <f>FORECAST($A45,INDEX(NG!D$2:D$18,MATCH($A45,NG!C$2:C$18,1)):INDEX(NG!D$2:D$18,MATCH($A45,NG!C$2:C$18,1)+1),INDEX(NG!C$2:C$18,MATCH($A45,NG!C$2:C$18,1)):INDEX(NG!C$2:C$18,MATCH($A45,NG!C$2:C$18,1)+1))</f>
        <v>1.4675289363456929E-7</v>
      </c>
      <c r="L45" s="8">
        <f>FORECAST($A45,INDEX(NG!F$2:F$14,MATCH($A45,NG!E$2:E$14,1)):INDEX(NG!F$2:F$14,MATCH($A45,NG!E$2:E$14,1)+1),INDEX(NG!E$2:E$14,MATCH($A45,NG!E$2:E$14,1)):INDEX(NG!E$2:E$14,MATCH($A45,NG!E$2:E$14,1)+1))</f>
        <v>7.9256106307449585E-7</v>
      </c>
      <c r="M45" s="8">
        <f>FORECAST($A45,INDEX(NG!H$2:H$14,MATCH($A45,NG!G$2:G$14,1)):INDEX(NG!H$2:H$14,MATCH($A45,NG!G$2:G$14,1)+1),INDEX(NG!G$2:G$14,MATCH($A45,NG!G$2:G$14,1)):INDEX(NG!G$2:G$14,MATCH($A45,NG!G$2:G$14,1)+1))</f>
        <v>5.1104184906130335E-8</v>
      </c>
      <c r="N45" s="3">
        <v>3.0000000000000001E-6</v>
      </c>
      <c r="O45" s="3">
        <v>5.0000000000000003E-10</v>
      </c>
    </row>
    <row r="46" spans="1:15" x14ac:dyDescent="0.35">
      <c r="A46">
        <v>44</v>
      </c>
      <c r="B46" s="39">
        <f t="shared" si="1"/>
        <v>-44</v>
      </c>
      <c r="C46" s="39">
        <v>0</v>
      </c>
      <c r="D46" s="39">
        <v>0</v>
      </c>
      <c r="E46" s="40">
        <v>22.564996857999265</v>
      </c>
      <c r="F46" s="7">
        <f>FORECAST(A46,INDEX(ross!I$3:I$960,MATCH(A46,ross!B$3:B$960,1)):INDEX(ross!I$3:I$960,MATCH(A46,ross!B$3:B$960,1)+1),INDEX(ross!B$3:B$960,MATCH(A46,ross!B$3:B$960,1)):INDEX(ross!B$3:B$960,MATCH(A46,ross!B$3:B$960,1)+1))</f>
        <v>1.1393270743080057</v>
      </c>
      <c r="G46" s="3">
        <f t="shared" si="0"/>
        <v>1.0000000000000001E-30</v>
      </c>
      <c r="H46" s="9">
        <f>FORECAST(A46,INDEX('18O'!C$3:C$29,MATCH(A46,'18O'!A$3:A$29,1)):INDEX('18O'!C$3:C$29,MATCH(A46,'18O'!A$3:A$29,1)+1),INDEX('18O'!A$3:A$29,MATCH(A46,'18O'!A$3:A$29,1)):INDEX('18O'!A$3:A$29,MATCH(A46,'18O'!A$3:A$29,1)+1))</f>
        <v>111.53801234567901</v>
      </c>
      <c r="I46" s="27">
        <f>'39Ar'!E46</f>
        <v>0.93926229508196735</v>
      </c>
      <c r="J46" s="8">
        <f>FORECAST($A46,INDEX(NG!B$2:B$17,MATCH($A46,NG!A$2:A$17,1)):INDEX(NG!B$2:B$17,MATCH($A46,NG!A$2:A$17,1)+1),INDEX(NG!A$2:A$17,MATCH($A46,NG!A$2:A$17,1)):INDEX(NG!A$2:A$17,MATCH($A46,NG!A$2:A$17,1)+1))</f>
        <v>2.7599015296164185E-7</v>
      </c>
      <c r="K46" s="8">
        <f>FORECAST($A46,INDEX(NG!D$2:D$18,MATCH($A46,NG!C$2:C$18,1)):INDEX(NG!D$2:D$18,MATCH($A46,NG!C$2:C$18,1)+1),INDEX(NG!C$2:C$18,MATCH($A46,NG!C$2:C$18,1)):INDEX(NG!C$2:C$18,MATCH($A46,NG!C$2:C$18,1)+1))</f>
        <v>1.4677044079541271E-7</v>
      </c>
      <c r="L46" s="8">
        <f>FORECAST($A46,INDEX(NG!F$2:F$14,MATCH($A46,NG!E$2:E$14,1)):INDEX(NG!F$2:F$14,MATCH($A46,NG!E$2:E$14,1)+1),INDEX(NG!E$2:E$14,MATCH($A46,NG!E$2:E$14,1)):INDEX(NG!E$2:E$14,MATCH($A46,NG!E$2:E$14,1)+1))</f>
        <v>7.9292749606536041E-7</v>
      </c>
      <c r="M46" s="8">
        <f>FORECAST($A46,INDEX(NG!H$2:H$14,MATCH($A46,NG!G$2:G$14,1)):INDEX(NG!H$2:H$14,MATCH($A46,NG!G$2:G$14,1)+1),INDEX(NG!G$2:G$14,MATCH($A46,NG!G$2:G$14,1)):INDEX(NG!G$2:G$14,MATCH($A46,NG!G$2:G$14,1)+1))</f>
        <v>5.1140391375123558E-8</v>
      </c>
      <c r="N46" s="3">
        <v>3.0000000000000001E-6</v>
      </c>
      <c r="O46" s="3">
        <v>5.0000000000000003E-10</v>
      </c>
    </row>
    <row r="47" spans="1:15" x14ac:dyDescent="0.35">
      <c r="A47">
        <v>45</v>
      </c>
      <c r="B47" s="39">
        <f t="shared" si="1"/>
        <v>-45</v>
      </c>
      <c r="C47" s="39">
        <v>0</v>
      </c>
      <c r="D47" s="39">
        <v>0</v>
      </c>
      <c r="E47" s="40">
        <v>22.560835711269387</v>
      </c>
      <c r="F47" s="7">
        <f>FORECAST(A47,INDEX(ross!I$3:I$960,MATCH(A47,ross!B$3:B$960,1)):INDEX(ross!I$3:I$960,MATCH(A47,ross!B$3:B$960,1)+1),INDEX(ross!B$3:B$960,MATCH(A47,ross!B$3:B$960,1)):INDEX(ross!B$3:B$960,MATCH(A47,ross!B$3:B$960,1)+1))</f>
        <v>1.1417071984933083</v>
      </c>
      <c r="G47" s="3">
        <f t="shared" si="0"/>
        <v>1.0000000000000001E-30</v>
      </c>
      <c r="H47" s="9">
        <f>FORECAST(A47,INDEX('18O'!C$3:C$29,MATCH(A47,'18O'!A$3:A$29,1)):INDEX('18O'!C$3:C$29,MATCH(A47,'18O'!A$3:A$29,1)+1),INDEX('18O'!A$3:A$29,MATCH(A47,'18O'!A$3:A$29,1)):INDEX('18O'!A$3:A$29,MATCH(A47,'18O'!A$3:A$29,1)+1))</f>
        <v>111.5374074074074</v>
      </c>
      <c r="I47" s="27">
        <f>'39Ar'!E47</f>
        <v>0.93409836065573781</v>
      </c>
      <c r="J47" s="8">
        <f>FORECAST($A47,INDEX(NG!B$2:B$17,MATCH($A47,NG!A$2:A$17,1)):INDEX(NG!B$2:B$17,MATCH($A47,NG!A$2:A$17,1)+1),INDEX(NG!A$2:A$17,MATCH($A47,NG!A$2:A$17,1)):INDEX(NG!A$2:A$17,MATCH($A47,NG!A$2:A$17,1)+1))</f>
        <v>3.2345218318268238E-7</v>
      </c>
      <c r="K47" s="8">
        <f>FORECAST($A47,INDEX(NG!D$2:D$18,MATCH($A47,NG!C$2:C$18,1)):INDEX(NG!D$2:D$18,MATCH($A47,NG!C$2:C$18,1)+1),INDEX(NG!C$2:C$18,MATCH($A47,NG!C$2:C$18,1)):INDEX(NG!C$2:C$18,MATCH($A47,NG!C$2:C$18,1)+1))</f>
        <v>1.4678798795625613E-7</v>
      </c>
      <c r="L47" s="8">
        <f>FORECAST($A47,INDEX(NG!F$2:F$14,MATCH($A47,NG!E$2:E$14,1)):INDEX(NG!F$2:F$14,MATCH($A47,NG!E$2:E$14,1)+1),INDEX(NG!E$2:E$14,MATCH($A47,NG!E$2:E$14,1)):INDEX(NG!E$2:E$14,MATCH($A47,NG!E$2:E$14,1)+1))</f>
        <v>7.9329392905622508E-7</v>
      </c>
      <c r="M47" s="8">
        <f>FORECAST($A47,INDEX(NG!H$2:H$14,MATCH($A47,NG!G$2:G$14,1)):INDEX(NG!H$2:H$14,MATCH($A47,NG!G$2:G$14,1)+1),INDEX(NG!G$2:G$14,MATCH($A47,NG!G$2:G$14,1)):INDEX(NG!G$2:G$14,MATCH($A47,NG!G$2:G$14,1)+1))</f>
        <v>5.1176597844116781E-8</v>
      </c>
      <c r="N47" s="3">
        <v>3.0000000000000001E-6</v>
      </c>
      <c r="O47" s="3">
        <v>5.0000000000000003E-10</v>
      </c>
    </row>
    <row r="48" spans="1:15" x14ac:dyDescent="0.35">
      <c r="A48">
        <v>46</v>
      </c>
      <c r="B48" s="39">
        <f t="shared" si="1"/>
        <v>-46</v>
      </c>
      <c r="C48" s="39">
        <v>0</v>
      </c>
      <c r="D48" s="39">
        <v>0</v>
      </c>
      <c r="E48" s="40">
        <v>22.552269181145579</v>
      </c>
      <c r="F48" s="7">
        <f>FORECAST(A48,INDEX(ross!I$3:I$960,MATCH(A48,ross!B$3:B$960,1)):INDEX(ross!I$3:I$960,MATCH(A48,ross!B$3:B$960,1)+1),INDEX(ross!B$3:B$960,MATCH(A48,ross!B$3:B$960,1)):INDEX(ross!B$3:B$960,MATCH(A48,ross!B$3:B$960,1)+1))</f>
        <v>1.1461983522936841</v>
      </c>
      <c r="G48" s="3">
        <f t="shared" si="0"/>
        <v>1.0000000000000001E-30</v>
      </c>
      <c r="H48" s="9">
        <f>FORECAST(A48,INDEX('18O'!C$3:C$29,MATCH(A48,'18O'!A$3:A$29,1)):INDEX('18O'!C$3:C$29,MATCH(A48,'18O'!A$3:A$29,1)+1),INDEX('18O'!A$3:A$29,MATCH(A48,'18O'!A$3:A$29,1)):INDEX('18O'!A$3:A$29,MATCH(A48,'18O'!A$3:A$29,1)+1))</f>
        <v>111.53680246913581</v>
      </c>
      <c r="I48" s="27">
        <f>'39Ar'!E48</f>
        <v>0.92893442622950828</v>
      </c>
      <c r="J48" s="8">
        <f>FORECAST($A48,INDEX(NG!B$2:B$17,MATCH($A48,NG!A$2:A$17,1)):INDEX(NG!B$2:B$17,MATCH($A48,NG!A$2:A$17,1)+1),INDEX(NG!A$2:A$17,MATCH($A48,NG!A$2:A$17,1)):INDEX(NG!A$2:A$17,MATCH($A48,NG!A$2:A$17,1)+1))</f>
        <v>3.7091421340372334E-7</v>
      </c>
      <c r="K48" s="8">
        <f>FORECAST($A48,INDEX(NG!D$2:D$18,MATCH($A48,NG!C$2:C$18,1)):INDEX(NG!D$2:D$18,MATCH($A48,NG!C$2:C$18,1)+1),INDEX(NG!C$2:C$18,MATCH($A48,NG!C$2:C$18,1)):INDEX(NG!C$2:C$18,MATCH($A48,NG!C$2:C$18,1)+1))</f>
        <v>1.4680553511709956E-7</v>
      </c>
      <c r="L48" s="8">
        <f>FORECAST($A48,INDEX(NG!F$2:F$14,MATCH($A48,NG!E$2:E$14,1)):INDEX(NG!F$2:F$14,MATCH($A48,NG!E$2:E$14,1)+1),INDEX(NG!E$2:E$14,MATCH($A48,NG!E$2:E$14,1)):INDEX(NG!E$2:E$14,MATCH($A48,NG!E$2:E$14,1)+1))</f>
        <v>7.9366036204708965E-7</v>
      </c>
      <c r="M48" s="8">
        <f>FORECAST($A48,INDEX(NG!H$2:H$14,MATCH($A48,NG!G$2:G$14,1)):INDEX(NG!H$2:H$14,MATCH($A48,NG!G$2:G$14,1)+1),INDEX(NG!G$2:G$14,MATCH($A48,NG!G$2:G$14,1)):INDEX(NG!G$2:G$14,MATCH($A48,NG!G$2:G$14,1)+1))</f>
        <v>5.1212804313110004E-8</v>
      </c>
      <c r="N48" s="3">
        <v>3.0000000000000001E-6</v>
      </c>
      <c r="O48" s="3">
        <v>5.0000000000000003E-10</v>
      </c>
    </row>
    <row r="49" spans="1:15" x14ac:dyDescent="0.35">
      <c r="A49">
        <v>47</v>
      </c>
      <c r="B49" s="39">
        <f t="shared" si="1"/>
        <v>-47</v>
      </c>
      <c r="C49" s="39">
        <v>0</v>
      </c>
      <c r="D49" s="39">
        <v>0</v>
      </c>
      <c r="E49" s="40">
        <v>22.544921198534084</v>
      </c>
      <c r="F49" s="7">
        <f>FORECAST(A49,INDEX(ross!I$3:I$960,MATCH(A49,ross!B$3:B$960,1)):INDEX(ross!I$3:I$960,MATCH(A49,ross!B$3:B$960,1)+1),INDEX(ross!B$3:B$960,MATCH(A49,ross!B$3:B$960,1)):INDEX(ross!B$3:B$960,MATCH(A49,ross!B$3:B$960,1)+1))</f>
        <v>1.1529269623127822</v>
      </c>
      <c r="G49" s="3">
        <f t="shared" si="0"/>
        <v>1.0000000000000001E-30</v>
      </c>
      <c r="H49" s="9">
        <f>FORECAST(A49,INDEX('18O'!C$3:C$29,MATCH(A49,'18O'!A$3:A$29,1)):INDEX('18O'!C$3:C$29,MATCH(A49,'18O'!A$3:A$29,1)+1),INDEX('18O'!A$3:A$29,MATCH(A49,'18O'!A$3:A$29,1)):INDEX('18O'!A$3:A$29,MATCH(A49,'18O'!A$3:A$29,1)+1))</f>
        <v>111.5361975308642</v>
      </c>
      <c r="I49" s="27">
        <f>'39Ar'!E49</f>
        <v>0.92377049180327875</v>
      </c>
      <c r="J49" s="8">
        <f>FORECAST($A49,INDEX(NG!B$2:B$17,MATCH($A49,NG!A$2:A$17,1)):INDEX(NG!B$2:B$17,MATCH($A49,NG!A$2:A$17,1)+1),INDEX(NG!A$2:A$17,MATCH($A49,NG!A$2:A$17,1)):INDEX(NG!A$2:A$17,MATCH($A49,NG!A$2:A$17,1)+1))</f>
        <v>4.1837624362476387E-7</v>
      </c>
      <c r="K49" s="8">
        <f>FORECAST($A49,INDEX(NG!D$2:D$18,MATCH($A49,NG!C$2:C$18,1)):INDEX(NG!D$2:D$18,MATCH($A49,NG!C$2:C$18,1)+1),INDEX(NG!C$2:C$18,MATCH($A49,NG!C$2:C$18,1)):INDEX(NG!C$2:C$18,MATCH($A49,NG!C$2:C$18,1)+1))</f>
        <v>1.4682308227794298E-7</v>
      </c>
      <c r="L49" s="8">
        <f>FORECAST($A49,INDEX(NG!F$2:F$14,MATCH($A49,NG!E$2:E$14,1)):INDEX(NG!F$2:F$14,MATCH($A49,NG!E$2:E$14,1)+1),INDEX(NG!E$2:E$14,MATCH($A49,NG!E$2:E$14,1)):INDEX(NG!E$2:E$14,MATCH($A49,NG!E$2:E$14,1)+1))</f>
        <v>7.9402679503795432E-7</v>
      </c>
      <c r="M49" s="8">
        <f>FORECAST($A49,INDEX(NG!H$2:H$14,MATCH($A49,NG!G$2:G$14,1)):INDEX(NG!H$2:H$14,MATCH($A49,NG!G$2:G$14,1)+1),INDEX(NG!G$2:G$14,MATCH($A49,NG!G$2:G$14,1)):INDEX(NG!G$2:G$14,MATCH($A49,NG!G$2:G$14,1)+1))</f>
        <v>5.1249010782103227E-8</v>
      </c>
      <c r="N49" s="3">
        <v>3.0000000000000001E-6</v>
      </c>
      <c r="O49" s="3">
        <v>5.0000000000000003E-10</v>
      </c>
    </row>
    <row r="50" spans="1:15" x14ac:dyDescent="0.35">
      <c r="A50">
        <v>48</v>
      </c>
      <c r="B50" s="39">
        <f t="shared" si="1"/>
        <v>-48</v>
      </c>
      <c r="C50" s="39">
        <v>0</v>
      </c>
      <c r="D50" s="39">
        <v>0</v>
      </c>
      <c r="E50" s="40">
        <v>22.53997</v>
      </c>
      <c r="F50" s="7">
        <f>FORECAST(A50,INDEX(ross!I$3:I$960,MATCH(A50,ross!B$3:B$960,1)):INDEX(ross!I$3:I$960,MATCH(A50,ross!B$3:B$960,1)+1),INDEX(ross!B$3:B$960,MATCH(A50,ross!B$3:B$960,1)):INDEX(ross!B$3:B$960,MATCH(A50,ross!B$3:B$960,1)+1))</f>
        <v>1.155460262562503</v>
      </c>
      <c r="G50" s="3">
        <f t="shared" si="0"/>
        <v>1.0000000000000001E-30</v>
      </c>
      <c r="H50" s="9">
        <f>FORECAST(A50,INDEX('18O'!C$3:C$29,MATCH(A50,'18O'!A$3:A$29,1)):INDEX('18O'!C$3:C$29,MATCH(A50,'18O'!A$3:A$29,1)+1),INDEX('18O'!A$3:A$29,MATCH(A50,'18O'!A$3:A$29,1)):INDEX('18O'!A$3:A$29,MATCH(A50,'18O'!A$3:A$29,1)+1))</f>
        <v>111.53559259259259</v>
      </c>
      <c r="I50" s="27">
        <f>'39Ar'!E50</f>
        <v>0.91860655737704922</v>
      </c>
      <c r="J50" s="8">
        <f>FORECAST($A50,INDEX(NG!B$2:B$17,MATCH($A50,NG!A$2:A$17,1)):INDEX(NG!B$2:B$17,MATCH($A50,NG!A$2:A$17,1)+1),INDEX(NG!A$2:A$17,MATCH($A50,NG!A$2:A$17,1)):INDEX(NG!A$2:A$17,MATCH($A50,NG!A$2:A$17,1)+1))</f>
        <v>4.6583827384580483E-7</v>
      </c>
      <c r="K50" s="8">
        <f>FORECAST($A50,INDEX(NG!D$2:D$18,MATCH($A50,NG!C$2:C$18,1)):INDEX(NG!D$2:D$18,MATCH($A50,NG!C$2:C$18,1)+1),INDEX(NG!C$2:C$18,MATCH($A50,NG!C$2:C$18,1)):INDEX(NG!C$2:C$18,MATCH($A50,NG!C$2:C$18,1)+1))</f>
        <v>1.468406294387864E-7</v>
      </c>
      <c r="L50" s="8">
        <f>FORECAST($A50,INDEX(NG!F$2:F$14,MATCH($A50,NG!E$2:E$14,1)):INDEX(NG!F$2:F$14,MATCH($A50,NG!E$2:E$14,1)+1),INDEX(NG!E$2:E$14,MATCH($A50,NG!E$2:E$14,1)):INDEX(NG!E$2:E$14,MATCH($A50,NG!E$2:E$14,1)+1))</f>
        <v>7.9439322802881888E-7</v>
      </c>
      <c r="M50" s="8">
        <f>FORECAST($A50,INDEX(NG!H$2:H$14,MATCH($A50,NG!G$2:G$14,1)):INDEX(NG!H$2:H$14,MATCH($A50,NG!G$2:G$14,1)+1),INDEX(NG!G$2:G$14,MATCH($A50,NG!G$2:G$14,1)):INDEX(NG!G$2:G$14,MATCH($A50,NG!G$2:G$14,1)+1))</f>
        <v>5.1285217251096451E-8</v>
      </c>
      <c r="N50" s="3">
        <v>3.0000000000000001E-6</v>
      </c>
      <c r="O50" s="3">
        <v>5.0000000000000003E-10</v>
      </c>
    </row>
    <row r="51" spans="1:15" x14ac:dyDescent="0.35">
      <c r="A51">
        <v>49</v>
      </c>
      <c r="B51" s="39">
        <f t="shared" si="1"/>
        <v>-49</v>
      </c>
      <c r="C51" s="39">
        <v>0</v>
      </c>
      <c r="D51" s="39">
        <v>0</v>
      </c>
      <c r="E51" s="40">
        <v>22.53997</v>
      </c>
      <c r="F51" s="7">
        <f>FORECAST(A51,INDEX(ross!I$3:I$960,MATCH(A51,ross!B$3:B$960,1)):INDEX(ross!I$3:I$960,MATCH(A51,ross!B$3:B$960,1)+1),INDEX(ross!B$3:B$960,MATCH(A51,ross!B$3:B$960,1)):INDEX(ross!B$3:B$960,MATCH(A51,ross!B$3:B$960,1)+1))</f>
        <v>1.1600584383346222</v>
      </c>
      <c r="G51" s="3">
        <f t="shared" si="0"/>
        <v>1.0000000000000001E-30</v>
      </c>
      <c r="H51" s="9">
        <f>FORECAST(A51,INDEX('18O'!C$3:C$29,MATCH(A51,'18O'!A$3:A$29,1)):INDEX('18O'!C$3:C$29,MATCH(A51,'18O'!A$3:A$29,1)+1),INDEX('18O'!A$3:A$29,MATCH(A51,'18O'!A$3:A$29,1)):INDEX('18O'!A$3:A$29,MATCH(A51,'18O'!A$3:A$29,1)+1))</f>
        <v>111.53498765432099</v>
      </c>
      <c r="I51" s="27">
        <f>'39Ar'!E51</f>
        <v>0.91344262295081968</v>
      </c>
      <c r="J51" s="8">
        <f>FORECAST($A51,INDEX(NG!B$2:B$17,MATCH($A51,NG!A$2:A$17,1)):INDEX(NG!B$2:B$17,MATCH($A51,NG!A$2:A$17,1)+1),INDEX(NG!A$2:A$17,MATCH($A51,NG!A$2:A$17,1)):INDEX(NG!A$2:A$17,MATCH($A51,NG!A$2:A$17,1)+1))</f>
        <v>5.1330030406684579E-7</v>
      </c>
      <c r="K51" s="8">
        <f>FORECAST($A51,INDEX(NG!D$2:D$18,MATCH($A51,NG!C$2:C$18,1)):INDEX(NG!D$2:D$18,MATCH($A51,NG!C$2:C$18,1)+1),INDEX(NG!C$2:C$18,MATCH($A51,NG!C$2:C$18,1)):INDEX(NG!C$2:C$18,MATCH($A51,NG!C$2:C$18,1)+1))</f>
        <v>1.4685817659962982E-7</v>
      </c>
      <c r="L51" s="8">
        <f>FORECAST($A51,INDEX(NG!F$2:F$14,MATCH($A51,NG!E$2:E$14,1)):INDEX(NG!F$2:F$14,MATCH($A51,NG!E$2:E$14,1)+1),INDEX(NG!E$2:E$14,MATCH($A51,NG!E$2:E$14,1)):INDEX(NG!E$2:E$14,MATCH($A51,NG!E$2:E$14,1)+1))</f>
        <v>7.9475966101968356E-7</v>
      </c>
      <c r="M51" s="8">
        <f>FORECAST($A51,INDEX(NG!H$2:H$14,MATCH($A51,NG!G$2:G$14,1)):INDEX(NG!H$2:H$14,MATCH($A51,NG!G$2:G$14,1)+1),INDEX(NG!G$2:G$14,MATCH($A51,NG!G$2:G$14,1)):INDEX(NG!G$2:G$14,MATCH($A51,NG!G$2:G$14,1)+1))</f>
        <v>5.1321423720089674E-8</v>
      </c>
      <c r="N51" s="3">
        <v>3.0000000000000001E-6</v>
      </c>
      <c r="O51" s="3">
        <v>5.0000000000000003E-10</v>
      </c>
    </row>
    <row r="52" spans="1:15" x14ac:dyDescent="0.35">
      <c r="A52">
        <v>50</v>
      </c>
      <c r="B52" s="39">
        <f t="shared" si="1"/>
        <v>-50</v>
      </c>
      <c r="C52" s="39">
        <v>0</v>
      </c>
      <c r="D52" s="39">
        <v>0</v>
      </c>
      <c r="E52" s="40">
        <v>22.53997</v>
      </c>
      <c r="F52" s="7">
        <f>FORECAST(A52,INDEX(ross!I$3:I$960,MATCH(A52,ross!B$3:B$960,1)):INDEX(ross!I$3:I$960,MATCH(A52,ross!B$3:B$960,1)+1),INDEX(ross!B$3:B$960,MATCH(A52,ross!B$3:B$960,1)):INDEX(ross!B$3:B$960,MATCH(A52,ross!B$3:B$960,1)+1))</f>
        <v>1.1630095818978226</v>
      </c>
      <c r="G52" s="3">
        <f t="shared" si="0"/>
        <v>1.0000000000000001E-30</v>
      </c>
      <c r="H52" s="9">
        <f>FORECAST(A52,INDEX('18O'!C$3:C$29,MATCH(A52,'18O'!A$3:A$29,1)):INDEX('18O'!C$3:C$29,MATCH(A52,'18O'!A$3:A$29,1)+1),INDEX('18O'!A$3:A$29,MATCH(A52,'18O'!A$3:A$29,1)):INDEX('18O'!A$3:A$29,MATCH(A52,'18O'!A$3:A$29,1)+1))</f>
        <v>111.53438271604938</v>
      </c>
      <c r="I52" s="27">
        <f>'39Ar'!E52</f>
        <v>0.90827868852459026</v>
      </c>
      <c r="J52" s="8">
        <f>FORECAST($A52,INDEX(NG!B$2:B$17,MATCH($A52,NG!A$2:A$17,1)):INDEX(NG!B$2:B$17,MATCH($A52,NG!A$2:A$17,1)+1),INDEX(NG!A$2:A$17,MATCH($A52,NG!A$2:A$17,1)):INDEX(NG!A$2:A$17,MATCH($A52,NG!A$2:A$17,1)+1))</f>
        <v>5.6076233428788633E-7</v>
      </c>
      <c r="K52" s="8">
        <f>FORECAST($A52,INDEX(NG!D$2:D$18,MATCH($A52,NG!C$2:C$18,1)):INDEX(NG!D$2:D$18,MATCH($A52,NG!C$2:C$18,1)+1),INDEX(NG!C$2:C$18,MATCH($A52,NG!C$2:C$18,1)):INDEX(NG!C$2:C$18,MATCH($A52,NG!C$2:C$18,1)+1))</f>
        <v>1.4687572376047325E-7</v>
      </c>
      <c r="L52" s="8">
        <f>FORECAST($A52,INDEX(NG!F$2:F$14,MATCH($A52,NG!E$2:E$14,1)):INDEX(NG!F$2:F$14,MATCH($A52,NG!E$2:E$14,1)+1),INDEX(NG!E$2:E$14,MATCH($A52,NG!E$2:E$14,1)):INDEX(NG!E$2:E$14,MATCH($A52,NG!E$2:E$14,1)+1))</f>
        <v>7.9512609401054812E-7</v>
      </c>
      <c r="M52" s="8">
        <f>FORECAST($A52,INDEX(NG!H$2:H$14,MATCH($A52,NG!G$2:G$14,1)):INDEX(NG!H$2:H$14,MATCH($A52,NG!G$2:G$14,1)+1),INDEX(NG!G$2:G$14,MATCH($A52,NG!G$2:G$14,1)):INDEX(NG!G$2:G$14,MATCH($A52,NG!G$2:G$14,1)+1))</f>
        <v>5.1357630189082897E-8</v>
      </c>
      <c r="N52" s="3">
        <v>3.0000000000000001E-6</v>
      </c>
      <c r="O52" s="3">
        <v>5.0000000000000003E-10</v>
      </c>
    </row>
    <row r="53" spans="1:15" x14ac:dyDescent="0.35">
      <c r="A53">
        <v>51</v>
      </c>
      <c r="B53" s="39">
        <f t="shared" si="1"/>
        <v>-51</v>
      </c>
      <c r="C53" s="39">
        <v>0</v>
      </c>
      <c r="D53" s="39">
        <v>0</v>
      </c>
      <c r="E53" s="40">
        <v>22.538335871956551</v>
      </c>
      <c r="F53" s="7">
        <f>FORECAST(A53,INDEX(ross!I$3:I$960,MATCH(A53,ross!B$3:B$960,1)):INDEX(ross!I$3:I$960,MATCH(A53,ross!B$3:B$960,1)+1),INDEX(ross!B$3:B$960,MATCH(A53,ross!B$3:B$960,1)):INDEX(ross!B$3:B$960,MATCH(A53,ross!B$3:B$960,1)+1))</f>
        <v>1.1669580782740288</v>
      </c>
      <c r="G53" s="3">
        <f t="shared" si="0"/>
        <v>1.0000000000000001E-30</v>
      </c>
      <c r="H53" s="9">
        <f>FORECAST(A53,INDEX('18O'!C$3:C$29,MATCH(A53,'18O'!A$3:A$29,1)):INDEX('18O'!C$3:C$29,MATCH(A53,'18O'!A$3:A$29,1)+1),INDEX('18O'!A$3:A$29,MATCH(A53,'18O'!A$3:A$29,1)):INDEX('18O'!A$3:A$29,MATCH(A53,'18O'!A$3:A$29,1)+1))</f>
        <v>111.53377777777777</v>
      </c>
      <c r="I53" s="27">
        <f>'39Ar'!E53</f>
        <v>0.90311475409836073</v>
      </c>
      <c r="J53" s="8">
        <f>FORECAST($A53,INDEX(NG!B$2:B$17,MATCH($A53,NG!A$2:A$17,1)):INDEX(NG!B$2:B$17,MATCH($A53,NG!A$2:A$17,1)+1),INDEX(NG!A$2:A$17,MATCH($A53,NG!A$2:A$17,1)):INDEX(NG!A$2:A$17,MATCH($A53,NG!A$2:A$17,1)+1))</f>
        <v>6.0822436450892728E-7</v>
      </c>
      <c r="K53" s="8">
        <f>FORECAST($A53,INDEX(NG!D$2:D$18,MATCH($A53,NG!C$2:C$18,1)):INDEX(NG!D$2:D$18,MATCH($A53,NG!C$2:C$18,1)+1),INDEX(NG!C$2:C$18,MATCH($A53,NG!C$2:C$18,1)):INDEX(NG!C$2:C$18,MATCH($A53,NG!C$2:C$18,1)+1))</f>
        <v>1.4689327092131664E-7</v>
      </c>
      <c r="L53" s="8">
        <f>FORECAST($A53,INDEX(NG!F$2:F$14,MATCH($A53,NG!E$2:E$14,1)):INDEX(NG!F$2:F$14,MATCH($A53,NG!E$2:E$14,1)+1),INDEX(NG!E$2:E$14,MATCH($A53,NG!E$2:E$14,1)):INDEX(NG!E$2:E$14,MATCH($A53,NG!E$2:E$14,1)+1))</f>
        <v>7.9549252700141279E-7</v>
      </c>
      <c r="M53" s="8">
        <f>FORECAST($A53,INDEX(NG!H$2:H$14,MATCH($A53,NG!G$2:G$14,1)):INDEX(NG!H$2:H$14,MATCH($A53,NG!G$2:G$14,1)+1),INDEX(NG!G$2:G$14,MATCH($A53,NG!G$2:G$14,1)):INDEX(NG!G$2:G$14,MATCH($A53,NG!G$2:G$14,1)+1))</f>
        <v>5.139383665807612E-8</v>
      </c>
      <c r="N53" s="3">
        <v>3.0000000000000001E-6</v>
      </c>
      <c r="O53" s="3">
        <v>5.0000000000000003E-10</v>
      </c>
    </row>
    <row r="54" spans="1:15" x14ac:dyDescent="0.35">
      <c r="A54">
        <v>52</v>
      </c>
      <c r="B54" s="39">
        <f t="shared" si="1"/>
        <v>-52</v>
      </c>
      <c r="C54" s="39">
        <v>0</v>
      </c>
      <c r="D54" s="39">
        <v>0</v>
      </c>
      <c r="E54" s="40">
        <v>22.536670000000001</v>
      </c>
      <c r="F54" s="7">
        <f>FORECAST(A54,INDEX(ross!I$3:I$960,MATCH(A54,ross!B$3:B$960,1)):INDEX(ross!I$3:I$960,MATCH(A54,ross!B$3:B$960,1)+1),INDEX(ross!B$3:B$960,MATCH(A54,ross!B$3:B$960,1)):INDEX(ross!B$3:B$960,MATCH(A54,ross!B$3:B$960,1)+1))</f>
        <v>1.1731352563536683</v>
      </c>
      <c r="G54" s="3">
        <f t="shared" si="0"/>
        <v>1.0000000000000001E-30</v>
      </c>
      <c r="H54" s="9">
        <f>FORECAST(A54,INDEX('18O'!C$3:C$29,MATCH(A54,'18O'!A$3:A$29,1)):INDEX('18O'!C$3:C$29,MATCH(A54,'18O'!A$3:A$29,1)+1),INDEX('18O'!A$3:A$29,MATCH(A54,'18O'!A$3:A$29,1)):INDEX('18O'!A$3:A$29,MATCH(A54,'18O'!A$3:A$29,1)+1))</f>
        <v>111.53397058823529</v>
      </c>
      <c r="I54" s="27">
        <f>'39Ar'!E54</f>
        <v>0.8979508196721312</v>
      </c>
      <c r="J54" s="8">
        <f>FORECAST($A54,INDEX(NG!B$2:B$17,MATCH($A54,NG!A$2:A$17,1)):INDEX(NG!B$2:B$17,MATCH($A54,NG!A$2:A$17,1)+1),INDEX(NG!A$2:A$17,MATCH($A54,NG!A$2:A$17,1)):INDEX(NG!A$2:A$17,MATCH($A54,NG!A$2:A$17,1)+1))</f>
        <v>6.5568639472996782E-7</v>
      </c>
      <c r="K54" s="8">
        <f>FORECAST($A54,INDEX(NG!D$2:D$18,MATCH($A54,NG!C$2:C$18,1)):INDEX(NG!D$2:D$18,MATCH($A54,NG!C$2:C$18,1)+1),INDEX(NG!C$2:C$18,MATCH($A54,NG!C$2:C$18,1)):INDEX(NG!C$2:C$18,MATCH($A54,NG!C$2:C$18,1)+1))</f>
        <v>1.4691081808216006E-7</v>
      </c>
      <c r="L54" s="8">
        <f>FORECAST($A54,INDEX(NG!F$2:F$14,MATCH($A54,NG!E$2:E$14,1)):INDEX(NG!F$2:F$14,MATCH($A54,NG!E$2:E$14,1)+1),INDEX(NG!E$2:E$14,MATCH($A54,NG!E$2:E$14,1)):INDEX(NG!E$2:E$14,MATCH($A54,NG!E$2:E$14,1)+1))</f>
        <v>7.9585895999227736E-7</v>
      </c>
      <c r="M54" s="8">
        <f>FORECAST($A54,INDEX(NG!H$2:H$14,MATCH($A54,NG!G$2:G$14,1)):INDEX(NG!H$2:H$14,MATCH($A54,NG!G$2:G$14,1)+1),INDEX(NG!G$2:G$14,MATCH($A54,NG!G$2:G$14,1)):INDEX(NG!G$2:G$14,MATCH($A54,NG!G$2:G$14,1)+1))</f>
        <v>5.1430043127069343E-8</v>
      </c>
      <c r="N54" s="3">
        <v>3.0000000000000001E-6</v>
      </c>
      <c r="O54" s="3">
        <v>5.0000000000000003E-10</v>
      </c>
    </row>
    <row r="55" spans="1:15" x14ac:dyDescent="0.35">
      <c r="A55">
        <v>53</v>
      </c>
      <c r="B55" s="39">
        <f t="shared" si="1"/>
        <v>-53</v>
      </c>
      <c r="C55" s="39">
        <v>0</v>
      </c>
      <c r="D55" s="39">
        <v>0</v>
      </c>
      <c r="E55" s="40">
        <v>22.536670000000001</v>
      </c>
      <c r="F55" s="7">
        <f>FORECAST(A55,INDEX(ross!I$3:I$960,MATCH(A55,ross!B$3:B$960,1)):INDEX(ross!I$3:I$960,MATCH(A55,ross!B$3:B$960,1)+1),INDEX(ross!B$3:B$960,MATCH(A55,ross!B$3:B$960,1)):INDEX(ross!B$3:B$960,MATCH(A55,ross!B$3:B$960,1)+1))</f>
        <v>1.181387450436405</v>
      </c>
      <c r="G55" s="3">
        <f t="shared" si="0"/>
        <v>1.0000000000000001E-30</v>
      </c>
      <c r="H55" s="9">
        <f>FORECAST(A55,INDEX('18O'!C$3:C$29,MATCH(A55,'18O'!A$3:A$29,1)):INDEX('18O'!C$3:C$29,MATCH(A55,'18O'!A$3:A$29,1)+1),INDEX('18O'!A$3:A$29,MATCH(A55,'18O'!A$3:A$29,1)):INDEX('18O'!A$3:A$29,MATCH(A55,'18O'!A$3:A$29,1)+1))</f>
        <v>111.53637254901962</v>
      </c>
      <c r="I55" s="27">
        <f>'39Ar'!E55</f>
        <v>0.89278688524590177</v>
      </c>
      <c r="J55" s="8">
        <f>FORECAST($A55,INDEX(NG!B$2:B$17,MATCH($A55,NG!A$2:A$17,1)):INDEX(NG!B$2:B$17,MATCH($A55,NG!A$2:A$17,1)+1),INDEX(NG!A$2:A$17,MATCH($A55,NG!A$2:A$17,1)):INDEX(NG!A$2:A$17,MATCH($A55,NG!A$2:A$17,1)+1))</f>
        <v>7.0314842495100878E-7</v>
      </c>
      <c r="K55" s="8">
        <f>FORECAST($A55,INDEX(NG!D$2:D$18,MATCH($A55,NG!C$2:C$18,1)):INDEX(NG!D$2:D$18,MATCH($A55,NG!C$2:C$18,1)+1),INDEX(NG!C$2:C$18,MATCH($A55,NG!C$2:C$18,1)):INDEX(NG!C$2:C$18,MATCH($A55,NG!C$2:C$18,1)+1))</f>
        <v>1.4692836524300349E-7</v>
      </c>
      <c r="L55" s="8">
        <f>FORECAST($A55,INDEX(NG!F$2:F$14,MATCH($A55,NG!E$2:E$14,1)):INDEX(NG!F$2:F$14,MATCH($A55,NG!E$2:E$14,1)+1),INDEX(NG!E$2:E$14,MATCH($A55,NG!E$2:E$14,1)):INDEX(NG!E$2:E$14,MATCH($A55,NG!E$2:E$14,1)+1))</f>
        <v>7.9622539298314203E-7</v>
      </c>
      <c r="M55" s="8">
        <f>FORECAST($A55,INDEX(NG!H$2:H$14,MATCH($A55,NG!G$2:G$14,1)):INDEX(NG!H$2:H$14,MATCH($A55,NG!G$2:G$14,1)+1),INDEX(NG!G$2:G$14,MATCH($A55,NG!G$2:G$14,1)):INDEX(NG!G$2:G$14,MATCH($A55,NG!G$2:G$14,1)+1))</f>
        <v>5.1466249596062567E-8</v>
      </c>
      <c r="N55" s="3">
        <v>3.0000000000000001E-6</v>
      </c>
      <c r="O55" s="3">
        <v>5.0000000000000003E-10</v>
      </c>
    </row>
    <row r="56" spans="1:15" x14ac:dyDescent="0.35">
      <c r="A56">
        <v>54</v>
      </c>
      <c r="B56" s="39">
        <f t="shared" si="1"/>
        <v>-54</v>
      </c>
      <c r="C56" s="39">
        <v>0</v>
      </c>
      <c r="D56" s="39">
        <v>0</v>
      </c>
      <c r="E56" s="40">
        <v>22.541968184884006</v>
      </c>
      <c r="F56" s="7">
        <f>FORECAST(A56,INDEX(ross!I$3:I$960,MATCH(A56,ross!B$3:B$960,1)):INDEX(ross!I$3:I$960,MATCH(A56,ross!B$3:B$960,1)+1),INDEX(ross!B$3:B$960,MATCH(A56,ross!B$3:B$960,1)):INDEX(ross!B$3:B$960,MATCH(A56,ross!B$3:B$960,1)+1))</f>
        <v>1.1862228544338447</v>
      </c>
      <c r="G56" s="3">
        <f t="shared" si="0"/>
        <v>1.0000000000000001E-30</v>
      </c>
      <c r="H56" s="9">
        <f>FORECAST(A56,INDEX('18O'!C$3:C$29,MATCH(A56,'18O'!A$3:A$29,1)):INDEX('18O'!C$3:C$29,MATCH(A56,'18O'!A$3:A$29,1)+1),INDEX('18O'!A$3:A$29,MATCH(A56,'18O'!A$3:A$29,1)):INDEX('18O'!A$3:A$29,MATCH(A56,'18O'!A$3:A$29,1)+1))</f>
        <v>111.53877450980393</v>
      </c>
      <c r="I56" s="27">
        <f>'39Ar'!E56</f>
        <v>0.88762295081967224</v>
      </c>
      <c r="J56" s="8">
        <f>FORECAST($A56,INDEX(NG!B$2:B$17,MATCH($A56,NG!A$2:A$17,1)):INDEX(NG!B$2:B$17,MATCH($A56,NG!A$2:A$17,1)+1),INDEX(NG!A$2:A$17,MATCH($A56,NG!A$2:A$17,1)):INDEX(NG!A$2:A$17,MATCH($A56,NG!A$2:A$17,1)+1))</f>
        <v>7.5061045517204931E-7</v>
      </c>
      <c r="K56" s="8">
        <f>FORECAST($A56,INDEX(NG!D$2:D$18,MATCH($A56,NG!C$2:C$18,1)):INDEX(NG!D$2:D$18,MATCH($A56,NG!C$2:C$18,1)+1),INDEX(NG!C$2:C$18,MATCH($A56,NG!C$2:C$18,1)):INDEX(NG!C$2:C$18,MATCH($A56,NG!C$2:C$18,1)+1))</f>
        <v>1.4694591240384691E-7</v>
      </c>
      <c r="L56" s="8">
        <f>FORECAST($A56,INDEX(NG!F$2:F$14,MATCH($A56,NG!E$2:E$14,1)):INDEX(NG!F$2:F$14,MATCH($A56,NG!E$2:E$14,1)+1),INDEX(NG!E$2:E$14,MATCH($A56,NG!E$2:E$14,1)):INDEX(NG!E$2:E$14,MATCH($A56,NG!E$2:E$14,1)+1))</f>
        <v>7.9659182597400659E-7</v>
      </c>
      <c r="M56" s="8">
        <f>FORECAST($A56,INDEX(NG!H$2:H$14,MATCH($A56,NG!G$2:G$14,1)):INDEX(NG!H$2:H$14,MATCH($A56,NG!G$2:G$14,1)+1),INDEX(NG!G$2:G$14,MATCH($A56,NG!G$2:G$14,1)):INDEX(NG!G$2:G$14,MATCH($A56,NG!G$2:G$14,1)+1))</f>
        <v>5.150245606505579E-8</v>
      </c>
      <c r="N56" s="3">
        <v>3.0000000000000001E-6</v>
      </c>
      <c r="O56" s="3">
        <v>5.0000000000000003E-10</v>
      </c>
    </row>
    <row r="57" spans="1:15" x14ac:dyDescent="0.35">
      <c r="A57">
        <v>55</v>
      </c>
      <c r="B57" s="39">
        <f t="shared" si="1"/>
        <v>-55</v>
      </c>
      <c r="C57" s="39">
        <v>0</v>
      </c>
      <c r="D57" s="39">
        <v>0</v>
      </c>
      <c r="E57" s="40">
        <v>22.547887917898652</v>
      </c>
      <c r="F57" s="7">
        <f>FORECAST(A57,INDEX(ross!I$3:I$960,MATCH(A57,ross!B$3:B$960,1)):INDEX(ross!I$3:I$960,MATCH(A57,ross!B$3:B$960,1)+1),INDEX(ross!B$3:B$960,MATCH(A57,ross!B$3:B$960,1)):INDEX(ross!B$3:B$960,MATCH(A57,ross!B$3:B$960,1)+1))</f>
        <v>1.191845820686289</v>
      </c>
      <c r="G57" s="3">
        <f t="shared" si="0"/>
        <v>1.0000000000000001E-30</v>
      </c>
      <c r="H57" s="9">
        <f>FORECAST(A57,INDEX('18O'!C$3:C$29,MATCH(A57,'18O'!A$3:A$29,1)):INDEX('18O'!C$3:C$29,MATCH(A57,'18O'!A$3:A$29,1)+1),INDEX('18O'!A$3:A$29,MATCH(A57,'18O'!A$3:A$29,1)):INDEX('18O'!A$3:A$29,MATCH(A57,'18O'!A$3:A$29,1)+1))</f>
        <v>111.54117647058824</v>
      </c>
      <c r="I57" s="27">
        <f>'39Ar'!E57</f>
        <v>0.88245901639344271</v>
      </c>
      <c r="J57" s="8">
        <f>FORECAST($A57,INDEX(NG!B$2:B$17,MATCH($A57,NG!A$2:A$17,1)):INDEX(NG!B$2:B$17,MATCH($A57,NG!A$2:A$17,1)+1),INDEX(NG!A$2:A$17,MATCH($A57,NG!A$2:A$17,1)):INDEX(NG!A$2:A$17,MATCH($A57,NG!A$2:A$17,1)+1))</f>
        <v>7.9807248539309027E-7</v>
      </c>
      <c r="K57" s="8">
        <f>FORECAST($A57,INDEX(NG!D$2:D$18,MATCH($A57,NG!C$2:C$18,1)):INDEX(NG!D$2:D$18,MATCH($A57,NG!C$2:C$18,1)+1),INDEX(NG!C$2:C$18,MATCH($A57,NG!C$2:C$18,1)):INDEX(NG!C$2:C$18,MATCH($A57,NG!C$2:C$18,1)+1))</f>
        <v>1.4696345956469033E-7</v>
      </c>
      <c r="L57" s="8">
        <f>FORECAST($A57,INDEX(NG!F$2:F$14,MATCH($A57,NG!E$2:E$14,1)):INDEX(NG!F$2:F$14,MATCH($A57,NG!E$2:E$14,1)+1),INDEX(NG!E$2:E$14,MATCH($A57,NG!E$2:E$14,1)):INDEX(NG!E$2:E$14,MATCH($A57,NG!E$2:E$14,1)+1))</f>
        <v>7.9695825896487126E-7</v>
      </c>
      <c r="M57" s="8">
        <f>FORECAST($A57,INDEX(NG!H$2:H$14,MATCH($A57,NG!G$2:G$14,1)):INDEX(NG!H$2:H$14,MATCH($A57,NG!G$2:G$14,1)+1),INDEX(NG!G$2:G$14,MATCH($A57,NG!G$2:G$14,1)):INDEX(NG!G$2:G$14,MATCH($A57,NG!G$2:G$14,1)+1))</f>
        <v>5.1538662534049006E-8</v>
      </c>
      <c r="N57" s="3">
        <v>3.0000000000000001E-6</v>
      </c>
      <c r="O57" s="3">
        <v>5.0000000000000003E-10</v>
      </c>
    </row>
    <row r="58" spans="1:15" x14ac:dyDescent="0.35">
      <c r="A58">
        <v>56</v>
      </c>
      <c r="B58" s="39">
        <f t="shared" si="1"/>
        <v>-56</v>
      </c>
      <c r="C58" s="39">
        <v>0</v>
      </c>
      <c r="D58" s="39">
        <v>0</v>
      </c>
      <c r="E58" s="40">
        <v>22.552011433906571</v>
      </c>
      <c r="F58" s="7">
        <f>FORECAST(A58,INDEX(ross!I$3:I$960,MATCH(A58,ross!B$3:B$960,1)):INDEX(ross!I$3:I$960,MATCH(A58,ross!B$3:B$960,1)+1),INDEX(ross!B$3:B$960,MATCH(A58,ross!B$3:B$960,1)):INDEX(ross!B$3:B$960,MATCH(A58,ross!B$3:B$960,1)+1))</f>
        <v>1.2024913654730993</v>
      </c>
      <c r="G58" s="3">
        <f t="shared" si="0"/>
        <v>1.0000000000000001E-30</v>
      </c>
      <c r="H58" s="9">
        <f>FORECAST(A58,INDEX('18O'!C$3:C$29,MATCH(A58,'18O'!A$3:A$29,1)):INDEX('18O'!C$3:C$29,MATCH(A58,'18O'!A$3:A$29,1)+1),INDEX('18O'!A$3:A$29,MATCH(A58,'18O'!A$3:A$29,1)):INDEX('18O'!A$3:A$29,MATCH(A58,'18O'!A$3:A$29,1)+1))</f>
        <v>111.54357843137255</v>
      </c>
      <c r="I58" s="27">
        <f>'39Ar'!E58</f>
        <v>0.87729508196721318</v>
      </c>
      <c r="J58" s="8">
        <f>FORECAST($A58,INDEX(NG!B$2:B$17,MATCH($A58,NG!A$2:A$17,1)):INDEX(NG!B$2:B$17,MATCH($A58,NG!A$2:A$17,1)+1),INDEX(NG!A$2:A$17,MATCH($A58,NG!A$2:A$17,1)):INDEX(NG!A$2:A$17,MATCH($A58,NG!A$2:A$17,1)+1))</f>
        <v>8.4553451561413123E-7</v>
      </c>
      <c r="K58" s="8">
        <f>FORECAST($A58,INDEX(NG!D$2:D$18,MATCH($A58,NG!C$2:C$18,1)):INDEX(NG!D$2:D$18,MATCH($A58,NG!C$2:C$18,1)+1),INDEX(NG!C$2:C$18,MATCH($A58,NG!C$2:C$18,1)):INDEX(NG!C$2:C$18,MATCH($A58,NG!C$2:C$18,1)+1))</f>
        <v>1.4698100672553375E-7</v>
      </c>
      <c r="L58" s="8">
        <f>FORECAST($A58,INDEX(NG!F$2:F$14,MATCH($A58,NG!E$2:E$14,1)):INDEX(NG!F$2:F$14,MATCH($A58,NG!E$2:E$14,1)+1),INDEX(NG!E$2:E$14,MATCH($A58,NG!E$2:E$14,1)):INDEX(NG!E$2:E$14,MATCH($A58,NG!E$2:E$14,1)+1))</f>
        <v>7.9732469195573583E-7</v>
      </c>
      <c r="M58" s="8">
        <f>FORECAST($A58,INDEX(NG!H$2:H$14,MATCH($A58,NG!G$2:G$14,1)):INDEX(NG!H$2:H$14,MATCH($A58,NG!G$2:G$14,1)+1),INDEX(NG!G$2:G$14,MATCH($A58,NG!G$2:G$14,1)):INDEX(NG!G$2:G$14,MATCH($A58,NG!G$2:G$14,1)+1))</f>
        <v>5.157486900304223E-8</v>
      </c>
      <c r="N58" s="3">
        <v>3.0000000000000001E-6</v>
      </c>
      <c r="O58" s="3">
        <v>5.0000000000000003E-10</v>
      </c>
    </row>
    <row r="59" spans="1:15" x14ac:dyDescent="0.35">
      <c r="A59">
        <v>57</v>
      </c>
      <c r="B59" s="39">
        <f t="shared" si="1"/>
        <v>-57</v>
      </c>
      <c r="C59" s="39">
        <v>0</v>
      </c>
      <c r="D59" s="39">
        <v>0</v>
      </c>
      <c r="E59" s="40">
        <v>22.553388903380586</v>
      </c>
      <c r="F59" s="7">
        <f>FORECAST(A59,INDEX(ross!I$3:I$960,MATCH(A59,ross!B$3:B$960,1)):INDEX(ross!I$3:I$960,MATCH(A59,ross!B$3:B$960,1)+1),INDEX(ross!B$3:B$960,MATCH(A59,ross!B$3:B$960,1)):INDEX(ross!B$3:B$960,MATCH(A59,ross!B$3:B$960,1)+1))</f>
        <v>1.2178698403245465</v>
      </c>
      <c r="G59" s="3">
        <f t="shared" si="0"/>
        <v>1.0000000000000001E-30</v>
      </c>
      <c r="H59" s="9">
        <f>FORECAST(A59,INDEX('18O'!C$3:C$29,MATCH(A59,'18O'!A$3:A$29,1)):INDEX('18O'!C$3:C$29,MATCH(A59,'18O'!A$3:A$29,1)+1),INDEX('18O'!A$3:A$29,MATCH(A59,'18O'!A$3:A$29,1)):INDEX('18O'!A$3:A$29,MATCH(A59,'18O'!A$3:A$29,1)+1))</f>
        <v>111.54598039215686</v>
      </c>
      <c r="I59" s="27">
        <f>'39Ar'!E59</f>
        <v>0.87213114754098364</v>
      </c>
      <c r="J59" s="8">
        <f>FORECAST($A59,INDEX(NG!B$2:B$17,MATCH($A59,NG!A$2:A$17,1)):INDEX(NG!B$2:B$17,MATCH($A59,NG!A$2:A$17,1)+1),INDEX(NG!A$2:A$17,MATCH($A59,NG!A$2:A$17,1)):INDEX(NG!A$2:A$17,MATCH($A59,NG!A$2:A$17,1)+1))</f>
        <v>8.9299654583517176E-7</v>
      </c>
      <c r="K59" s="8">
        <f>FORECAST($A59,INDEX(NG!D$2:D$18,MATCH($A59,NG!C$2:C$18,1)):INDEX(NG!D$2:D$18,MATCH($A59,NG!C$2:C$18,1)+1),INDEX(NG!C$2:C$18,MATCH($A59,NG!C$2:C$18,1)):INDEX(NG!C$2:C$18,MATCH($A59,NG!C$2:C$18,1)+1))</f>
        <v>1.4699855388637718E-7</v>
      </c>
      <c r="L59" s="8">
        <f>FORECAST($A59,INDEX(NG!F$2:F$14,MATCH($A59,NG!E$2:E$14,1)):INDEX(NG!F$2:F$14,MATCH($A59,NG!E$2:E$14,1)+1),INDEX(NG!E$2:E$14,MATCH($A59,NG!E$2:E$14,1)):INDEX(NG!E$2:E$14,MATCH($A59,NG!E$2:E$14,1)+1))</f>
        <v>7.976911249466005E-7</v>
      </c>
      <c r="M59" s="8">
        <f>FORECAST($A59,INDEX(NG!H$2:H$14,MATCH($A59,NG!G$2:G$14,1)):INDEX(NG!H$2:H$14,MATCH($A59,NG!G$2:G$14,1)+1),INDEX(NG!G$2:G$14,MATCH($A59,NG!G$2:G$14,1)):INDEX(NG!G$2:G$14,MATCH($A59,NG!G$2:G$14,1)+1))</f>
        <v>5.1611075472035453E-8</v>
      </c>
      <c r="N59" s="3">
        <v>3.0000000000000001E-6</v>
      </c>
      <c r="O59" s="3">
        <v>5.0000000000000003E-10</v>
      </c>
    </row>
    <row r="60" spans="1:15" x14ac:dyDescent="0.35">
      <c r="A60">
        <v>58</v>
      </c>
      <c r="B60" s="39">
        <f t="shared" si="1"/>
        <v>-58</v>
      </c>
      <c r="C60" s="39">
        <v>0</v>
      </c>
      <c r="D60" s="39">
        <v>0</v>
      </c>
      <c r="E60" s="40">
        <v>22.548630998469644</v>
      </c>
      <c r="F60" s="7">
        <f>FORECAST(A60,INDEX(ross!I$3:I$960,MATCH(A60,ross!B$3:B$960,1)):INDEX(ross!I$3:I$960,MATCH(A60,ross!B$3:B$960,1)+1),INDEX(ross!B$3:B$960,MATCH(A60,ross!B$3:B$960,1)):INDEX(ross!B$3:B$960,MATCH(A60,ross!B$3:B$960,1)+1))</f>
        <v>1.2335528551755632</v>
      </c>
      <c r="G60" s="3">
        <f t="shared" si="0"/>
        <v>1.0000000000000001E-30</v>
      </c>
      <c r="H60" s="9">
        <f>FORECAST(A60,INDEX('18O'!C$3:C$29,MATCH(A60,'18O'!A$3:A$29,1)):INDEX('18O'!C$3:C$29,MATCH(A60,'18O'!A$3:A$29,1)+1),INDEX('18O'!A$3:A$29,MATCH(A60,'18O'!A$3:A$29,1)):INDEX('18O'!A$3:A$29,MATCH(A60,'18O'!A$3:A$29,1)+1))</f>
        <v>111.54838235294118</v>
      </c>
      <c r="I60" s="27">
        <f>'39Ar'!E60</f>
        <v>0.86696721311475411</v>
      </c>
      <c r="J60" s="8">
        <f>FORECAST($A60,INDEX(NG!B$2:B$17,MATCH($A60,NG!A$2:A$17,1)):INDEX(NG!B$2:B$17,MATCH($A60,NG!A$2:A$17,1)+1),INDEX(NG!A$2:A$17,MATCH($A60,NG!A$2:A$17,1)):INDEX(NG!A$2:A$17,MATCH($A60,NG!A$2:A$17,1)+1))</f>
        <v>9.4045857605621272E-7</v>
      </c>
      <c r="K60" s="8">
        <f>FORECAST($A60,INDEX(NG!D$2:D$18,MATCH($A60,NG!C$2:C$18,1)):INDEX(NG!D$2:D$18,MATCH($A60,NG!C$2:C$18,1)+1),INDEX(NG!C$2:C$18,MATCH($A60,NG!C$2:C$18,1)):INDEX(NG!C$2:C$18,MATCH($A60,NG!C$2:C$18,1)+1))</f>
        <v>1.470161010472206E-7</v>
      </c>
      <c r="L60" s="8">
        <f>FORECAST($A60,INDEX(NG!F$2:F$14,MATCH($A60,NG!E$2:E$14,1)):INDEX(NG!F$2:F$14,MATCH($A60,NG!E$2:E$14,1)+1),INDEX(NG!E$2:E$14,MATCH($A60,NG!E$2:E$14,1)):INDEX(NG!E$2:E$14,MATCH($A60,NG!E$2:E$14,1)+1))</f>
        <v>7.9805755793746506E-7</v>
      </c>
      <c r="M60" s="8">
        <f>FORECAST($A60,INDEX(NG!H$2:H$14,MATCH($A60,NG!G$2:G$14,1)):INDEX(NG!H$2:H$14,MATCH($A60,NG!G$2:G$14,1)+1),INDEX(NG!G$2:G$14,MATCH($A60,NG!G$2:G$14,1)):INDEX(NG!G$2:G$14,MATCH($A60,NG!G$2:G$14,1)+1))</f>
        <v>5.1647281941028676E-8</v>
      </c>
      <c r="N60" s="3">
        <v>3.0000000000000001E-6</v>
      </c>
      <c r="O60" s="3">
        <v>5.0000000000000003E-10</v>
      </c>
    </row>
    <row r="61" spans="1:15" x14ac:dyDescent="0.35">
      <c r="A61">
        <v>59</v>
      </c>
      <c r="B61" s="39">
        <f t="shared" si="1"/>
        <v>-59</v>
      </c>
      <c r="C61" s="39">
        <v>0</v>
      </c>
      <c r="D61" s="39">
        <v>0</v>
      </c>
      <c r="E61" s="40">
        <v>22.54401973408125</v>
      </c>
      <c r="F61" s="7">
        <f>FORECAST(A61,INDEX(ross!I$3:I$960,MATCH(A61,ross!B$3:B$960,1)):INDEX(ross!I$3:I$960,MATCH(A61,ross!B$3:B$960,1)+1),INDEX(ross!B$3:B$960,MATCH(A61,ross!B$3:B$960,1)):INDEX(ross!B$3:B$960,MATCH(A61,ross!B$3:B$960,1)+1))</f>
        <v>1.2517872866810484</v>
      </c>
      <c r="G61" s="3">
        <f t="shared" si="0"/>
        <v>1.0000000000000001E-30</v>
      </c>
      <c r="H61" s="9">
        <f>FORECAST(A61,INDEX('18O'!C$3:C$29,MATCH(A61,'18O'!A$3:A$29,1)):INDEX('18O'!C$3:C$29,MATCH(A61,'18O'!A$3:A$29,1)+1),INDEX('18O'!A$3:A$29,MATCH(A61,'18O'!A$3:A$29,1)):INDEX('18O'!A$3:A$29,MATCH(A61,'18O'!A$3:A$29,1)+1))</f>
        <v>111.5507843137255</v>
      </c>
      <c r="I61" s="27">
        <f>'39Ar'!E61</f>
        <v>0.86180327868852458</v>
      </c>
      <c r="J61" s="8">
        <f>FORECAST($A61,INDEX(NG!B$2:B$17,MATCH($A61,NG!A$2:A$17,1)):INDEX(NG!B$2:B$17,MATCH($A61,NG!A$2:A$17,1)+1),INDEX(NG!A$2:A$17,MATCH($A61,NG!A$2:A$17,1)):INDEX(NG!A$2:A$17,MATCH($A61,NG!A$2:A$17,1)+1))</f>
        <v>9.8792060627725326E-7</v>
      </c>
      <c r="K61" s="8">
        <f>FORECAST($A61,INDEX(NG!D$2:D$18,MATCH($A61,NG!C$2:C$18,1)):INDEX(NG!D$2:D$18,MATCH($A61,NG!C$2:C$18,1)+1),INDEX(NG!C$2:C$18,MATCH($A61,NG!C$2:C$18,1)):INDEX(NG!C$2:C$18,MATCH($A61,NG!C$2:C$18,1)+1))</f>
        <v>1.4703364820806402E-7</v>
      </c>
      <c r="L61" s="8">
        <f>FORECAST($A61,INDEX(NG!F$2:F$14,MATCH($A61,NG!E$2:E$14,1)):INDEX(NG!F$2:F$14,MATCH($A61,NG!E$2:E$14,1)+1),INDEX(NG!E$2:E$14,MATCH($A61,NG!E$2:E$14,1)):INDEX(NG!E$2:E$14,MATCH($A61,NG!E$2:E$14,1)+1))</f>
        <v>7.9842399092832973E-7</v>
      </c>
      <c r="M61" s="8">
        <f>FORECAST($A61,INDEX(NG!H$2:H$14,MATCH($A61,NG!G$2:G$14,1)):INDEX(NG!H$2:H$14,MATCH($A61,NG!G$2:G$14,1)+1),INDEX(NG!G$2:G$14,MATCH($A61,NG!G$2:G$14,1)):INDEX(NG!G$2:G$14,MATCH($A61,NG!G$2:G$14,1)+1))</f>
        <v>5.1683488410021899E-8</v>
      </c>
      <c r="N61" s="3">
        <v>3.0000000000000001E-6</v>
      </c>
      <c r="O61" s="3">
        <v>5.0000000000000003E-10</v>
      </c>
    </row>
    <row r="62" spans="1:15" x14ac:dyDescent="0.35">
      <c r="A62">
        <v>60</v>
      </c>
      <c r="B62" s="39">
        <f t="shared" si="1"/>
        <v>-60</v>
      </c>
      <c r="C62" s="39">
        <v>0</v>
      </c>
      <c r="D62" s="39">
        <v>0</v>
      </c>
      <c r="E62" s="40">
        <v>22.54079751375339</v>
      </c>
      <c r="F62" s="7">
        <f>FORECAST(A62,INDEX(ross!I$3:I$960,MATCH(A62,ross!B$3:B$960,1)):INDEX(ross!I$3:I$960,MATCH(A62,ross!B$3:B$960,1)+1),INDEX(ross!B$3:B$960,MATCH(A62,ross!B$3:B$960,1)):INDEX(ross!B$3:B$960,MATCH(A62,ross!B$3:B$960,1)+1))</f>
        <v>1.2678229630712419</v>
      </c>
      <c r="G62" s="3">
        <f t="shared" si="0"/>
        <v>1.0000000000000001E-30</v>
      </c>
      <c r="H62" s="9">
        <f>FORECAST(A62,INDEX('18O'!C$3:C$29,MATCH(A62,'18O'!A$3:A$29,1)):INDEX('18O'!C$3:C$29,MATCH(A62,'18O'!A$3:A$29,1)+1),INDEX('18O'!A$3:A$29,MATCH(A62,'18O'!A$3:A$29,1)):INDEX('18O'!A$3:A$29,MATCH(A62,'18O'!A$3:A$29,1)+1))</f>
        <v>111.55318627450981</v>
      </c>
      <c r="I62" s="27">
        <f>'39Ar'!E62</f>
        <v>0.85663934426229515</v>
      </c>
      <c r="J62" s="8">
        <f>FORECAST($A62,INDEX(NG!B$2:B$17,MATCH($A62,NG!A$2:A$17,1)):INDEX(NG!B$2:B$17,MATCH($A62,NG!A$2:A$17,1)+1),INDEX(NG!A$2:A$17,MATCH($A62,NG!A$2:A$17,1)):INDEX(NG!A$2:A$17,MATCH($A62,NG!A$2:A$17,1)+1))</f>
        <v>1.0353826364982942E-6</v>
      </c>
      <c r="K62" s="8">
        <f>FORECAST($A62,INDEX(NG!D$2:D$18,MATCH($A62,NG!C$2:C$18,1)):INDEX(NG!D$2:D$18,MATCH($A62,NG!C$2:C$18,1)+1),INDEX(NG!C$2:C$18,MATCH($A62,NG!C$2:C$18,1)):INDEX(NG!C$2:C$18,MATCH($A62,NG!C$2:C$18,1)+1))</f>
        <v>1.4705119536890742E-7</v>
      </c>
      <c r="L62" s="8">
        <f>FORECAST($A62,INDEX(NG!F$2:F$14,MATCH($A62,NG!E$2:E$14,1)):INDEX(NG!F$2:F$14,MATCH($A62,NG!E$2:E$14,1)+1),INDEX(NG!E$2:E$14,MATCH($A62,NG!E$2:E$14,1)):INDEX(NG!E$2:E$14,MATCH($A62,NG!E$2:E$14,1)+1))</f>
        <v>7.987904239191943E-7</v>
      </c>
      <c r="M62" s="8">
        <f>FORECAST($A62,INDEX(NG!H$2:H$14,MATCH($A62,NG!G$2:G$14,1)):INDEX(NG!H$2:H$14,MATCH($A62,NG!G$2:G$14,1)+1),INDEX(NG!G$2:G$14,MATCH($A62,NG!G$2:G$14,1)):INDEX(NG!G$2:G$14,MATCH($A62,NG!G$2:G$14,1)+1))</f>
        <v>5.1719694879015122E-8</v>
      </c>
      <c r="N62" s="3">
        <v>3.0000000000000001E-6</v>
      </c>
      <c r="O62" s="3">
        <v>5.0000000000000003E-10</v>
      </c>
    </row>
    <row r="63" spans="1:15" x14ac:dyDescent="0.35">
      <c r="A63">
        <v>61</v>
      </c>
      <c r="B63" s="39">
        <f t="shared" si="1"/>
        <v>-61</v>
      </c>
      <c r="C63" s="39">
        <v>0</v>
      </c>
      <c r="D63" s="39">
        <v>0</v>
      </c>
      <c r="E63" s="40">
        <v>22.549049545598088</v>
      </c>
      <c r="F63" s="7">
        <f>FORECAST(A63,INDEX(ross!I$3:I$960,MATCH(A63,ross!B$3:B$960,1)):INDEX(ross!I$3:I$960,MATCH(A63,ross!B$3:B$960,1)+1),INDEX(ross!B$3:B$960,MATCH(A63,ross!B$3:B$960,1)):INDEX(ross!B$3:B$960,MATCH(A63,ross!B$3:B$960,1)+1))</f>
        <v>1.2709313725712281</v>
      </c>
      <c r="G63" s="3">
        <f t="shared" si="0"/>
        <v>1.0000000000000001E-30</v>
      </c>
      <c r="H63" s="9">
        <f>FORECAST(A63,INDEX('18O'!C$3:C$29,MATCH(A63,'18O'!A$3:A$29,1)):INDEX('18O'!C$3:C$29,MATCH(A63,'18O'!A$3:A$29,1)+1),INDEX('18O'!A$3:A$29,MATCH(A63,'18O'!A$3:A$29,1)):INDEX('18O'!A$3:A$29,MATCH(A63,'18O'!A$3:A$29,1)+1))</f>
        <v>111.55558823529412</v>
      </c>
      <c r="I63" s="27">
        <f>'39Ar'!E63</f>
        <v>0.85147540983606562</v>
      </c>
      <c r="J63" s="8">
        <f>FORECAST($A63,INDEX(NG!B$2:B$17,MATCH($A63,NG!A$2:A$17,1)):INDEX(NG!B$2:B$17,MATCH($A63,NG!A$2:A$17,1)+1),INDEX(NG!A$2:A$17,MATCH($A63,NG!A$2:A$17,1)):INDEX(NG!A$2:A$17,MATCH($A63,NG!A$2:A$17,1)+1))</f>
        <v>1.0828446667193347E-6</v>
      </c>
      <c r="K63" s="8">
        <f>FORECAST($A63,INDEX(NG!D$2:D$18,MATCH($A63,NG!C$2:C$18,1)):INDEX(NG!D$2:D$18,MATCH($A63,NG!C$2:C$18,1)+1),INDEX(NG!C$2:C$18,MATCH($A63,NG!C$2:C$18,1)):INDEX(NG!C$2:C$18,MATCH($A63,NG!C$2:C$18,1)+1))</f>
        <v>1.4706874252975084E-7</v>
      </c>
      <c r="L63" s="8">
        <f>FORECAST($A63,INDEX(NG!F$2:F$14,MATCH($A63,NG!E$2:E$14,1)):INDEX(NG!F$2:F$14,MATCH($A63,NG!E$2:E$14,1)+1),INDEX(NG!E$2:E$14,MATCH($A63,NG!E$2:E$14,1)):INDEX(NG!E$2:E$14,MATCH($A63,NG!E$2:E$14,1)+1))</f>
        <v>7.9915685691005897E-7</v>
      </c>
      <c r="M63" s="8">
        <f>FORECAST($A63,INDEX(NG!H$2:H$14,MATCH($A63,NG!G$2:G$14,1)):INDEX(NG!H$2:H$14,MATCH($A63,NG!G$2:G$14,1)+1),INDEX(NG!G$2:G$14,MATCH($A63,NG!G$2:G$14,1)):INDEX(NG!G$2:G$14,MATCH($A63,NG!G$2:G$14,1)+1))</f>
        <v>5.1755901348008345E-8</v>
      </c>
      <c r="N63" s="3">
        <v>3.0000000000000001E-6</v>
      </c>
      <c r="O63" s="3">
        <v>5.0000000000000003E-10</v>
      </c>
    </row>
    <row r="64" spans="1:15" x14ac:dyDescent="0.35">
      <c r="A64">
        <v>62</v>
      </c>
      <c r="B64" s="39">
        <f t="shared" si="1"/>
        <v>-62</v>
      </c>
      <c r="C64" s="39">
        <v>0</v>
      </c>
      <c r="D64" s="39">
        <v>0</v>
      </c>
      <c r="E64" s="40">
        <v>22.543072982964844</v>
      </c>
      <c r="F64" s="7">
        <f>FORECAST(A64,INDEX(ross!I$3:I$960,MATCH(A64,ross!B$3:B$960,1)):INDEX(ross!I$3:I$960,MATCH(A64,ross!B$3:B$960,1)+1),INDEX(ross!B$3:B$960,MATCH(A64,ross!B$3:B$960,1)):INDEX(ross!B$3:B$960,MATCH(A64,ross!B$3:B$960,1)+1))</f>
        <v>1.2928569768011549</v>
      </c>
      <c r="G64" s="3">
        <f t="shared" si="0"/>
        <v>1.0000000000000001E-30</v>
      </c>
      <c r="H64" s="9">
        <f>FORECAST(A64,INDEX('18O'!C$3:C$29,MATCH(A64,'18O'!A$3:A$29,1)):INDEX('18O'!C$3:C$29,MATCH(A64,'18O'!A$3:A$29,1)+1),INDEX('18O'!A$3:A$29,MATCH(A64,'18O'!A$3:A$29,1)):INDEX('18O'!A$3:A$29,MATCH(A64,'18O'!A$3:A$29,1)+1))</f>
        <v>111.55799019607844</v>
      </c>
      <c r="I64" s="27">
        <f>'39Ar'!E64</f>
        <v>0.8463114754098362</v>
      </c>
      <c r="J64" s="8">
        <f>FORECAST($A64,INDEX(NG!B$2:B$17,MATCH($A64,NG!A$2:A$17,1)):INDEX(NG!B$2:B$17,MATCH($A64,NG!A$2:A$17,1)+1),INDEX(NG!A$2:A$17,MATCH($A64,NG!A$2:A$17,1)):INDEX(NG!A$2:A$17,MATCH($A64,NG!A$2:A$17,1)+1))</f>
        <v>1.1303066969403757E-6</v>
      </c>
      <c r="K64" s="8">
        <f>FORECAST($A64,INDEX(NG!D$2:D$18,MATCH($A64,NG!C$2:C$18,1)):INDEX(NG!D$2:D$18,MATCH($A64,NG!C$2:C$18,1)+1),INDEX(NG!C$2:C$18,MATCH($A64,NG!C$2:C$18,1)):INDEX(NG!C$2:C$18,MATCH($A64,NG!C$2:C$18,1)+1))</f>
        <v>1.4708628969059426E-7</v>
      </c>
      <c r="L64" s="8">
        <f>FORECAST($A64,INDEX(NG!F$2:F$14,MATCH($A64,NG!E$2:E$14,1)):INDEX(NG!F$2:F$14,MATCH($A64,NG!E$2:E$14,1)+1),INDEX(NG!E$2:E$14,MATCH($A64,NG!E$2:E$14,1)):INDEX(NG!E$2:E$14,MATCH($A64,NG!E$2:E$14,1)+1))</f>
        <v>7.9952328990092353E-7</v>
      </c>
      <c r="M64" s="8">
        <f>FORECAST($A64,INDEX(NG!H$2:H$14,MATCH($A64,NG!G$2:G$14,1)):INDEX(NG!H$2:H$14,MATCH($A64,NG!G$2:G$14,1)+1),INDEX(NG!G$2:G$14,MATCH($A64,NG!G$2:G$14,1)):INDEX(NG!G$2:G$14,MATCH($A64,NG!G$2:G$14,1)+1))</f>
        <v>5.1792107817001569E-8</v>
      </c>
      <c r="N64" s="3">
        <v>3.0000000000000001E-6</v>
      </c>
      <c r="O64" s="3">
        <v>5.0000000000000003E-10</v>
      </c>
    </row>
    <row r="65" spans="1:15" x14ac:dyDescent="0.35">
      <c r="A65">
        <v>63</v>
      </c>
      <c r="B65" s="39">
        <f t="shared" si="1"/>
        <v>-63</v>
      </c>
      <c r="C65" s="39">
        <v>0</v>
      </c>
      <c r="D65" s="39">
        <v>0</v>
      </c>
      <c r="E65" s="40">
        <v>22.536670000000001</v>
      </c>
      <c r="F65" s="7">
        <f>FORECAST(A65,INDEX(ross!I$3:I$960,MATCH(A65,ross!B$3:B$960,1)):INDEX(ross!I$3:I$960,MATCH(A65,ross!B$3:B$960,1)+1),INDEX(ross!B$3:B$960,MATCH(A65,ross!B$3:B$960,1)):INDEX(ross!B$3:B$960,MATCH(A65,ross!B$3:B$960,1)+1))</f>
        <v>1.3062631171667181</v>
      </c>
      <c r="G65" s="3">
        <f t="shared" si="0"/>
        <v>1.0000000000000001E-30</v>
      </c>
      <c r="H65" s="9">
        <f>FORECAST(A65,INDEX('18O'!C$3:C$29,MATCH(A65,'18O'!A$3:A$29,1)):INDEX('18O'!C$3:C$29,MATCH(A65,'18O'!A$3:A$29,1)+1),INDEX('18O'!A$3:A$29,MATCH(A65,'18O'!A$3:A$29,1)):INDEX('18O'!A$3:A$29,MATCH(A65,'18O'!A$3:A$29,1)+1))</f>
        <v>111.56039215686275</v>
      </c>
      <c r="I65" s="27">
        <f>'39Ar'!E65</f>
        <v>0.84114754098360667</v>
      </c>
      <c r="J65" s="8">
        <f>FORECAST($A65,INDEX(NG!B$2:B$17,MATCH($A65,NG!A$2:A$17,1)):INDEX(NG!B$2:B$17,MATCH($A65,NG!A$2:A$17,1)+1),INDEX(NG!A$2:A$17,MATCH($A65,NG!A$2:A$17,1)):INDEX(NG!A$2:A$17,MATCH($A65,NG!A$2:A$17,1)+1))</f>
        <v>1.1777687271614162E-6</v>
      </c>
      <c r="K65" s="8">
        <f>FORECAST($A65,INDEX(NG!D$2:D$18,MATCH($A65,NG!C$2:C$18,1)):INDEX(NG!D$2:D$18,MATCH($A65,NG!C$2:C$18,1)+1),INDEX(NG!C$2:C$18,MATCH($A65,NG!C$2:C$18,1)):INDEX(NG!C$2:C$18,MATCH($A65,NG!C$2:C$18,1)+1))</f>
        <v>1.4710383685143768E-7</v>
      </c>
      <c r="L65" s="8">
        <f>FORECAST($A65,INDEX(NG!F$2:F$14,MATCH($A65,NG!E$2:E$14,1)):INDEX(NG!F$2:F$14,MATCH($A65,NG!E$2:E$14,1)+1),INDEX(NG!E$2:E$14,MATCH($A65,NG!E$2:E$14,1)):INDEX(NG!E$2:E$14,MATCH($A65,NG!E$2:E$14,1)+1))</f>
        <v>7.998897228917882E-7</v>
      </c>
      <c r="M65" s="8">
        <f>FORECAST($A65,INDEX(NG!H$2:H$14,MATCH($A65,NG!G$2:G$14,1)):INDEX(NG!H$2:H$14,MATCH($A65,NG!G$2:G$14,1)+1),INDEX(NG!G$2:G$14,MATCH($A65,NG!G$2:G$14,1)):INDEX(NG!G$2:G$14,MATCH($A65,NG!G$2:G$14,1)+1))</f>
        <v>5.1828314285994792E-8</v>
      </c>
      <c r="N65" s="3">
        <v>3.0000000000000001E-6</v>
      </c>
      <c r="O65" s="3">
        <v>5.0000000000000003E-10</v>
      </c>
    </row>
    <row r="66" spans="1:15" x14ac:dyDescent="0.35">
      <c r="A66">
        <v>64</v>
      </c>
      <c r="B66" s="39">
        <f t="shared" si="1"/>
        <v>-64</v>
      </c>
      <c r="C66" s="39">
        <v>0</v>
      </c>
      <c r="D66" s="39">
        <v>0</v>
      </c>
      <c r="E66" s="40">
        <v>22.536670000000001</v>
      </c>
      <c r="F66" s="7">
        <f>FORECAST(A66,INDEX(ross!I$3:I$960,MATCH(A66,ross!B$3:B$960,1)):INDEX(ross!I$3:I$960,MATCH(A66,ross!B$3:B$960,1)+1),INDEX(ross!B$3:B$960,MATCH(A66,ross!B$3:B$960,1)):INDEX(ross!B$3:B$960,MATCH(A66,ross!B$3:B$960,1)+1))</f>
        <v>1.3150628363712151</v>
      </c>
      <c r="G66" s="3">
        <f t="shared" si="0"/>
        <v>1.0000000000000001E-30</v>
      </c>
      <c r="H66" s="9">
        <f>FORECAST(A66,INDEX('18O'!C$3:C$29,MATCH(A66,'18O'!A$3:A$29,1)):INDEX('18O'!C$3:C$29,MATCH(A66,'18O'!A$3:A$29,1)+1),INDEX('18O'!A$3:A$29,MATCH(A66,'18O'!A$3:A$29,1)):INDEX('18O'!A$3:A$29,MATCH(A66,'18O'!A$3:A$29,1)+1))</f>
        <v>111.56279411764706</v>
      </c>
      <c r="I66" s="27">
        <f>'39Ar'!E66</f>
        <v>0.83598360655737713</v>
      </c>
      <c r="J66" s="8">
        <f>FORECAST($A66,INDEX(NG!B$2:B$17,MATCH($A66,NG!A$2:A$17,1)):INDEX(NG!B$2:B$17,MATCH($A66,NG!A$2:A$17,1)+1),INDEX(NG!A$2:A$17,MATCH($A66,NG!A$2:A$17,1)):INDEX(NG!A$2:A$17,MATCH($A66,NG!A$2:A$17,1)+1))</f>
        <v>1.2252307573824572E-6</v>
      </c>
      <c r="K66" s="8">
        <f>FORECAST($A66,INDEX(NG!D$2:D$18,MATCH($A66,NG!C$2:C$18,1)):INDEX(NG!D$2:D$18,MATCH($A66,NG!C$2:C$18,1)+1),INDEX(NG!C$2:C$18,MATCH($A66,NG!C$2:C$18,1)):INDEX(NG!C$2:C$18,MATCH($A66,NG!C$2:C$18,1)+1))</f>
        <v>1.4712138401228111E-7</v>
      </c>
      <c r="L66" s="8">
        <f>FORECAST($A66,INDEX(NG!F$2:F$14,MATCH($A66,NG!E$2:E$14,1)):INDEX(NG!F$2:F$14,MATCH($A66,NG!E$2:E$14,1)+1),INDEX(NG!E$2:E$14,MATCH($A66,NG!E$2:E$14,1)):INDEX(NG!E$2:E$14,MATCH($A66,NG!E$2:E$14,1)+1))</f>
        <v>8.0025615588265288E-7</v>
      </c>
      <c r="M66" s="8">
        <f>FORECAST($A66,INDEX(NG!H$2:H$14,MATCH($A66,NG!G$2:G$14,1)):INDEX(NG!H$2:H$14,MATCH($A66,NG!G$2:G$14,1)+1),INDEX(NG!G$2:G$14,MATCH($A66,NG!G$2:G$14,1)):INDEX(NG!G$2:G$14,MATCH($A66,NG!G$2:G$14,1)+1))</f>
        <v>5.1864520754988015E-8</v>
      </c>
      <c r="N66" s="3">
        <v>3.0000000000000001E-6</v>
      </c>
      <c r="O66" s="3">
        <v>5.0000000000000003E-10</v>
      </c>
    </row>
    <row r="67" spans="1:15" x14ac:dyDescent="0.35">
      <c r="A67">
        <v>65</v>
      </c>
      <c r="B67" s="39">
        <f t="shared" si="1"/>
        <v>-65</v>
      </c>
      <c r="C67" s="39">
        <v>0</v>
      </c>
      <c r="D67" s="39">
        <v>0</v>
      </c>
      <c r="E67" s="40">
        <v>22.537613745028047</v>
      </c>
      <c r="F67" s="7">
        <f>FORECAST(A67,INDEX(ross!I$3:I$960,MATCH(A67,ross!B$3:B$960,1)):INDEX(ross!I$3:I$960,MATCH(A67,ross!B$3:B$960,1)+1),INDEX(ross!B$3:B$960,MATCH(A67,ross!B$3:B$960,1)):INDEX(ross!B$3:B$960,MATCH(A67,ross!B$3:B$960,1)+1))</f>
        <v>1.3228234789948412</v>
      </c>
      <c r="G67" s="3">
        <f t="shared" ref="G67:G130" si="2">1E-30</f>
        <v>1.0000000000000001E-30</v>
      </c>
      <c r="H67" s="9">
        <f>FORECAST(A67,INDEX('18O'!C$3:C$29,MATCH(A67,'18O'!A$3:A$29,1)):INDEX('18O'!C$3:C$29,MATCH(A67,'18O'!A$3:A$29,1)+1),INDEX('18O'!A$3:A$29,MATCH(A67,'18O'!A$3:A$29,1)):INDEX('18O'!A$3:A$29,MATCH(A67,'18O'!A$3:A$29,1)+1))</f>
        <v>111.56519607843137</v>
      </c>
      <c r="I67" s="27">
        <f>'39Ar'!E67</f>
        <v>0.8308196721311476</v>
      </c>
      <c r="J67" s="8">
        <f>FORECAST($A67,INDEX(NG!B$2:B$17,MATCH($A67,NG!A$2:A$17,1)):INDEX(NG!B$2:B$17,MATCH($A67,NG!A$2:A$17,1)+1),INDEX(NG!A$2:A$17,MATCH($A67,NG!A$2:A$17,1)):INDEX(NG!A$2:A$17,MATCH($A67,NG!A$2:A$17,1)+1))</f>
        <v>1.2726927876034982E-6</v>
      </c>
      <c r="K67" s="8">
        <f>FORECAST($A67,INDEX(NG!D$2:D$18,MATCH($A67,NG!C$2:C$18,1)):INDEX(NG!D$2:D$18,MATCH($A67,NG!C$2:C$18,1)+1),INDEX(NG!C$2:C$18,MATCH($A67,NG!C$2:C$18,1)):INDEX(NG!C$2:C$18,MATCH($A67,NG!C$2:C$18,1)+1))</f>
        <v>1.4713893117312453E-7</v>
      </c>
      <c r="L67" s="8">
        <f>FORECAST($A67,INDEX(NG!F$2:F$14,MATCH($A67,NG!E$2:E$14,1)):INDEX(NG!F$2:F$14,MATCH($A67,NG!E$2:E$14,1)+1),INDEX(NG!E$2:E$14,MATCH($A67,NG!E$2:E$14,1)):INDEX(NG!E$2:E$14,MATCH($A67,NG!E$2:E$14,1)+1))</f>
        <v>8.0062258887351744E-7</v>
      </c>
      <c r="M67" s="8">
        <f>FORECAST($A67,INDEX(NG!H$2:H$14,MATCH($A67,NG!G$2:G$14,1)):INDEX(NG!H$2:H$14,MATCH($A67,NG!G$2:G$14,1)+1),INDEX(NG!G$2:G$14,MATCH($A67,NG!G$2:G$14,1)):INDEX(NG!G$2:G$14,MATCH($A67,NG!G$2:G$14,1)+1))</f>
        <v>5.1900727223981238E-8</v>
      </c>
      <c r="N67" s="3">
        <v>3.0000000000000001E-6</v>
      </c>
      <c r="O67" s="3">
        <v>5.0000000000000003E-10</v>
      </c>
    </row>
    <row r="68" spans="1:15" x14ac:dyDescent="0.35">
      <c r="A68">
        <v>66</v>
      </c>
      <c r="B68" s="39">
        <f t="shared" ref="B68:B131" si="3">-A68</f>
        <v>-66</v>
      </c>
      <c r="C68" s="39">
        <v>0</v>
      </c>
      <c r="D68" s="39">
        <v>0</v>
      </c>
      <c r="E68" s="40">
        <v>22.539857498215195</v>
      </c>
      <c r="F68" s="7">
        <f>FORECAST(A68,INDEX(ross!I$3:I$960,MATCH(A68,ross!B$3:B$960,1)):INDEX(ross!I$3:I$960,MATCH(A68,ross!B$3:B$960,1)+1),INDEX(ross!B$3:B$960,MATCH(A68,ross!B$3:B$960,1)):INDEX(ross!B$3:B$960,MATCH(A68,ross!B$3:B$960,1)+1))</f>
        <v>1.3340818534301715</v>
      </c>
      <c r="G68" s="3">
        <f t="shared" si="2"/>
        <v>1.0000000000000001E-30</v>
      </c>
      <c r="H68" s="9">
        <f>FORECAST(A68,INDEX('18O'!C$3:C$29,MATCH(A68,'18O'!A$3:A$29,1)):INDEX('18O'!C$3:C$29,MATCH(A68,'18O'!A$3:A$29,1)+1),INDEX('18O'!A$3:A$29,MATCH(A68,'18O'!A$3:A$29,1)):INDEX('18O'!A$3:A$29,MATCH(A68,'18O'!A$3:A$29,1)+1))</f>
        <v>111.56598124098124</v>
      </c>
      <c r="I68" s="27">
        <f>'39Ar'!E68</f>
        <v>0.82565573770491807</v>
      </c>
      <c r="J68" s="8">
        <f>FORECAST($A68,INDEX(NG!B$2:B$17,MATCH($A68,NG!A$2:A$17,1)):INDEX(NG!B$2:B$17,MATCH($A68,NG!A$2:A$17,1)+1),INDEX(NG!A$2:A$17,MATCH($A68,NG!A$2:A$17,1)):INDEX(NG!A$2:A$17,MATCH($A68,NG!A$2:A$17,1)+1))</f>
        <v>1.3201548178245387E-6</v>
      </c>
      <c r="K68" s="8">
        <f>FORECAST($A68,INDEX(NG!D$2:D$18,MATCH($A68,NG!C$2:C$18,1)):INDEX(NG!D$2:D$18,MATCH($A68,NG!C$2:C$18,1)+1),INDEX(NG!C$2:C$18,MATCH($A68,NG!C$2:C$18,1)):INDEX(NG!C$2:C$18,MATCH($A68,NG!C$2:C$18,1)+1))</f>
        <v>1.4715647833396795E-7</v>
      </c>
      <c r="L68" s="8">
        <f>FORECAST($A68,INDEX(NG!F$2:F$14,MATCH($A68,NG!E$2:E$14,1)):INDEX(NG!F$2:F$14,MATCH($A68,NG!E$2:E$14,1)+1),INDEX(NG!E$2:E$14,MATCH($A68,NG!E$2:E$14,1)):INDEX(NG!E$2:E$14,MATCH($A68,NG!E$2:E$14,1)+1))</f>
        <v>8.0098902186438211E-7</v>
      </c>
      <c r="M68" s="8">
        <f>FORECAST($A68,INDEX(NG!H$2:H$14,MATCH($A68,NG!G$2:G$14,1)):INDEX(NG!H$2:H$14,MATCH($A68,NG!G$2:G$14,1)+1),INDEX(NG!G$2:G$14,MATCH($A68,NG!G$2:G$14,1)):INDEX(NG!G$2:G$14,MATCH($A68,NG!G$2:G$14,1)+1))</f>
        <v>5.1936933692974461E-8</v>
      </c>
      <c r="N68" s="3">
        <v>3.0000000000000001E-6</v>
      </c>
      <c r="O68" s="3">
        <v>5.0000000000000003E-10</v>
      </c>
    </row>
    <row r="69" spans="1:15" x14ac:dyDescent="0.35">
      <c r="A69">
        <v>67</v>
      </c>
      <c r="B69" s="39">
        <f t="shared" si="3"/>
        <v>-67</v>
      </c>
      <c r="C69" s="39">
        <v>0</v>
      </c>
      <c r="D69" s="39">
        <v>0</v>
      </c>
      <c r="E69" s="40">
        <v>22.541537652388101</v>
      </c>
      <c r="F69" s="7">
        <f>FORECAST(A69,INDEX(ross!I$3:I$960,MATCH(A69,ross!B$3:B$960,1)):INDEX(ross!I$3:I$960,MATCH(A69,ross!B$3:B$960,1)+1),INDEX(ross!B$3:B$960,MATCH(A69,ross!B$3:B$960,1)):INDEX(ross!B$3:B$960,MATCH(A69,ross!B$3:B$960,1)+1))</f>
        <v>1.3588683288851608</v>
      </c>
      <c r="G69" s="3">
        <f t="shared" si="2"/>
        <v>1.0000000000000001E-30</v>
      </c>
      <c r="H69" s="9">
        <f>FORECAST(A69,INDEX('18O'!C$3:C$29,MATCH(A69,'18O'!A$3:A$29,1)):INDEX('18O'!C$3:C$29,MATCH(A69,'18O'!A$3:A$29,1)+1),INDEX('18O'!A$3:A$29,MATCH(A69,'18O'!A$3:A$29,1)):INDEX('18O'!A$3:A$29,MATCH(A69,'18O'!A$3:A$29,1)+1))</f>
        <v>111.56421356421357</v>
      </c>
      <c r="I69" s="27">
        <f>'39Ar'!E69</f>
        <v>0.82049180327868854</v>
      </c>
      <c r="J69" s="8">
        <f>FORECAST($A69,INDEX(NG!B$2:B$17,MATCH($A69,NG!A$2:A$17,1)):INDEX(NG!B$2:B$17,MATCH($A69,NG!A$2:A$17,1)+1),INDEX(NG!A$2:A$17,MATCH($A69,NG!A$2:A$17,1)):INDEX(NG!A$2:A$17,MATCH($A69,NG!A$2:A$17,1)+1))</f>
        <v>1.3676168480455797E-6</v>
      </c>
      <c r="K69" s="8">
        <f>FORECAST($A69,INDEX(NG!D$2:D$18,MATCH($A69,NG!C$2:C$18,1)):INDEX(NG!D$2:D$18,MATCH($A69,NG!C$2:C$18,1)+1),INDEX(NG!C$2:C$18,MATCH($A69,NG!C$2:C$18,1)):INDEX(NG!C$2:C$18,MATCH($A69,NG!C$2:C$18,1)+1))</f>
        <v>1.4717402549481137E-7</v>
      </c>
      <c r="L69" s="8">
        <f>FORECAST($A69,INDEX(NG!F$2:F$14,MATCH($A69,NG!E$2:E$14,1)):INDEX(NG!F$2:F$14,MATCH($A69,NG!E$2:E$14,1)+1),INDEX(NG!E$2:E$14,MATCH($A69,NG!E$2:E$14,1)):INDEX(NG!E$2:E$14,MATCH($A69,NG!E$2:E$14,1)+1))</f>
        <v>8.0135545485524668E-7</v>
      </c>
      <c r="M69" s="8">
        <f>FORECAST($A69,INDEX(NG!H$2:H$14,MATCH($A69,NG!G$2:G$14,1)):INDEX(NG!H$2:H$14,MATCH($A69,NG!G$2:G$14,1)+1),INDEX(NG!G$2:G$14,MATCH($A69,NG!G$2:G$14,1)):INDEX(NG!G$2:G$14,MATCH($A69,NG!G$2:G$14,1)+1))</f>
        <v>5.1973140161967685E-8</v>
      </c>
      <c r="N69" s="3">
        <v>3.0000000000000001E-6</v>
      </c>
      <c r="O69" s="3">
        <v>5.0000000000000003E-10</v>
      </c>
    </row>
    <row r="70" spans="1:15" x14ac:dyDescent="0.35">
      <c r="A70">
        <v>68</v>
      </c>
      <c r="B70" s="39">
        <f t="shared" si="3"/>
        <v>-68</v>
      </c>
      <c r="C70" s="39">
        <v>0</v>
      </c>
      <c r="D70" s="39">
        <v>0</v>
      </c>
      <c r="E70" s="40">
        <v>22.543188056014003</v>
      </c>
      <c r="F70" s="7">
        <f>FORECAST(A70,INDEX(ross!I$3:I$960,MATCH(A70,ross!B$3:B$960,1)):INDEX(ross!I$3:I$960,MATCH(A70,ross!B$3:B$960,1)+1),INDEX(ross!B$3:B$960,MATCH(A70,ross!B$3:B$960,1)):INDEX(ross!B$3:B$960,MATCH(A70,ross!B$3:B$960,1)+1))</f>
        <v>1.3810286995752281</v>
      </c>
      <c r="G70" s="3">
        <f t="shared" si="2"/>
        <v>1.0000000000000001E-30</v>
      </c>
      <c r="H70" s="9">
        <f>FORECAST(A70,INDEX('18O'!C$3:C$29,MATCH(A70,'18O'!A$3:A$29,1)):INDEX('18O'!C$3:C$29,MATCH(A70,'18O'!A$3:A$29,1)+1),INDEX('18O'!A$3:A$29,MATCH(A70,'18O'!A$3:A$29,1)):INDEX('18O'!A$3:A$29,MATCH(A70,'18O'!A$3:A$29,1)+1))</f>
        <v>111.5624458874459</v>
      </c>
      <c r="I70" s="27">
        <f>'39Ar'!E70</f>
        <v>0.815327868852459</v>
      </c>
      <c r="J70" s="8">
        <f>FORECAST($A70,INDEX(NG!B$2:B$17,MATCH($A70,NG!A$2:A$17,1)):INDEX(NG!B$2:B$17,MATCH($A70,NG!A$2:A$17,1)+1),INDEX(NG!A$2:A$17,MATCH($A70,NG!A$2:A$17,1)):INDEX(NG!A$2:A$17,MATCH($A70,NG!A$2:A$17,1)+1))</f>
        <v>1.4150788782666202E-6</v>
      </c>
      <c r="K70" s="8">
        <f>FORECAST($A70,INDEX(NG!D$2:D$18,MATCH($A70,NG!C$2:C$18,1)):INDEX(NG!D$2:D$18,MATCH($A70,NG!C$2:C$18,1)+1),INDEX(NG!C$2:C$18,MATCH($A70,NG!C$2:C$18,1)):INDEX(NG!C$2:C$18,MATCH($A70,NG!C$2:C$18,1)+1))</f>
        <v>1.4719157265565479E-7</v>
      </c>
      <c r="L70" s="8">
        <f>FORECAST($A70,INDEX(NG!F$2:F$14,MATCH($A70,NG!E$2:E$14,1)):INDEX(NG!F$2:F$14,MATCH($A70,NG!E$2:E$14,1)+1),INDEX(NG!E$2:E$14,MATCH($A70,NG!E$2:E$14,1)):INDEX(NG!E$2:E$14,MATCH($A70,NG!E$2:E$14,1)+1))</f>
        <v>8.0172188784611135E-7</v>
      </c>
      <c r="M70" s="8">
        <f>FORECAST($A70,INDEX(NG!H$2:H$14,MATCH($A70,NG!G$2:G$14,1)):INDEX(NG!H$2:H$14,MATCH($A70,NG!G$2:G$14,1)+1),INDEX(NG!G$2:G$14,MATCH($A70,NG!G$2:G$14,1)):INDEX(NG!G$2:G$14,MATCH($A70,NG!G$2:G$14,1)+1))</f>
        <v>5.2009346630960908E-8</v>
      </c>
      <c r="N70" s="3">
        <v>3.0000000000000001E-6</v>
      </c>
      <c r="O70" s="3">
        <v>5.0000000000000003E-10</v>
      </c>
    </row>
    <row r="71" spans="1:15" x14ac:dyDescent="0.35">
      <c r="A71">
        <v>69</v>
      </c>
      <c r="B71" s="39">
        <f t="shared" si="3"/>
        <v>-69</v>
      </c>
      <c r="C71" s="39">
        <v>0</v>
      </c>
      <c r="D71" s="39">
        <v>0</v>
      </c>
      <c r="E71" s="40">
        <v>22.547530348325687</v>
      </c>
      <c r="F71" s="7">
        <f>FORECAST(A71,INDEX(ross!I$3:I$960,MATCH(A71,ross!B$3:B$960,1)):INDEX(ross!I$3:I$960,MATCH(A71,ross!B$3:B$960,1)+1),INDEX(ross!B$3:B$960,MATCH(A71,ross!B$3:B$960,1)):INDEX(ross!B$3:B$960,MATCH(A71,ross!B$3:B$960,1)+1))</f>
        <v>1.4034468757871528</v>
      </c>
      <c r="G71" s="3">
        <f t="shared" si="2"/>
        <v>1.0000000000000001E-30</v>
      </c>
      <c r="H71" s="9">
        <f>FORECAST(A71,INDEX('18O'!C$3:C$29,MATCH(A71,'18O'!A$3:A$29,1)):INDEX('18O'!C$3:C$29,MATCH(A71,'18O'!A$3:A$29,1)+1),INDEX('18O'!A$3:A$29,MATCH(A71,'18O'!A$3:A$29,1)):INDEX('18O'!A$3:A$29,MATCH(A71,'18O'!A$3:A$29,1)+1))</f>
        <v>111.56067821067822</v>
      </c>
      <c r="I71" s="27">
        <f>'39Ar'!E71</f>
        <v>0.81016393442622958</v>
      </c>
      <c r="J71" s="8">
        <f>FORECAST($A71,INDEX(NG!B$2:B$17,MATCH($A71,NG!A$2:A$17,1)):INDEX(NG!B$2:B$17,MATCH($A71,NG!A$2:A$17,1)+1),INDEX(NG!A$2:A$17,MATCH($A71,NG!A$2:A$17,1)):INDEX(NG!A$2:A$17,MATCH($A71,NG!A$2:A$17,1)+1))</f>
        <v>1.4625409084876611E-6</v>
      </c>
      <c r="K71" s="8">
        <f>FORECAST($A71,INDEX(NG!D$2:D$18,MATCH($A71,NG!C$2:C$18,1)):INDEX(NG!D$2:D$18,MATCH($A71,NG!C$2:C$18,1)+1),INDEX(NG!C$2:C$18,MATCH($A71,NG!C$2:C$18,1)):INDEX(NG!C$2:C$18,MATCH($A71,NG!C$2:C$18,1)+1))</f>
        <v>1.4720911981649819E-7</v>
      </c>
      <c r="L71" s="8">
        <f>FORECAST($A71,INDEX(NG!F$2:F$14,MATCH($A71,NG!E$2:E$14,1)):INDEX(NG!F$2:F$14,MATCH($A71,NG!E$2:E$14,1)+1),INDEX(NG!E$2:E$14,MATCH($A71,NG!E$2:E$14,1)):INDEX(NG!E$2:E$14,MATCH($A71,NG!E$2:E$14,1)+1))</f>
        <v>8.0208832083697591E-7</v>
      </c>
      <c r="M71" s="8">
        <f>FORECAST($A71,INDEX(NG!H$2:H$14,MATCH($A71,NG!G$2:G$14,1)):INDEX(NG!H$2:H$14,MATCH($A71,NG!G$2:G$14,1)+1),INDEX(NG!G$2:G$14,MATCH($A71,NG!G$2:G$14,1)):INDEX(NG!G$2:G$14,MATCH($A71,NG!G$2:G$14,1)+1))</f>
        <v>5.2045553099954131E-8</v>
      </c>
      <c r="N71" s="3">
        <v>3.0000000000000001E-6</v>
      </c>
      <c r="O71" s="3">
        <v>5.0000000000000003E-10</v>
      </c>
    </row>
    <row r="72" spans="1:15" x14ac:dyDescent="0.35">
      <c r="A72">
        <v>70</v>
      </c>
      <c r="B72" s="39">
        <f t="shared" si="3"/>
        <v>-70</v>
      </c>
      <c r="C72" s="39">
        <v>0</v>
      </c>
      <c r="D72" s="39">
        <v>0</v>
      </c>
      <c r="E72" s="40">
        <v>22.552095840095735</v>
      </c>
      <c r="F72" s="7">
        <f>FORECAST(A72,INDEX(ross!I$3:I$960,MATCH(A72,ross!B$3:B$960,1)):INDEX(ross!I$3:I$960,MATCH(A72,ross!B$3:B$960,1)+1),INDEX(ross!B$3:B$960,MATCH(A72,ross!B$3:B$960,1)):INDEX(ross!B$3:B$960,MATCH(A72,ross!B$3:B$960,1)+1))</f>
        <v>1.419829592334213</v>
      </c>
      <c r="G72" s="3">
        <f t="shared" si="2"/>
        <v>1.0000000000000001E-30</v>
      </c>
      <c r="H72" s="9">
        <f>FORECAST(A72,INDEX('18O'!C$3:C$29,MATCH(A72,'18O'!A$3:A$29,1)):INDEX('18O'!C$3:C$29,MATCH(A72,'18O'!A$3:A$29,1)+1),INDEX('18O'!A$3:A$29,MATCH(A72,'18O'!A$3:A$29,1)):INDEX('18O'!A$3:A$29,MATCH(A72,'18O'!A$3:A$29,1)+1))</f>
        <v>111.55891053391055</v>
      </c>
      <c r="I72" s="27">
        <f>'39Ar'!E72</f>
        <v>0.80500000000000005</v>
      </c>
      <c r="J72" s="8">
        <f>FORECAST($A72,INDEX(NG!B$2:B$17,MATCH($A72,NG!A$2:A$17,1)):INDEX(NG!B$2:B$17,MATCH($A72,NG!A$2:A$17,1)+1),INDEX(NG!A$2:A$17,MATCH($A72,NG!A$2:A$17,1)):INDEX(NG!A$2:A$17,MATCH($A72,NG!A$2:A$17,1)+1))</f>
        <v>1.5100029387087017E-6</v>
      </c>
      <c r="K72" s="8">
        <f>FORECAST($A72,INDEX(NG!D$2:D$18,MATCH($A72,NG!C$2:C$18,1)):INDEX(NG!D$2:D$18,MATCH($A72,NG!C$2:C$18,1)+1),INDEX(NG!C$2:C$18,MATCH($A72,NG!C$2:C$18,1)):INDEX(NG!C$2:C$18,MATCH($A72,NG!C$2:C$18,1)+1))</f>
        <v>1.4722666697734161E-7</v>
      </c>
      <c r="L72" s="8">
        <f>FORECAST($A72,INDEX(NG!F$2:F$14,MATCH($A72,NG!E$2:E$14,1)):INDEX(NG!F$2:F$14,MATCH($A72,NG!E$2:E$14,1)+1),INDEX(NG!E$2:E$14,MATCH($A72,NG!E$2:E$14,1)):INDEX(NG!E$2:E$14,MATCH($A72,NG!E$2:E$14,1)+1))</f>
        <v>8.0245475382784058E-7</v>
      </c>
      <c r="M72" s="8">
        <f>FORECAST($A72,INDEX(NG!H$2:H$14,MATCH($A72,NG!G$2:G$14,1)):INDEX(NG!H$2:H$14,MATCH($A72,NG!G$2:G$14,1)+1),INDEX(NG!G$2:G$14,MATCH($A72,NG!G$2:G$14,1)):INDEX(NG!G$2:G$14,MATCH($A72,NG!G$2:G$14,1)+1))</f>
        <v>5.2081759568947354E-8</v>
      </c>
      <c r="N72" s="3">
        <v>3.0000000000000001E-6</v>
      </c>
      <c r="O72" s="3">
        <v>5.0000000000000003E-10</v>
      </c>
    </row>
    <row r="73" spans="1:15" x14ac:dyDescent="0.35">
      <c r="A73">
        <v>71</v>
      </c>
      <c r="B73" s="39">
        <f t="shared" si="3"/>
        <v>-71</v>
      </c>
      <c r="C73" s="39">
        <v>0</v>
      </c>
      <c r="D73" s="39">
        <v>0</v>
      </c>
      <c r="E73" s="40">
        <v>22.555629151861741</v>
      </c>
      <c r="F73" s="7">
        <f>FORECAST(A73,INDEX(ross!I$3:I$960,MATCH(A73,ross!B$3:B$960,1)):INDEX(ross!I$3:I$960,MATCH(A73,ross!B$3:B$960,1)+1),INDEX(ross!B$3:B$960,MATCH(A73,ross!B$3:B$960,1)):INDEX(ross!B$3:B$960,MATCH(A73,ross!B$3:B$960,1)+1))</f>
        <v>1.4482574718455996</v>
      </c>
      <c r="G73" s="3">
        <f t="shared" si="2"/>
        <v>1.0000000000000001E-30</v>
      </c>
      <c r="H73" s="9">
        <f>FORECAST(A73,INDEX('18O'!C$3:C$29,MATCH(A73,'18O'!A$3:A$29,1)):INDEX('18O'!C$3:C$29,MATCH(A73,'18O'!A$3:A$29,1)+1),INDEX('18O'!A$3:A$29,MATCH(A73,'18O'!A$3:A$29,1)):INDEX('18O'!A$3:A$29,MATCH(A73,'18O'!A$3:A$29,1)+1))</f>
        <v>111.55714285714288</v>
      </c>
      <c r="I73" s="27">
        <f>'39Ar'!E73</f>
        <v>0.8046875</v>
      </c>
      <c r="J73" s="8">
        <f>FORECAST($A73,INDEX(NG!B$2:B$17,MATCH($A73,NG!A$2:A$17,1)):INDEX(NG!B$2:B$17,MATCH($A73,NG!A$2:A$17,1)+1),INDEX(NG!A$2:A$17,MATCH($A73,NG!A$2:A$17,1)):INDEX(NG!A$2:A$17,MATCH($A73,NG!A$2:A$17,1)+1))</f>
        <v>1.5574649689297426E-6</v>
      </c>
      <c r="K73" s="8">
        <f>FORECAST($A73,INDEX(NG!D$2:D$18,MATCH($A73,NG!C$2:C$18,1)):INDEX(NG!D$2:D$18,MATCH($A73,NG!C$2:C$18,1)+1),INDEX(NG!C$2:C$18,MATCH($A73,NG!C$2:C$18,1)):INDEX(NG!C$2:C$18,MATCH($A73,NG!C$2:C$18,1)+1))</f>
        <v>1.4724421413818503E-7</v>
      </c>
      <c r="L73" s="8">
        <f>FORECAST($A73,INDEX(NG!F$2:F$14,MATCH($A73,NG!E$2:E$14,1)):INDEX(NG!F$2:F$14,MATCH($A73,NG!E$2:E$14,1)+1),INDEX(NG!E$2:E$14,MATCH($A73,NG!E$2:E$14,1)):INDEX(NG!E$2:E$14,MATCH($A73,NG!E$2:E$14,1)+1))</f>
        <v>8.0282118681870515E-7</v>
      </c>
      <c r="M73" s="8">
        <f>FORECAST($A73,INDEX(NG!H$2:H$14,MATCH($A73,NG!G$2:G$14,1)):INDEX(NG!H$2:H$14,MATCH($A73,NG!G$2:G$14,1)+1),INDEX(NG!G$2:G$14,MATCH($A73,NG!G$2:G$14,1)):INDEX(NG!G$2:G$14,MATCH($A73,NG!G$2:G$14,1)+1))</f>
        <v>5.2117966037940577E-8</v>
      </c>
      <c r="N73" s="3">
        <v>3.0000000000000001E-6</v>
      </c>
      <c r="O73" s="3">
        <v>5.0000000000000003E-10</v>
      </c>
    </row>
    <row r="74" spans="1:15" x14ac:dyDescent="0.35">
      <c r="A74">
        <v>72</v>
      </c>
      <c r="B74" s="39">
        <f t="shared" si="3"/>
        <v>-72</v>
      </c>
      <c r="C74" s="39">
        <v>0</v>
      </c>
      <c r="D74" s="39">
        <v>0</v>
      </c>
      <c r="E74" s="40">
        <v>22.557533464468175</v>
      </c>
      <c r="F74" s="7">
        <f>FORECAST(A74,INDEX(ross!I$3:I$960,MATCH(A74,ross!B$3:B$960,1)):INDEX(ross!I$3:I$960,MATCH(A74,ross!B$3:B$960,1)+1),INDEX(ross!B$3:B$960,MATCH(A74,ross!B$3:B$960,1)):INDEX(ross!B$3:B$960,MATCH(A74,ross!B$3:B$960,1)+1))</f>
        <v>1.4836170803096465</v>
      </c>
      <c r="G74" s="3">
        <f t="shared" si="2"/>
        <v>1.0000000000000001E-30</v>
      </c>
      <c r="H74" s="9">
        <f>FORECAST(A74,INDEX('18O'!C$3:C$29,MATCH(A74,'18O'!A$3:A$29,1)):INDEX('18O'!C$3:C$29,MATCH(A74,'18O'!A$3:A$29,1)+1),INDEX('18O'!A$3:A$29,MATCH(A74,'18O'!A$3:A$29,1)):INDEX('18O'!A$3:A$29,MATCH(A74,'18O'!A$3:A$29,1)+1))</f>
        <v>111.55542071197412</v>
      </c>
      <c r="I74" s="27">
        <f>'39Ar'!E74</f>
        <v>0.80437500000000006</v>
      </c>
      <c r="J74" s="8">
        <f>FORECAST($A74,INDEX(NG!B$2:B$17,MATCH($A74,NG!A$2:A$17,1)):INDEX(NG!B$2:B$17,MATCH($A74,NG!A$2:A$17,1)+1),INDEX(NG!A$2:A$17,MATCH($A74,NG!A$2:A$17,1)):INDEX(NG!A$2:A$17,MATCH($A74,NG!A$2:A$17,1)+1))</f>
        <v>1.6049269991507832E-6</v>
      </c>
      <c r="K74" s="8">
        <f>FORECAST($A74,INDEX(NG!D$2:D$18,MATCH($A74,NG!C$2:C$18,1)):INDEX(NG!D$2:D$18,MATCH($A74,NG!C$2:C$18,1)+1),INDEX(NG!C$2:C$18,MATCH($A74,NG!C$2:C$18,1)):INDEX(NG!C$2:C$18,MATCH($A74,NG!C$2:C$18,1)+1))</f>
        <v>1.4726176129902846E-7</v>
      </c>
      <c r="L74" s="8">
        <f>FORECAST($A74,INDEX(NG!F$2:F$14,MATCH($A74,NG!E$2:E$14,1)):INDEX(NG!F$2:F$14,MATCH($A74,NG!E$2:E$14,1)+1),INDEX(NG!E$2:E$14,MATCH($A74,NG!E$2:E$14,1)):INDEX(NG!E$2:E$14,MATCH($A74,NG!E$2:E$14,1)+1))</f>
        <v>8.0318761980956982E-7</v>
      </c>
      <c r="M74" s="8">
        <f>FORECAST($A74,INDEX(NG!H$2:H$14,MATCH($A74,NG!G$2:G$14,1)):INDEX(NG!H$2:H$14,MATCH($A74,NG!G$2:G$14,1)+1),INDEX(NG!G$2:G$14,MATCH($A74,NG!G$2:G$14,1)):INDEX(NG!G$2:G$14,MATCH($A74,NG!G$2:G$14,1)+1))</f>
        <v>5.2154172506933801E-8</v>
      </c>
      <c r="N74" s="3">
        <v>3.0000000000000001E-6</v>
      </c>
      <c r="O74" s="3">
        <v>5.0000000000000003E-10</v>
      </c>
    </row>
    <row r="75" spans="1:15" x14ac:dyDescent="0.35">
      <c r="A75">
        <v>73</v>
      </c>
      <c r="B75" s="39">
        <f t="shared" si="3"/>
        <v>-73</v>
      </c>
      <c r="C75" s="39">
        <v>0</v>
      </c>
      <c r="D75" s="39">
        <v>0</v>
      </c>
      <c r="E75" s="40">
        <v>22.563237278156212</v>
      </c>
      <c r="F75" s="7">
        <f>FORECAST(A75,INDEX(ross!I$3:I$960,MATCH(A75,ross!B$3:B$960,1)):INDEX(ross!I$3:I$960,MATCH(A75,ross!B$3:B$960,1)+1),INDEX(ross!B$3:B$960,MATCH(A75,ross!B$3:B$960,1)):INDEX(ross!B$3:B$960,MATCH(A75,ross!B$3:B$960,1)+1))</f>
        <v>1.5150857186385922</v>
      </c>
      <c r="G75" s="3">
        <f t="shared" si="2"/>
        <v>1.0000000000000001E-30</v>
      </c>
      <c r="H75" s="9">
        <f>FORECAST(A75,INDEX('18O'!C$3:C$29,MATCH(A75,'18O'!A$3:A$29,1)):INDEX('18O'!C$3:C$29,MATCH(A75,'18O'!A$3:A$29,1)+1),INDEX('18O'!A$3:A$29,MATCH(A75,'18O'!A$3:A$29,1)):INDEX('18O'!A$3:A$29,MATCH(A75,'18O'!A$3:A$29,1)+1))</f>
        <v>111.55409924487596</v>
      </c>
      <c r="I75" s="27">
        <f>'39Ar'!E75</f>
        <v>0.80406250000000001</v>
      </c>
      <c r="J75" s="8">
        <f>FORECAST($A75,INDEX(NG!B$2:B$17,MATCH($A75,NG!A$2:A$17,1)):INDEX(NG!B$2:B$17,MATCH($A75,NG!A$2:A$17,1)+1),INDEX(NG!A$2:A$17,MATCH($A75,NG!A$2:A$17,1)):INDEX(NG!A$2:A$17,MATCH($A75,NG!A$2:A$17,1)+1))</f>
        <v>1.6523890293718241E-6</v>
      </c>
      <c r="K75" s="8">
        <f>FORECAST($A75,INDEX(NG!D$2:D$18,MATCH($A75,NG!C$2:C$18,1)):INDEX(NG!D$2:D$18,MATCH($A75,NG!C$2:C$18,1)+1),INDEX(NG!C$2:C$18,MATCH($A75,NG!C$2:C$18,1)):INDEX(NG!C$2:C$18,MATCH($A75,NG!C$2:C$18,1)+1))</f>
        <v>1.4727930845987188E-7</v>
      </c>
      <c r="L75" s="8">
        <f>FORECAST($A75,INDEX(NG!F$2:F$14,MATCH($A75,NG!E$2:E$14,1)):INDEX(NG!F$2:F$14,MATCH($A75,NG!E$2:E$14,1)+1),INDEX(NG!E$2:E$14,MATCH($A75,NG!E$2:E$14,1)):INDEX(NG!E$2:E$14,MATCH($A75,NG!E$2:E$14,1)+1))</f>
        <v>8.0355405280043438E-7</v>
      </c>
      <c r="M75" s="8">
        <f>FORECAST($A75,INDEX(NG!H$2:H$14,MATCH($A75,NG!G$2:G$14,1)):INDEX(NG!H$2:H$14,MATCH($A75,NG!G$2:G$14,1)+1),INDEX(NG!G$2:G$14,MATCH($A75,NG!G$2:G$14,1)):INDEX(NG!G$2:G$14,MATCH($A75,NG!G$2:G$14,1)+1))</f>
        <v>5.2190378975927024E-8</v>
      </c>
      <c r="N75" s="3">
        <v>3.0000000000000001E-6</v>
      </c>
      <c r="O75" s="3">
        <v>5.0000000000000003E-10</v>
      </c>
    </row>
    <row r="76" spans="1:15" x14ac:dyDescent="0.35">
      <c r="A76">
        <v>74</v>
      </c>
      <c r="B76" s="39">
        <f t="shared" si="3"/>
        <v>-74</v>
      </c>
      <c r="C76" s="39">
        <v>0</v>
      </c>
      <c r="D76" s="39">
        <v>0</v>
      </c>
      <c r="E76" s="40">
        <v>22.570848775371658</v>
      </c>
      <c r="F76" s="7">
        <f>FORECAST(A76,INDEX(ross!I$3:I$960,MATCH(A76,ross!B$3:B$960,1)):INDEX(ross!I$3:I$960,MATCH(A76,ross!B$3:B$960,1)+1),INDEX(ross!B$3:B$960,MATCH(A76,ross!B$3:B$960,1)):INDEX(ross!B$3:B$960,MATCH(A76,ross!B$3:B$960,1)+1))</f>
        <v>1.5503191539150196</v>
      </c>
      <c r="G76" s="3">
        <f t="shared" si="2"/>
        <v>1.0000000000000001E-30</v>
      </c>
      <c r="H76" s="9">
        <f>FORECAST(A76,INDEX('18O'!C$3:C$29,MATCH(A76,'18O'!A$3:A$29,1)):INDEX('18O'!C$3:C$29,MATCH(A76,'18O'!A$3:A$29,1)+1),INDEX('18O'!A$3:A$29,MATCH(A76,'18O'!A$3:A$29,1)):INDEX('18O'!A$3:A$29,MATCH(A76,'18O'!A$3:A$29,1)+1))</f>
        <v>111.55277777777779</v>
      </c>
      <c r="I76" s="27">
        <f>'39Ar'!E76</f>
        <v>0.80375000000000008</v>
      </c>
      <c r="J76" s="8">
        <f>FORECAST($A76,INDEX(NG!B$2:B$17,MATCH($A76,NG!A$2:A$17,1)):INDEX(NG!B$2:B$17,MATCH($A76,NG!A$2:A$17,1)+1),INDEX(NG!A$2:A$17,MATCH($A76,NG!A$2:A$17,1)):INDEX(NG!A$2:A$17,MATCH($A76,NG!A$2:A$17,1)+1))</f>
        <v>1.6998510595928651E-6</v>
      </c>
      <c r="K76" s="8">
        <f>FORECAST($A76,INDEX(NG!D$2:D$18,MATCH($A76,NG!C$2:C$18,1)):INDEX(NG!D$2:D$18,MATCH($A76,NG!C$2:C$18,1)+1),INDEX(NG!C$2:C$18,MATCH($A76,NG!C$2:C$18,1)):INDEX(NG!C$2:C$18,MATCH($A76,NG!C$2:C$18,1)+1))</f>
        <v>1.472968556207153E-7</v>
      </c>
      <c r="L76" s="8">
        <f>FORECAST($A76,INDEX(NG!F$2:F$14,MATCH($A76,NG!E$2:E$14,1)):INDEX(NG!F$2:F$14,MATCH($A76,NG!E$2:E$14,1)+1),INDEX(NG!E$2:E$14,MATCH($A76,NG!E$2:E$14,1)):INDEX(NG!E$2:E$14,MATCH($A76,NG!E$2:E$14,1)+1))</f>
        <v>8.0392048579129905E-7</v>
      </c>
      <c r="M76" s="8">
        <f>FORECAST($A76,INDEX(NG!H$2:H$14,MATCH($A76,NG!G$2:G$14,1)):INDEX(NG!H$2:H$14,MATCH($A76,NG!G$2:G$14,1)+1),INDEX(NG!G$2:G$14,MATCH($A76,NG!G$2:G$14,1)):INDEX(NG!G$2:G$14,MATCH($A76,NG!G$2:G$14,1)+1))</f>
        <v>5.2226585444920247E-8</v>
      </c>
      <c r="N76" s="3">
        <v>3.0000000000000001E-6</v>
      </c>
      <c r="O76" s="3">
        <v>5.0000000000000003E-10</v>
      </c>
    </row>
    <row r="77" spans="1:15" x14ac:dyDescent="0.35">
      <c r="A77">
        <v>75</v>
      </c>
      <c r="B77" s="39">
        <f t="shared" si="3"/>
        <v>-75</v>
      </c>
      <c r="C77" s="39">
        <v>0</v>
      </c>
      <c r="D77" s="39">
        <v>0</v>
      </c>
      <c r="E77" s="40">
        <v>22.574046935149816</v>
      </c>
      <c r="F77" s="7">
        <f>FORECAST(A77,INDEX(ross!I$3:I$960,MATCH(A77,ross!B$3:B$960,1)):INDEX(ross!I$3:I$960,MATCH(A77,ross!B$3:B$960,1)+1),INDEX(ross!B$3:B$960,MATCH(A77,ross!B$3:B$960,1)):INDEX(ross!B$3:B$960,MATCH(A77,ross!B$3:B$960,1)+1))</f>
        <v>1.5790636724795486</v>
      </c>
      <c r="G77" s="3">
        <f t="shared" si="2"/>
        <v>1.0000000000000001E-30</v>
      </c>
      <c r="H77" s="9">
        <f>FORECAST(A77,INDEX('18O'!C$3:C$29,MATCH(A77,'18O'!A$3:A$29,1)):INDEX('18O'!C$3:C$29,MATCH(A77,'18O'!A$3:A$29,1)+1),INDEX('18O'!A$3:A$29,MATCH(A77,'18O'!A$3:A$29,1)):INDEX('18O'!A$3:A$29,MATCH(A77,'18O'!A$3:A$29,1)+1))</f>
        <v>111.55145631067963</v>
      </c>
      <c r="I77" s="27">
        <f>'39Ar'!E77</f>
        <v>0.80343750000000003</v>
      </c>
      <c r="J77" s="8">
        <f>FORECAST($A77,INDEX(NG!B$2:B$17,MATCH($A77,NG!A$2:A$17,1)):INDEX(NG!B$2:B$17,MATCH($A77,NG!A$2:A$17,1)+1),INDEX(NG!A$2:A$17,MATCH($A77,NG!A$2:A$17,1)):INDEX(NG!A$2:A$17,MATCH($A77,NG!A$2:A$17,1)+1))</f>
        <v>1.7473130898139056E-6</v>
      </c>
      <c r="K77" s="8">
        <f>FORECAST($A77,INDEX(NG!D$2:D$18,MATCH($A77,NG!C$2:C$18,1)):INDEX(NG!D$2:D$18,MATCH($A77,NG!C$2:C$18,1)+1),INDEX(NG!C$2:C$18,MATCH($A77,NG!C$2:C$18,1)):INDEX(NG!C$2:C$18,MATCH($A77,NG!C$2:C$18,1)+1))</f>
        <v>1.4731440278155872E-7</v>
      </c>
      <c r="L77" s="8">
        <f>FORECAST($A77,INDEX(NG!F$2:F$14,MATCH($A77,NG!E$2:E$14,1)):INDEX(NG!F$2:F$14,MATCH($A77,NG!E$2:E$14,1)+1),INDEX(NG!E$2:E$14,MATCH($A77,NG!E$2:E$14,1)):INDEX(NG!E$2:E$14,MATCH($A77,NG!E$2:E$14,1)+1))</f>
        <v>8.0428691878216362E-7</v>
      </c>
      <c r="M77" s="8">
        <f>FORECAST($A77,INDEX(NG!H$2:H$14,MATCH($A77,NG!G$2:G$14,1)):INDEX(NG!H$2:H$14,MATCH($A77,NG!G$2:G$14,1)+1),INDEX(NG!G$2:G$14,MATCH($A77,NG!G$2:G$14,1)):INDEX(NG!G$2:G$14,MATCH($A77,NG!G$2:G$14,1)+1))</f>
        <v>5.226279191391347E-8</v>
      </c>
      <c r="N77" s="3">
        <v>3.0000000000000001E-6</v>
      </c>
      <c r="O77" s="3">
        <v>5.0000000000000003E-10</v>
      </c>
    </row>
    <row r="78" spans="1:15" x14ac:dyDescent="0.35">
      <c r="A78">
        <v>76</v>
      </c>
      <c r="B78" s="39">
        <f t="shared" si="3"/>
        <v>-76</v>
      </c>
      <c r="C78" s="39">
        <v>0</v>
      </c>
      <c r="D78" s="39">
        <v>0</v>
      </c>
      <c r="E78" s="40">
        <v>22.577802851274615</v>
      </c>
      <c r="F78" s="7">
        <f>FORECAST(A78,INDEX(ross!I$3:I$960,MATCH(A78,ross!B$3:B$960,1)):INDEX(ross!I$3:I$960,MATCH(A78,ross!B$3:B$960,1)+1),INDEX(ross!B$3:B$960,MATCH(A78,ross!B$3:B$960,1)):INDEX(ross!B$3:B$960,MATCH(A78,ross!B$3:B$960,1)+1))</f>
        <v>1.6111384248053624</v>
      </c>
      <c r="G78" s="3">
        <f t="shared" si="2"/>
        <v>1.0000000000000001E-30</v>
      </c>
      <c r="H78" s="9">
        <f>FORECAST(A78,INDEX('18O'!C$3:C$29,MATCH(A78,'18O'!A$3:A$29,1)):INDEX('18O'!C$3:C$29,MATCH(A78,'18O'!A$3:A$29,1)+1),INDEX('18O'!A$3:A$29,MATCH(A78,'18O'!A$3:A$29,1)):INDEX('18O'!A$3:A$29,MATCH(A78,'18O'!A$3:A$29,1)+1))</f>
        <v>111.55013484358145</v>
      </c>
      <c r="I78" s="27">
        <f>'39Ar'!E78</f>
        <v>0.80312500000000009</v>
      </c>
      <c r="J78" s="8">
        <f>FORECAST($A78,INDEX(NG!B$2:B$17,MATCH($A78,NG!A$2:A$17,1)):INDEX(NG!B$2:B$17,MATCH($A78,NG!A$2:A$17,1)+1),INDEX(NG!A$2:A$17,MATCH($A78,NG!A$2:A$17,1)):INDEX(NG!A$2:A$17,MATCH($A78,NG!A$2:A$17,1)+1))</f>
        <v>1.7947751200349466E-6</v>
      </c>
      <c r="K78" s="8">
        <f>FORECAST($A78,INDEX(NG!D$2:D$18,MATCH($A78,NG!C$2:C$18,1)):INDEX(NG!D$2:D$18,MATCH($A78,NG!C$2:C$18,1)+1),INDEX(NG!C$2:C$18,MATCH($A78,NG!C$2:C$18,1)):INDEX(NG!C$2:C$18,MATCH($A78,NG!C$2:C$18,1)+1))</f>
        <v>1.4733194994240215E-7</v>
      </c>
      <c r="L78" s="8">
        <f>FORECAST($A78,INDEX(NG!F$2:F$14,MATCH($A78,NG!E$2:E$14,1)):INDEX(NG!F$2:F$14,MATCH($A78,NG!E$2:E$14,1)+1),INDEX(NG!E$2:E$14,MATCH($A78,NG!E$2:E$14,1)):INDEX(NG!E$2:E$14,MATCH($A78,NG!E$2:E$14,1)+1))</f>
        <v>8.0465335177302829E-7</v>
      </c>
      <c r="M78" s="8">
        <f>FORECAST($A78,INDEX(NG!H$2:H$14,MATCH($A78,NG!G$2:G$14,1)):INDEX(NG!H$2:H$14,MATCH($A78,NG!G$2:G$14,1)+1),INDEX(NG!G$2:G$14,MATCH($A78,NG!G$2:G$14,1)):INDEX(NG!G$2:G$14,MATCH($A78,NG!G$2:G$14,1)+1))</f>
        <v>5.2298998382906687E-8</v>
      </c>
      <c r="N78" s="3">
        <v>3.0000000000000001E-6</v>
      </c>
      <c r="O78" s="3">
        <v>5.0000000000000003E-10</v>
      </c>
    </row>
    <row r="79" spans="1:15" x14ac:dyDescent="0.35">
      <c r="A79">
        <v>77</v>
      </c>
      <c r="B79" s="39">
        <f t="shared" si="3"/>
        <v>-77</v>
      </c>
      <c r="C79" s="39">
        <v>0</v>
      </c>
      <c r="D79" s="39">
        <v>0</v>
      </c>
      <c r="E79" s="40">
        <v>22.585420057876959</v>
      </c>
      <c r="F79" s="7">
        <f>FORECAST(A79,INDEX(ross!I$3:I$960,MATCH(A79,ross!B$3:B$960,1)):INDEX(ross!I$3:I$960,MATCH(A79,ross!B$3:B$960,1)+1),INDEX(ross!B$3:B$960,MATCH(A79,ross!B$3:B$960,1)):INDEX(ross!B$3:B$960,MATCH(A79,ross!B$3:B$960,1)+1))</f>
        <v>1.6465033018782429</v>
      </c>
      <c r="G79" s="3">
        <f t="shared" si="2"/>
        <v>1.0000000000000001E-30</v>
      </c>
      <c r="H79" s="9">
        <f>FORECAST(A79,INDEX('18O'!C$3:C$29,MATCH(A79,'18O'!A$3:A$29,1)):INDEX('18O'!C$3:C$29,MATCH(A79,'18O'!A$3:A$29,1)+1),INDEX('18O'!A$3:A$29,MATCH(A79,'18O'!A$3:A$29,1)):INDEX('18O'!A$3:A$29,MATCH(A79,'18O'!A$3:A$29,1)+1))</f>
        <v>111.54881337648328</v>
      </c>
      <c r="I79" s="27">
        <f>'39Ar'!E79</f>
        <v>0.80281250000000004</v>
      </c>
      <c r="J79" s="8">
        <f>FORECAST($A79,INDEX(NG!B$2:B$17,MATCH($A79,NG!A$2:A$17,1)):INDEX(NG!B$2:B$17,MATCH($A79,NG!A$2:A$17,1)+1),INDEX(NG!A$2:A$17,MATCH($A79,NG!A$2:A$17,1)):INDEX(NG!A$2:A$17,MATCH($A79,NG!A$2:A$17,1)+1))</f>
        <v>1.8422371502559871E-6</v>
      </c>
      <c r="K79" s="8">
        <f>FORECAST($A79,INDEX(NG!D$2:D$18,MATCH($A79,NG!C$2:C$18,1)):INDEX(NG!D$2:D$18,MATCH($A79,NG!C$2:C$18,1)+1),INDEX(NG!C$2:C$18,MATCH($A79,NG!C$2:C$18,1)):INDEX(NG!C$2:C$18,MATCH($A79,NG!C$2:C$18,1)+1))</f>
        <v>1.4734949710324557E-7</v>
      </c>
      <c r="L79" s="8">
        <f>FORECAST($A79,INDEX(NG!F$2:F$14,MATCH($A79,NG!E$2:E$14,1)):INDEX(NG!F$2:F$14,MATCH($A79,NG!E$2:E$14,1)+1),INDEX(NG!E$2:E$14,MATCH($A79,NG!E$2:E$14,1)):INDEX(NG!E$2:E$14,MATCH($A79,NG!E$2:E$14,1)+1))</f>
        <v>8.0501978476389285E-7</v>
      </c>
      <c r="M79" s="8">
        <f>FORECAST($A79,INDEX(NG!H$2:H$14,MATCH($A79,NG!G$2:G$14,1)):INDEX(NG!H$2:H$14,MATCH($A79,NG!G$2:G$14,1)+1),INDEX(NG!G$2:G$14,MATCH($A79,NG!G$2:G$14,1)):INDEX(NG!G$2:G$14,MATCH($A79,NG!G$2:G$14,1)+1))</f>
        <v>5.233520485189991E-8</v>
      </c>
      <c r="N79" s="3">
        <v>3.0000000000000001E-6</v>
      </c>
      <c r="O79" s="3">
        <v>5.0000000000000003E-10</v>
      </c>
    </row>
    <row r="80" spans="1:15" x14ac:dyDescent="0.35">
      <c r="A80">
        <v>78</v>
      </c>
      <c r="B80" s="39">
        <f t="shared" si="3"/>
        <v>-78</v>
      </c>
      <c r="C80" s="39">
        <v>0</v>
      </c>
      <c r="D80" s="39">
        <v>0</v>
      </c>
      <c r="E80" s="40">
        <v>22.593463050582226</v>
      </c>
      <c r="F80" s="7">
        <f>FORECAST(A80,INDEX(ross!I$3:I$960,MATCH(A80,ross!B$3:B$960,1)):INDEX(ross!I$3:I$960,MATCH(A80,ross!B$3:B$960,1)+1),INDEX(ross!B$3:B$960,MATCH(A80,ross!B$3:B$960,1)):INDEX(ross!B$3:B$960,MATCH(A80,ross!B$3:B$960,1)+1))</f>
        <v>1.6808356073998267</v>
      </c>
      <c r="G80" s="3">
        <f t="shared" si="2"/>
        <v>1.0000000000000001E-30</v>
      </c>
      <c r="H80" s="9">
        <f>FORECAST(A80,INDEX('18O'!C$3:C$29,MATCH(A80,'18O'!A$3:A$29,1)):INDEX('18O'!C$3:C$29,MATCH(A80,'18O'!A$3:A$29,1)+1),INDEX('18O'!A$3:A$29,MATCH(A80,'18O'!A$3:A$29,1)):INDEX('18O'!A$3:A$29,MATCH(A80,'18O'!A$3:A$29,1)+1))</f>
        <v>111.54749190938512</v>
      </c>
      <c r="I80" s="27">
        <f>'39Ar'!E80</f>
        <v>0.8025000000000001</v>
      </c>
      <c r="J80" s="8">
        <f>FORECAST($A80,INDEX(NG!B$2:B$17,MATCH($A80,NG!A$2:A$17,1)):INDEX(NG!B$2:B$17,MATCH($A80,NG!A$2:A$17,1)+1),INDEX(NG!A$2:A$17,MATCH($A80,NG!A$2:A$17,1)):INDEX(NG!A$2:A$17,MATCH($A80,NG!A$2:A$17,1)+1))</f>
        <v>1.8896991804770281E-6</v>
      </c>
      <c r="K80" s="8">
        <f>FORECAST($A80,INDEX(NG!D$2:D$18,MATCH($A80,NG!C$2:C$18,1)):INDEX(NG!D$2:D$18,MATCH($A80,NG!C$2:C$18,1)+1),INDEX(NG!C$2:C$18,MATCH($A80,NG!C$2:C$18,1)):INDEX(NG!C$2:C$18,MATCH($A80,NG!C$2:C$18,1)+1))</f>
        <v>1.4736704426408899E-7</v>
      </c>
      <c r="L80" s="8">
        <f>FORECAST($A80,INDEX(NG!F$2:F$14,MATCH($A80,NG!E$2:E$14,1)):INDEX(NG!F$2:F$14,MATCH($A80,NG!E$2:E$14,1)+1),INDEX(NG!E$2:E$14,MATCH($A80,NG!E$2:E$14,1)):INDEX(NG!E$2:E$14,MATCH($A80,NG!E$2:E$14,1)+1))</f>
        <v>8.0538621775475752E-7</v>
      </c>
      <c r="M80" s="8">
        <f>FORECAST($A80,INDEX(NG!H$2:H$14,MATCH($A80,NG!G$2:G$14,1)):INDEX(NG!H$2:H$14,MATCH($A80,NG!G$2:G$14,1)+1),INDEX(NG!G$2:G$14,MATCH($A80,NG!G$2:G$14,1)):INDEX(NG!G$2:G$14,MATCH($A80,NG!G$2:G$14,1)+1))</f>
        <v>5.2371411320893133E-8</v>
      </c>
      <c r="N80" s="3">
        <v>3.0000000000000001E-6</v>
      </c>
      <c r="O80" s="3">
        <v>5.0000000000000003E-10</v>
      </c>
    </row>
    <row r="81" spans="1:15" x14ac:dyDescent="0.35">
      <c r="A81">
        <v>79</v>
      </c>
      <c r="B81" s="39">
        <f t="shared" si="3"/>
        <v>-79</v>
      </c>
      <c r="C81" s="39">
        <v>0</v>
      </c>
      <c r="D81" s="39">
        <v>0</v>
      </c>
      <c r="E81" s="40">
        <v>22.602023827495742</v>
      </c>
      <c r="F81" s="7">
        <f>FORECAST(A81,INDEX(ross!I$3:I$960,MATCH(A81,ross!B$3:B$960,1)):INDEX(ross!I$3:I$960,MATCH(A81,ross!B$3:B$960,1)+1),INDEX(ross!B$3:B$960,MATCH(A81,ross!B$3:B$960,1)):INDEX(ross!B$3:B$960,MATCH(A81,ross!B$3:B$960,1)+1))</f>
        <v>1.7088965923518296</v>
      </c>
      <c r="G81" s="3">
        <f t="shared" si="2"/>
        <v>1.0000000000000001E-30</v>
      </c>
      <c r="H81" s="9">
        <f>FORECAST(A81,INDEX('18O'!C$3:C$29,MATCH(A81,'18O'!A$3:A$29,1)):INDEX('18O'!C$3:C$29,MATCH(A81,'18O'!A$3:A$29,1)+1),INDEX('18O'!A$3:A$29,MATCH(A81,'18O'!A$3:A$29,1)):INDEX('18O'!A$3:A$29,MATCH(A81,'18O'!A$3:A$29,1)+1))</f>
        <v>111.54617044228695</v>
      </c>
      <c r="I81" s="27">
        <f>'39Ar'!E81</f>
        <v>0.80218750000000005</v>
      </c>
      <c r="J81" s="8">
        <f>FORECAST($A81,INDEX(NG!B$2:B$17,MATCH($A81,NG!A$2:A$17,1)):INDEX(NG!B$2:B$17,MATCH($A81,NG!A$2:A$17,1)+1),INDEX(NG!A$2:A$17,MATCH($A81,NG!A$2:A$17,1)):INDEX(NG!A$2:A$17,MATCH($A81,NG!A$2:A$17,1)+1))</f>
        <v>1.9686785937371212E-6</v>
      </c>
      <c r="K81" s="8">
        <f>FORECAST($A81,INDEX(NG!D$2:D$18,MATCH($A81,NG!C$2:C$18,1)):INDEX(NG!D$2:D$18,MATCH($A81,NG!C$2:C$18,1)+1),INDEX(NG!C$2:C$18,MATCH($A81,NG!C$2:C$18,1)):INDEX(NG!C$2:C$18,MATCH($A81,NG!C$2:C$18,1)+1))</f>
        <v>1.4736700175780113E-7</v>
      </c>
      <c r="L81" s="8">
        <f>FORECAST($A81,INDEX(NG!F$2:F$14,MATCH($A81,NG!E$2:E$14,1)):INDEX(NG!F$2:F$14,MATCH($A81,NG!E$2:E$14,1)+1),INDEX(NG!E$2:E$14,MATCH($A81,NG!E$2:E$14,1)):INDEX(NG!E$2:E$14,MATCH($A81,NG!E$2:E$14,1)+1))</f>
        <v>8.0499048258937824E-7</v>
      </c>
      <c r="M81" s="8">
        <f>FORECAST($A81,INDEX(NG!H$2:H$14,MATCH($A81,NG!G$2:G$14,1)):INDEX(NG!H$2:H$14,MATCH($A81,NG!G$2:G$14,1)+1),INDEX(NG!G$2:G$14,MATCH($A81,NG!G$2:G$14,1)):INDEX(NG!G$2:G$14,MATCH($A81,NG!G$2:G$14,1)+1))</f>
        <v>5.232490419356202E-8</v>
      </c>
      <c r="N81" s="3">
        <v>3.0000000000000001E-6</v>
      </c>
      <c r="O81" s="3">
        <v>5.0000000000000003E-10</v>
      </c>
    </row>
    <row r="82" spans="1:15" x14ac:dyDescent="0.35">
      <c r="A82">
        <v>80</v>
      </c>
      <c r="B82" s="39">
        <f t="shared" si="3"/>
        <v>-80</v>
      </c>
      <c r="C82" s="39">
        <v>0</v>
      </c>
      <c r="D82" s="39">
        <v>0</v>
      </c>
      <c r="E82" s="40">
        <v>22.607595286408152</v>
      </c>
      <c r="F82" s="7">
        <f>FORECAST(A82,INDEX(ross!I$3:I$960,MATCH(A82,ross!B$3:B$960,1)):INDEX(ross!I$3:I$960,MATCH(A82,ross!B$3:B$960,1)+1),INDEX(ross!B$3:B$960,MATCH(A82,ross!B$3:B$960,1)):INDEX(ross!B$3:B$960,MATCH(A82,ross!B$3:B$960,1)+1))</f>
        <v>1.7434248318425793</v>
      </c>
      <c r="G82" s="3">
        <f t="shared" si="2"/>
        <v>1.0000000000000001E-30</v>
      </c>
      <c r="H82" s="9">
        <f>FORECAST(A82,INDEX('18O'!C$3:C$29,MATCH(A82,'18O'!A$3:A$29,1)):INDEX('18O'!C$3:C$29,MATCH(A82,'18O'!A$3:A$29,1)+1),INDEX('18O'!A$3:A$29,MATCH(A82,'18O'!A$3:A$29,1)):INDEX('18O'!A$3:A$29,MATCH(A82,'18O'!A$3:A$29,1)+1))</f>
        <v>111.54484897518878</v>
      </c>
      <c r="I82" s="27">
        <f>'39Ar'!E82</f>
        <v>0.801875</v>
      </c>
      <c r="J82" s="8">
        <f>FORECAST($A82,INDEX(NG!B$2:B$17,MATCH($A82,NG!A$2:A$17,1)):INDEX(NG!B$2:B$17,MATCH($A82,NG!A$2:A$17,1)+1),INDEX(NG!A$2:A$17,MATCH($A82,NG!A$2:A$17,1)):INDEX(NG!A$2:A$17,MATCH($A82,NG!A$2:A$17,1)+1))</f>
        <v>2.0611654568710928E-6</v>
      </c>
      <c r="K82" s="8">
        <f>FORECAST($A82,INDEX(NG!D$2:D$18,MATCH($A82,NG!C$2:C$18,1)):INDEX(NG!D$2:D$18,MATCH($A82,NG!C$2:C$18,1)+1),INDEX(NG!C$2:C$18,MATCH($A82,NG!C$2:C$18,1)):INDEX(NG!C$2:C$18,MATCH($A82,NG!C$2:C$18,1)+1))</f>
        <v>1.4735942082274272E-7</v>
      </c>
      <c r="L82" s="8">
        <f>FORECAST($A82,INDEX(NG!F$2:F$14,MATCH($A82,NG!E$2:E$14,1)):INDEX(NG!F$2:F$14,MATCH($A82,NG!E$2:E$14,1)+1),INDEX(NG!E$2:E$14,MATCH($A82,NG!E$2:E$14,1)):INDEX(NG!E$2:E$14,MATCH($A82,NG!E$2:E$14,1)+1))</f>
        <v>8.0426810392846594E-7</v>
      </c>
      <c r="M82" s="8">
        <f>FORECAST($A82,INDEX(NG!H$2:H$14,MATCH($A82,NG!G$2:G$14,1)):INDEX(NG!H$2:H$14,MATCH($A82,NG!G$2:G$14,1)+1),INDEX(NG!G$2:G$14,MATCH($A82,NG!G$2:G$14,1)):INDEX(NG!G$2:G$14,MATCH($A82,NG!G$2:G$14,1)+1))</f>
        <v>5.2242948382091914E-8</v>
      </c>
      <c r="N82" s="3">
        <v>3.0000000000000001E-6</v>
      </c>
      <c r="O82" s="3">
        <v>5.0000000000000003E-10</v>
      </c>
    </row>
    <row r="83" spans="1:15" x14ac:dyDescent="0.35">
      <c r="A83">
        <v>81</v>
      </c>
      <c r="B83" s="39">
        <f t="shared" si="3"/>
        <v>-81</v>
      </c>
      <c r="C83" s="39">
        <v>0</v>
      </c>
      <c r="D83" s="39">
        <v>0</v>
      </c>
      <c r="E83" s="40">
        <v>22.611964000607134</v>
      </c>
      <c r="F83" s="7">
        <f>FORECAST(A83,INDEX(ross!I$3:I$960,MATCH(A83,ross!B$3:B$960,1)):INDEX(ross!I$3:I$960,MATCH(A83,ross!B$3:B$960,1)+1),INDEX(ross!B$3:B$960,MATCH(A83,ross!B$3:B$960,1)):INDEX(ross!B$3:B$960,MATCH(A83,ross!B$3:B$960,1)+1))</f>
        <v>1.7727219258785301</v>
      </c>
      <c r="G83" s="3">
        <f t="shared" si="2"/>
        <v>1.0000000000000001E-30</v>
      </c>
      <c r="H83" s="9">
        <f>FORECAST(A83,INDEX('18O'!C$3:C$29,MATCH(A83,'18O'!A$3:A$29,1)):INDEX('18O'!C$3:C$29,MATCH(A83,'18O'!A$3:A$29,1)+1),INDEX('18O'!A$3:A$29,MATCH(A83,'18O'!A$3:A$29,1)):INDEX('18O'!A$3:A$29,MATCH(A83,'18O'!A$3:A$29,1)+1))</f>
        <v>111.54316384180792</v>
      </c>
      <c r="I83" s="27">
        <f>'39Ar'!E83</f>
        <v>0.80156250000000007</v>
      </c>
      <c r="J83" s="8">
        <f>FORECAST($A83,INDEX(NG!B$2:B$17,MATCH($A83,NG!A$2:A$17,1)):INDEX(NG!B$2:B$17,MATCH($A83,NG!A$2:A$17,1)+1),INDEX(NG!A$2:A$17,MATCH($A83,NG!A$2:A$17,1)):INDEX(NG!A$2:A$17,MATCH($A83,NG!A$2:A$17,1)+1))</f>
        <v>2.1536523200050653E-6</v>
      </c>
      <c r="K83" s="8">
        <f>FORECAST($A83,INDEX(NG!D$2:D$18,MATCH($A83,NG!C$2:C$18,1)):INDEX(NG!D$2:D$18,MATCH($A83,NG!C$2:C$18,1)+1),INDEX(NG!C$2:C$18,MATCH($A83,NG!C$2:C$18,1)):INDEX(NG!C$2:C$18,MATCH($A83,NG!C$2:C$18,1)+1))</f>
        <v>1.4735183988768431E-7</v>
      </c>
      <c r="L83" s="8">
        <f>FORECAST($A83,INDEX(NG!F$2:F$14,MATCH($A83,NG!E$2:E$14,1)):INDEX(NG!F$2:F$14,MATCH($A83,NG!E$2:E$14,1)+1),INDEX(NG!E$2:E$14,MATCH($A83,NG!E$2:E$14,1)):INDEX(NG!E$2:E$14,MATCH($A83,NG!E$2:E$14,1)+1))</f>
        <v>8.0354572526755354E-7</v>
      </c>
      <c r="M83" s="8">
        <f>FORECAST($A83,INDEX(NG!H$2:H$14,MATCH($A83,NG!G$2:G$14,1)):INDEX(NG!H$2:H$14,MATCH($A83,NG!G$2:G$14,1)+1),INDEX(NG!G$2:G$14,MATCH($A83,NG!G$2:G$14,1)):INDEX(NG!G$2:G$14,MATCH($A83,NG!G$2:G$14,1)+1))</f>
        <v>5.2160992570621808E-8</v>
      </c>
      <c r="N83" s="3">
        <v>3.0000000000000001E-6</v>
      </c>
      <c r="O83" s="3">
        <v>5.0000000000000003E-10</v>
      </c>
    </row>
    <row r="84" spans="1:15" x14ac:dyDescent="0.35">
      <c r="A84">
        <v>82</v>
      </c>
      <c r="B84" s="39">
        <f t="shared" si="3"/>
        <v>-82</v>
      </c>
      <c r="C84" s="39">
        <v>0</v>
      </c>
      <c r="D84" s="39">
        <v>0</v>
      </c>
      <c r="E84" s="40">
        <v>22.617473305660344</v>
      </c>
      <c r="F84" s="7">
        <f>FORECAST(A84,INDEX(ross!I$3:I$960,MATCH(A84,ross!B$3:B$960,1)):INDEX(ross!I$3:I$960,MATCH(A84,ross!B$3:B$960,1)+1),INDEX(ross!B$3:B$960,MATCH(A84,ross!B$3:B$960,1)):INDEX(ross!B$3:B$960,MATCH(A84,ross!B$3:B$960,1)+1))</f>
        <v>1.8126097676537869</v>
      </c>
      <c r="G84" s="3">
        <f t="shared" si="2"/>
        <v>1.0000000000000001E-30</v>
      </c>
      <c r="H84" s="9">
        <f>FORECAST(A84,INDEX('18O'!C$3:C$29,MATCH(A84,'18O'!A$3:A$29,1)):INDEX('18O'!C$3:C$29,MATCH(A84,'18O'!A$3:A$29,1)+1),INDEX('18O'!A$3:A$29,MATCH(A84,'18O'!A$3:A$29,1)):INDEX('18O'!A$3:A$29,MATCH(A84,'18O'!A$3:A$29,1)+1))</f>
        <v>111.54131826741998</v>
      </c>
      <c r="I84" s="27">
        <f>'39Ar'!E84</f>
        <v>0.80125000000000002</v>
      </c>
      <c r="J84" s="8">
        <f>FORECAST($A84,INDEX(NG!B$2:B$17,MATCH($A84,NG!A$2:A$17,1)):INDEX(NG!B$2:B$17,MATCH($A84,NG!A$2:A$17,1)+1),INDEX(NG!A$2:A$17,MATCH($A84,NG!A$2:A$17,1)):INDEX(NG!A$2:A$17,MATCH($A84,NG!A$2:A$17,1)+1))</f>
        <v>2.2461391831390378E-6</v>
      </c>
      <c r="K84" s="8">
        <f>FORECAST($A84,INDEX(NG!D$2:D$18,MATCH($A84,NG!C$2:C$18,1)):INDEX(NG!D$2:D$18,MATCH($A84,NG!C$2:C$18,1)+1),INDEX(NG!C$2:C$18,MATCH($A84,NG!C$2:C$18,1)):INDEX(NG!C$2:C$18,MATCH($A84,NG!C$2:C$18,1)+1))</f>
        <v>1.4734425895262591E-7</v>
      </c>
      <c r="L84" s="8">
        <f>FORECAST($A84,INDEX(NG!F$2:F$14,MATCH($A84,NG!E$2:E$14,1)):INDEX(NG!F$2:F$14,MATCH($A84,NG!E$2:E$14,1)+1),INDEX(NG!E$2:E$14,MATCH($A84,NG!E$2:E$14,1)):INDEX(NG!E$2:E$14,MATCH($A84,NG!E$2:E$14,1)+1))</f>
        <v>8.0282334660664124E-7</v>
      </c>
      <c r="M84" s="8">
        <f>FORECAST($A84,INDEX(NG!H$2:H$14,MATCH($A84,NG!G$2:G$14,1)):INDEX(NG!H$2:H$14,MATCH($A84,NG!G$2:G$14,1)+1),INDEX(NG!G$2:G$14,MATCH($A84,NG!G$2:G$14,1)):INDEX(NG!G$2:G$14,MATCH($A84,NG!G$2:G$14,1)+1))</f>
        <v>5.2079036759151702E-8</v>
      </c>
      <c r="N84" s="3">
        <v>3.0000000000000001E-6</v>
      </c>
      <c r="O84" s="3">
        <v>5.0000000000000003E-10</v>
      </c>
    </row>
    <row r="85" spans="1:15" x14ac:dyDescent="0.35">
      <c r="A85">
        <v>83</v>
      </c>
      <c r="B85" s="39">
        <f t="shared" si="3"/>
        <v>-83</v>
      </c>
      <c r="C85" s="39">
        <v>0</v>
      </c>
      <c r="D85" s="39">
        <v>0</v>
      </c>
      <c r="E85" s="40">
        <v>22.624433623899744</v>
      </c>
      <c r="F85" s="7">
        <f>FORECAST(A85,INDEX(ross!I$3:I$960,MATCH(A85,ross!B$3:B$960,1)):INDEX(ross!I$3:I$960,MATCH(A85,ross!B$3:B$960,1)+1),INDEX(ross!B$3:B$960,MATCH(A85,ross!B$3:B$960,1)):INDEX(ross!B$3:B$960,MATCH(A85,ross!B$3:B$960,1)+1))</f>
        <v>1.851345520188397</v>
      </c>
      <c r="G85" s="3">
        <f t="shared" si="2"/>
        <v>1.0000000000000001E-30</v>
      </c>
      <c r="H85" s="9">
        <f>FORECAST(A85,INDEX('18O'!C$3:C$29,MATCH(A85,'18O'!A$3:A$29,1)):INDEX('18O'!C$3:C$29,MATCH(A85,'18O'!A$3:A$29,1)+1),INDEX('18O'!A$3:A$29,MATCH(A85,'18O'!A$3:A$29,1)):INDEX('18O'!A$3:A$29,MATCH(A85,'18O'!A$3:A$29,1)+1))</f>
        <v>111.53947269303202</v>
      </c>
      <c r="I85" s="27">
        <f>'39Ar'!E85</f>
        <v>0.80093750000000008</v>
      </c>
      <c r="J85" s="8">
        <f>FORECAST($A85,INDEX(NG!B$2:B$17,MATCH($A85,NG!A$2:A$17,1)):INDEX(NG!B$2:B$17,MATCH($A85,NG!A$2:A$17,1)+1),INDEX(NG!A$2:A$17,MATCH($A85,NG!A$2:A$17,1)):INDEX(NG!A$2:A$17,MATCH($A85,NG!A$2:A$17,1)+1))</f>
        <v>2.3386260462730103E-6</v>
      </c>
      <c r="K85" s="8">
        <f>FORECAST($A85,INDEX(NG!D$2:D$18,MATCH($A85,NG!C$2:C$18,1)):INDEX(NG!D$2:D$18,MATCH($A85,NG!C$2:C$18,1)+1),INDEX(NG!C$2:C$18,MATCH($A85,NG!C$2:C$18,1)):INDEX(NG!C$2:C$18,MATCH($A85,NG!C$2:C$18,1)+1))</f>
        <v>1.473366780175675E-7</v>
      </c>
      <c r="L85" s="8">
        <f>FORECAST($A85,INDEX(NG!F$2:F$14,MATCH($A85,NG!E$2:E$14,1)):INDEX(NG!F$2:F$14,MATCH($A85,NG!E$2:E$14,1)+1),INDEX(NG!E$2:E$14,MATCH($A85,NG!E$2:E$14,1)):INDEX(NG!E$2:E$14,MATCH($A85,NG!E$2:E$14,1)+1))</f>
        <v>8.0210096794572883E-7</v>
      </c>
      <c r="M85" s="8">
        <f>FORECAST($A85,INDEX(NG!H$2:H$14,MATCH($A85,NG!G$2:G$14,1)):INDEX(NG!H$2:H$14,MATCH($A85,NG!G$2:G$14,1)+1),INDEX(NG!G$2:G$14,MATCH($A85,NG!G$2:G$14,1)):INDEX(NG!G$2:G$14,MATCH($A85,NG!G$2:G$14,1)+1))</f>
        <v>5.1997080947681596E-8</v>
      </c>
      <c r="N85" s="3">
        <v>3.0000000000000001E-6</v>
      </c>
      <c r="O85" s="3">
        <v>5.0000000000000003E-10</v>
      </c>
    </row>
    <row r="86" spans="1:15" x14ac:dyDescent="0.35">
      <c r="A86">
        <v>84</v>
      </c>
      <c r="B86" s="39">
        <f t="shared" si="3"/>
        <v>-84</v>
      </c>
      <c r="C86" s="39">
        <v>0</v>
      </c>
      <c r="D86" s="39">
        <v>0</v>
      </c>
      <c r="E86" s="40">
        <v>22.630270448457178</v>
      </c>
      <c r="F86" s="7">
        <f>FORECAST(A86,INDEX(ross!I$3:I$960,MATCH(A86,ross!B$3:B$960,1)):INDEX(ross!I$3:I$960,MATCH(A86,ross!B$3:B$960,1)+1),INDEX(ross!B$3:B$960,MATCH(A86,ross!B$3:B$960,1)):INDEX(ross!B$3:B$960,MATCH(A86,ross!B$3:B$960,1)+1))</f>
        <v>1.8828138736028097</v>
      </c>
      <c r="G86" s="3">
        <f t="shared" si="2"/>
        <v>1.0000000000000001E-30</v>
      </c>
      <c r="H86" s="9">
        <f>FORECAST(A86,INDEX('18O'!C$3:C$29,MATCH(A86,'18O'!A$3:A$29,1)):INDEX('18O'!C$3:C$29,MATCH(A86,'18O'!A$3:A$29,1)+1),INDEX('18O'!A$3:A$29,MATCH(A86,'18O'!A$3:A$29,1)):INDEX('18O'!A$3:A$29,MATCH(A86,'18O'!A$3:A$29,1)+1))</f>
        <v>111.53762711864408</v>
      </c>
      <c r="I86" s="27">
        <f>'39Ar'!E86</f>
        <v>0.80062500000000003</v>
      </c>
      <c r="J86" s="8">
        <f>FORECAST($A86,INDEX(NG!B$2:B$17,MATCH($A86,NG!A$2:A$17,1)):INDEX(NG!B$2:B$17,MATCH($A86,NG!A$2:A$17,1)+1),INDEX(NG!A$2:A$17,MATCH($A86,NG!A$2:A$17,1)):INDEX(NG!A$2:A$17,MATCH($A86,NG!A$2:A$17,1)+1))</f>
        <v>2.4311129094069828E-6</v>
      </c>
      <c r="K86" s="8">
        <f>FORECAST($A86,INDEX(NG!D$2:D$18,MATCH($A86,NG!C$2:C$18,1)):INDEX(NG!D$2:D$18,MATCH($A86,NG!C$2:C$18,1)+1),INDEX(NG!C$2:C$18,MATCH($A86,NG!C$2:C$18,1)):INDEX(NG!C$2:C$18,MATCH($A86,NG!C$2:C$18,1)+1))</f>
        <v>1.473290970825091E-7</v>
      </c>
      <c r="L86" s="8">
        <f>FORECAST($A86,INDEX(NG!F$2:F$14,MATCH($A86,NG!E$2:E$14,1)):INDEX(NG!F$2:F$14,MATCH($A86,NG!E$2:E$14,1)+1),INDEX(NG!E$2:E$14,MATCH($A86,NG!E$2:E$14,1)):INDEX(NG!E$2:E$14,MATCH($A86,NG!E$2:E$14,1)+1))</f>
        <v>8.0137858928481653E-7</v>
      </c>
      <c r="M86" s="8">
        <f>FORECAST($A86,INDEX(NG!H$2:H$14,MATCH($A86,NG!G$2:G$14,1)):INDEX(NG!H$2:H$14,MATCH($A86,NG!G$2:G$14,1)+1),INDEX(NG!G$2:G$14,MATCH($A86,NG!G$2:G$14,1)):INDEX(NG!G$2:G$14,MATCH($A86,NG!G$2:G$14,1)+1))</f>
        <v>5.1915125136211489E-8</v>
      </c>
      <c r="N86" s="3">
        <v>3.0000000000000001E-6</v>
      </c>
      <c r="O86" s="3">
        <v>5.0000000000000003E-10</v>
      </c>
    </row>
    <row r="87" spans="1:15" x14ac:dyDescent="0.35">
      <c r="A87">
        <v>85</v>
      </c>
      <c r="B87" s="39">
        <f t="shared" si="3"/>
        <v>-85</v>
      </c>
      <c r="C87" s="39">
        <v>0</v>
      </c>
      <c r="D87" s="39">
        <v>0</v>
      </c>
      <c r="E87" s="40">
        <v>22.633496244419081</v>
      </c>
      <c r="F87" s="7">
        <f>FORECAST(A87,INDEX(ross!I$3:I$960,MATCH(A87,ross!B$3:B$960,1)):INDEX(ross!I$3:I$960,MATCH(A87,ross!B$3:B$960,1)+1),INDEX(ross!B$3:B$960,MATCH(A87,ross!B$3:B$960,1)):INDEX(ross!B$3:B$960,MATCH(A87,ross!B$3:B$960,1)+1))</f>
        <v>1.9075726539283033</v>
      </c>
      <c r="G87" s="3">
        <f t="shared" si="2"/>
        <v>1.0000000000000001E-30</v>
      </c>
      <c r="H87" s="9">
        <f>FORECAST(A87,INDEX('18O'!C$3:C$29,MATCH(A87,'18O'!A$3:A$29,1)):INDEX('18O'!C$3:C$29,MATCH(A87,'18O'!A$3:A$29,1)+1),INDEX('18O'!A$3:A$29,MATCH(A87,'18O'!A$3:A$29,1)):INDEX('18O'!A$3:A$29,MATCH(A87,'18O'!A$3:A$29,1)+1))</f>
        <v>111.53578154425614</v>
      </c>
      <c r="I87" s="27">
        <f>'39Ar'!E87</f>
        <v>0.80031250000000009</v>
      </c>
      <c r="J87" s="8">
        <f>FORECAST($A87,INDEX(NG!B$2:B$17,MATCH($A87,NG!A$2:A$17,1)):INDEX(NG!B$2:B$17,MATCH($A87,NG!A$2:A$17,1)+1),INDEX(NG!A$2:A$17,MATCH($A87,NG!A$2:A$17,1)):INDEX(NG!A$2:A$17,MATCH($A87,NG!A$2:A$17,1)+1))</f>
        <v>2.5235997725409554E-6</v>
      </c>
      <c r="K87" s="8">
        <f>FORECAST($A87,INDEX(NG!D$2:D$18,MATCH($A87,NG!C$2:C$18,1)):INDEX(NG!D$2:D$18,MATCH($A87,NG!C$2:C$18,1)+1),INDEX(NG!C$2:C$18,MATCH($A87,NG!C$2:C$18,1)):INDEX(NG!C$2:C$18,MATCH($A87,NG!C$2:C$18,1)+1))</f>
        <v>1.4732151614745069E-7</v>
      </c>
      <c r="L87" s="8">
        <f>FORECAST($A87,INDEX(NG!F$2:F$14,MATCH($A87,NG!E$2:E$14,1)):INDEX(NG!F$2:F$14,MATCH($A87,NG!E$2:E$14,1)+1),INDEX(NG!E$2:E$14,MATCH($A87,NG!E$2:E$14,1)):INDEX(NG!E$2:E$14,MATCH($A87,NG!E$2:E$14,1)+1))</f>
        <v>8.0065621062390413E-7</v>
      </c>
      <c r="M87" s="8">
        <f>FORECAST($A87,INDEX(NG!H$2:H$14,MATCH($A87,NG!G$2:G$14,1)):INDEX(NG!H$2:H$14,MATCH($A87,NG!G$2:G$14,1)+1),INDEX(NG!G$2:G$14,MATCH($A87,NG!G$2:G$14,1)):INDEX(NG!G$2:G$14,MATCH($A87,NG!G$2:G$14,1)+1))</f>
        <v>5.1833169324741383E-8</v>
      </c>
      <c r="N87" s="3">
        <v>3.0000000000000001E-6</v>
      </c>
      <c r="O87" s="3">
        <v>5.0000000000000003E-10</v>
      </c>
    </row>
    <row r="88" spans="1:15" x14ac:dyDescent="0.35">
      <c r="A88">
        <v>86</v>
      </c>
      <c r="B88" s="39">
        <f t="shared" si="3"/>
        <v>-86</v>
      </c>
      <c r="C88" s="39">
        <v>0</v>
      </c>
      <c r="D88" s="39">
        <v>0</v>
      </c>
      <c r="E88" s="40">
        <v>22.636722040380985</v>
      </c>
      <c r="F88" s="7">
        <f>FORECAST(A88,INDEX(ross!I$3:I$960,MATCH(A88,ross!B$3:B$960,1)):INDEX(ross!I$3:I$960,MATCH(A88,ross!B$3:B$960,1)+1),INDEX(ross!B$3:B$960,MATCH(A88,ross!B$3:B$960,1)):INDEX(ross!B$3:B$960,MATCH(A88,ross!B$3:B$960,1)+1))</f>
        <v>1.9400110559752612</v>
      </c>
      <c r="G88" s="3">
        <f t="shared" si="2"/>
        <v>1.0000000000000001E-30</v>
      </c>
      <c r="H88" s="9">
        <f>FORECAST(A88,INDEX('18O'!C$3:C$29,MATCH(A88,'18O'!A$3:A$29,1)):INDEX('18O'!C$3:C$29,MATCH(A88,'18O'!A$3:A$29,1)+1),INDEX('18O'!A$3:A$29,MATCH(A88,'18O'!A$3:A$29,1)):INDEX('18O'!A$3:A$29,MATCH(A88,'18O'!A$3:A$29,1)+1))</f>
        <v>111.5339359698682</v>
      </c>
      <c r="I88" s="27">
        <f>'39Ar'!E88</f>
        <v>0.8</v>
      </c>
      <c r="J88" s="8">
        <f>FORECAST($A88,INDEX(NG!B$2:B$17,MATCH($A88,NG!A$2:A$17,1)):INDEX(NG!B$2:B$17,MATCH($A88,NG!A$2:A$17,1)+1),INDEX(NG!A$2:A$17,MATCH($A88,NG!A$2:A$17,1)):INDEX(NG!A$2:A$17,MATCH($A88,NG!A$2:A$17,1)+1))</f>
        <v>2.6178922079972773E-6</v>
      </c>
      <c r="K88" s="8">
        <f>FORECAST($A88,INDEX(NG!D$2:D$18,MATCH($A88,NG!C$2:C$18,1)):INDEX(NG!D$2:D$18,MATCH($A88,NG!C$2:C$18,1)+1),INDEX(NG!C$2:C$18,MATCH($A88,NG!C$2:C$18,1)):INDEX(NG!C$2:C$18,MATCH($A88,NG!C$2:C$18,1)+1))</f>
        <v>1.47271481090751E-7</v>
      </c>
      <c r="L88" s="8">
        <f>FORECAST($A88,INDEX(NG!F$2:F$14,MATCH($A88,NG!E$2:E$14,1)):INDEX(NG!F$2:F$14,MATCH($A88,NG!E$2:E$14,1)+1),INDEX(NG!E$2:E$14,MATCH($A88,NG!E$2:E$14,1)):INDEX(NG!E$2:E$14,MATCH($A88,NG!E$2:E$14,1)+1))</f>
        <v>7.9993383196299183E-7</v>
      </c>
      <c r="M88" s="8">
        <f>FORECAST($A88,INDEX(NG!H$2:H$14,MATCH($A88,NG!G$2:G$14,1)):INDEX(NG!H$2:H$14,MATCH($A88,NG!G$2:G$14,1)+1),INDEX(NG!G$2:G$14,MATCH($A88,NG!G$2:G$14,1)):INDEX(NG!G$2:G$14,MATCH($A88,NG!G$2:G$14,1)+1))</f>
        <v>5.1751213513271271E-8</v>
      </c>
      <c r="N88" s="3">
        <v>3.0000000000000001E-6</v>
      </c>
      <c r="O88" s="3">
        <v>5.0000000000000003E-10</v>
      </c>
    </row>
    <row r="89" spans="1:15" x14ac:dyDescent="0.35">
      <c r="A89">
        <v>87</v>
      </c>
      <c r="B89" s="39">
        <f t="shared" si="3"/>
        <v>-87</v>
      </c>
      <c r="C89" s="39">
        <v>0</v>
      </c>
      <c r="D89" s="39">
        <v>0</v>
      </c>
      <c r="E89" s="40">
        <v>22.641152866191835</v>
      </c>
      <c r="F89" s="7">
        <f>FORECAST(A89,INDEX(ross!I$3:I$960,MATCH(A89,ross!B$3:B$960,1)):INDEX(ross!I$3:I$960,MATCH(A89,ross!B$3:B$960,1)+1),INDEX(ross!B$3:B$960,MATCH(A89,ross!B$3:B$960,1)):INDEX(ross!B$3:B$960,MATCH(A89,ross!B$3:B$960,1)+1))</f>
        <v>1.9676493455685709</v>
      </c>
      <c r="G89" s="3">
        <f t="shared" si="2"/>
        <v>1.0000000000000001E-30</v>
      </c>
      <c r="H89" s="9">
        <f>FORECAST(A89,INDEX('18O'!C$3:C$29,MATCH(A89,'18O'!A$3:A$29,1)):INDEX('18O'!C$3:C$29,MATCH(A89,'18O'!A$3:A$29,1)+1),INDEX('18O'!A$3:A$29,MATCH(A89,'18O'!A$3:A$29,1)):INDEX('18O'!A$3:A$29,MATCH(A89,'18O'!A$3:A$29,1)+1))</f>
        <v>111.53209039548024</v>
      </c>
      <c r="I89" s="27">
        <f>'39Ar'!E89</f>
        <v>0.79968750000000011</v>
      </c>
      <c r="J89" s="8">
        <f>FORECAST($A89,INDEX(NG!B$2:B$17,MATCH($A89,NG!A$2:A$17,1)):INDEX(NG!B$2:B$17,MATCH($A89,NG!A$2:A$17,1)+1),INDEX(NG!A$2:A$17,MATCH($A89,NG!A$2:A$17,1)):INDEX(NG!A$2:A$17,MATCH($A89,NG!A$2:A$17,1)+1))</f>
        <v>2.7267295316058515E-6</v>
      </c>
      <c r="K89" s="8">
        <f>FORECAST($A89,INDEX(NG!D$2:D$18,MATCH($A89,NG!C$2:C$18,1)):INDEX(NG!D$2:D$18,MATCH($A89,NG!C$2:C$18,1)+1),INDEX(NG!C$2:C$18,MATCH($A89,NG!C$2:C$18,1)):INDEX(NG!C$2:C$18,MATCH($A89,NG!C$2:C$18,1)+1))</f>
        <v>1.4687945449860759E-7</v>
      </c>
      <c r="L89" s="8">
        <f>FORECAST($A89,INDEX(NG!F$2:F$14,MATCH($A89,NG!E$2:E$14,1)):INDEX(NG!F$2:F$14,MATCH($A89,NG!E$2:E$14,1)+1),INDEX(NG!E$2:E$14,MATCH($A89,NG!E$2:E$14,1)):INDEX(NG!E$2:E$14,MATCH($A89,NG!E$2:E$14,1)+1))</f>
        <v>7.9921145330207953E-7</v>
      </c>
      <c r="M89" s="8">
        <f>FORECAST($A89,INDEX(NG!H$2:H$14,MATCH($A89,NG!G$2:G$14,1)):INDEX(NG!H$2:H$14,MATCH($A89,NG!G$2:G$14,1)+1),INDEX(NG!G$2:G$14,MATCH($A89,NG!G$2:G$14,1)):INDEX(NG!G$2:G$14,MATCH($A89,NG!G$2:G$14,1)+1))</f>
        <v>5.1669257701801165E-8</v>
      </c>
      <c r="N89" s="3">
        <v>3.0000000000000001E-6</v>
      </c>
      <c r="O89" s="3">
        <v>5.0000000000000003E-10</v>
      </c>
    </row>
    <row r="90" spans="1:15" x14ac:dyDescent="0.35">
      <c r="A90">
        <v>88</v>
      </c>
      <c r="B90" s="39">
        <f t="shared" si="3"/>
        <v>-88</v>
      </c>
      <c r="C90" s="39">
        <v>0</v>
      </c>
      <c r="D90" s="39">
        <v>0</v>
      </c>
      <c r="E90" s="40">
        <v>22.649719396315643</v>
      </c>
      <c r="F90" s="7">
        <f>FORECAST(A90,INDEX(ross!I$3:I$960,MATCH(A90,ross!B$3:B$960,1)):INDEX(ross!I$3:I$960,MATCH(A90,ross!B$3:B$960,1)+1),INDEX(ross!B$3:B$960,MATCH(A90,ross!B$3:B$960,1)):INDEX(ross!B$3:B$960,MATCH(A90,ross!B$3:B$960,1)+1))</f>
        <v>1.9963660509269974</v>
      </c>
      <c r="G90" s="3">
        <f t="shared" si="2"/>
        <v>1.0000000000000001E-30</v>
      </c>
      <c r="H90" s="9">
        <f>FORECAST(A90,INDEX('18O'!C$3:C$29,MATCH(A90,'18O'!A$3:A$29,1)):INDEX('18O'!C$3:C$29,MATCH(A90,'18O'!A$3:A$29,1)+1),INDEX('18O'!A$3:A$29,MATCH(A90,'18O'!A$3:A$29,1)):INDEX('18O'!A$3:A$29,MATCH(A90,'18O'!A$3:A$29,1)+1))</f>
        <v>111.5302448210923</v>
      </c>
      <c r="I90" s="27">
        <f>'39Ar'!E90</f>
        <v>0.79937500000000006</v>
      </c>
      <c r="J90" s="8">
        <f>FORECAST($A90,INDEX(NG!B$2:B$17,MATCH($A90,NG!A$2:A$17,1)):INDEX(NG!B$2:B$17,MATCH($A90,NG!A$2:A$17,1)+1),INDEX(NG!A$2:A$17,MATCH($A90,NG!A$2:A$17,1)):INDEX(NG!A$2:A$17,MATCH($A90,NG!A$2:A$17,1)+1))</f>
        <v>2.8355668552144274E-6</v>
      </c>
      <c r="K90" s="8">
        <f>FORECAST($A90,INDEX(NG!D$2:D$18,MATCH($A90,NG!C$2:C$18,1)):INDEX(NG!D$2:D$18,MATCH($A90,NG!C$2:C$18,1)+1),INDEX(NG!C$2:C$18,MATCH($A90,NG!C$2:C$18,1)):INDEX(NG!C$2:C$18,MATCH($A90,NG!C$2:C$18,1)+1))</f>
        <v>1.4648742790646419E-7</v>
      </c>
      <c r="L90" s="8">
        <f>FORECAST($A90,INDEX(NG!F$2:F$14,MATCH($A90,NG!E$2:E$14,1)):INDEX(NG!F$2:F$14,MATCH($A90,NG!E$2:E$14,1)+1),INDEX(NG!E$2:E$14,MATCH($A90,NG!E$2:E$14,1)):INDEX(NG!E$2:E$14,MATCH($A90,NG!E$2:E$14,1)+1))</f>
        <v>7.9848907464116712E-7</v>
      </c>
      <c r="M90" s="8">
        <f>FORECAST($A90,INDEX(NG!H$2:H$14,MATCH($A90,NG!G$2:G$14,1)):INDEX(NG!H$2:H$14,MATCH($A90,NG!G$2:G$14,1)+1),INDEX(NG!G$2:G$14,MATCH($A90,NG!G$2:G$14,1)):INDEX(NG!G$2:G$14,MATCH($A90,NG!G$2:G$14,1)+1))</f>
        <v>5.1587301890331059E-8</v>
      </c>
      <c r="N90" s="3">
        <v>3.0000000000000001E-6</v>
      </c>
      <c r="O90" s="3">
        <v>5.0000000000000003E-10</v>
      </c>
    </row>
    <row r="91" spans="1:15" x14ac:dyDescent="0.35">
      <c r="A91">
        <v>89</v>
      </c>
      <c r="B91" s="39">
        <f t="shared" si="3"/>
        <v>-89</v>
      </c>
      <c r="C91" s="39">
        <v>0</v>
      </c>
      <c r="D91" s="39">
        <v>0</v>
      </c>
      <c r="E91" s="40">
        <v>22.65802930182117</v>
      </c>
      <c r="F91" s="7">
        <f>FORECAST(A91,INDEX(ross!I$3:I$960,MATCH(A91,ross!B$3:B$960,1)):INDEX(ross!I$3:I$960,MATCH(A91,ross!B$3:B$960,1)+1),INDEX(ross!B$3:B$960,MATCH(A91,ross!B$3:B$960,1)):INDEX(ross!B$3:B$960,MATCH(A91,ross!B$3:B$960,1)+1))</f>
        <v>2.0123450474333753</v>
      </c>
      <c r="G91" s="3">
        <f t="shared" si="2"/>
        <v>1.0000000000000001E-30</v>
      </c>
      <c r="H91" s="9">
        <f>FORECAST(A91,INDEX('18O'!C$3:C$29,MATCH(A91,'18O'!A$3:A$29,1)):INDEX('18O'!C$3:C$29,MATCH(A91,'18O'!A$3:A$29,1)+1),INDEX('18O'!A$3:A$29,MATCH(A91,'18O'!A$3:A$29,1)):INDEX('18O'!A$3:A$29,MATCH(A91,'18O'!A$3:A$29,1)+1))</f>
        <v>111.52839924670435</v>
      </c>
      <c r="I91" s="27">
        <f>'39Ar'!E91</f>
        <v>0.79906250000000001</v>
      </c>
      <c r="J91" s="8">
        <f>FORECAST($A91,INDEX(NG!B$2:B$17,MATCH($A91,NG!A$2:A$17,1)):INDEX(NG!B$2:B$17,MATCH($A91,NG!A$2:A$17,1)+1),INDEX(NG!A$2:A$17,MATCH($A91,NG!A$2:A$17,1)):INDEX(NG!A$2:A$17,MATCH($A91,NG!A$2:A$17,1)+1))</f>
        <v>2.9444041788230033E-6</v>
      </c>
      <c r="K91" s="8">
        <f>FORECAST($A91,INDEX(NG!D$2:D$18,MATCH($A91,NG!C$2:C$18,1)):INDEX(NG!D$2:D$18,MATCH($A91,NG!C$2:C$18,1)+1),INDEX(NG!C$2:C$18,MATCH($A91,NG!C$2:C$18,1)):INDEX(NG!C$2:C$18,MATCH($A91,NG!C$2:C$18,1)+1))</f>
        <v>1.4609540131432076E-7</v>
      </c>
      <c r="L91" s="8">
        <f>FORECAST($A91,INDEX(NG!F$2:F$14,MATCH($A91,NG!E$2:E$14,1)):INDEX(NG!F$2:F$14,MATCH($A91,NG!E$2:E$14,1)+1),INDEX(NG!E$2:E$14,MATCH($A91,NG!E$2:E$14,1)):INDEX(NG!E$2:E$14,MATCH($A91,NG!E$2:E$14,1)+1))</f>
        <v>7.9776669598025482E-7</v>
      </c>
      <c r="M91" s="8">
        <f>FORECAST($A91,INDEX(NG!H$2:H$14,MATCH($A91,NG!G$2:G$14,1)):INDEX(NG!H$2:H$14,MATCH($A91,NG!G$2:G$14,1)+1),INDEX(NG!G$2:G$14,MATCH($A91,NG!G$2:G$14,1)):INDEX(NG!G$2:G$14,MATCH($A91,NG!G$2:G$14,1)+1))</f>
        <v>5.1505346078860953E-8</v>
      </c>
      <c r="N91" s="3">
        <v>3.0000000000000001E-6</v>
      </c>
      <c r="O91" s="3">
        <v>5.0000000000000003E-10</v>
      </c>
    </row>
    <row r="92" spans="1:15" x14ac:dyDescent="0.35">
      <c r="A92">
        <v>90</v>
      </c>
      <c r="B92" s="39">
        <f t="shared" si="3"/>
        <v>-90</v>
      </c>
      <c r="C92" s="39">
        <v>0</v>
      </c>
      <c r="D92" s="39">
        <v>0</v>
      </c>
      <c r="E92" s="40">
        <v>22.666069390075162</v>
      </c>
      <c r="F92" s="7">
        <f>FORECAST(A92,INDEX(ross!I$3:I$960,MATCH(A92,ross!B$3:B$960,1)):INDEX(ross!I$3:I$960,MATCH(A92,ross!B$3:B$960,1)+1),INDEX(ross!B$3:B$960,MATCH(A92,ross!B$3:B$960,1)):INDEX(ross!B$3:B$960,MATCH(A92,ross!B$3:B$960,1)+1))</f>
        <v>2.0351339467000082</v>
      </c>
      <c r="G92" s="3">
        <f t="shared" si="2"/>
        <v>1.0000000000000001E-30</v>
      </c>
      <c r="H92" s="9">
        <f>FORECAST(A92,INDEX('18O'!C$3:C$29,MATCH(A92,'18O'!A$3:A$29,1)):INDEX('18O'!C$3:C$29,MATCH(A92,'18O'!A$3:A$29,1)+1),INDEX('18O'!A$3:A$29,MATCH(A92,'18O'!A$3:A$29,1)):INDEX('18O'!A$3:A$29,MATCH(A92,'18O'!A$3:A$29,1)+1))</f>
        <v>111.52655367231641</v>
      </c>
      <c r="I92" s="27">
        <f>'39Ar'!E92</f>
        <v>0.79875000000000007</v>
      </c>
      <c r="J92" s="8">
        <f>FORECAST($A92,INDEX(NG!B$2:B$17,MATCH($A92,NG!A$2:A$17,1)):INDEX(NG!B$2:B$17,MATCH($A92,NG!A$2:A$17,1)+1),INDEX(NG!A$2:A$17,MATCH($A92,NG!A$2:A$17,1)):INDEX(NG!A$2:A$17,MATCH($A92,NG!A$2:A$17,1)+1))</f>
        <v>3.0532415024315775E-6</v>
      </c>
      <c r="K92" s="8">
        <f>FORECAST($A92,INDEX(NG!D$2:D$18,MATCH($A92,NG!C$2:C$18,1)):INDEX(NG!D$2:D$18,MATCH($A92,NG!C$2:C$18,1)+1),INDEX(NG!C$2:C$18,MATCH($A92,NG!C$2:C$18,1)):INDEX(NG!C$2:C$18,MATCH($A92,NG!C$2:C$18,1)+1))</f>
        <v>1.4570337472217732E-7</v>
      </c>
      <c r="L92" s="8">
        <f>FORECAST($A92,INDEX(NG!F$2:F$14,MATCH($A92,NG!E$2:E$14,1)):INDEX(NG!F$2:F$14,MATCH($A92,NG!E$2:E$14,1)+1),INDEX(NG!E$2:E$14,MATCH($A92,NG!E$2:E$14,1)):INDEX(NG!E$2:E$14,MATCH($A92,NG!E$2:E$14,1)+1))</f>
        <v>7.9704431731934242E-7</v>
      </c>
      <c r="M92" s="8">
        <f>FORECAST($A92,INDEX(NG!H$2:H$14,MATCH($A92,NG!G$2:G$14,1)):INDEX(NG!H$2:H$14,MATCH($A92,NG!G$2:G$14,1)+1),INDEX(NG!G$2:G$14,MATCH($A92,NG!G$2:G$14,1)):INDEX(NG!G$2:G$14,MATCH($A92,NG!G$2:G$14,1)+1))</f>
        <v>5.1423390267390846E-8</v>
      </c>
      <c r="N92" s="3">
        <v>3.0000000000000001E-6</v>
      </c>
      <c r="O92" s="3">
        <v>5.0000000000000003E-10</v>
      </c>
    </row>
    <row r="93" spans="1:15" x14ac:dyDescent="0.35">
      <c r="A93">
        <v>91</v>
      </c>
      <c r="B93" s="39">
        <f t="shared" si="3"/>
        <v>-91</v>
      </c>
      <c r="C93" s="39">
        <v>0</v>
      </c>
      <c r="D93" s="39">
        <v>0</v>
      </c>
      <c r="E93" s="40">
        <v>22.674109478329154</v>
      </c>
      <c r="F93" s="7">
        <f>FORECAST(A93,INDEX(ross!I$3:I$960,MATCH(A93,ross!B$3:B$960,1)):INDEX(ross!I$3:I$960,MATCH(A93,ross!B$3:B$960,1)+1),INDEX(ross!B$3:B$960,MATCH(A93,ross!B$3:B$960,1)):INDEX(ross!B$3:B$960,MATCH(A93,ross!B$3:B$960,1)+1))</f>
        <v>2.0577436491837515</v>
      </c>
      <c r="G93" s="3">
        <f t="shared" si="2"/>
        <v>1.0000000000000001E-30</v>
      </c>
      <c r="H93" s="9">
        <f>FORECAST(A93,INDEX('18O'!C$3:C$29,MATCH(A93,'18O'!A$3:A$29,1)):INDEX('18O'!C$3:C$29,MATCH(A93,'18O'!A$3:A$29,1)+1),INDEX('18O'!A$3:A$29,MATCH(A93,'18O'!A$3:A$29,1)):INDEX('18O'!A$3:A$29,MATCH(A93,'18O'!A$3:A$29,1)+1))</f>
        <v>111.52470809792845</v>
      </c>
      <c r="I93" s="27">
        <f>'39Ar'!E93</f>
        <v>0.79843750000000002</v>
      </c>
      <c r="J93" s="8">
        <f>FORECAST($A93,INDEX(NG!B$2:B$17,MATCH($A93,NG!A$2:A$17,1)):INDEX(NG!B$2:B$17,MATCH($A93,NG!A$2:A$17,1)+1),INDEX(NG!A$2:A$17,MATCH($A93,NG!A$2:A$17,1)):INDEX(NG!A$2:A$17,MATCH($A93,NG!A$2:A$17,1)+1))</f>
        <v>3.1620788260401534E-6</v>
      </c>
      <c r="K93" s="8">
        <f>FORECAST($A93,INDEX(NG!D$2:D$18,MATCH($A93,NG!C$2:C$18,1)):INDEX(NG!D$2:D$18,MATCH($A93,NG!C$2:C$18,1)+1),INDEX(NG!C$2:C$18,MATCH($A93,NG!C$2:C$18,1)):INDEX(NG!C$2:C$18,MATCH($A93,NG!C$2:C$18,1)+1))</f>
        <v>1.4531134813003392E-7</v>
      </c>
      <c r="L93" s="8">
        <f>FORECAST($A93,INDEX(NG!F$2:F$14,MATCH($A93,NG!E$2:E$14,1)):INDEX(NG!F$2:F$14,MATCH($A93,NG!E$2:E$14,1)+1),INDEX(NG!E$2:E$14,MATCH($A93,NG!E$2:E$14,1)):INDEX(NG!E$2:E$14,MATCH($A93,NG!E$2:E$14,1)+1))</f>
        <v>7.9632193865843012E-7</v>
      </c>
      <c r="M93" s="8">
        <f>FORECAST($A93,INDEX(NG!H$2:H$14,MATCH($A93,NG!G$2:G$14,1)):INDEX(NG!H$2:H$14,MATCH($A93,NG!G$2:G$14,1)+1),INDEX(NG!G$2:G$14,MATCH($A93,NG!G$2:G$14,1)):INDEX(NG!G$2:G$14,MATCH($A93,NG!G$2:G$14,1)+1))</f>
        <v>5.134143445592074E-8</v>
      </c>
      <c r="N93" s="3">
        <v>3.0000000000000001E-6</v>
      </c>
      <c r="O93" s="3">
        <v>5.0000000000000003E-10</v>
      </c>
    </row>
    <row r="94" spans="1:15" x14ac:dyDescent="0.35">
      <c r="A94">
        <v>92</v>
      </c>
      <c r="B94" s="39">
        <f t="shared" si="3"/>
        <v>-92</v>
      </c>
      <c r="C94" s="39">
        <v>0</v>
      </c>
      <c r="D94" s="39">
        <v>0</v>
      </c>
      <c r="E94" s="40">
        <v>22.680938282386997</v>
      </c>
      <c r="F94" s="7">
        <f>FORECAST(A94,INDEX(ross!I$3:I$960,MATCH(A94,ross!B$3:B$960,1)):INDEX(ross!I$3:I$960,MATCH(A94,ross!B$3:B$960,1)+1),INDEX(ross!B$3:B$960,MATCH(A94,ross!B$3:B$960,1)):INDEX(ross!B$3:B$960,MATCH(A94,ross!B$3:B$960,1)+1))</f>
        <v>2.0813845931667654</v>
      </c>
      <c r="G94" s="3">
        <f t="shared" si="2"/>
        <v>1.0000000000000001E-30</v>
      </c>
      <c r="H94" s="9">
        <f>FORECAST(A94,INDEX('18O'!C$3:C$29,MATCH(A94,'18O'!A$3:A$29,1)):INDEX('18O'!C$3:C$29,MATCH(A94,'18O'!A$3:A$29,1)+1),INDEX('18O'!A$3:A$29,MATCH(A94,'18O'!A$3:A$29,1)):INDEX('18O'!A$3:A$29,MATCH(A94,'18O'!A$3:A$29,1)+1))</f>
        <v>111.52286252354051</v>
      </c>
      <c r="I94" s="27">
        <f>'39Ar'!E94</f>
        <v>0.79812500000000008</v>
      </c>
      <c r="J94" s="8">
        <f>FORECAST($A94,INDEX(NG!B$2:B$17,MATCH($A94,NG!A$2:A$17,1)):INDEX(NG!B$2:B$17,MATCH($A94,NG!A$2:A$17,1)+1),INDEX(NG!A$2:A$17,MATCH($A94,NG!A$2:A$17,1)):INDEX(NG!A$2:A$17,MATCH($A94,NG!A$2:A$17,1)+1))</f>
        <v>3.2709161496487293E-6</v>
      </c>
      <c r="K94" s="8">
        <f>FORECAST($A94,INDEX(NG!D$2:D$18,MATCH($A94,NG!C$2:C$18,1)):INDEX(NG!D$2:D$18,MATCH($A94,NG!C$2:C$18,1)+1),INDEX(NG!C$2:C$18,MATCH($A94,NG!C$2:C$18,1)):INDEX(NG!C$2:C$18,MATCH($A94,NG!C$2:C$18,1)+1))</f>
        <v>1.4491932153789051E-7</v>
      </c>
      <c r="L94" s="8">
        <f>FORECAST($A94,INDEX(NG!F$2:F$14,MATCH($A94,NG!E$2:E$14,1)):INDEX(NG!F$2:F$14,MATCH($A94,NG!E$2:E$14,1)+1),INDEX(NG!E$2:E$14,MATCH($A94,NG!E$2:E$14,1)):INDEX(NG!E$2:E$14,MATCH($A94,NG!E$2:E$14,1)+1))</f>
        <v>7.9559955999751771E-7</v>
      </c>
      <c r="M94" s="8">
        <f>FORECAST($A94,INDEX(NG!H$2:H$14,MATCH($A94,NG!G$2:G$14,1)):INDEX(NG!H$2:H$14,MATCH($A94,NG!G$2:G$14,1)+1),INDEX(NG!G$2:G$14,MATCH($A94,NG!G$2:G$14,1)):INDEX(NG!G$2:G$14,MATCH($A94,NG!G$2:G$14,1)+1))</f>
        <v>5.1259478644450634E-8</v>
      </c>
      <c r="N94" s="3">
        <v>3.0000000000000001E-6</v>
      </c>
      <c r="O94" s="3">
        <v>5.0000000000000003E-10</v>
      </c>
    </row>
    <row r="95" spans="1:15" x14ac:dyDescent="0.35">
      <c r="A95">
        <v>93</v>
      </c>
      <c r="B95" s="39">
        <f t="shared" si="3"/>
        <v>-93</v>
      </c>
      <c r="C95" s="39">
        <v>0</v>
      </c>
      <c r="D95" s="39">
        <v>0</v>
      </c>
      <c r="E95" s="40">
        <v>22.68748915393008</v>
      </c>
      <c r="F95" s="7">
        <f>FORECAST(A95,INDEX(ross!I$3:I$960,MATCH(A95,ross!B$3:B$960,1)):INDEX(ross!I$3:I$960,MATCH(A95,ross!B$3:B$960,1)+1),INDEX(ross!B$3:B$960,MATCH(A95,ross!B$3:B$960,1)):INDEX(ross!B$3:B$960,MATCH(A95,ross!B$3:B$960,1)+1))</f>
        <v>2.1048628377746228</v>
      </c>
      <c r="G95" s="3">
        <f t="shared" si="2"/>
        <v>1.0000000000000001E-30</v>
      </c>
      <c r="H95" s="9">
        <f>FORECAST(A95,INDEX('18O'!C$3:C$29,MATCH(A95,'18O'!A$3:A$29,1)):INDEX('18O'!C$3:C$29,MATCH(A95,'18O'!A$3:A$29,1)+1),INDEX('18O'!A$3:A$29,MATCH(A95,'18O'!A$3:A$29,1)):INDEX('18O'!A$3:A$29,MATCH(A95,'18O'!A$3:A$29,1)+1))</f>
        <v>111.52173010380625</v>
      </c>
      <c r="I95" s="27">
        <f>'39Ar'!E95</f>
        <v>0.79781250000000004</v>
      </c>
      <c r="J95" s="8">
        <f>FORECAST($A95,INDEX(NG!B$2:B$17,MATCH($A95,NG!A$2:A$17,1)):INDEX(NG!B$2:B$17,MATCH($A95,NG!A$2:A$17,1)+1),INDEX(NG!A$2:A$17,MATCH($A95,NG!A$2:A$17,1)):INDEX(NG!A$2:A$17,MATCH($A95,NG!A$2:A$17,1)+1))</f>
        <v>3.3797534732573035E-6</v>
      </c>
      <c r="K95" s="8">
        <f>FORECAST($A95,INDEX(NG!D$2:D$18,MATCH($A95,NG!C$2:C$18,1)):INDEX(NG!D$2:D$18,MATCH($A95,NG!C$2:C$18,1)+1),INDEX(NG!C$2:C$18,MATCH($A95,NG!C$2:C$18,1)):INDEX(NG!C$2:C$18,MATCH($A95,NG!C$2:C$18,1)+1))</f>
        <v>1.4452729494574708E-7</v>
      </c>
      <c r="L95" s="8">
        <f>FORECAST($A95,INDEX(NG!F$2:F$14,MATCH($A95,NG!E$2:E$14,1)):INDEX(NG!F$2:F$14,MATCH($A95,NG!E$2:E$14,1)+1),INDEX(NG!E$2:E$14,MATCH($A95,NG!E$2:E$14,1)):INDEX(NG!E$2:E$14,MATCH($A95,NG!E$2:E$14,1)+1))</f>
        <v>7.9487718133660541E-7</v>
      </c>
      <c r="M95" s="8">
        <f>FORECAST($A95,INDEX(NG!H$2:H$14,MATCH($A95,NG!G$2:G$14,1)):INDEX(NG!H$2:H$14,MATCH($A95,NG!G$2:G$14,1)+1),INDEX(NG!G$2:G$14,MATCH($A95,NG!G$2:G$14,1)):INDEX(NG!G$2:G$14,MATCH($A95,NG!G$2:G$14,1)+1))</f>
        <v>5.1177522832980528E-8</v>
      </c>
      <c r="N95" s="3">
        <v>3.0000000000000001E-6</v>
      </c>
      <c r="O95" s="3">
        <v>5.0000000000000003E-10</v>
      </c>
    </row>
    <row r="96" spans="1:15" x14ac:dyDescent="0.35">
      <c r="A96">
        <v>94</v>
      </c>
      <c r="B96" s="39">
        <f t="shared" si="3"/>
        <v>-94</v>
      </c>
      <c r="C96" s="39">
        <v>0</v>
      </c>
      <c r="D96" s="39">
        <v>0</v>
      </c>
      <c r="E96" s="40">
        <v>22.692322426925038</v>
      </c>
      <c r="F96" s="7">
        <f>FORECAST(A96,INDEX(ross!I$3:I$960,MATCH(A96,ross!B$3:B$960,1)):INDEX(ross!I$3:I$960,MATCH(A96,ross!B$3:B$960,1)+1),INDEX(ross!B$3:B$960,MATCH(A96,ross!B$3:B$960,1)):INDEX(ross!B$3:B$960,MATCH(A96,ross!B$3:B$960,1)+1))</f>
        <v>2.1223488868897533</v>
      </c>
      <c r="G96" s="3">
        <f t="shared" si="2"/>
        <v>1.0000000000000001E-30</v>
      </c>
      <c r="H96" s="9">
        <f>FORECAST(A96,INDEX('18O'!C$3:C$29,MATCH(A96,'18O'!A$3:A$29,1)):INDEX('18O'!C$3:C$29,MATCH(A96,'18O'!A$3:A$29,1)+1),INDEX('18O'!A$3:A$29,MATCH(A96,'18O'!A$3:A$29,1)):INDEX('18O'!A$3:A$29,MATCH(A96,'18O'!A$3:A$29,1)+1))</f>
        <v>111.52097654748175</v>
      </c>
      <c r="I96" s="27">
        <f>'39Ar'!E96</f>
        <v>0.7975000000000001</v>
      </c>
      <c r="J96" s="8">
        <f>FORECAST($A96,INDEX(NG!B$2:B$17,MATCH($A96,NG!A$2:A$17,1)):INDEX(NG!B$2:B$17,MATCH($A96,NG!A$2:A$17,1)+1),INDEX(NG!A$2:A$17,MATCH($A96,NG!A$2:A$17,1)):INDEX(NG!A$2:A$17,MATCH($A96,NG!A$2:A$17,1)+1))</f>
        <v>3.4885907968658794E-6</v>
      </c>
      <c r="K96" s="8">
        <f>FORECAST($A96,INDEX(NG!D$2:D$18,MATCH($A96,NG!C$2:C$18,1)):INDEX(NG!D$2:D$18,MATCH($A96,NG!C$2:C$18,1)+1),INDEX(NG!C$2:C$18,MATCH($A96,NG!C$2:C$18,1)):INDEX(NG!C$2:C$18,MATCH($A96,NG!C$2:C$18,1)+1))</f>
        <v>1.4413526835360368E-7</v>
      </c>
      <c r="L96" s="8">
        <f>FORECAST($A96,INDEX(NG!F$2:F$14,MATCH($A96,NG!E$2:E$14,1)):INDEX(NG!F$2:F$14,MATCH($A96,NG!E$2:E$14,1)+1),INDEX(NG!E$2:E$14,MATCH($A96,NG!E$2:E$14,1)):INDEX(NG!E$2:E$14,MATCH($A96,NG!E$2:E$14,1)+1))</f>
        <v>7.9415480267569311E-7</v>
      </c>
      <c r="M96" s="8">
        <f>FORECAST($A96,INDEX(NG!H$2:H$14,MATCH($A96,NG!G$2:G$14,1)):INDEX(NG!H$2:H$14,MATCH($A96,NG!G$2:G$14,1)+1),INDEX(NG!G$2:G$14,MATCH($A96,NG!G$2:G$14,1)):INDEX(NG!G$2:G$14,MATCH($A96,NG!G$2:G$14,1)+1))</f>
        <v>5.1095567021510422E-8</v>
      </c>
      <c r="N96" s="3">
        <v>3.0000000000000001E-6</v>
      </c>
      <c r="O96" s="3">
        <v>5.0000000000000003E-10</v>
      </c>
    </row>
    <row r="97" spans="1:15" x14ac:dyDescent="0.35">
      <c r="A97">
        <v>95</v>
      </c>
      <c r="B97" s="39">
        <f t="shared" si="3"/>
        <v>-95</v>
      </c>
      <c r="C97" s="39">
        <v>0</v>
      </c>
      <c r="D97" s="39">
        <v>0</v>
      </c>
      <c r="E97" s="40">
        <v>22.695694855957846</v>
      </c>
      <c r="F97" s="7">
        <f>FORECAST(A97,INDEX(ross!I$3:I$960,MATCH(A97,ross!B$3:B$960,1)):INDEX(ross!I$3:I$960,MATCH(A97,ross!B$3:B$960,1)+1),INDEX(ross!B$3:B$960,MATCH(A97,ross!B$3:B$960,1)):INDEX(ross!B$3:B$960,MATCH(A97,ross!B$3:B$960,1)+1))</f>
        <v>2.1427364098513442</v>
      </c>
      <c r="G97" s="3">
        <f t="shared" si="2"/>
        <v>1.0000000000000001E-30</v>
      </c>
      <c r="H97" s="9">
        <f>FORECAST(A97,INDEX('18O'!C$3:C$29,MATCH(A97,'18O'!A$3:A$29,1)):INDEX('18O'!C$3:C$29,MATCH(A97,'18O'!A$3:A$29,1)+1),INDEX('18O'!A$3:A$29,MATCH(A97,'18O'!A$3:A$29,1)):INDEX('18O'!A$3:A$29,MATCH(A97,'18O'!A$3:A$29,1)+1))</f>
        <v>111.52022299115727</v>
      </c>
      <c r="I97" s="27">
        <f>'39Ar'!E97</f>
        <v>0.79718750000000005</v>
      </c>
      <c r="J97" s="8">
        <f>FORECAST($A97,INDEX(NG!B$2:B$17,MATCH($A97,NG!A$2:A$17,1)):INDEX(NG!B$2:B$17,MATCH($A97,NG!A$2:A$17,1)+1),INDEX(NG!A$2:A$17,MATCH($A97,NG!A$2:A$17,1)):INDEX(NG!A$2:A$17,MATCH($A97,NG!A$2:A$17,1)+1))</f>
        <v>3.5974281204744536E-6</v>
      </c>
      <c r="K97" s="8">
        <f>FORECAST($A97,INDEX(NG!D$2:D$18,MATCH($A97,NG!C$2:C$18,1)):INDEX(NG!D$2:D$18,MATCH($A97,NG!C$2:C$18,1)+1),INDEX(NG!C$2:C$18,MATCH($A97,NG!C$2:C$18,1)):INDEX(NG!C$2:C$18,MATCH($A97,NG!C$2:C$18,1)+1))</f>
        <v>1.4374324176146027E-7</v>
      </c>
      <c r="L97" s="8">
        <f>FORECAST($A97,INDEX(NG!F$2:F$14,MATCH($A97,NG!E$2:E$14,1)):INDEX(NG!F$2:F$14,MATCH($A97,NG!E$2:E$14,1)+1),INDEX(NG!E$2:E$14,MATCH($A97,NG!E$2:E$14,1)):INDEX(NG!E$2:E$14,MATCH($A97,NG!E$2:E$14,1)+1))</f>
        <v>7.9343242401478071E-7</v>
      </c>
      <c r="M97" s="8">
        <f>FORECAST($A97,INDEX(NG!H$2:H$14,MATCH($A97,NG!G$2:G$14,1)):INDEX(NG!H$2:H$14,MATCH($A97,NG!G$2:G$14,1)+1),INDEX(NG!G$2:G$14,MATCH($A97,NG!G$2:G$14,1)):INDEX(NG!G$2:G$14,MATCH($A97,NG!G$2:G$14,1)+1))</f>
        <v>5.101361121004031E-8</v>
      </c>
      <c r="N97" s="3">
        <v>3.0000000000000001E-6</v>
      </c>
      <c r="O97" s="3">
        <v>5.0000000000000003E-10</v>
      </c>
    </row>
    <row r="98" spans="1:15" x14ac:dyDescent="0.35">
      <c r="A98">
        <v>96</v>
      </c>
      <c r="B98" s="39">
        <f t="shared" si="3"/>
        <v>-96</v>
      </c>
      <c r="C98" s="39">
        <v>0</v>
      </c>
      <c r="D98" s="39">
        <v>0</v>
      </c>
      <c r="E98" s="40">
        <v>22.699067284990651</v>
      </c>
      <c r="F98" s="7">
        <f>FORECAST(A98,INDEX(ross!I$3:I$960,MATCH(A98,ross!B$3:B$960,1)):INDEX(ross!I$3:I$960,MATCH(A98,ross!B$3:B$960,1)+1),INDEX(ross!B$3:B$960,MATCH(A98,ross!B$3:B$960,1)):INDEX(ross!B$3:B$960,MATCH(A98,ross!B$3:B$960,1)+1))</f>
        <v>2.1624404637883439</v>
      </c>
      <c r="G98" s="3">
        <f t="shared" si="2"/>
        <v>1.0000000000000001E-30</v>
      </c>
      <c r="H98" s="9">
        <f>FORECAST(A98,INDEX('18O'!C$3:C$29,MATCH(A98,'18O'!A$3:A$29,1)):INDEX('18O'!C$3:C$29,MATCH(A98,'18O'!A$3:A$29,1)+1),INDEX('18O'!A$3:A$29,MATCH(A98,'18O'!A$3:A$29,1)):INDEX('18O'!A$3:A$29,MATCH(A98,'18O'!A$3:A$29,1)+1))</f>
        <v>111.51946943483277</v>
      </c>
      <c r="I98" s="27">
        <f>'39Ar'!E98</f>
        <v>0.796875</v>
      </c>
      <c r="J98" s="8">
        <f>FORECAST($A98,INDEX(NG!B$2:B$17,MATCH($A98,NG!A$2:A$17,1)):INDEX(NG!B$2:B$17,MATCH($A98,NG!A$2:A$17,1)+1),INDEX(NG!A$2:A$17,MATCH($A98,NG!A$2:A$17,1)):INDEX(NG!A$2:A$17,MATCH($A98,NG!A$2:A$17,1)+1))</f>
        <v>3.7062654440830296E-6</v>
      </c>
      <c r="K98" s="8">
        <f>FORECAST($A98,INDEX(NG!D$2:D$18,MATCH($A98,NG!C$2:C$18,1)):INDEX(NG!D$2:D$18,MATCH($A98,NG!C$2:C$18,1)+1),INDEX(NG!C$2:C$18,MATCH($A98,NG!C$2:C$18,1)):INDEX(NG!C$2:C$18,MATCH($A98,NG!C$2:C$18,1)+1))</f>
        <v>1.4335121516931684E-7</v>
      </c>
      <c r="L98" s="8">
        <f>FORECAST($A98,INDEX(NG!F$2:F$14,MATCH($A98,NG!E$2:E$14,1)):INDEX(NG!F$2:F$14,MATCH($A98,NG!E$2:E$14,1)+1),INDEX(NG!E$2:E$14,MATCH($A98,NG!E$2:E$14,1)):INDEX(NG!E$2:E$14,MATCH($A98,NG!E$2:E$14,1)+1))</f>
        <v>7.9271004535386841E-7</v>
      </c>
      <c r="M98" s="8">
        <f>FORECAST($A98,INDEX(NG!H$2:H$14,MATCH($A98,NG!G$2:G$14,1)):INDEX(NG!H$2:H$14,MATCH($A98,NG!G$2:G$14,1)+1),INDEX(NG!G$2:G$14,MATCH($A98,NG!G$2:G$14,1)):INDEX(NG!G$2:G$14,MATCH($A98,NG!G$2:G$14,1)+1))</f>
        <v>5.0931655398570203E-8</v>
      </c>
      <c r="N98" s="3">
        <v>3.0000000000000001E-6</v>
      </c>
      <c r="O98" s="3">
        <v>5.0000000000000003E-10</v>
      </c>
    </row>
    <row r="99" spans="1:15" x14ac:dyDescent="0.35">
      <c r="A99">
        <v>97</v>
      </c>
      <c r="B99" s="39">
        <f t="shared" si="3"/>
        <v>-97</v>
      </c>
      <c r="C99" s="39">
        <v>0</v>
      </c>
      <c r="D99" s="39">
        <v>0</v>
      </c>
      <c r="E99" s="40">
        <v>22.703149953353616</v>
      </c>
      <c r="F99" s="7">
        <f>FORECAST(A99,INDEX(ross!I$3:I$960,MATCH(A99,ross!B$3:B$960,1)):INDEX(ross!I$3:I$960,MATCH(A99,ross!B$3:B$960,1)+1),INDEX(ross!B$3:B$960,MATCH(A99,ross!B$3:B$960,1)):INDEX(ross!B$3:B$960,MATCH(A99,ross!B$3:B$960,1)+1))</f>
        <v>2.1873652085637341</v>
      </c>
      <c r="G99" s="3">
        <f t="shared" si="2"/>
        <v>1.0000000000000001E-30</v>
      </c>
      <c r="H99" s="9">
        <f>FORECAST(A99,INDEX('18O'!C$3:C$29,MATCH(A99,'18O'!A$3:A$29,1)):INDEX('18O'!C$3:C$29,MATCH(A99,'18O'!A$3:A$29,1)+1),INDEX('18O'!A$3:A$29,MATCH(A99,'18O'!A$3:A$29,1)):INDEX('18O'!A$3:A$29,MATCH(A99,'18O'!A$3:A$29,1)+1))</f>
        <v>111.51871587850829</v>
      </c>
      <c r="I99" s="27">
        <f>'39Ar'!E99</f>
        <v>0.79656250000000006</v>
      </c>
      <c r="J99" s="8">
        <f>FORECAST($A99,INDEX(NG!B$2:B$17,MATCH($A99,NG!A$2:A$17,1)):INDEX(NG!B$2:B$17,MATCH($A99,NG!A$2:A$17,1)+1),INDEX(NG!A$2:A$17,MATCH($A99,NG!A$2:A$17,1)):INDEX(NG!A$2:A$17,MATCH($A99,NG!A$2:A$17,1)+1))</f>
        <v>3.8151027676916055E-6</v>
      </c>
      <c r="K99" s="8">
        <f>FORECAST($A99,INDEX(NG!D$2:D$18,MATCH($A99,NG!C$2:C$18,1)):INDEX(NG!D$2:D$18,MATCH($A99,NG!C$2:C$18,1)+1),INDEX(NG!C$2:C$18,MATCH($A99,NG!C$2:C$18,1)):INDEX(NG!C$2:C$18,MATCH($A99,NG!C$2:C$18,1)+1))</f>
        <v>1.4295918857717341E-7</v>
      </c>
      <c r="L99" s="8">
        <f>FORECAST($A99,INDEX(NG!F$2:F$14,MATCH($A99,NG!E$2:E$14,1)):INDEX(NG!F$2:F$14,MATCH($A99,NG!E$2:E$14,1)+1),INDEX(NG!E$2:E$14,MATCH($A99,NG!E$2:E$14,1)):INDEX(NG!E$2:E$14,MATCH($A99,NG!E$2:E$14,1)+1))</f>
        <v>7.91987666692956E-7</v>
      </c>
      <c r="M99" s="8">
        <f>FORECAST($A99,INDEX(NG!H$2:H$14,MATCH($A99,NG!G$2:G$14,1)):INDEX(NG!H$2:H$14,MATCH($A99,NG!G$2:G$14,1)+1),INDEX(NG!G$2:G$14,MATCH($A99,NG!G$2:G$14,1)):INDEX(NG!G$2:G$14,MATCH($A99,NG!G$2:G$14,1)+1))</f>
        <v>5.0849699587100097E-8</v>
      </c>
      <c r="N99" s="3">
        <v>3.0000000000000001E-6</v>
      </c>
      <c r="O99" s="3">
        <v>5.0000000000000003E-10</v>
      </c>
    </row>
    <row r="100" spans="1:15" x14ac:dyDescent="0.35">
      <c r="A100">
        <v>98</v>
      </c>
      <c r="B100" s="39">
        <f t="shared" si="3"/>
        <v>-98</v>
      </c>
      <c r="C100" s="39">
        <v>0</v>
      </c>
      <c r="D100" s="39">
        <v>0</v>
      </c>
      <c r="E100" s="40">
        <v>22.707708308566794</v>
      </c>
      <c r="F100" s="7">
        <f>FORECAST(A100,INDEX(ross!I$3:I$960,MATCH(A100,ross!B$3:B$960,1)):INDEX(ross!I$3:I$960,MATCH(A100,ross!B$3:B$960,1)+1),INDEX(ross!B$3:B$960,MATCH(A100,ross!B$3:B$960,1)):INDEX(ross!B$3:B$960,MATCH(A100,ross!B$3:B$960,1)+1))</f>
        <v>2.2066047293882547</v>
      </c>
      <c r="G100" s="3">
        <f t="shared" si="2"/>
        <v>1.0000000000000001E-30</v>
      </c>
      <c r="H100" s="9">
        <f>FORECAST(A100,INDEX('18O'!C$3:C$29,MATCH(A100,'18O'!A$3:A$29,1)):INDEX('18O'!C$3:C$29,MATCH(A100,'18O'!A$3:A$29,1)+1),INDEX('18O'!A$3:A$29,MATCH(A100,'18O'!A$3:A$29,1)):INDEX('18O'!A$3:A$29,MATCH(A100,'18O'!A$3:A$29,1)+1))</f>
        <v>111.51796232218379</v>
      </c>
      <c r="I100" s="27">
        <f>'39Ar'!E100</f>
        <v>0.79625000000000001</v>
      </c>
      <c r="J100" s="8">
        <f>FORECAST($A100,INDEX(NG!B$2:B$17,MATCH($A100,NG!A$2:A$17,1)):INDEX(NG!B$2:B$17,MATCH($A100,NG!A$2:A$17,1)+1),INDEX(NG!A$2:A$17,MATCH($A100,NG!A$2:A$17,1)):INDEX(NG!A$2:A$17,MATCH($A100,NG!A$2:A$17,1)+1))</f>
        <v>3.9239400913001788E-6</v>
      </c>
      <c r="K100" s="8">
        <f>FORECAST($A100,INDEX(NG!D$2:D$18,MATCH($A100,NG!C$2:C$18,1)):INDEX(NG!D$2:D$18,MATCH($A100,NG!C$2:C$18,1)+1),INDEX(NG!C$2:C$18,MATCH($A100,NG!C$2:C$18,1)):INDEX(NG!C$2:C$18,MATCH($A100,NG!C$2:C$18,1)+1))</f>
        <v>1.4256716198503E-7</v>
      </c>
      <c r="L100" s="8">
        <f>FORECAST($A100,INDEX(NG!F$2:F$14,MATCH($A100,NG!E$2:E$14,1)):INDEX(NG!F$2:F$14,MATCH($A100,NG!E$2:E$14,1)+1),INDEX(NG!E$2:E$14,MATCH($A100,NG!E$2:E$14,1)):INDEX(NG!E$2:E$14,MATCH($A100,NG!E$2:E$14,1)+1))</f>
        <v>7.9126528803204381E-7</v>
      </c>
      <c r="M100" s="8">
        <f>FORECAST($A100,INDEX(NG!H$2:H$14,MATCH($A100,NG!G$2:G$14,1)):INDEX(NG!H$2:H$14,MATCH($A100,NG!G$2:G$14,1)+1),INDEX(NG!G$2:G$14,MATCH($A100,NG!G$2:G$14,1)):INDEX(NG!G$2:G$14,MATCH($A100,NG!G$2:G$14,1)+1))</f>
        <v>5.0767743775629998E-8</v>
      </c>
      <c r="N100" s="3">
        <v>3.0000000000000001E-6</v>
      </c>
      <c r="O100" s="3">
        <v>5.0000000000000003E-10</v>
      </c>
    </row>
    <row r="101" spans="1:15" x14ac:dyDescent="0.35">
      <c r="A101">
        <v>99</v>
      </c>
      <c r="B101" s="39">
        <f t="shared" si="3"/>
        <v>-99</v>
      </c>
      <c r="C101" s="39">
        <v>0</v>
      </c>
      <c r="D101" s="39">
        <v>0</v>
      </c>
      <c r="E101" s="40">
        <v>22.712385900836665</v>
      </c>
      <c r="F101" s="7">
        <f>FORECAST(A101,INDEX(ross!I$3:I$960,MATCH(A101,ross!B$3:B$960,1)):INDEX(ross!I$3:I$960,MATCH(A101,ross!B$3:B$960,1)+1),INDEX(ross!B$3:B$960,MATCH(A101,ross!B$3:B$960,1)):INDEX(ross!B$3:B$960,MATCH(A101,ross!B$3:B$960,1)+1))</f>
        <v>2.2288257757081791</v>
      </c>
      <c r="G101" s="3">
        <f t="shared" si="2"/>
        <v>1.0000000000000001E-30</v>
      </c>
      <c r="H101" s="9">
        <f>FORECAST(A101,INDEX('18O'!C$3:C$29,MATCH(A101,'18O'!A$3:A$29,1)):INDEX('18O'!C$3:C$29,MATCH(A101,'18O'!A$3:A$29,1)+1),INDEX('18O'!A$3:A$29,MATCH(A101,'18O'!A$3:A$29,1)):INDEX('18O'!A$3:A$29,MATCH(A101,'18O'!A$3:A$29,1)+1))</f>
        <v>111.51720876585931</v>
      </c>
      <c r="I101" s="27">
        <f>'39Ar'!E101</f>
        <v>0.79593750000000008</v>
      </c>
      <c r="J101" s="8">
        <f>FORECAST($A101,INDEX(NG!B$2:B$17,MATCH($A101,NG!A$2:A$17,1)):INDEX(NG!B$2:B$17,MATCH($A101,NG!A$2:A$17,1)+1),INDEX(NG!A$2:A$17,MATCH($A101,NG!A$2:A$17,1)):INDEX(NG!A$2:A$17,MATCH($A101,NG!A$2:A$17,1)+1))</f>
        <v>3.9828873684824314E-6</v>
      </c>
      <c r="K101" s="8">
        <f>FORECAST($A101,INDEX(NG!D$2:D$18,MATCH($A101,NG!C$2:C$18,1)):INDEX(NG!D$2:D$18,MATCH($A101,NG!C$2:C$18,1)+1),INDEX(NG!C$2:C$18,MATCH($A101,NG!C$2:C$18,1)):INDEX(NG!C$2:C$18,MATCH($A101,NG!C$2:C$18,1)+1))</f>
        <v>1.4246735134400793E-7</v>
      </c>
      <c r="L101" s="8">
        <f>FORECAST($A101,INDEX(NG!F$2:F$14,MATCH($A101,NG!E$2:E$14,1)):INDEX(NG!F$2:F$14,MATCH($A101,NG!E$2:E$14,1)+1),INDEX(NG!E$2:E$14,MATCH($A101,NG!E$2:E$14,1)):INDEX(NG!E$2:E$14,MATCH($A101,NG!E$2:E$14,1)+1))</f>
        <v>7.9028072290326368E-7</v>
      </c>
      <c r="M101" s="8">
        <f>FORECAST($A101,INDEX(NG!H$2:H$14,MATCH($A101,NG!G$2:G$14,1)):INDEX(NG!H$2:H$14,MATCH($A101,NG!G$2:G$14,1)+1),INDEX(NG!G$2:G$14,MATCH($A101,NG!G$2:G$14,1)):INDEX(NG!G$2:G$14,MATCH($A101,NG!G$2:G$14,1)+1))</f>
        <v>5.0715107952029172E-8</v>
      </c>
      <c r="N101" s="3">
        <v>3.0000000000000001E-6</v>
      </c>
      <c r="O101" s="3">
        <v>5.0000000000000003E-10</v>
      </c>
    </row>
    <row r="102" spans="1:15" x14ac:dyDescent="0.35">
      <c r="A102">
        <v>100</v>
      </c>
      <c r="B102" s="39">
        <f t="shared" si="3"/>
        <v>-100</v>
      </c>
      <c r="C102" s="39">
        <v>0</v>
      </c>
      <c r="D102" s="39">
        <v>0</v>
      </c>
      <c r="E102" s="40">
        <v>22.718982496335222</v>
      </c>
      <c r="F102" s="7">
        <f>FORECAST(A102,INDEX(ross!I$3:I$960,MATCH(A102,ross!B$3:B$960,1)):INDEX(ross!I$3:I$960,MATCH(A102,ross!B$3:B$960,1)+1),INDEX(ross!B$3:B$960,MATCH(A102,ross!B$3:B$960,1)):INDEX(ross!B$3:B$960,MATCH(A102,ross!B$3:B$960,1)+1))</f>
        <v>2.2475420012955341</v>
      </c>
      <c r="G102" s="3">
        <f t="shared" si="2"/>
        <v>1.0000000000000001E-30</v>
      </c>
      <c r="H102" s="9">
        <f>FORECAST(A102,INDEX('18O'!C$3:C$29,MATCH(A102,'18O'!A$3:A$29,1)):INDEX('18O'!C$3:C$29,MATCH(A102,'18O'!A$3:A$29,1)+1),INDEX('18O'!A$3:A$29,MATCH(A102,'18O'!A$3:A$29,1)):INDEX('18O'!A$3:A$29,MATCH(A102,'18O'!A$3:A$29,1)+1))</f>
        <v>111.51645520953481</v>
      </c>
      <c r="I102" s="27">
        <f>'39Ar'!E102</f>
        <v>0.79562500000000003</v>
      </c>
      <c r="J102" s="8">
        <f>FORECAST($A102,INDEX(NG!B$2:B$17,MATCH($A102,NG!A$2:A$17,1)):INDEX(NG!B$2:B$17,MATCH($A102,NG!A$2:A$17,1)+1),INDEX(NG!A$2:A$17,MATCH($A102,NG!A$2:A$17,1)):INDEX(NG!A$2:A$17,MATCH($A102,NG!A$2:A$17,1)+1))</f>
        <v>4.0418346456646839E-6</v>
      </c>
      <c r="K102" s="8">
        <f>FORECAST($A102,INDEX(NG!D$2:D$18,MATCH($A102,NG!C$2:C$18,1)):INDEX(NG!D$2:D$18,MATCH($A102,NG!C$2:C$18,1)+1),INDEX(NG!C$2:C$18,MATCH($A102,NG!C$2:C$18,1)):INDEX(NG!C$2:C$18,MATCH($A102,NG!C$2:C$18,1)+1))</f>
        <v>1.4236754070298586E-7</v>
      </c>
      <c r="L102" s="8">
        <f>FORECAST($A102,INDEX(NG!F$2:F$14,MATCH($A102,NG!E$2:E$14,1)):INDEX(NG!F$2:F$14,MATCH($A102,NG!E$2:E$14,1)+1),INDEX(NG!E$2:E$14,MATCH($A102,NG!E$2:E$14,1)):INDEX(NG!E$2:E$14,MATCH($A102,NG!E$2:E$14,1)+1))</f>
        <v>7.8929615777448366E-7</v>
      </c>
      <c r="M102" s="8">
        <f>FORECAST($A102,INDEX(NG!H$2:H$14,MATCH($A102,NG!G$2:G$14,1)):INDEX(NG!H$2:H$14,MATCH($A102,NG!G$2:G$14,1)+1),INDEX(NG!G$2:G$14,MATCH($A102,NG!G$2:G$14,1)):INDEX(NG!G$2:G$14,MATCH($A102,NG!G$2:G$14,1)+1))</f>
        <v>5.0662472128428352E-8</v>
      </c>
      <c r="N102" s="3">
        <v>3.0000000000000001E-6</v>
      </c>
      <c r="O102" s="3">
        <v>5.0000000000000003E-10</v>
      </c>
    </row>
    <row r="103" spans="1:15" x14ac:dyDescent="0.35">
      <c r="A103">
        <v>101</v>
      </c>
      <c r="B103" s="39">
        <f t="shared" si="3"/>
        <v>-101</v>
      </c>
      <c r="C103" s="39">
        <v>0</v>
      </c>
      <c r="D103" s="39">
        <v>0</v>
      </c>
      <c r="E103" s="40">
        <v>22.725655680960624</v>
      </c>
      <c r="F103" s="7">
        <f>FORECAST(A103,INDEX(ross!I$3:I$960,MATCH(A103,ross!B$3:B$960,1)):INDEX(ross!I$3:I$960,MATCH(A103,ross!B$3:B$960,1)+1),INDEX(ross!B$3:B$960,MATCH(A103,ross!B$3:B$960,1)):INDEX(ross!B$3:B$960,MATCH(A103,ross!B$3:B$960,1)+1))</f>
        <v>2.2681765570675338</v>
      </c>
      <c r="G103" s="3">
        <f t="shared" si="2"/>
        <v>1.0000000000000001E-30</v>
      </c>
      <c r="H103" s="9">
        <f>FORECAST(A103,INDEX('18O'!C$3:C$29,MATCH(A103,'18O'!A$3:A$29,1)):INDEX('18O'!C$3:C$29,MATCH(A103,'18O'!A$3:A$29,1)+1),INDEX('18O'!A$3:A$29,MATCH(A103,'18O'!A$3:A$29,1)):INDEX('18O'!A$3:A$29,MATCH(A103,'18O'!A$3:A$29,1)+1))</f>
        <v>111.51570165321031</v>
      </c>
      <c r="I103" s="27">
        <f>'39Ar'!E103</f>
        <v>0.79531250000000009</v>
      </c>
      <c r="J103" s="8">
        <f>FORECAST($A103,INDEX(NG!B$2:B$17,MATCH($A103,NG!A$2:A$17,1)):INDEX(NG!B$2:B$17,MATCH($A103,NG!A$2:A$17,1)+1),INDEX(NG!A$2:A$17,MATCH($A103,NG!A$2:A$17,1)):INDEX(NG!A$2:A$17,MATCH($A103,NG!A$2:A$17,1)+1))</f>
        <v>4.1007819228469364E-6</v>
      </c>
      <c r="K103" s="8">
        <f>FORECAST($A103,INDEX(NG!D$2:D$18,MATCH($A103,NG!C$2:C$18,1)):INDEX(NG!D$2:D$18,MATCH($A103,NG!C$2:C$18,1)+1),INDEX(NG!C$2:C$18,MATCH($A103,NG!C$2:C$18,1)):INDEX(NG!C$2:C$18,MATCH($A103,NG!C$2:C$18,1)+1))</f>
        <v>1.4226773006196376E-7</v>
      </c>
      <c r="L103" s="8">
        <f>FORECAST($A103,INDEX(NG!F$2:F$14,MATCH($A103,NG!E$2:E$14,1)):INDEX(NG!F$2:F$14,MATCH($A103,NG!E$2:E$14,1)+1),INDEX(NG!E$2:E$14,MATCH($A103,NG!E$2:E$14,1)):INDEX(NG!E$2:E$14,MATCH($A103,NG!E$2:E$14,1)+1))</f>
        <v>7.8831159264570365E-7</v>
      </c>
      <c r="M103" s="8">
        <f>FORECAST($A103,INDEX(NG!H$2:H$14,MATCH($A103,NG!G$2:G$14,1)):INDEX(NG!H$2:H$14,MATCH($A103,NG!G$2:G$14,1)+1),INDEX(NG!G$2:G$14,MATCH($A103,NG!G$2:G$14,1)):INDEX(NG!G$2:G$14,MATCH($A103,NG!G$2:G$14,1)+1))</f>
        <v>5.0609836304827532E-8</v>
      </c>
      <c r="N103" s="3">
        <v>3.0000000000000001E-6</v>
      </c>
      <c r="O103" s="3">
        <v>5.0000000000000003E-10</v>
      </c>
    </row>
    <row r="104" spans="1:15" x14ac:dyDescent="0.35">
      <c r="A104">
        <v>102</v>
      </c>
      <c r="B104" s="39">
        <f t="shared" si="3"/>
        <v>-102</v>
      </c>
      <c r="C104" s="39">
        <v>0</v>
      </c>
      <c r="D104" s="39">
        <v>0</v>
      </c>
      <c r="E104" s="40">
        <v>22.733699538871168</v>
      </c>
      <c r="F104" s="7">
        <f>FORECAST(A104,INDEX(ross!I$3:I$960,MATCH(A104,ross!B$3:B$960,1)):INDEX(ross!I$3:I$960,MATCH(A104,ross!B$3:B$960,1)+1),INDEX(ross!B$3:B$960,MATCH(A104,ross!B$3:B$960,1)):INDEX(ross!B$3:B$960,MATCH(A104,ross!B$3:B$960,1)+1))</f>
        <v>2.2817483129224101</v>
      </c>
      <c r="G104" s="3">
        <f t="shared" si="2"/>
        <v>1.0000000000000001E-30</v>
      </c>
      <c r="H104" s="9">
        <f>FORECAST(A104,INDEX('18O'!C$3:C$29,MATCH(A104,'18O'!A$3:A$29,1)):INDEX('18O'!C$3:C$29,MATCH(A104,'18O'!A$3:A$29,1)+1),INDEX('18O'!A$3:A$29,MATCH(A104,'18O'!A$3:A$29,1)):INDEX('18O'!A$3:A$29,MATCH(A104,'18O'!A$3:A$29,1)+1))</f>
        <v>111.51494809688583</v>
      </c>
      <c r="I104" s="27">
        <f>'39Ar'!E104</f>
        <v>0.79500000000000004</v>
      </c>
      <c r="J104" s="8">
        <f>FORECAST($A104,INDEX(NG!B$2:B$17,MATCH($A104,NG!A$2:A$17,1)):INDEX(NG!B$2:B$17,MATCH($A104,NG!A$2:A$17,1)+1),INDEX(NG!A$2:A$17,MATCH($A104,NG!A$2:A$17,1)):INDEX(NG!A$2:A$17,MATCH($A104,NG!A$2:A$17,1)+1))</f>
        <v>4.159729200029189E-6</v>
      </c>
      <c r="K104" s="8">
        <f>FORECAST($A104,INDEX(NG!D$2:D$18,MATCH($A104,NG!C$2:C$18,1)):INDEX(NG!D$2:D$18,MATCH($A104,NG!C$2:C$18,1)+1),INDEX(NG!C$2:C$18,MATCH($A104,NG!C$2:C$18,1)):INDEX(NG!C$2:C$18,MATCH($A104,NG!C$2:C$18,1)+1))</f>
        <v>1.4216791942094168E-7</v>
      </c>
      <c r="L104" s="8">
        <f>FORECAST($A104,INDEX(NG!F$2:F$14,MATCH($A104,NG!E$2:E$14,1)):INDEX(NG!F$2:F$14,MATCH($A104,NG!E$2:E$14,1)+1),INDEX(NG!E$2:E$14,MATCH($A104,NG!E$2:E$14,1)):INDEX(NG!E$2:E$14,MATCH($A104,NG!E$2:E$14,1)+1))</f>
        <v>7.8732702751692363E-7</v>
      </c>
      <c r="M104" s="8">
        <f>FORECAST($A104,INDEX(NG!H$2:H$14,MATCH($A104,NG!G$2:G$14,1)):INDEX(NG!H$2:H$14,MATCH($A104,NG!G$2:G$14,1)+1),INDEX(NG!G$2:G$14,MATCH($A104,NG!G$2:G$14,1)):INDEX(NG!G$2:G$14,MATCH($A104,NG!G$2:G$14,1)+1))</f>
        <v>5.0557200481226713E-8</v>
      </c>
      <c r="N104" s="3">
        <v>3.0000000000000001E-6</v>
      </c>
      <c r="O104" s="3">
        <v>5.0000000000000003E-10</v>
      </c>
    </row>
    <row r="105" spans="1:15" x14ac:dyDescent="0.35">
      <c r="A105">
        <v>103</v>
      </c>
      <c r="B105" s="39">
        <f t="shared" si="3"/>
        <v>-103</v>
      </c>
      <c r="C105" s="39">
        <v>0</v>
      </c>
      <c r="D105" s="39">
        <v>0</v>
      </c>
      <c r="E105" s="40">
        <v>22.741743396781708</v>
      </c>
      <c r="F105" s="7">
        <f>FORECAST(A105,INDEX(ross!I$3:I$960,MATCH(A105,ross!B$3:B$960,1)):INDEX(ross!I$3:I$960,MATCH(A105,ross!B$3:B$960,1)+1),INDEX(ross!B$3:B$960,MATCH(A105,ross!B$3:B$960,1)):INDEX(ross!B$3:B$960,MATCH(A105,ross!B$3:B$960,1)+1))</f>
        <v>2.301120360979481</v>
      </c>
      <c r="G105" s="3">
        <f t="shared" si="2"/>
        <v>1.0000000000000001E-30</v>
      </c>
      <c r="H105" s="9">
        <f>FORECAST(A105,INDEX('18O'!C$3:C$29,MATCH(A105,'18O'!A$3:A$29,1)):INDEX('18O'!C$3:C$29,MATCH(A105,'18O'!A$3:A$29,1)+1),INDEX('18O'!A$3:A$29,MATCH(A105,'18O'!A$3:A$29,1)):INDEX('18O'!A$3:A$29,MATCH(A105,'18O'!A$3:A$29,1)+1))</f>
        <v>111.51419454056133</v>
      </c>
      <c r="I105" s="27">
        <f>'39Ar'!E105</f>
        <v>0.78682758620689663</v>
      </c>
      <c r="J105" s="8">
        <f>FORECAST($A105,INDEX(NG!B$2:B$17,MATCH($A105,NG!A$2:A$17,1)):INDEX(NG!B$2:B$17,MATCH($A105,NG!A$2:A$17,1)+1),INDEX(NG!A$2:A$17,MATCH($A105,NG!A$2:A$17,1)):INDEX(NG!A$2:A$17,MATCH($A105,NG!A$2:A$17,1)+1))</f>
        <v>4.2186764772114415E-6</v>
      </c>
      <c r="K105" s="8">
        <f>FORECAST($A105,INDEX(NG!D$2:D$18,MATCH($A105,NG!C$2:C$18,1)):INDEX(NG!D$2:D$18,MATCH($A105,NG!C$2:C$18,1)+1),INDEX(NG!C$2:C$18,MATCH($A105,NG!C$2:C$18,1)):INDEX(NG!C$2:C$18,MATCH($A105,NG!C$2:C$18,1)+1))</f>
        <v>1.4206810877991961E-7</v>
      </c>
      <c r="L105" s="8">
        <f>FORECAST($A105,INDEX(NG!F$2:F$14,MATCH($A105,NG!E$2:E$14,1)):INDEX(NG!F$2:F$14,MATCH($A105,NG!E$2:E$14,1)+1),INDEX(NG!E$2:E$14,MATCH($A105,NG!E$2:E$14,1)):INDEX(NG!E$2:E$14,MATCH($A105,NG!E$2:E$14,1)+1))</f>
        <v>7.8634246238814361E-7</v>
      </c>
      <c r="M105" s="8">
        <f>FORECAST($A105,INDEX(NG!H$2:H$14,MATCH($A105,NG!G$2:G$14,1)):INDEX(NG!H$2:H$14,MATCH($A105,NG!G$2:G$14,1)+1),INDEX(NG!G$2:G$14,MATCH($A105,NG!G$2:G$14,1)):INDEX(NG!G$2:G$14,MATCH($A105,NG!G$2:G$14,1)+1))</f>
        <v>5.0504564657625893E-8</v>
      </c>
      <c r="N105" s="3">
        <v>3.0000000000000001E-6</v>
      </c>
      <c r="O105" s="3">
        <v>5.0000000000000003E-10</v>
      </c>
    </row>
    <row r="106" spans="1:15" x14ac:dyDescent="0.35">
      <c r="A106">
        <v>104</v>
      </c>
      <c r="B106" s="39">
        <f t="shared" si="3"/>
        <v>-104</v>
      </c>
      <c r="C106" s="39">
        <v>0</v>
      </c>
      <c r="D106" s="39">
        <v>0</v>
      </c>
      <c r="E106" s="40">
        <v>22.748958946854614</v>
      </c>
      <c r="F106" s="7">
        <f>FORECAST(A106,INDEX(ross!I$3:I$960,MATCH(A106,ross!B$3:B$960,1)):INDEX(ross!I$3:I$960,MATCH(A106,ross!B$3:B$960,1)+1),INDEX(ross!B$3:B$960,MATCH(A106,ross!B$3:B$960,1)):INDEX(ross!B$3:B$960,MATCH(A106,ross!B$3:B$960,1)+1))</f>
        <v>2.3114732059440994</v>
      </c>
      <c r="G106" s="3">
        <f t="shared" si="2"/>
        <v>1.0000000000000001E-30</v>
      </c>
      <c r="H106" s="9">
        <f>FORECAST(A106,INDEX('18O'!C$3:C$29,MATCH(A106,'18O'!A$3:A$29,1)):INDEX('18O'!C$3:C$29,MATCH(A106,'18O'!A$3:A$29,1)+1),INDEX('18O'!A$3:A$29,MATCH(A106,'18O'!A$3:A$29,1)):INDEX('18O'!A$3:A$29,MATCH(A106,'18O'!A$3:A$29,1)+1))</f>
        <v>111.51344098423685</v>
      </c>
      <c r="I106" s="27">
        <f>'39Ar'!E106</f>
        <v>0.77865517241379323</v>
      </c>
      <c r="J106" s="8">
        <f>FORECAST($A106,INDEX(NG!B$2:B$17,MATCH($A106,NG!A$2:A$17,1)):INDEX(NG!B$2:B$17,MATCH($A106,NG!A$2:A$17,1)+1),INDEX(NG!A$2:A$17,MATCH($A106,NG!A$2:A$17,1)):INDEX(NG!A$2:A$17,MATCH($A106,NG!A$2:A$17,1)+1))</f>
        <v>4.277623754393694E-6</v>
      </c>
      <c r="K106" s="8">
        <f>FORECAST($A106,INDEX(NG!D$2:D$18,MATCH($A106,NG!C$2:C$18,1)):INDEX(NG!D$2:D$18,MATCH($A106,NG!C$2:C$18,1)+1),INDEX(NG!C$2:C$18,MATCH($A106,NG!C$2:C$18,1)):INDEX(NG!C$2:C$18,MATCH($A106,NG!C$2:C$18,1)+1))</f>
        <v>1.4196829813889753E-7</v>
      </c>
      <c r="L106" s="8">
        <f>FORECAST($A106,INDEX(NG!F$2:F$14,MATCH($A106,NG!E$2:E$14,1)):INDEX(NG!F$2:F$14,MATCH($A106,NG!E$2:E$14,1)+1),INDEX(NG!E$2:E$14,MATCH($A106,NG!E$2:E$14,1)):INDEX(NG!E$2:E$14,MATCH($A106,NG!E$2:E$14,1)+1))</f>
        <v>7.8535789725936359E-7</v>
      </c>
      <c r="M106" s="8">
        <f>FORECAST($A106,INDEX(NG!H$2:H$14,MATCH($A106,NG!G$2:G$14,1)):INDEX(NG!H$2:H$14,MATCH($A106,NG!G$2:G$14,1)+1),INDEX(NG!G$2:G$14,MATCH($A106,NG!G$2:G$14,1)):INDEX(NG!G$2:G$14,MATCH($A106,NG!G$2:G$14,1)+1))</f>
        <v>5.0451928834025067E-8</v>
      </c>
      <c r="N106" s="3">
        <v>3.0000000000000001E-6</v>
      </c>
      <c r="O106" s="3">
        <v>5.0000000000000003E-10</v>
      </c>
    </row>
    <row r="107" spans="1:15" x14ac:dyDescent="0.35">
      <c r="A107">
        <v>105</v>
      </c>
      <c r="B107" s="39">
        <f t="shared" si="3"/>
        <v>-105</v>
      </c>
      <c r="C107" s="39">
        <v>0</v>
      </c>
      <c r="D107" s="39">
        <v>0</v>
      </c>
      <c r="E107" s="40">
        <v>22.754816315211439</v>
      </c>
      <c r="F107" s="7">
        <f>FORECAST(A107,INDEX(ross!I$3:I$960,MATCH(A107,ross!B$3:B$960,1)):INDEX(ross!I$3:I$960,MATCH(A107,ross!B$3:B$960,1)+1),INDEX(ross!B$3:B$960,MATCH(A107,ross!B$3:B$960,1)):INDEX(ross!B$3:B$960,MATCH(A107,ross!B$3:B$960,1)+1))</f>
        <v>2.3284940201167026</v>
      </c>
      <c r="G107" s="3">
        <f t="shared" si="2"/>
        <v>1.0000000000000001E-30</v>
      </c>
      <c r="H107" s="9">
        <f>FORECAST(A107,INDEX('18O'!C$3:C$29,MATCH(A107,'18O'!A$3:A$29,1)):INDEX('18O'!C$3:C$29,MATCH(A107,'18O'!A$3:A$29,1)+1),INDEX('18O'!A$3:A$29,MATCH(A107,'18O'!A$3:A$29,1)):INDEX('18O'!A$3:A$29,MATCH(A107,'18O'!A$3:A$29,1)+1))</f>
        <v>111.51268742791235</v>
      </c>
      <c r="I107" s="27">
        <f>'39Ar'!E107</f>
        <v>0.77048275862068971</v>
      </c>
      <c r="J107" s="8">
        <f>FORECAST($A107,INDEX(NG!B$2:B$17,MATCH($A107,NG!A$2:A$17,1)):INDEX(NG!B$2:B$17,MATCH($A107,NG!A$2:A$17,1)+1),INDEX(NG!A$2:A$17,MATCH($A107,NG!A$2:A$17,1)):INDEX(NG!A$2:A$17,MATCH($A107,NG!A$2:A$17,1)+1))</f>
        <v>4.3365710315759466E-6</v>
      </c>
      <c r="K107" s="8">
        <f>FORECAST($A107,INDEX(NG!D$2:D$18,MATCH($A107,NG!C$2:C$18,1)):INDEX(NG!D$2:D$18,MATCH($A107,NG!C$2:C$18,1)+1),INDEX(NG!C$2:C$18,MATCH($A107,NG!C$2:C$18,1)):INDEX(NG!C$2:C$18,MATCH($A107,NG!C$2:C$18,1)+1))</f>
        <v>1.4186848749787546E-7</v>
      </c>
      <c r="L107" s="8">
        <f>FORECAST($A107,INDEX(NG!F$2:F$14,MATCH($A107,NG!E$2:E$14,1)):INDEX(NG!F$2:F$14,MATCH($A107,NG!E$2:E$14,1)+1),INDEX(NG!E$2:E$14,MATCH($A107,NG!E$2:E$14,1)):INDEX(NG!E$2:E$14,MATCH($A107,NG!E$2:E$14,1)+1))</f>
        <v>7.8437333213058346E-7</v>
      </c>
      <c r="M107" s="8">
        <f>FORECAST($A107,INDEX(NG!H$2:H$14,MATCH($A107,NG!G$2:G$14,1)):INDEX(NG!H$2:H$14,MATCH($A107,NG!G$2:G$14,1)+1),INDEX(NG!G$2:G$14,MATCH($A107,NG!G$2:G$14,1)):INDEX(NG!G$2:G$14,MATCH($A107,NG!G$2:G$14,1)+1))</f>
        <v>5.0399293010424247E-8</v>
      </c>
      <c r="N107" s="3">
        <v>3.0000000000000001E-6</v>
      </c>
      <c r="O107" s="3">
        <v>5.0000000000000003E-10</v>
      </c>
    </row>
    <row r="108" spans="1:15" x14ac:dyDescent="0.35">
      <c r="A108">
        <v>106</v>
      </c>
      <c r="B108" s="39">
        <f t="shared" si="3"/>
        <v>-106</v>
      </c>
      <c r="C108" s="39">
        <v>0</v>
      </c>
      <c r="D108" s="39">
        <v>0</v>
      </c>
      <c r="E108" s="40">
        <v>22.760673683568267</v>
      </c>
      <c r="F108" s="7">
        <f>FORECAST(A108,INDEX(ross!I$3:I$960,MATCH(A108,ross!B$3:B$960,1)):INDEX(ross!I$3:I$960,MATCH(A108,ross!B$3:B$960,1)+1),INDEX(ross!B$3:B$960,MATCH(A108,ross!B$3:B$960,1)):INDEX(ross!B$3:B$960,MATCH(A108,ross!B$3:B$960,1)+1))</f>
        <v>2.3427238403638184</v>
      </c>
      <c r="G108" s="3">
        <f t="shared" si="2"/>
        <v>1.0000000000000001E-30</v>
      </c>
      <c r="H108" s="9">
        <f>FORECAST(A108,INDEX('18O'!C$3:C$29,MATCH(A108,'18O'!A$3:A$29,1)):INDEX('18O'!C$3:C$29,MATCH(A108,'18O'!A$3:A$29,1)+1),INDEX('18O'!A$3:A$29,MATCH(A108,'18O'!A$3:A$29,1)):INDEX('18O'!A$3:A$29,MATCH(A108,'18O'!A$3:A$29,1)+1))</f>
        <v>111.51193387158786</v>
      </c>
      <c r="I108" s="27">
        <f>'39Ar'!E108</f>
        <v>0.76231034482758631</v>
      </c>
      <c r="J108" s="8">
        <f>FORECAST($A108,INDEX(NG!B$2:B$17,MATCH($A108,NG!A$2:A$17,1)):INDEX(NG!B$2:B$17,MATCH($A108,NG!A$2:A$17,1)+1),INDEX(NG!A$2:A$17,MATCH($A108,NG!A$2:A$17,1)):INDEX(NG!A$2:A$17,MATCH($A108,NG!A$2:A$17,1)+1))</f>
        <v>4.3955183087581991E-6</v>
      </c>
      <c r="K108" s="8">
        <f>FORECAST($A108,INDEX(NG!D$2:D$18,MATCH($A108,NG!C$2:C$18,1)):INDEX(NG!D$2:D$18,MATCH($A108,NG!C$2:C$18,1)+1),INDEX(NG!C$2:C$18,MATCH($A108,NG!C$2:C$18,1)):INDEX(NG!C$2:C$18,MATCH($A108,NG!C$2:C$18,1)+1))</f>
        <v>1.4176867685685339E-7</v>
      </c>
      <c r="L108" s="8">
        <f>FORECAST($A108,INDEX(NG!F$2:F$14,MATCH($A108,NG!E$2:E$14,1)):INDEX(NG!F$2:F$14,MATCH($A108,NG!E$2:E$14,1)+1),INDEX(NG!E$2:E$14,MATCH($A108,NG!E$2:E$14,1)):INDEX(NG!E$2:E$14,MATCH($A108,NG!E$2:E$14,1)+1))</f>
        <v>7.8338876700180344E-7</v>
      </c>
      <c r="M108" s="8">
        <f>FORECAST($A108,INDEX(NG!H$2:H$14,MATCH($A108,NG!G$2:G$14,1)):INDEX(NG!H$2:H$14,MATCH($A108,NG!G$2:G$14,1)+1),INDEX(NG!G$2:G$14,MATCH($A108,NG!G$2:G$14,1)):INDEX(NG!G$2:G$14,MATCH($A108,NG!G$2:G$14,1)+1))</f>
        <v>5.0346657186823427E-8</v>
      </c>
      <c r="N108" s="3">
        <v>3.0000000000000001E-6</v>
      </c>
      <c r="O108" s="3">
        <v>5.0000000000000003E-10</v>
      </c>
    </row>
    <row r="109" spans="1:15" x14ac:dyDescent="0.35">
      <c r="A109">
        <v>107</v>
      </c>
      <c r="B109" s="39">
        <f t="shared" si="3"/>
        <v>-107</v>
      </c>
      <c r="C109" s="39">
        <v>0</v>
      </c>
      <c r="D109" s="39">
        <v>0</v>
      </c>
      <c r="E109" s="40">
        <v>22.767112512736581</v>
      </c>
      <c r="F109" s="7">
        <f>FORECAST(A109,INDEX(ross!I$3:I$960,MATCH(A109,ross!B$3:B$960,1)):INDEX(ross!I$3:I$960,MATCH(A109,ross!B$3:B$960,1)+1),INDEX(ross!B$3:B$960,MATCH(A109,ross!B$3:B$960,1)):INDEX(ross!B$3:B$960,MATCH(A109,ross!B$3:B$960,1)+1))</f>
        <v>2.3601359673551547</v>
      </c>
      <c r="G109" s="3">
        <f t="shared" si="2"/>
        <v>1.0000000000000001E-30</v>
      </c>
      <c r="H109" s="9">
        <f>FORECAST(A109,INDEX('18O'!C$3:C$29,MATCH(A109,'18O'!A$3:A$29,1)):INDEX('18O'!C$3:C$29,MATCH(A109,'18O'!A$3:A$29,1)+1),INDEX('18O'!A$3:A$29,MATCH(A109,'18O'!A$3:A$29,1)):INDEX('18O'!A$3:A$29,MATCH(A109,'18O'!A$3:A$29,1)+1))</f>
        <v>111.51118031526337</v>
      </c>
      <c r="I109" s="27">
        <f>'39Ar'!E109</f>
        <v>0.7541379310344829</v>
      </c>
      <c r="J109" s="8">
        <f>FORECAST($A109,INDEX(NG!B$2:B$17,MATCH($A109,NG!A$2:A$17,1)):INDEX(NG!B$2:B$17,MATCH($A109,NG!A$2:A$17,1)+1),INDEX(NG!A$2:A$17,MATCH($A109,NG!A$2:A$17,1)):INDEX(NG!A$2:A$17,MATCH($A109,NG!A$2:A$17,1)+1))</f>
        <v>4.4544655859404508E-6</v>
      </c>
      <c r="K109" s="8">
        <f>FORECAST($A109,INDEX(NG!D$2:D$18,MATCH($A109,NG!C$2:C$18,1)):INDEX(NG!D$2:D$18,MATCH($A109,NG!C$2:C$18,1)+1),INDEX(NG!C$2:C$18,MATCH($A109,NG!C$2:C$18,1)):INDEX(NG!C$2:C$18,MATCH($A109,NG!C$2:C$18,1)+1))</f>
        <v>1.4166886621583131E-7</v>
      </c>
      <c r="L109" s="8">
        <f>FORECAST($A109,INDEX(NG!F$2:F$14,MATCH($A109,NG!E$2:E$14,1)):INDEX(NG!F$2:F$14,MATCH($A109,NG!E$2:E$14,1)+1),INDEX(NG!E$2:E$14,MATCH($A109,NG!E$2:E$14,1)):INDEX(NG!E$2:E$14,MATCH($A109,NG!E$2:E$14,1)+1))</f>
        <v>7.8240420187302342E-7</v>
      </c>
      <c r="M109" s="8">
        <f>FORECAST($A109,INDEX(NG!H$2:H$14,MATCH($A109,NG!G$2:G$14,1)):INDEX(NG!H$2:H$14,MATCH($A109,NG!G$2:G$14,1)+1),INDEX(NG!G$2:G$14,MATCH($A109,NG!G$2:G$14,1)):INDEX(NG!G$2:G$14,MATCH($A109,NG!G$2:G$14,1)+1))</f>
        <v>5.0294021363222607E-8</v>
      </c>
      <c r="N109" s="3">
        <v>3.0000000000000001E-6</v>
      </c>
      <c r="O109" s="3">
        <v>5.0000000000000003E-10</v>
      </c>
    </row>
    <row r="110" spans="1:15" x14ac:dyDescent="0.35">
      <c r="A110">
        <v>108</v>
      </c>
      <c r="B110" s="39">
        <f t="shared" si="3"/>
        <v>-108</v>
      </c>
      <c r="C110" s="39">
        <v>0</v>
      </c>
      <c r="D110" s="39">
        <v>0</v>
      </c>
      <c r="E110" s="40">
        <v>22.773663384279665</v>
      </c>
      <c r="F110" s="7">
        <f>FORECAST(A110,INDEX(ross!I$3:I$960,MATCH(A110,ross!B$3:B$960,1)):INDEX(ross!I$3:I$960,MATCH(A110,ross!B$3:B$960,1)+1),INDEX(ross!B$3:B$960,MATCH(A110,ross!B$3:B$960,1)):INDEX(ross!B$3:B$960,MATCH(A110,ross!B$3:B$960,1)+1))</f>
        <v>2.374557345586755</v>
      </c>
      <c r="G110" s="3">
        <f t="shared" si="2"/>
        <v>1.0000000000000001E-30</v>
      </c>
      <c r="H110" s="9">
        <f>FORECAST(A110,INDEX('18O'!C$3:C$29,MATCH(A110,'18O'!A$3:A$29,1)):INDEX('18O'!C$3:C$29,MATCH(A110,'18O'!A$3:A$29,1)+1),INDEX('18O'!A$3:A$29,MATCH(A110,'18O'!A$3:A$29,1)):INDEX('18O'!A$3:A$29,MATCH(A110,'18O'!A$3:A$29,1)+1))</f>
        <v>111.50982516977317</v>
      </c>
      <c r="I110" s="27">
        <f>'39Ar'!E110</f>
        <v>0.74596551724137938</v>
      </c>
      <c r="J110" s="8">
        <f>FORECAST($A110,INDEX(NG!B$2:B$17,MATCH($A110,NG!A$2:A$17,1)):INDEX(NG!B$2:B$17,MATCH($A110,NG!A$2:A$17,1)+1),INDEX(NG!A$2:A$17,MATCH($A110,NG!A$2:A$17,1)):INDEX(NG!A$2:A$17,MATCH($A110,NG!A$2:A$17,1)+1))</f>
        <v>4.5134128631227033E-6</v>
      </c>
      <c r="K110" s="8">
        <f>FORECAST($A110,INDEX(NG!D$2:D$18,MATCH($A110,NG!C$2:C$18,1)):INDEX(NG!D$2:D$18,MATCH($A110,NG!C$2:C$18,1)+1),INDEX(NG!C$2:C$18,MATCH($A110,NG!C$2:C$18,1)):INDEX(NG!C$2:C$18,MATCH($A110,NG!C$2:C$18,1)+1))</f>
        <v>1.4156905557480921E-7</v>
      </c>
      <c r="L110" s="8">
        <f>FORECAST($A110,INDEX(NG!F$2:F$14,MATCH($A110,NG!E$2:E$14,1)):INDEX(NG!F$2:F$14,MATCH($A110,NG!E$2:E$14,1)+1),INDEX(NG!E$2:E$14,MATCH($A110,NG!E$2:E$14,1)):INDEX(NG!E$2:E$14,MATCH($A110,NG!E$2:E$14,1)+1))</f>
        <v>7.814196367442434E-7</v>
      </c>
      <c r="M110" s="8">
        <f>FORECAST($A110,INDEX(NG!H$2:H$14,MATCH($A110,NG!G$2:G$14,1)):INDEX(NG!H$2:H$14,MATCH($A110,NG!G$2:G$14,1)+1),INDEX(NG!G$2:G$14,MATCH($A110,NG!G$2:G$14,1)):INDEX(NG!G$2:G$14,MATCH($A110,NG!G$2:G$14,1)+1))</f>
        <v>5.0241385539621788E-8</v>
      </c>
      <c r="N110" s="3">
        <v>3.0000000000000001E-6</v>
      </c>
      <c r="O110" s="3">
        <v>5.0000000000000003E-10</v>
      </c>
    </row>
    <row r="111" spans="1:15" x14ac:dyDescent="0.35">
      <c r="A111">
        <v>109</v>
      </c>
      <c r="B111" s="39">
        <f t="shared" si="3"/>
        <v>-109</v>
      </c>
      <c r="C111" s="39">
        <v>0</v>
      </c>
      <c r="D111" s="39">
        <v>0</v>
      </c>
      <c r="E111" s="40">
        <v>22.782430842730243</v>
      </c>
      <c r="F111" s="7">
        <f>FORECAST(A111,INDEX(ross!I$3:I$960,MATCH(A111,ross!B$3:B$960,1)):INDEX(ross!I$3:I$960,MATCH(A111,ross!B$3:B$960,1)+1),INDEX(ross!B$3:B$960,MATCH(A111,ross!B$3:B$960,1)):INDEX(ross!B$3:B$960,MATCH(A111,ross!B$3:B$960,1)+1))</f>
        <v>2.3926180702113617</v>
      </c>
      <c r="G111" s="3">
        <f t="shared" si="2"/>
        <v>1.0000000000000001E-30</v>
      </c>
      <c r="H111" s="9">
        <f>FORECAST(A111,INDEX('18O'!C$3:C$29,MATCH(A111,'18O'!A$3:A$29,1)):INDEX('18O'!C$3:C$29,MATCH(A111,'18O'!A$3:A$29,1)+1),INDEX('18O'!A$3:A$29,MATCH(A111,'18O'!A$3:A$29,1)):INDEX('18O'!A$3:A$29,MATCH(A111,'18O'!A$3:A$29,1)+1))</f>
        <v>111.5084091894235</v>
      </c>
      <c r="I111" s="27">
        <f>'39Ar'!E111</f>
        <v>0.73779310344827598</v>
      </c>
      <c r="J111" s="8">
        <f>FORECAST($A111,INDEX(NG!B$2:B$17,MATCH($A111,NG!A$2:A$17,1)):INDEX(NG!B$2:B$17,MATCH($A111,NG!A$2:A$17,1)+1),INDEX(NG!A$2:A$17,MATCH($A111,NG!A$2:A$17,1)):INDEX(NG!A$2:A$17,MATCH($A111,NG!A$2:A$17,1)+1))</f>
        <v>4.5723601403049559E-6</v>
      </c>
      <c r="K111" s="8">
        <f>FORECAST($A111,INDEX(NG!D$2:D$18,MATCH($A111,NG!C$2:C$18,1)):INDEX(NG!D$2:D$18,MATCH($A111,NG!C$2:C$18,1)+1),INDEX(NG!C$2:C$18,MATCH($A111,NG!C$2:C$18,1)):INDEX(NG!C$2:C$18,MATCH($A111,NG!C$2:C$18,1)+1))</f>
        <v>1.4146924493378714E-7</v>
      </c>
      <c r="L111" s="8">
        <f>FORECAST($A111,INDEX(NG!F$2:F$14,MATCH($A111,NG!E$2:E$14,1)):INDEX(NG!F$2:F$14,MATCH($A111,NG!E$2:E$14,1)+1),INDEX(NG!E$2:E$14,MATCH($A111,NG!E$2:E$14,1)):INDEX(NG!E$2:E$14,MATCH($A111,NG!E$2:E$14,1)+1))</f>
        <v>7.8043507161546328E-7</v>
      </c>
      <c r="M111" s="8">
        <f>FORECAST($A111,INDEX(NG!H$2:H$14,MATCH($A111,NG!G$2:G$14,1)):INDEX(NG!H$2:H$14,MATCH($A111,NG!G$2:G$14,1)+1),INDEX(NG!G$2:G$14,MATCH($A111,NG!G$2:G$14,1)):INDEX(NG!G$2:G$14,MATCH($A111,NG!G$2:G$14,1)+1))</f>
        <v>5.0188749716020961E-8</v>
      </c>
      <c r="N111" s="3">
        <v>3.0000000000000001E-6</v>
      </c>
      <c r="O111" s="3">
        <v>5.0000000000000003E-10</v>
      </c>
    </row>
    <row r="112" spans="1:15" x14ac:dyDescent="0.35">
      <c r="A112">
        <v>110</v>
      </c>
      <c r="B112" s="39">
        <f t="shared" si="3"/>
        <v>-110</v>
      </c>
      <c r="C112" s="39">
        <v>0</v>
      </c>
      <c r="D112" s="39">
        <v>0</v>
      </c>
      <c r="E112" s="40">
        <v>22.792901685460485</v>
      </c>
      <c r="F112" s="7">
        <f>FORECAST(A112,INDEX(ross!I$3:I$960,MATCH(A112,ross!B$3:B$960,1)):INDEX(ross!I$3:I$960,MATCH(A112,ross!B$3:B$960,1)+1),INDEX(ross!B$3:B$960,MATCH(A112,ross!B$3:B$960,1)):INDEX(ross!B$3:B$960,MATCH(A112,ross!B$3:B$960,1)+1))</f>
        <v>2.4060156168195928</v>
      </c>
      <c r="G112" s="3">
        <f t="shared" si="2"/>
        <v>1.0000000000000001E-30</v>
      </c>
      <c r="H112" s="9">
        <f>FORECAST(A112,INDEX('18O'!C$3:C$29,MATCH(A112,'18O'!A$3:A$29,1)):INDEX('18O'!C$3:C$29,MATCH(A112,'18O'!A$3:A$29,1)+1),INDEX('18O'!A$3:A$29,MATCH(A112,'18O'!A$3:A$29,1)):INDEX('18O'!A$3:A$29,MATCH(A112,'18O'!A$3:A$29,1)+1))</f>
        <v>111.50699320907384</v>
      </c>
      <c r="I112" s="27">
        <f>'39Ar'!E112</f>
        <v>0.72962068965517246</v>
      </c>
      <c r="J112" s="8">
        <f>FORECAST($A112,INDEX(NG!B$2:B$17,MATCH($A112,NG!A$2:A$17,1)):INDEX(NG!B$2:B$17,MATCH($A112,NG!A$2:A$17,1)+1),INDEX(NG!A$2:A$17,MATCH($A112,NG!A$2:A$17,1)):INDEX(NG!A$2:A$17,MATCH($A112,NG!A$2:A$17,1)+1))</f>
        <v>4.6313074174872084E-6</v>
      </c>
      <c r="K112" s="8">
        <f>FORECAST($A112,INDEX(NG!D$2:D$18,MATCH($A112,NG!C$2:C$18,1)):INDEX(NG!D$2:D$18,MATCH($A112,NG!C$2:C$18,1)+1),INDEX(NG!C$2:C$18,MATCH($A112,NG!C$2:C$18,1)):INDEX(NG!C$2:C$18,MATCH($A112,NG!C$2:C$18,1)+1))</f>
        <v>1.4136943429276507E-7</v>
      </c>
      <c r="L112" s="8">
        <f>FORECAST($A112,INDEX(NG!F$2:F$14,MATCH($A112,NG!E$2:E$14,1)):INDEX(NG!F$2:F$14,MATCH($A112,NG!E$2:E$14,1)+1),INDEX(NG!E$2:E$14,MATCH($A112,NG!E$2:E$14,1)):INDEX(NG!E$2:E$14,MATCH($A112,NG!E$2:E$14,1)+1))</f>
        <v>7.7945050648668326E-7</v>
      </c>
      <c r="M112" s="8">
        <f>FORECAST($A112,INDEX(NG!H$2:H$14,MATCH($A112,NG!G$2:G$14,1)):INDEX(NG!H$2:H$14,MATCH($A112,NG!G$2:G$14,1)+1),INDEX(NG!G$2:G$14,MATCH($A112,NG!G$2:G$14,1)):INDEX(NG!G$2:G$14,MATCH($A112,NG!G$2:G$14,1)+1))</f>
        <v>5.0136113892420142E-8</v>
      </c>
      <c r="N112" s="3">
        <v>3.0000000000000001E-6</v>
      </c>
      <c r="O112" s="3">
        <v>5.0000000000000003E-10</v>
      </c>
    </row>
    <row r="113" spans="1:15" x14ac:dyDescent="0.35">
      <c r="A113">
        <v>111</v>
      </c>
      <c r="B113" s="39">
        <f t="shared" si="3"/>
        <v>-111</v>
      </c>
      <c r="C113" s="39">
        <v>0</v>
      </c>
      <c r="D113" s="39">
        <v>0</v>
      </c>
      <c r="E113" s="40">
        <v>22.802100627791695</v>
      </c>
      <c r="F113" s="7">
        <f>FORECAST(A113,INDEX(ross!I$3:I$960,MATCH(A113,ross!B$3:B$960,1)):INDEX(ross!I$3:I$960,MATCH(A113,ross!B$3:B$960,1)+1),INDEX(ross!B$3:B$960,MATCH(A113,ross!B$3:B$960,1)):INDEX(ross!B$3:B$960,MATCH(A113,ross!B$3:B$960,1)+1))</f>
        <v>2.4200595913874086</v>
      </c>
      <c r="G113" s="3">
        <f t="shared" si="2"/>
        <v>1.0000000000000001E-30</v>
      </c>
      <c r="H113" s="9">
        <f>FORECAST(A113,INDEX('18O'!C$3:C$29,MATCH(A113,'18O'!A$3:A$29,1)):INDEX('18O'!C$3:C$29,MATCH(A113,'18O'!A$3:A$29,1)+1),INDEX('18O'!A$3:A$29,MATCH(A113,'18O'!A$3:A$29,1)):INDEX('18O'!A$3:A$29,MATCH(A113,'18O'!A$3:A$29,1)+1))</f>
        <v>111.50557722872418</v>
      </c>
      <c r="I113" s="27">
        <f>'39Ar'!E113</f>
        <v>0.72144827586206906</v>
      </c>
      <c r="J113" s="8">
        <f>FORECAST($A113,INDEX(NG!B$2:B$17,MATCH($A113,NG!A$2:A$17,1)):INDEX(NG!B$2:B$17,MATCH($A113,NG!A$2:A$17,1)+1),INDEX(NG!A$2:A$17,MATCH($A113,NG!A$2:A$17,1)):INDEX(NG!A$2:A$17,MATCH($A113,NG!A$2:A$17,1)+1))</f>
        <v>4.6902546946694609E-6</v>
      </c>
      <c r="K113" s="8">
        <f>FORECAST($A113,INDEX(NG!D$2:D$18,MATCH($A113,NG!C$2:C$18,1)):INDEX(NG!D$2:D$18,MATCH($A113,NG!C$2:C$18,1)+1),INDEX(NG!C$2:C$18,MATCH($A113,NG!C$2:C$18,1)):INDEX(NG!C$2:C$18,MATCH($A113,NG!C$2:C$18,1)+1))</f>
        <v>1.4126962365174299E-7</v>
      </c>
      <c r="L113" s="8">
        <f>FORECAST($A113,INDEX(NG!F$2:F$14,MATCH($A113,NG!E$2:E$14,1)):INDEX(NG!F$2:F$14,MATCH($A113,NG!E$2:E$14,1)+1),INDEX(NG!E$2:E$14,MATCH($A113,NG!E$2:E$14,1)):INDEX(NG!E$2:E$14,MATCH($A113,NG!E$2:E$14,1)+1))</f>
        <v>7.7846594135790324E-7</v>
      </c>
      <c r="M113" s="8">
        <f>FORECAST($A113,INDEX(NG!H$2:H$14,MATCH($A113,NG!G$2:G$14,1)):INDEX(NG!H$2:H$14,MATCH($A113,NG!G$2:G$14,1)+1),INDEX(NG!G$2:G$14,MATCH($A113,NG!G$2:G$14,1)):INDEX(NG!G$2:G$14,MATCH($A113,NG!G$2:G$14,1)+1))</f>
        <v>5.0083478068819322E-8</v>
      </c>
      <c r="N113" s="3">
        <v>3.0000000000000001E-6</v>
      </c>
      <c r="O113" s="3">
        <v>5.0000000000000003E-10</v>
      </c>
    </row>
    <row r="114" spans="1:15" x14ac:dyDescent="0.35">
      <c r="A114">
        <v>112</v>
      </c>
      <c r="B114" s="39">
        <f t="shared" si="3"/>
        <v>-112</v>
      </c>
      <c r="C114" s="39">
        <v>0</v>
      </c>
      <c r="D114" s="39">
        <v>0</v>
      </c>
      <c r="E114" s="40">
        <v>22.811034059185022</v>
      </c>
      <c r="F114" s="7">
        <f>FORECAST(A114,INDEX(ross!I$3:I$960,MATCH(A114,ross!B$3:B$960,1)):INDEX(ross!I$3:I$960,MATCH(A114,ross!B$3:B$960,1)+1),INDEX(ross!B$3:B$960,MATCH(A114,ross!B$3:B$960,1)):INDEX(ross!B$3:B$960,MATCH(A114,ross!B$3:B$960,1)+1))</f>
        <v>2.4354845967001775</v>
      </c>
      <c r="G114" s="3">
        <f t="shared" si="2"/>
        <v>1.0000000000000001E-30</v>
      </c>
      <c r="H114" s="9">
        <f>FORECAST(A114,INDEX('18O'!C$3:C$29,MATCH(A114,'18O'!A$3:A$29,1)):INDEX('18O'!C$3:C$29,MATCH(A114,'18O'!A$3:A$29,1)+1),INDEX('18O'!A$3:A$29,MATCH(A114,'18O'!A$3:A$29,1)):INDEX('18O'!A$3:A$29,MATCH(A114,'18O'!A$3:A$29,1)+1))</f>
        <v>111.50416124837452</v>
      </c>
      <c r="I114" s="27">
        <f>'39Ar'!E114</f>
        <v>0.71327586206896565</v>
      </c>
      <c r="J114" s="8">
        <f>FORECAST($A114,INDEX(NG!B$2:B$17,MATCH($A114,NG!A$2:A$17,1)):INDEX(NG!B$2:B$17,MATCH($A114,NG!A$2:A$17,1)+1),INDEX(NG!A$2:A$17,MATCH($A114,NG!A$2:A$17,1)):INDEX(NG!A$2:A$17,MATCH($A114,NG!A$2:A$17,1)+1))</f>
        <v>4.7492019718517135E-6</v>
      </c>
      <c r="K114" s="8">
        <f>FORECAST($A114,INDEX(NG!D$2:D$18,MATCH($A114,NG!C$2:C$18,1)):INDEX(NG!D$2:D$18,MATCH($A114,NG!C$2:C$18,1)+1),INDEX(NG!C$2:C$18,MATCH($A114,NG!C$2:C$18,1)):INDEX(NG!C$2:C$18,MATCH($A114,NG!C$2:C$18,1)+1))</f>
        <v>1.4116981301072092E-7</v>
      </c>
      <c r="L114" s="8">
        <f>FORECAST($A114,INDEX(NG!F$2:F$14,MATCH($A114,NG!E$2:E$14,1)):INDEX(NG!F$2:F$14,MATCH($A114,NG!E$2:E$14,1)+1),INDEX(NG!E$2:E$14,MATCH($A114,NG!E$2:E$14,1)):INDEX(NG!E$2:E$14,MATCH($A114,NG!E$2:E$14,1)+1))</f>
        <v>7.7748137622912322E-7</v>
      </c>
      <c r="M114" s="8">
        <f>FORECAST($A114,INDEX(NG!H$2:H$14,MATCH($A114,NG!G$2:G$14,1)):INDEX(NG!H$2:H$14,MATCH($A114,NG!G$2:G$14,1)+1),INDEX(NG!G$2:G$14,MATCH($A114,NG!G$2:G$14,1)):INDEX(NG!G$2:G$14,MATCH($A114,NG!G$2:G$14,1)+1))</f>
        <v>5.0030842245218502E-8</v>
      </c>
      <c r="N114" s="3">
        <v>3.0000000000000001E-6</v>
      </c>
      <c r="O114" s="3">
        <v>5.0000000000000003E-10</v>
      </c>
    </row>
    <row r="115" spans="1:15" x14ac:dyDescent="0.35">
      <c r="A115">
        <v>113</v>
      </c>
      <c r="B115" s="39">
        <f t="shared" si="3"/>
        <v>-113</v>
      </c>
      <c r="C115" s="39">
        <v>0</v>
      </c>
      <c r="D115" s="39">
        <v>0</v>
      </c>
      <c r="E115" s="40">
        <v>22.817696021511509</v>
      </c>
      <c r="F115" s="7">
        <f>FORECAST(A115,INDEX(ross!I$3:I$960,MATCH(A115,ross!B$3:B$960,1)):INDEX(ross!I$3:I$960,MATCH(A115,ross!B$3:B$960,1)+1),INDEX(ross!B$3:B$960,MATCH(A115,ross!B$3:B$960,1)):INDEX(ross!B$3:B$960,MATCH(A115,ross!B$3:B$960,1)+1))</f>
        <v>2.4496517365627137</v>
      </c>
      <c r="G115" s="3">
        <f t="shared" si="2"/>
        <v>1.0000000000000001E-30</v>
      </c>
      <c r="H115" s="9">
        <f>FORECAST(A115,INDEX('18O'!C$3:C$29,MATCH(A115,'18O'!A$3:A$29,1)):INDEX('18O'!C$3:C$29,MATCH(A115,'18O'!A$3:A$29,1)+1),INDEX('18O'!A$3:A$29,MATCH(A115,'18O'!A$3:A$29,1)):INDEX('18O'!A$3:A$29,MATCH(A115,'18O'!A$3:A$29,1)+1))</f>
        <v>111.50274526802485</v>
      </c>
      <c r="I115" s="27">
        <f>'39Ar'!E115</f>
        <v>0.70510344827586213</v>
      </c>
      <c r="J115" s="8">
        <f>FORECAST($A115,INDEX(NG!B$2:B$17,MATCH($A115,NG!A$2:A$17,1)):INDEX(NG!B$2:B$17,MATCH($A115,NG!A$2:A$17,1)+1),INDEX(NG!A$2:A$17,MATCH($A115,NG!A$2:A$17,1)):INDEX(NG!A$2:A$17,MATCH($A115,NG!A$2:A$17,1)+1))</f>
        <v>4.808149249033966E-6</v>
      </c>
      <c r="K115" s="8">
        <f>FORECAST($A115,INDEX(NG!D$2:D$18,MATCH($A115,NG!C$2:C$18,1)):INDEX(NG!D$2:D$18,MATCH($A115,NG!C$2:C$18,1)+1),INDEX(NG!C$2:C$18,MATCH($A115,NG!C$2:C$18,1)):INDEX(NG!C$2:C$18,MATCH($A115,NG!C$2:C$18,1)+1))</f>
        <v>1.4107000236969884E-7</v>
      </c>
      <c r="L115" s="8">
        <f>FORECAST($A115,INDEX(NG!F$2:F$14,MATCH($A115,NG!E$2:E$14,1)):INDEX(NG!F$2:F$14,MATCH($A115,NG!E$2:E$14,1)+1),INDEX(NG!E$2:E$14,MATCH($A115,NG!E$2:E$14,1)):INDEX(NG!E$2:E$14,MATCH($A115,NG!E$2:E$14,1)+1))</f>
        <v>7.764968111003432E-7</v>
      </c>
      <c r="M115" s="8">
        <f>FORECAST($A115,INDEX(NG!H$2:H$14,MATCH($A115,NG!G$2:G$14,1)):INDEX(NG!H$2:H$14,MATCH($A115,NG!G$2:G$14,1)+1),INDEX(NG!G$2:G$14,MATCH($A115,NG!G$2:G$14,1)):INDEX(NG!G$2:G$14,MATCH($A115,NG!G$2:G$14,1)+1))</f>
        <v>4.9978206421617683E-8</v>
      </c>
      <c r="N115" s="3">
        <v>3.0000000000000001E-6</v>
      </c>
      <c r="O115" s="3">
        <v>5.0000000000000003E-10</v>
      </c>
    </row>
    <row r="116" spans="1:15" x14ac:dyDescent="0.35">
      <c r="A116">
        <v>114</v>
      </c>
      <c r="B116" s="39">
        <f t="shared" si="3"/>
        <v>-114</v>
      </c>
      <c r="C116" s="39">
        <v>0</v>
      </c>
      <c r="D116" s="39">
        <v>0</v>
      </c>
      <c r="E116" s="40">
        <v>22.821229036683526</v>
      </c>
      <c r="F116" s="7">
        <f>FORECAST(A116,INDEX(ross!I$3:I$960,MATCH(A116,ross!B$3:B$960,1)):INDEX(ross!I$3:I$960,MATCH(A116,ross!B$3:B$960,1)+1),INDEX(ross!B$3:B$960,MATCH(A116,ross!B$3:B$960,1)):INDEX(ross!B$3:B$960,MATCH(A116,ross!B$3:B$960,1)+1))</f>
        <v>2.4660717956549467</v>
      </c>
      <c r="G116" s="3">
        <f t="shared" si="2"/>
        <v>1.0000000000000001E-30</v>
      </c>
      <c r="H116" s="9">
        <f>FORECAST(A116,INDEX('18O'!C$3:C$29,MATCH(A116,'18O'!A$3:A$29,1)):INDEX('18O'!C$3:C$29,MATCH(A116,'18O'!A$3:A$29,1)+1),INDEX('18O'!A$3:A$29,MATCH(A116,'18O'!A$3:A$29,1)):INDEX('18O'!A$3:A$29,MATCH(A116,'18O'!A$3:A$29,1)+1))</f>
        <v>111.50132928767519</v>
      </c>
      <c r="I116" s="27">
        <f>'39Ar'!E116</f>
        <v>0.69693103448275873</v>
      </c>
      <c r="J116" s="8">
        <f>FORECAST($A116,INDEX(NG!B$2:B$17,MATCH($A116,NG!A$2:A$17,1)):INDEX(NG!B$2:B$17,MATCH($A116,NG!A$2:A$17,1)+1),INDEX(NG!A$2:A$17,MATCH($A116,NG!A$2:A$17,1)):INDEX(NG!A$2:A$17,MATCH($A116,NG!A$2:A$17,1)+1))</f>
        <v>4.8670965262162186E-6</v>
      </c>
      <c r="K116" s="8">
        <f>FORECAST($A116,INDEX(NG!D$2:D$18,MATCH($A116,NG!C$2:C$18,1)):INDEX(NG!D$2:D$18,MATCH($A116,NG!C$2:C$18,1)+1),INDEX(NG!C$2:C$18,MATCH($A116,NG!C$2:C$18,1)):INDEX(NG!C$2:C$18,MATCH($A116,NG!C$2:C$18,1)+1))</f>
        <v>1.4097019172867674E-7</v>
      </c>
      <c r="L116" s="8">
        <f>FORECAST($A116,INDEX(NG!F$2:F$14,MATCH($A116,NG!E$2:E$14,1)):INDEX(NG!F$2:F$14,MATCH($A116,NG!E$2:E$14,1)+1),INDEX(NG!E$2:E$14,MATCH($A116,NG!E$2:E$14,1)):INDEX(NG!E$2:E$14,MATCH($A116,NG!E$2:E$14,1)+1))</f>
        <v>7.7551224597156307E-7</v>
      </c>
      <c r="M116" s="8">
        <f>FORECAST($A116,INDEX(NG!H$2:H$14,MATCH($A116,NG!G$2:G$14,1)):INDEX(NG!H$2:H$14,MATCH($A116,NG!G$2:G$14,1)+1),INDEX(NG!G$2:G$14,MATCH($A116,NG!G$2:G$14,1)):INDEX(NG!G$2:G$14,MATCH($A116,NG!G$2:G$14,1)+1))</f>
        <v>4.9925570598016856E-8</v>
      </c>
      <c r="N116" s="3">
        <v>3.0000000000000001E-6</v>
      </c>
      <c r="O116" s="3">
        <v>5.0000000000000003E-10</v>
      </c>
    </row>
    <row r="117" spans="1:15" x14ac:dyDescent="0.35">
      <c r="A117">
        <v>115</v>
      </c>
      <c r="B117" s="39">
        <f t="shared" si="3"/>
        <v>-115</v>
      </c>
      <c r="C117" s="39">
        <v>0</v>
      </c>
      <c r="D117" s="39">
        <v>0</v>
      </c>
      <c r="E117" s="40">
        <v>22.824762051855547</v>
      </c>
      <c r="F117" s="7">
        <f>FORECAST(A117,INDEX(ross!I$3:I$960,MATCH(A117,ross!B$3:B$960,1)):INDEX(ross!I$3:I$960,MATCH(A117,ross!B$3:B$960,1)+1),INDEX(ross!B$3:B$960,MATCH(A117,ross!B$3:B$960,1)):INDEX(ross!B$3:B$960,MATCH(A117,ross!B$3:B$960,1)+1))</f>
        <v>2.4839483762686623</v>
      </c>
      <c r="G117" s="3">
        <f t="shared" si="2"/>
        <v>1.0000000000000001E-30</v>
      </c>
      <c r="H117" s="9">
        <f>FORECAST(A117,INDEX('18O'!C$3:C$29,MATCH(A117,'18O'!A$3:A$29,1)):INDEX('18O'!C$3:C$29,MATCH(A117,'18O'!A$3:A$29,1)+1),INDEX('18O'!A$3:A$29,MATCH(A117,'18O'!A$3:A$29,1)):INDEX('18O'!A$3:A$29,MATCH(A117,'18O'!A$3:A$29,1)+1))</f>
        <v>111.5</v>
      </c>
      <c r="I117" s="27">
        <f>'39Ar'!E117</f>
        <v>0.68875862068965521</v>
      </c>
      <c r="J117" s="8">
        <f>FORECAST($A117,INDEX(NG!B$2:B$17,MATCH($A117,NG!A$2:A$17,1)):INDEX(NG!B$2:B$17,MATCH($A117,NG!A$2:A$17,1)+1),INDEX(NG!A$2:A$17,MATCH($A117,NG!A$2:A$17,1)):INDEX(NG!A$2:A$17,MATCH($A117,NG!A$2:A$17,1)+1))</f>
        <v>4.9260438033984711E-6</v>
      </c>
      <c r="K117" s="8">
        <f>FORECAST($A117,INDEX(NG!D$2:D$18,MATCH($A117,NG!C$2:C$18,1)):INDEX(NG!D$2:D$18,MATCH($A117,NG!C$2:C$18,1)+1),INDEX(NG!C$2:C$18,MATCH($A117,NG!C$2:C$18,1)):INDEX(NG!C$2:C$18,MATCH($A117,NG!C$2:C$18,1)+1))</f>
        <v>1.4087038108765467E-7</v>
      </c>
      <c r="L117" s="8">
        <f>FORECAST($A117,INDEX(NG!F$2:F$14,MATCH($A117,NG!E$2:E$14,1)):INDEX(NG!F$2:F$14,MATCH($A117,NG!E$2:E$14,1)+1),INDEX(NG!E$2:E$14,MATCH($A117,NG!E$2:E$14,1)):INDEX(NG!E$2:E$14,MATCH($A117,NG!E$2:E$14,1)+1))</f>
        <v>7.7452768084278305E-7</v>
      </c>
      <c r="M117" s="8">
        <f>FORECAST($A117,INDEX(NG!H$2:H$14,MATCH($A117,NG!G$2:G$14,1)):INDEX(NG!H$2:H$14,MATCH($A117,NG!G$2:G$14,1)+1),INDEX(NG!G$2:G$14,MATCH($A117,NG!G$2:G$14,1)):INDEX(NG!G$2:G$14,MATCH($A117,NG!G$2:G$14,1)+1))</f>
        <v>4.9872934774416037E-8</v>
      </c>
      <c r="N117" s="3">
        <v>3.0000000000000001E-6</v>
      </c>
      <c r="O117" s="3">
        <v>5.0000000000000003E-10</v>
      </c>
    </row>
    <row r="118" spans="1:15" x14ac:dyDescent="0.35">
      <c r="A118">
        <v>116</v>
      </c>
      <c r="B118" s="39">
        <f t="shared" si="3"/>
        <v>-116</v>
      </c>
      <c r="C118" s="39">
        <v>0</v>
      </c>
      <c r="D118" s="39">
        <v>0</v>
      </c>
      <c r="E118" s="40">
        <v>22.829078601309686</v>
      </c>
      <c r="F118" s="7">
        <f>FORECAST(A118,INDEX(ross!I$3:I$960,MATCH(A118,ross!B$3:B$960,1)):INDEX(ross!I$3:I$960,MATCH(A118,ross!B$3:B$960,1)+1),INDEX(ross!B$3:B$960,MATCH(A118,ross!B$3:B$960,1)):INDEX(ross!B$3:B$960,MATCH(A118,ross!B$3:B$960,1)+1))</f>
        <v>2.499586416794084</v>
      </c>
      <c r="G118" s="3">
        <f t="shared" si="2"/>
        <v>1.0000000000000001E-30</v>
      </c>
      <c r="H118" s="9">
        <f>FORECAST(A118,INDEX('18O'!C$3:C$29,MATCH(A118,'18O'!A$3:A$29,1)):INDEX('18O'!C$3:C$29,MATCH(A118,'18O'!A$3:A$29,1)+1),INDEX('18O'!A$3:A$29,MATCH(A118,'18O'!A$3:A$29,1)):INDEX('18O'!A$3:A$29,MATCH(A118,'18O'!A$3:A$29,1)+1))</f>
        <v>111.5</v>
      </c>
      <c r="I118" s="27">
        <f>'39Ar'!E118</f>
        <v>0.6805862068965518</v>
      </c>
      <c r="J118" s="8">
        <f>FORECAST($A118,INDEX(NG!B$2:B$17,MATCH($A118,NG!A$2:A$17,1)):INDEX(NG!B$2:B$17,MATCH($A118,NG!A$2:A$17,1)+1),INDEX(NG!A$2:A$17,MATCH($A118,NG!A$2:A$17,1)):INDEX(NG!A$2:A$17,MATCH($A118,NG!A$2:A$17,1)+1))</f>
        <v>4.9849910805807236E-6</v>
      </c>
      <c r="K118" s="8">
        <f>FORECAST($A118,INDEX(NG!D$2:D$18,MATCH($A118,NG!C$2:C$18,1)):INDEX(NG!D$2:D$18,MATCH($A118,NG!C$2:C$18,1)+1),INDEX(NG!C$2:C$18,MATCH($A118,NG!C$2:C$18,1)):INDEX(NG!C$2:C$18,MATCH($A118,NG!C$2:C$18,1)+1))</f>
        <v>1.407705704466326E-7</v>
      </c>
      <c r="L118" s="8">
        <f>FORECAST($A118,INDEX(NG!F$2:F$14,MATCH($A118,NG!E$2:E$14,1)):INDEX(NG!F$2:F$14,MATCH($A118,NG!E$2:E$14,1)+1),INDEX(NG!E$2:E$14,MATCH($A118,NG!E$2:E$14,1)):INDEX(NG!E$2:E$14,MATCH($A118,NG!E$2:E$14,1)+1))</f>
        <v>7.7354311571400304E-7</v>
      </c>
      <c r="M118" s="8">
        <f>FORECAST($A118,INDEX(NG!H$2:H$14,MATCH($A118,NG!G$2:G$14,1)):INDEX(NG!H$2:H$14,MATCH($A118,NG!G$2:G$14,1)+1),INDEX(NG!G$2:G$14,MATCH($A118,NG!G$2:G$14,1)):INDEX(NG!G$2:G$14,MATCH($A118,NG!G$2:G$14,1)+1))</f>
        <v>4.9820298950815217E-8</v>
      </c>
      <c r="N118" s="3">
        <v>3.0000000000000001E-6</v>
      </c>
      <c r="O118" s="3">
        <v>5.0000000000000003E-10</v>
      </c>
    </row>
    <row r="119" spans="1:15" x14ac:dyDescent="0.35">
      <c r="A119">
        <v>117</v>
      </c>
      <c r="B119" s="39">
        <f t="shared" si="3"/>
        <v>-117</v>
      </c>
      <c r="C119" s="39">
        <v>0</v>
      </c>
      <c r="D119" s="39">
        <v>0</v>
      </c>
      <c r="E119" s="40">
        <v>22.833890209001613</v>
      </c>
      <c r="F119" s="7">
        <f>FORECAST(A119,INDEX(ross!I$3:I$960,MATCH(A119,ross!B$3:B$960,1)):INDEX(ross!I$3:I$960,MATCH(A119,ross!B$3:B$960,1)+1),INDEX(ross!B$3:B$960,MATCH(A119,ross!B$3:B$960,1)):INDEX(ross!B$3:B$960,MATCH(A119,ross!B$3:B$960,1)+1))</f>
        <v>2.5091580709086942</v>
      </c>
      <c r="G119" s="3">
        <f t="shared" si="2"/>
        <v>1.0000000000000001E-30</v>
      </c>
      <c r="H119" s="9">
        <f>FORECAST(A119,INDEX('18O'!C$3:C$29,MATCH(A119,'18O'!A$3:A$29,1)):INDEX('18O'!C$3:C$29,MATCH(A119,'18O'!A$3:A$29,1)+1),INDEX('18O'!A$3:A$29,MATCH(A119,'18O'!A$3:A$29,1)):INDEX('18O'!A$3:A$29,MATCH(A119,'18O'!A$3:A$29,1)+1))</f>
        <v>111.5</v>
      </c>
      <c r="I119" s="27">
        <f>'39Ar'!E119</f>
        <v>0.6724137931034484</v>
      </c>
      <c r="J119" s="8">
        <f>FORECAST($A119,INDEX(NG!B$2:B$17,MATCH($A119,NG!A$2:A$17,1)):INDEX(NG!B$2:B$17,MATCH($A119,NG!A$2:A$17,1)+1),INDEX(NG!A$2:A$17,MATCH($A119,NG!A$2:A$17,1)):INDEX(NG!A$2:A$17,MATCH($A119,NG!A$2:A$17,1)+1))</f>
        <v>5.0439383577629762E-6</v>
      </c>
      <c r="K119" s="8">
        <f>FORECAST($A119,INDEX(NG!D$2:D$18,MATCH($A119,NG!C$2:C$18,1)):INDEX(NG!D$2:D$18,MATCH($A119,NG!C$2:C$18,1)+1),INDEX(NG!C$2:C$18,MATCH($A119,NG!C$2:C$18,1)):INDEX(NG!C$2:C$18,MATCH($A119,NG!C$2:C$18,1)+1))</f>
        <v>1.4067075980561052E-7</v>
      </c>
      <c r="L119" s="8">
        <f>FORECAST($A119,INDEX(NG!F$2:F$14,MATCH($A119,NG!E$2:E$14,1)):INDEX(NG!F$2:F$14,MATCH($A119,NG!E$2:E$14,1)+1),INDEX(NG!E$2:E$14,MATCH($A119,NG!E$2:E$14,1)):INDEX(NG!E$2:E$14,MATCH($A119,NG!E$2:E$14,1)+1))</f>
        <v>7.7255855058522302E-7</v>
      </c>
      <c r="M119" s="8">
        <f>FORECAST($A119,INDEX(NG!H$2:H$14,MATCH($A119,NG!G$2:G$14,1)):INDEX(NG!H$2:H$14,MATCH($A119,NG!G$2:G$14,1)+1),INDEX(NG!G$2:G$14,MATCH($A119,NG!G$2:G$14,1)):INDEX(NG!G$2:G$14,MATCH($A119,NG!G$2:G$14,1)+1))</f>
        <v>4.9767663127214397E-8</v>
      </c>
      <c r="N119" s="3">
        <v>3.0000000000000001E-6</v>
      </c>
      <c r="O119" s="3">
        <v>5.0000000000000003E-10</v>
      </c>
    </row>
    <row r="120" spans="1:15" x14ac:dyDescent="0.35">
      <c r="A120">
        <v>118</v>
      </c>
      <c r="B120" s="39">
        <f t="shared" si="3"/>
        <v>-118</v>
      </c>
      <c r="C120" s="39">
        <v>0</v>
      </c>
      <c r="D120" s="39">
        <v>0</v>
      </c>
      <c r="E120" s="40">
        <v>22.838887607872696</v>
      </c>
      <c r="F120" s="7">
        <f>FORECAST(A120,INDEX(ross!I$3:I$960,MATCH(A120,ross!B$3:B$960,1)):INDEX(ross!I$3:I$960,MATCH(A120,ross!B$3:B$960,1)+1),INDEX(ross!B$3:B$960,MATCH(A120,ross!B$3:B$960,1)):INDEX(ross!B$3:B$960,MATCH(A120,ross!B$3:B$960,1)+1))</f>
        <v>2.5200589673597955</v>
      </c>
      <c r="G120" s="3">
        <f t="shared" si="2"/>
        <v>1.0000000000000001E-30</v>
      </c>
      <c r="H120" s="9">
        <f>FORECAST(A120,INDEX('18O'!C$3:C$29,MATCH(A120,'18O'!A$3:A$29,1)):INDEX('18O'!C$3:C$29,MATCH(A120,'18O'!A$3:A$29,1)+1),INDEX('18O'!A$3:A$29,MATCH(A120,'18O'!A$3:A$29,1)):INDEX('18O'!A$3:A$29,MATCH(A120,'18O'!A$3:A$29,1)+1))</f>
        <v>111.5</v>
      </c>
      <c r="I120" s="27">
        <f>'39Ar'!E120</f>
        <v>0.66424137931034488</v>
      </c>
      <c r="J120" s="8">
        <f>FORECAST($A120,INDEX(NG!B$2:B$17,MATCH($A120,NG!A$2:A$17,1)):INDEX(NG!B$2:B$17,MATCH($A120,NG!A$2:A$17,1)+1),INDEX(NG!A$2:A$17,MATCH($A120,NG!A$2:A$17,1)):INDEX(NG!A$2:A$17,MATCH($A120,NG!A$2:A$17,1)+1))</f>
        <v>5.1028856349452287E-6</v>
      </c>
      <c r="K120" s="8">
        <f>FORECAST($A120,INDEX(NG!D$2:D$18,MATCH($A120,NG!C$2:C$18,1)):INDEX(NG!D$2:D$18,MATCH($A120,NG!C$2:C$18,1)+1),INDEX(NG!C$2:C$18,MATCH($A120,NG!C$2:C$18,1)):INDEX(NG!C$2:C$18,MATCH($A120,NG!C$2:C$18,1)+1))</f>
        <v>1.4057094916458845E-7</v>
      </c>
      <c r="L120" s="8">
        <f>FORECAST($A120,INDEX(NG!F$2:F$14,MATCH($A120,NG!E$2:E$14,1)):INDEX(NG!F$2:F$14,MATCH($A120,NG!E$2:E$14,1)+1),INDEX(NG!E$2:E$14,MATCH($A120,NG!E$2:E$14,1)):INDEX(NG!E$2:E$14,MATCH($A120,NG!E$2:E$14,1)+1))</f>
        <v>7.7157398545644289E-7</v>
      </c>
      <c r="M120" s="8">
        <f>FORECAST($A120,INDEX(NG!H$2:H$14,MATCH($A120,NG!G$2:G$14,1)):INDEX(NG!H$2:H$14,MATCH($A120,NG!G$2:G$14,1)+1),INDEX(NG!G$2:G$14,MATCH($A120,NG!G$2:G$14,1)):INDEX(NG!G$2:G$14,MATCH($A120,NG!G$2:G$14,1)+1))</f>
        <v>4.9715027303613577E-8</v>
      </c>
      <c r="N120" s="3">
        <v>3.0000000000000001E-6</v>
      </c>
      <c r="O120" s="3">
        <v>5.0000000000000003E-10</v>
      </c>
    </row>
    <row r="121" spans="1:15" x14ac:dyDescent="0.35">
      <c r="A121">
        <v>119</v>
      </c>
      <c r="B121" s="39">
        <f t="shared" si="3"/>
        <v>-119</v>
      </c>
      <c r="C121" s="39">
        <v>0</v>
      </c>
      <c r="D121" s="39">
        <v>0</v>
      </c>
      <c r="E121" s="40">
        <v>22.844600545691996</v>
      </c>
      <c r="F121" s="7">
        <f>FORECAST(A121,INDEX(ross!I$3:I$960,MATCH(A121,ross!B$3:B$960,1)):INDEX(ross!I$3:I$960,MATCH(A121,ross!B$3:B$960,1)+1),INDEX(ross!B$3:B$960,MATCH(A121,ross!B$3:B$960,1)):INDEX(ross!B$3:B$960,MATCH(A121,ross!B$3:B$960,1)+1))</f>
        <v>2.5368765955124921</v>
      </c>
      <c r="G121" s="3">
        <f t="shared" si="2"/>
        <v>1.0000000000000001E-30</v>
      </c>
      <c r="H121" s="9">
        <f>FORECAST(A121,INDEX('18O'!C$3:C$29,MATCH(A121,'18O'!A$3:A$29,1)):INDEX('18O'!C$3:C$29,MATCH(A121,'18O'!A$3:A$29,1)+1),INDEX('18O'!A$3:A$29,MATCH(A121,'18O'!A$3:A$29,1)):INDEX('18O'!A$3:A$29,MATCH(A121,'18O'!A$3:A$29,1)+1))</f>
        <v>111.5</v>
      </c>
      <c r="I121" s="27">
        <f>'39Ar'!E121</f>
        <v>0.65606896551724148</v>
      </c>
      <c r="J121" s="8">
        <f>FORECAST($A121,INDEX(NG!B$2:B$17,MATCH($A121,NG!A$2:A$17,1)):INDEX(NG!B$2:B$17,MATCH($A121,NG!A$2:A$17,1)+1),INDEX(NG!A$2:A$17,MATCH($A121,NG!A$2:A$17,1)):INDEX(NG!A$2:A$17,MATCH($A121,NG!A$2:A$17,1)+1))</f>
        <v>5.1618329121274812E-6</v>
      </c>
      <c r="K121" s="8">
        <f>FORECAST($A121,INDEX(NG!D$2:D$18,MATCH($A121,NG!C$2:C$18,1)):INDEX(NG!D$2:D$18,MATCH($A121,NG!C$2:C$18,1)+1),INDEX(NG!C$2:C$18,MATCH($A121,NG!C$2:C$18,1)):INDEX(NG!C$2:C$18,MATCH($A121,NG!C$2:C$18,1)+1))</f>
        <v>1.4047113852356638E-7</v>
      </c>
      <c r="L121" s="8">
        <f>FORECAST($A121,INDEX(NG!F$2:F$14,MATCH($A121,NG!E$2:E$14,1)):INDEX(NG!F$2:F$14,MATCH($A121,NG!E$2:E$14,1)+1),INDEX(NG!E$2:E$14,MATCH($A121,NG!E$2:E$14,1)):INDEX(NG!E$2:E$14,MATCH($A121,NG!E$2:E$14,1)+1))</f>
        <v>7.7058942032766287E-7</v>
      </c>
      <c r="M121" s="8">
        <f>FORECAST($A121,INDEX(NG!H$2:H$14,MATCH($A121,NG!G$2:G$14,1)):INDEX(NG!H$2:H$14,MATCH($A121,NG!G$2:G$14,1)+1),INDEX(NG!G$2:G$14,MATCH($A121,NG!G$2:G$14,1)):INDEX(NG!G$2:G$14,MATCH($A121,NG!G$2:G$14,1)+1))</f>
        <v>4.9662391480012751E-8</v>
      </c>
      <c r="N121" s="3">
        <v>3.0000000000000001E-6</v>
      </c>
      <c r="O121" s="3">
        <v>5.0000000000000003E-10</v>
      </c>
    </row>
    <row r="122" spans="1:15" x14ac:dyDescent="0.35">
      <c r="A122">
        <v>120</v>
      </c>
      <c r="B122" s="39">
        <f t="shared" si="3"/>
        <v>-120</v>
      </c>
      <c r="C122" s="39">
        <v>0</v>
      </c>
      <c r="D122" s="39">
        <v>0</v>
      </c>
      <c r="E122" s="40">
        <v>22.849377175947044</v>
      </c>
      <c r="F122" s="7">
        <f>FORECAST(A122,INDEX(ross!I$3:I$960,MATCH(A122,ross!B$3:B$960,1)):INDEX(ross!I$3:I$960,MATCH(A122,ross!B$3:B$960,1)+1),INDEX(ross!B$3:B$960,MATCH(A122,ross!B$3:B$960,1)):INDEX(ross!B$3:B$960,MATCH(A122,ross!B$3:B$960,1)+1))</f>
        <v>2.5462788244896135</v>
      </c>
      <c r="G122" s="3">
        <f t="shared" si="2"/>
        <v>1.0000000000000001E-30</v>
      </c>
      <c r="H122" s="9">
        <f>FORECAST(A122,INDEX('18O'!C$3:C$29,MATCH(A122,'18O'!A$3:A$29,1)):INDEX('18O'!C$3:C$29,MATCH(A122,'18O'!A$3:A$29,1)+1),INDEX('18O'!A$3:A$29,MATCH(A122,'18O'!A$3:A$29,1)):INDEX('18O'!A$3:A$29,MATCH(A122,'18O'!A$3:A$29,1)+1))</f>
        <v>111.5</v>
      </c>
      <c r="I122" s="27">
        <f>'39Ar'!E122</f>
        <v>0.64789655172413807</v>
      </c>
      <c r="J122" s="8">
        <f>FORECAST($A122,INDEX(NG!B$2:B$17,MATCH($A122,NG!A$2:A$17,1)):INDEX(NG!B$2:B$17,MATCH($A122,NG!A$2:A$17,1)+1),INDEX(NG!A$2:A$17,MATCH($A122,NG!A$2:A$17,1)):INDEX(NG!A$2:A$17,MATCH($A122,NG!A$2:A$17,1)+1))</f>
        <v>5.2207801893097338E-6</v>
      </c>
      <c r="K122" s="8">
        <f>FORECAST($A122,INDEX(NG!D$2:D$18,MATCH($A122,NG!C$2:C$18,1)):INDEX(NG!D$2:D$18,MATCH($A122,NG!C$2:C$18,1)+1),INDEX(NG!C$2:C$18,MATCH($A122,NG!C$2:C$18,1)):INDEX(NG!C$2:C$18,MATCH($A122,NG!C$2:C$18,1)+1))</f>
        <v>1.403713278825443E-7</v>
      </c>
      <c r="L122" s="8">
        <f>FORECAST($A122,INDEX(NG!F$2:F$14,MATCH($A122,NG!E$2:E$14,1)):INDEX(NG!F$2:F$14,MATCH($A122,NG!E$2:E$14,1)+1),INDEX(NG!E$2:E$14,MATCH($A122,NG!E$2:E$14,1)):INDEX(NG!E$2:E$14,MATCH($A122,NG!E$2:E$14,1)+1))</f>
        <v>7.6960485519888285E-7</v>
      </c>
      <c r="M122" s="8">
        <f>FORECAST($A122,INDEX(NG!H$2:H$14,MATCH($A122,NG!G$2:G$14,1)):INDEX(NG!H$2:H$14,MATCH($A122,NG!G$2:G$14,1)+1),INDEX(NG!G$2:G$14,MATCH($A122,NG!G$2:G$14,1)):INDEX(NG!G$2:G$14,MATCH($A122,NG!G$2:G$14,1)+1))</f>
        <v>4.9609755656411931E-8</v>
      </c>
      <c r="N122" s="3">
        <v>3.0000000000000001E-6</v>
      </c>
      <c r="O122" s="3">
        <v>5.0000000000000003E-10</v>
      </c>
    </row>
    <row r="123" spans="1:15" x14ac:dyDescent="0.35">
      <c r="A123">
        <v>121</v>
      </c>
      <c r="B123" s="39">
        <f t="shared" si="3"/>
        <v>-121</v>
      </c>
      <c r="C123" s="39">
        <v>0</v>
      </c>
      <c r="D123" s="39">
        <v>0</v>
      </c>
      <c r="E123" s="40">
        <v>22.853089328322298</v>
      </c>
      <c r="F123" s="7">
        <f>FORECAST(A123,INDEX(ross!I$3:I$960,MATCH(A123,ross!B$3:B$960,1)):INDEX(ross!I$3:I$960,MATCH(A123,ross!B$3:B$960,1)+1),INDEX(ross!B$3:B$960,MATCH(A123,ross!B$3:B$960,1)):INDEX(ross!B$3:B$960,MATCH(A123,ross!B$3:B$960,1)+1))</f>
        <v>2.5549129083329909</v>
      </c>
      <c r="G123" s="3">
        <f t="shared" si="2"/>
        <v>1.0000000000000001E-30</v>
      </c>
      <c r="H123" s="9">
        <f>FORECAST(A123,INDEX('18O'!C$3:C$29,MATCH(A123,'18O'!A$3:A$29,1)):INDEX('18O'!C$3:C$29,MATCH(A123,'18O'!A$3:A$29,1)+1),INDEX('18O'!A$3:A$29,MATCH(A123,'18O'!A$3:A$29,1)):INDEX('18O'!A$3:A$29,MATCH(A123,'18O'!A$3:A$29,1)+1))</f>
        <v>111.5</v>
      </c>
      <c r="I123" s="27">
        <f>'39Ar'!E123</f>
        <v>0.63972413793103455</v>
      </c>
      <c r="J123" s="8">
        <f>FORECAST($A123,INDEX(NG!B$2:B$17,MATCH($A123,NG!A$2:A$17,1)):INDEX(NG!B$2:B$17,MATCH($A123,NG!A$2:A$17,1)+1),INDEX(NG!A$2:A$17,MATCH($A123,NG!A$2:A$17,1)):INDEX(NG!A$2:A$17,MATCH($A123,NG!A$2:A$17,1)+1))</f>
        <v>5.2797274664919855E-6</v>
      </c>
      <c r="K123" s="8">
        <f>FORECAST($A123,INDEX(NG!D$2:D$18,MATCH($A123,NG!C$2:C$18,1)):INDEX(NG!D$2:D$18,MATCH($A123,NG!C$2:C$18,1)+1),INDEX(NG!C$2:C$18,MATCH($A123,NG!C$2:C$18,1)):INDEX(NG!C$2:C$18,MATCH($A123,NG!C$2:C$18,1)+1))</f>
        <v>1.402715172415222E-7</v>
      </c>
      <c r="L123" s="8">
        <f>FORECAST($A123,INDEX(NG!F$2:F$14,MATCH($A123,NG!E$2:E$14,1)):INDEX(NG!F$2:F$14,MATCH($A123,NG!E$2:E$14,1)+1),INDEX(NG!E$2:E$14,MATCH($A123,NG!E$2:E$14,1)):INDEX(NG!E$2:E$14,MATCH($A123,NG!E$2:E$14,1)+1))</f>
        <v>7.6862029007010283E-7</v>
      </c>
      <c r="M123" s="8">
        <f>FORECAST($A123,INDEX(NG!H$2:H$14,MATCH($A123,NG!G$2:G$14,1)):INDEX(NG!H$2:H$14,MATCH($A123,NG!G$2:G$14,1)+1),INDEX(NG!G$2:G$14,MATCH($A123,NG!G$2:G$14,1)):INDEX(NG!G$2:G$14,MATCH($A123,NG!G$2:G$14,1)+1))</f>
        <v>4.9557119832811112E-8</v>
      </c>
      <c r="N123" s="3">
        <v>3.0000000000000001E-6</v>
      </c>
      <c r="O123" s="3">
        <v>5.0000000000000003E-10</v>
      </c>
    </row>
    <row r="124" spans="1:15" x14ac:dyDescent="0.35">
      <c r="A124">
        <v>122</v>
      </c>
      <c r="B124" s="39">
        <f t="shared" si="3"/>
        <v>-122</v>
      </c>
      <c r="C124" s="39">
        <v>0</v>
      </c>
      <c r="D124" s="39">
        <v>0</v>
      </c>
      <c r="E124" s="40">
        <v>22.856801480697555</v>
      </c>
      <c r="F124" s="7">
        <f>FORECAST(A124,INDEX(ross!I$3:I$960,MATCH(A124,ross!B$3:B$960,1)):INDEX(ross!I$3:I$960,MATCH(A124,ross!B$3:B$960,1)+1),INDEX(ross!B$3:B$960,MATCH(A124,ross!B$3:B$960,1)):INDEX(ross!B$3:B$960,MATCH(A124,ross!B$3:B$960,1)+1))</f>
        <v>2.568564407971663</v>
      </c>
      <c r="G124" s="3">
        <f t="shared" si="2"/>
        <v>1.0000000000000001E-30</v>
      </c>
      <c r="H124" s="9">
        <f>FORECAST(A124,INDEX('18O'!C$3:C$29,MATCH(A124,'18O'!A$3:A$29,1)):INDEX('18O'!C$3:C$29,MATCH(A124,'18O'!A$3:A$29,1)+1),INDEX('18O'!A$3:A$29,MATCH(A124,'18O'!A$3:A$29,1)):INDEX('18O'!A$3:A$29,MATCH(A124,'18O'!A$3:A$29,1)+1))</f>
        <v>111.5</v>
      </c>
      <c r="I124" s="27">
        <f>'39Ar'!E124</f>
        <v>0.63155172413793115</v>
      </c>
      <c r="J124" s="8">
        <f>FORECAST($A124,INDEX(NG!B$2:B$17,MATCH($A124,NG!A$2:A$17,1)):INDEX(NG!B$2:B$17,MATCH($A124,NG!A$2:A$17,1)+1),INDEX(NG!A$2:A$17,MATCH($A124,NG!A$2:A$17,1)):INDEX(NG!A$2:A$17,MATCH($A124,NG!A$2:A$17,1)+1))</f>
        <v>5.338674743674238E-6</v>
      </c>
      <c r="K124" s="8">
        <f>FORECAST($A124,INDEX(NG!D$2:D$18,MATCH($A124,NG!C$2:C$18,1)):INDEX(NG!D$2:D$18,MATCH($A124,NG!C$2:C$18,1)+1),INDEX(NG!C$2:C$18,MATCH($A124,NG!C$2:C$18,1)):INDEX(NG!C$2:C$18,MATCH($A124,NG!C$2:C$18,1)+1))</f>
        <v>1.4017170660050013E-7</v>
      </c>
      <c r="L124" s="8">
        <f>FORECAST($A124,INDEX(NG!F$2:F$14,MATCH($A124,NG!E$2:E$14,1)):INDEX(NG!F$2:F$14,MATCH($A124,NG!E$2:E$14,1)+1),INDEX(NG!E$2:E$14,MATCH($A124,NG!E$2:E$14,1)):INDEX(NG!E$2:E$14,MATCH($A124,NG!E$2:E$14,1)+1))</f>
        <v>7.6763572494132281E-7</v>
      </c>
      <c r="M124" s="8">
        <f>FORECAST($A124,INDEX(NG!H$2:H$14,MATCH($A124,NG!G$2:G$14,1)):INDEX(NG!H$2:H$14,MATCH($A124,NG!G$2:G$14,1)+1),INDEX(NG!G$2:G$14,MATCH($A124,NG!G$2:G$14,1)):INDEX(NG!G$2:G$14,MATCH($A124,NG!G$2:G$14,1)+1))</f>
        <v>4.9504484009210292E-8</v>
      </c>
      <c r="N124" s="3">
        <v>3.0000000000000001E-6</v>
      </c>
      <c r="O124" s="3">
        <v>5.0000000000000003E-10</v>
      </c>
    </row>
    <row r="125" spans="1:15" x14ac:dyDescent="0.35">
      <c r="A125">
        <v>123</v>
      </c>
      <c r="B125" s="39">
        <f t="shared" si="3"/>
        <v>-123</v>
      </c>
      <c r="C125" s="39">
        <v>0</v>
      </c>
      <c r="D125" s="39">
        <v>0</v>
      </c>
      <c r="E125" s="40">
        <v>22.860513633072809</v>
      </c>
      <c r="F125" s="7">
        <f>FORECAST(A125,INDEX(ross!I$3:I$960,MATCH(A125,ross!B$3:B$960,1)):INDEX(ross!I$3:I$960,MATCH(A125,ross!B$3:B$960,1)+1),INDEX(ross!B$3:B$960,MATCH(A125,ross!B$3:B$960,1)):INDEX(ross!B$3:B$960,MATCH(A125,ross!B$3:B$960,1)+1))</f>
        <v>2.5838968437643071</v>
      </c>
      <c r="G125" s="3">
        <f t="shared" si="2"/>
        <v>1.0000000000000001E-30</v>
      </c>
      <c r="H125" s="9">
        <f>FORECAST(A125,INDEX('18O'!C$3:C$29,MATCH(A125,'18O'!A$3:A$29,1)):INDEX('18O'!C$3:C$29,MATCH(A125,'18O'!A$3:A$29,1)+1),INDEX('18O'!A$3:A$29,MATCH(A125,'18O'!A$3:A$29,1)):INDEX('18O'!A$3:A$29,MATCH(A125,'18O'!A$3:A$29,1)+1))</f>
        <v>111.5</v>
      </c>
      <c r="I125" s="27">
        <f>'39Ar'!E125</f>
        <v>0.62337931034482774</v>
      </c>
      <c r="J125" s="8">
        <f>FORECAST($A125,INDEX(NG!B$2:B$17,MATCH($A125,NG!A$2:A$17,1)):INDEX(NG!B$2:B$17,MATCH($A125,NG!A$2:A$17,1)+1),INDEX(NG!A$2:A$17,MATCH($A125,NG!A$2:A$17,1)):INDEX(NG!A$2:A$17,MATCH($A125,NG!A$2:A$17,1)+1))</f>
        <v>5.3976220208564905E-6</v>
      </c>
      <c r="K125" s="8">
        <f>FORECAST($A125,INDEX(NG!D$2:D$18,MATCH($A125,NG!C$2:C$18,1)):INDEX(NG!D$2:D$18,MATCH($A125,NG!C$2:C$18,1)+1),INDEX(NG!C$2:C$18,MATCH($A125,NG!C$2:C$18,1)):INDEX(NG!C$2:C$18,MATCH($A125,NG!C$2:C$18,1)+1))</f>
        <v>1.4007189595947805E-7</v>
      </c>
      <c r="L125" s="8">
        <f>FORECAST($A125,INDEX(NG!F$2:F$14,MATCH($A125,NG!E$2:E$14,1)):INDEX(NG!F$2:F$14,MATCH($A125,NG!E$2:E$14,1)+1),INDEX(NG!E$2:E$14,MATCH($A125,NG!E$2:E$14,1)):INDEX(NG!E$2:E$14,MATCH($A125,NG!E$2:E$14,1)+1))</f>
        <v>7.6665115981254269E-7</v>
      </c>
      <c r="M125" s="8">
        <f>FORECAST($A125,INDEX(NG!H$2:H$14,MATCH($A125,NG!G$2:G$14,1)):INDEX(NG!H$2:H$14,MATCH($A125,NG!G$2:G$14,1)+1),INDEX(NG!G$2:G$14,MATCH($A125,NG!G$2:G$14,1)):INDEX(NG!G$2:G$14,MATCH($A125,NG!G$2:G$14,1)+1))</f>
        <v>4.9451848185609472E-8</v>
      </c>
      <c r="N125" s="3">
        <v>3.0000000000000001E-6</v>
      </c>
      <c r="O125" s="3">
        <v>5.0000000000000003E-10</v>
      </c>
    </row>
    <row r="126" spans="1:15" x14ac:dyDescent="0.35">
      <c r="A126">
        <v>124</v>
      </c>
      <c r="B126" s="39">
        <f t="shared" si="3"/>
        <v>-124</v>
      </c>
      <c r="C126" s="39">
        <v>0</v>
      </c>
      <c r="D126" s="39">
        <v>0</v>
      </c>
      <c r="E126" s="40">
        <v>22.863556544348121</v>
      </c>
      <c r="F126" s="7">
        <f>FORECAST(A126,INDEX(ross!I$3:I$960,MATCH(A126,ross!B$3:B$960,1)):INDEX(ross!I$3:I$960,MATCH(A126,ross!B$3:B$960,1)+1),INDEX(ross!B$3:B$960,MATCH(A126,ross!B$3:B$960,1)):INDEX(ross!B$3:B$960,MATCH(A126,ross!B$3:B$960,1)+1))</f>
        <v>2.5934795521984588</v>
      </c>
      <c r="G126" s="3">
        <f t="shared" si="2"/>
        <v>1.0000000000000001E-30</v>
      </c>
      <c r="H126" s="9">
        <f>FORECAST(A126,INDEX('18O'!C$3:C$29,MATCH(A126,'18O'!A$3:A$29,1)):INDEX('18O'!C$3:C$29,MATCH(A126,'18O'!A$3:A$29,1)+1),INDEX('18O'!A$3:A$29,MATCH(A126,'18O'!A$3:A$29,1)):INDEX('18O'!A$3:A$29,MATCH(A126,'18O'!A$3:A$29,1)+1))</f>
        <v>111.5</v>
      </c>
      <c r="I126" s="27">
        <f>'39Ar'!E126</f>
        <v>0.61520689655172434</v>
      </c>
      <c r="J126" s="8">
        <f>FORECAST($A126,INDEX(NG!B$2:B$17,MATCH($A126,NG!A$2:A$17,1)):INDEX(NG!B$2:B$17,MATCH($A126,NG!A$2:A$17,1)+1),INDEX(NG!A$2:A$17,MATCH($A126,NG!A$2:A$17,1)):INDEX(NG!A$2:A$17,MATCH($A126,NG!A$2:A$17,1)+1))</f>
        <v>5.4565692980387431E-6</v>
      </c>
      <c r="K126" s="8">
        <f>FORECAST($A126,INDEX(NG!D$2:D$18,MATCH($A126,NG!C$2:C$18,1)):INDEX(NG!D$2:D$18,MATCH($A126,NG!C$2:C$18,1)+1),INDEX(NG!C$2:C$18,MATCH($A126,NG!C$2:C$18,1)):INDEX(NG!C$2:C$18,MATCH($A126,NG!C$2:C$18,1)+1))</f>
        <v>1.3997208531845598E-7</v>
      </c>
      <c r="L126" s="8">
        <f>FORECAST($A126,INDEX(NG!F$2:F$14,MATCH($A126,NG!E$2:E$14,1)):INDEX(NG!F$2:F$14,MATCH($A126,NG!E$2:E$14,1)+1),INDEX(NG!E$2:E$14,MATCH($A126,NG!E$2:E$14,1)):INDEX(NG!E$2:E$14,MATCH($A126,NG!E$2:E$14,1)+1))</f>
        <v>7.6566659468376267E-7</v>
      </c>
      <c r="M126" s="8">
        <f>FORECAST($A126,INDEX(NG!H$2:H$14,MATCH($A126,NG!G$2:G$14,1)):INDEX(NG!H$2:H$14,MATCH($A126,NG!G$2:G$14,1)+1),INDEX(NG!G$2:G$14,MATCH($A126,NG!G$2:G$14,1)):INDEX(NG!G$2:G$14,MATCH($A126,NG!G$2:G$14,1)+1))</f>
        <v>4.9399212362008646E-8</v>
      </c>
      <c r="N126" s="3">
        <v>3.0000000000000001E-6</v>
      </c>
      <c r="O126" s="3">
        <v>5.0000000000000003E-10</v>
      </c>
    </row>
    <row r="127" spans="1:15" x14ac:dyDescent="0.35">
      <c r="A127">
        <v>125</v>
      </c>
      <c r="B127" s="39">
        <f t="shared" si="3"/>
        <v>-125</v>
      </c>
      <c r="C127" s="39">
        <v>0</v>
      </c>
      <c r="D127" s="39">
        <v>0</v>
      </c>
      <c r="E127" s="40">
        <v>22.865803697161311</v>
      </c>
      <c r="F127" s="7">
        <f>FORECAST(A127,INDEX(ross!I$3:I$960,MATCH(A127,ross!B$3:B$960,1)):INDEX(ross!I$3:I$960,MATCH(A127,ross!B$3:B$960,1)+1),INDEX(ross!B$3:B$960,MATCH(A127,ross!B$3:B$960,1)):INDEX(ross!B$3:B$960,MATCH(A127,ross!B$3:B$960,1)+1))</f>
        <v>2.6059750311737178</v>
      </c>
      <c r="G127" s="3">
        <f t="shared" si="2"/>
        <v>1.0000000000000001E-30</v>
      </c>
      <c r="H127" s="9">
        <f>FORECAST(A127,INDEX('18O'!C$3:C$29,MATCH(A127,'18O'!A$3:A$29,1)):INDEX('18O'!C$3:C$29,MATCH(A127,'18O'!A$3:A$29,1)+1),INDEX('18O'!A$3:A$29,MATCH(A127,'18O'!A$3:A$29,1)):INDEX('18O'!A$3:A$29,MATCH(A127,'18O'!A$3:A$29,1)+1))</f>
        <v>111.5</v>
      </c>
      <c r="I127" s="27">
        <f>'39Ar'!E127</f>
        <v>0.60703448275862071</v>
      </c>
      <c r="J127" s="8">
        <f>FORECAST($A127,INDEX(NG!B$2:B$17,MATCH($A127,NG!A$2:A$17,1)):INDEX(NG!B$2:B$17,MATCH($A127,NG!A$2:A$17,1)+1),INDEX(NG!A$2:A$17,MATCH($A127,NG!A$2:A$17,1)):INDEX(NG!A$2:A$17,MATCH($A127,NG!A$2:A$17,1)+1))</f>
        <v>5.5155165752209956E-6</v>
      </c>
      <c r="K127" s="8">
        <f>FORECAST($A127,INDEX(NG!D$2:D$18,MATCH($A127,NG!C$2:C$18,1)):INDEX(NG!D$2:D$18,MATCH($A127,NG!C$2:C$18,1)+1),INDEX(NG!C$2:C$18,MATCH($A127,NG!C$2:C$18,1)):INDEX(NG!C$2:C$18,MATCH($A127,NG!C$2:C$18,1)+1))</f>
        <v>1.3987227467743391E-7</v>
      </c>
      <c r="L127" s="8">
        <f>FORECAST($A127,INDEX(NG!F$2:F$14,MATCH($A127,NG!E$2:E$14,1)):INDEX(NG!F$2:F$14,MATCH($A127,NG!E$2:E$14,1)+1),INDEX(NG!E$2:E$14,MATCH($A127,NG!E$2:E$14,1)):INDEX(NG!E$2:E$14,MATCH($A127,NG!E$2:E$14,1)+1))</f>
        <v>7.6468202955498265E-7</v>
      </c>
      <c r="M127" s="8">
        <f>FORECAST($A127,INDEX(NG!H$2:H$14,MATCH($A127,NG!G$2:G$14,1)):INDEX(NG!H$2:H$14,MATCH($A127,NG!G$2:G$14,1)+1),INDEX(NG!G$2:G$14,MATCH($A127,NG!G$2:G$14,1)):INDEX(NG!G$2:G$14,MATCH($A127,NG!G$2:G$14,1)+1))</f>
        <v>4.9346576538407826E-8</v>
      </c>
      <c r="N127" s="3">
        <v>3.0000000000000001E-6</v>
      </c>
      <c r="O127" s="3">
        <v>5.0000000000000003E-10</v>
      </c>
    </row>
    <row r="128" spans="1:15" x14ac:dyDescent="0.35">
      <c r="A128">
        <v>126</v>
      </c>
      <c r="B128" s="39">
        <f t="shared" si="3"/>
        <v>-126</v>
      </c>
      <c r="C128" s="39">
        <v>0</v>
      </c>
      <c r="D128" s="39">
        <v>0</v>
      </c>
      <c r="E128" s="40">
        <v>22.868050849974502</v>
      </c>
      <c r="F128" s="7">
        <f>FORECAST(A128,INDEX(ross!I$3:I$960,MATCH(A128,ross!B$3:B$960,1)):INDEX(ross!I$3:I$960,MATCH(A128,ross!B$3:B$960,1)+1),INDEX(ross!B$3:B$960,MATCH(A128,ross!B$3:B$960,1)):INDEX(ross!B$3:B$960,MATCH(A128,ross!B$3:B$960,1)+1))</f>
        <v>2.6134690764557345</v>
      </c>
      <c r="G128" s="3">
        <f t="shared" si="2"/>
        <v>1.0000000000000001E-30</v>
      </c>
      <c r="H128" s="9">
        <f>FORECAST(A128,INDEX('18O'!C$3:C$29,MATCH(A128,'18O'!A$3:A$29,1)):INDEX('18O'!C$3:C$29,MATCH(A128,'18O'!A$3:A$29,1)+1),INDEX('18O'!A$3:A$29,MATCH(A128,'18O'!A$3:A$29,1)):INDEX('18O'!A$3:A$29,MATCH(A128,'18O'!A$3:A$29,1)+1))</f>
        <v>111.5</v>
      </c>
      <c r="I128" s="27">
        <f>'39Ar'!E128</f>
        <v>0.5988620689655173</v>
      </c>
      <c r="J128" s="8">
        <f>FORECAST($A128,INDEX(NG!B$2:B$17,MATCH($A128,NG!A$2:A$17,1)):INDEX(NG!B$2:B$17,MATCH($A128,NG!A$2:A$17,1)+1),INDEX(NG!A$2:A$17,MATCH($A128,NG!A$2:A$17,1)):INDEX(NG!A$2:A$17,MATCH($A128,NG!A$2:A$17,1)+1))</f>
        <v>5.5744638524032481E-6</v>
      </c>
      <c r="K128" s="8">
        <f>FORECAST($A128,INDEX(NG!D$2:D$18,MATCH($A128,NG!C$2:C$18,1)):INDEX(NG!D$2:D$18,MATCH($A128,NG!C$2:C$18,1)+1),INDEX(NG!C$2:C$18,MATCH($A128,NG!C$2:C$18,1)):INDEX(NG!C$2:C$18,MATCH($A128,NG!C$2:C$18,1)+1))</f>
        <v>1.3977246403641183E-7</v>
      </c>
      <c r="L128" s="8">
        <f>FORECAST($A128,INDEX(NG!F$2:F$14,MATCH($A128,NG!E$2:E$14,1)):INDEX(NG!F$2:F$14,MATCH($A128,NG!E$2:E$14,1)+1),INDEX(NG!E$2:E$14,MATCH($A128,NG!E$2:E$14,1)):INDEX(NG!E$2:E$14,MATCH($A128,NG!E$2:E$14,1)+1))</f>
        <v>7.6369746442620263E-7</v>
      </c>
      <c r="M128" s="8">
        <f>FORECAST($A128,INDEX(NG!H$2:H$14,MATCH($A128,NG!G$2:G$14,1)):INDEX(NG!H$2:H$14,MATCH($A128,NG!G$2:G$14,1)+1),INDEX(NG!G$2:G$14,MATCH($A128,NG!G$2:G$14,1)):INDEX(NG!G$2:G$14,MATCH($A128,NG!G$2:G$14,1)+1))</f>
        <v>4.9293940714807007E-8</v>
      </c>
      <c r="N128" s="3">
        <v>3.0000000000000001E-6</v>
      </c>
      <c r="O128" s="3">
        <v>5.0000000000000003E-10</v>
      </c>
    </row>
    <row r="129" spans="1:15" x14ac:dyDescent="0.35">
      <c r="A129">
        <v>127</v>
      </c>
      <c r="B129" s="39">
        <f t="shared" si="3"/>
        <v>-127</v>
      </c>
      <c r="C129" s="39">
        <v>0</v>
      </c>
      <c r="D129" s="39">
        <v>0</v>
      </c>
      <c r="E129" s="40">
        <v>22.87048287192124</v>
      </c>
      <c r="F129" s="7">
        <f>FORECAST(A129,INDEX(ross!I$3:I$960,MATCH(A129,ross!B$3:B$960,1)):INDEX(ross!I$3:I$960,MATCH(A129,ross!B$3:B$960,1)+1),INDEX(ross!B$3:B$960,MATCH(A129,ross!B$3:B$960,1)):INDEX(ross!B$3:B$960,MATCH(A129,ross!B$3:B$960,1)+1))</f>
        <v>2.6218761813860381</v>
      </c>
      <c r="G129" s="3">
        <f t="shared" si="2"/>
        <v>1.0000000000000001E-30</v>
      </c>
      <c r="H129" s="9">
        <f>FORECAST(A129,INDEX('18O'!C$3:C$29,MATCH(A129,'18O'!A$3:A$29,1)):INDEX('18O'!C$3:C$29,MATCH(A129,'18O'!A$3:A$29,1)+1),INDEX('18O'!A$3:A$29,MATCH(A129,'18O'!A$3:A$29,1)):INDEX('18O'!A$3:A$29,MATCH(A129,'18O'!A$3:A$29,1)+1))</f>
        <v>111.5</v>
      </c>
      <c r="I129" s="27">
        <f>'39Ar'!E129</f>
        <v>0.5906896551724139</v>
      </c>
      <c r="J129" s="8">
        <f>FORECAST($A129,INDEX(NG!B$2:B$17,MATCH($A129,NG!A$2:A$17,1)):INDEX(NG!B$2:B$17,MATCH($A129,NG!A$2:A$17,1)+1),INDEX(NG!A$2:A$17,MATCH($A129,NG!A$2:A$17,1)):INDEX(NG!A$2:A$17,MATCH($A129,NG!A$2:A$17,1)+1))</f>
        <v>5.6334111295855007E-6</v>
      </c>
      <c r="K129" s="8">
        <f>FORECAST($A129,INDEX(NG!D$2:D$18,MATCH($A129,NG!C$2:C$18,1)):INDEX(NG!D$2:D$18,MATCH($A129,NG!C$2:C$18,1)+1),INDEX(NG!C$2:C$18,MATCH($A129,NG!C$2:C$18,1)):INDEX(NG!C$2:C$18,MATCH($A129,NG!C$2:C$18,1)+1))</f>
        <v>1.3967265339538973E-7</v>
      </c>
      <c r="L129" s="8">
        <f>FORECAST($A129,INDEX(NG!F$2:F$14,MATCH($A129,NG!E$2:E$14,1)):INDEX(NG!F$2:F$14,MATCH($A129,NG!E$2:E$14,1)+1),INDEX(NG!E$2:E$14,MATCH($A129,NG!E$2:E$14,1)):INDEX(NG!E$2:E$14,MATCH($A129,NG!E$2:E$14,1)+1))</f>
        <v>7.627128992974225E-7</v>
      </c>
      <c r="M129" s="8">
        <f>FORECAST($A129,INDEX(NG!H$2:H$14,MATCH($A129,NG!G$2:G$14,1)):INDEX(NG!H$2:H$14,MATCH($A129,NG!G$2:G$14,1)+1),INDEX(NG!G$2:G$14,MATCH($A129,NG!G$2:G$14,1)):INDEX(NG!G$2:G$14,MATCH($A129,NG!G$2:G$14,1)+1))</f>
        <v>4.9241304891206187E-8</v>
      </c>
      <c r="N129" s="3">
        <v>3.0000000000000001E-6</v>
      </c>
      <c r="O129" s="3">
        <v>5.0000000000000003E-10</v>
      </c>
    </row>
    <row r="130" spans="1:15" x14ac:dyDescent="0.35">
      <c r="A130">
        <v>128</v>
      </c>
      <c r="B130" s="39">
        <f t="shared" si="3"/>
        <v>-128</v>
      </c>
      <c r="C130" s="39">
        <v>0</v>
      </c>
      <c r="D130" s="39">
        <v>0</v>
      </c>
      <c r="E130" s="40">
        <v>22.873088771015475</v>
      </c>
      <c r="F130" s="7">
        <f>FORECAST(A130,INDEX(ross!I$3:I$960,MATCH(A130,ross!B$3:B$960,1)):INDEX(ross!I$3:I$960,MATCH(A130,ross!B$3:B$960,1)+1),INDEX(ross!B$3:B$960,MATCH(A130,ross!B$3:B$960,1)):INDEX(ross!B$3:B$960,MATCH(A130,ross!B$3:B$960,1)+1))</f>
        <v>2.6278568855198046</v>
      </c>
      <c r="G130" s="3">
        <f t="shared" si="2"/>
        <v>1.0000000000000001E-30</v>
      </c>
      <c r="H130" s="9">
        <f>FORECAST(A130,INDEX('18O'!C$3:C$29,MATCH(A130,'18O'!A$3:A$29,1)):INDEX('18O'!C$3:C$29,MATCH(A130,'18O'!A$3:A$29,1)+1),INDEX('18O'!A$3:A$29,MATCH(A130,'18O'!A$3:A$29,1)):INDEX('18O'!A$3:A$29,MATCH(A130,'18O'!A$3:A$29,1)+1))</f>
        <v>111.5</v>
      </c>
      <c r="I130" s="27">
        <f>'39Ar'!E130</f>
        <v>0.58251724137931049</v>
      </c>
      <c r="J130" s="8">
        <f>FORECAST($A130,INDEX(NG!B$2:B$17,MATCH($A130,NG!A$2:A$17,1)):INDEX(NG!B$2:B$17,MATCH($A130,NG!A$2:A$17,1)+1),INDEX(NG!A$2:A$17,MATCH($A130,NG!A$2:A$17,1)):INDEX(NG!A$2:A$17,MATCH($A130,NG!A$2:A$17,1)+1))</f>
        <v>5.6923584067677532E-6</v>
      </c>
      <c r="K130" s="8">
        <f>FORECAST($A130,INDEX(NG!D$2:D$18,MATCH($A130,NG!C$2:C$18,1)):INDEX(NG!D$2:D$18,MATCH($A130,NG!C$2:C$18,1)+1),INDEX(NG!C$2:C$18,MATCH($A130,NG!C$2:C$18,1)):INDEX(NG!C$2:C$18,MATCH($A130,NG!C$2:C$18,1)+1))</f>
        <v>1.3957284275436766E-7</v>
      </c>
      <c r="L130" s="8">
        <f>FORECAST($A130,INDEX(NG!F$2:F$14,MATCH($A130,NG!E$2:E$14,1)):INDEX(NG!F$2:F$14,MATCH($A130,NG!E$2:E$14,1)+1),INDEX(NG!E$2:E$14,MATCH($A130,NG!E$2:E$14,1)):INDEX(NG!E$2:E$14,MATCH($A130,NG!E$2:E$14,1)+1))</f>
        <v>7.6172833416864248E-7</v>
      </c>
      <c r="M130" s="8">
        <f>FORECAST($A130,INDEX(NG!H$2:H$14,MATCH($A130,NG!G$2:G$14,1)):INDEX(NG!H$2:H$14,MATCH($A130,NG!G$2:G$14,1)+1),INDEX(NG!G$2:G$14,MATCH($A130,NG!G$2:G$14,1)):INDEX(NG!G$2:G$14,MATCH($A130,NG!G$2:G$14,1)+1))</f>
        <v>4.9188669067605367E-8</v>
      </c>
      <c r="N130" s="3">
        <v>3.0000000000000001E-6</v>
      </c>
      <c r="O130" s="3">
        <v>5.0000000000000003E-10</v>
      </c>
    </row>
    <row r="131" spans="1:15" x14ac:dyDescent="0.35">
      <c r="A131">
        <v>129</v>
      </c>
      <c r="B131" s="39">
        <f t="shared" si="3"/>
        <v>-129</v>
      </c>
      <c r="C131" s="39">
        <v>0</v>
      </c>
      <c r="D131" s="39">
        <v>0</v>
      </c>
      <c r="E131" s="40">
        <v>22.875694670109706</v>
      </c>
      <c r="F131" s="7">
        <f>FORECAST(A131,INDEX(ross!I$3:I$960,MATCH(A131,ross!B$3:B$960,1)):INDEX(ross!I$3:I$960,MATCH(A131,ross!B$3:B$960,1)+1),INDEX(ross!B$3:B$960,MATCH(A131,ross!B$3:B$960,1)):INDEX(ross!B$3:B$960,MATCH(A131,ross!B$3:B$960,1)+1))</f>
        <v>2.63580617977175</v>
      </c>
      <c r="G131" s="3">
        <f t="shared" ref="G131:G194" si="4">1E-30</f>
        <v>1.0000000000000001E-30</v>
      </c>
      <c r="H131" s="9">
        <f>FORECAST(A131,INDEX('18O'!C$3:C$29,MATCH(A131,'18O'!A$3:A$29,1)):INDEX('18O'!C$3:C$29,MATCH(A131,'18O'!A$3:A$29,1)+1),INDEX('18O'!A$3:A$29,MATCH(A131,'18O'!A$3:A$29,1)):INDEX('18O'!A$3:A$29,MATCH(A131,'18O'!A$3:A$29,1)+1))</f>
        <v>111.5</v>
      </c>
      <c r="I131" s="27">
        <f>'39Ar'!E131</f>
        <v>0.57434482758620709</v>
      </c>
      <c r="J131" s="8">
        <f>FORECAST($A131,INDEX(NG!B$2:B$17,MATCH($A131,NG!A$2:A$17,1)):INDEX(NG!B$2:B$17,MATCH($A131,NG!A$2:A$17,1)+1),INDEX(NG!A$2:A$17,MATCH($A131,NG!A$2:A$17,1)):INDEX(NG!A$2:A$17,MATCH($A131,NG!A$2:A$17,1)+1))</f>
        <v>5.7513056839500058E-6</v>
      </c>
      <c r="K131" s="8">
        <f>FORECAST($A131,INDEX(NG!D$2:D$18,MATCH($A131,NG!C$2:C$18,1)):INDEX(NG!D$2:D$18,MATCH($A131,NG!C$2:C$18,1)+1),INDEX(NG!C$2:C$18,MATCH($A131,NG!C$2:C$18,1)):INDEX(NG!C$2:C$18,MATCH($A131,NG!C$2:C$18,1)+1))</f>
        <v>1.3947303211334559E-7</v>
      </c>
      <c r="L131" s="8">
        <f>FORECAST($A131,INDEX(NG!F$2:F$14,MATCH($A131,NG!E$2:E$14,1)):INDEX(NG!F$2:F$14,MATCH($A131,NG!E$2:E$14,1)+1),INDEX(NG!E$2:E$14,MATCH($A131,NG!E$2:E$14,1)):INDEX(NG!E$2:E$14,MATCH($A131,NG!E$2:E$14,1)+1))</f>
        <v>7.6074376903986246E-7</v>
      </c>
      <c r="M131" s="8">
        <f>FORECAST($A131,INDEX(NG!H$2:H$14,MATCH($A131,NG!G$2:G$14,1)):INDEX(NG!H$2:H$14,MATCH($A131,NG!G$2:G$14,1)+1),INDEX(NG!G$2:G$14,MATCH($A131,NG!G$2:G$14,1)):INDEX(NG!G$2:G$14,MATCH($A131,NG!G$2:G$14,1)+1))</f>
        <v>4.9136033244004541E-8</v>
      </c>
      <c r="N131" s="3">
        <v>3.0000000000000001E-6</v>
      </c>
      <c r="O131" s="3">
        <v>5.0000000000000003E-10</v>
      </c>
    </row>
    <row r="132" spans="1:15" x14ac:dyDescent="0.35">
      <c r="A132">
        <v>130</v>
      </c>
      <c r="B132" s="39">
        <f t="shared" ref="B132:B195" si="5">-A132</f>
        <v>-130</v>
      </c>
      <c r="C132" s="39">
        <v>0</v>
      </c>
      <c r="D132" s="39">
        <v>0</v>
      </c>
      <c r="E132" s="40">
        <v>22.877179730178003</v>
      </c>
      <c r="F132" s="7">
        <f>FORECAST(A132,INDEX(ross!I$3:I$960,MATCH(A132,ross!B$3:B$960,1)):INDEX(ross!I$3:I$960,MATCH(A132,ross!B$3:B$960,1)+1),INDEX(ross!B$3:B$960,MATCH(A132,ross!B$3:B$960,1)):INDEX(ross!B$3:B$960,MATCH(A132,ross!B$3:B$960,1)+1))</f>
        <v>2.6401213051131736</v>
      </c>
      <c r="G132" s="3">
        <f t="shared" si="4"/>
        <v>1.0000000000000001E-30</v>
      </c>
      <c r="H132" s="9">
        <f>FORECAST(A132,INDEX('18O'!C$3:C$29,MATCH(A132,'18O'!A$3:A$29,1)):INDEX('18O'!C$3:C$29,MATCH(A132,'18O'!A$3:A$29,1)+1),INDEX('18O'!A$3:A$29,MATCH(A132,'18O'!A$3:A$29,1)):INDEX('18O'!A$3:A$29,MATCH(A132,'18O'!A$3:A$29,1)+1))</f>
        <v>111.49761904761904</v>
      </c>
      <c r="I132" s="27">
        <f>'39Ar'!E132</f>
        <v>0.56617241379310346</v>
      </c>
      <c r="J132" s="8">
        <f>FORECAST($A132,INDEX(NG!B$2:B$17,MATCH($A132,NG!A$2:A$17,1)):INDEX(NG!B$2:B$17,MATCH($A132,NG!A$2:A$17,1)+1),INDEX(NG!A$2:A$17,MATCH($A132,NG!A$2:A$17,1)):INDEX(NG!A$2:A$17,MATCH($A132,NG!A$2:A$17,1)+1))</f>
        <v>5.8102529611322574E-6</v>
      </c>
      <c r="K132" s="8">
        <f>FORECAST($A132,INDEX(NG!D$2:D$18,MATCH($A132,NG!C$2:C$18,1)):INDEX(NG!D$2:D$18,MATCH($A132,NG!C$2:C$18,1)+1),INDEX(NG!C$2:C$18,MATCH($A132,NG!C$2:C$18,1)):INDEX(NG!C$2:C$18,MATCH($A132,NG!C$2:C$18,1)+1))</f>
        <v>1.3937322147232351E-7</v>
      </c>
      <c r="L132" s="8">
        <f>FORECAST($A132,INDEX(NG!F$2:F$14,MATCH($A132,NG!E$2:E$14,1)):INDEX(NG!F$2:F$14,MATCH($A132,NG!E$2:E$14,1)+1),INDEX(NG!E$2:E$14,MATCH($A132,NG!E$2:E$14,1)):INDEX(NG!E$2:E$14,MATCH($A132,NG!E$2:E$14,1)+1))</f>
        <v>7.5975920391108244E-7</v>
      </c>
      <c r="M132" s="8">
        <f>FORECAST($A132,INDEX(NG!H$2:H$14,MATCH($A132,NG!G$2:G$14,1)):INDEX(NG!H$2:H$14,MATCH($A132,NG!G$2:G$14,1)+1),INDEX(NG!G$2:G$14,MATCH($A132,NG!G$2:G$14,1)):INDEX(NG!G$2:G$14,MATCH($A132,NG!G$2:G$14,1)+1))</f>
        <v>4.9083397420403721E-8</v>
      </c>
      <c r="N132" s="3">
        <v>3.0000000000000001E-6</v>
      </c>
      <c r="O132" s="3">
        <v>5.0000000000000003E-10</v>
      </c>
    </row>
    <row r="133" spans="1:15" x14ac:dyDescent="0.35">
      <c r="A133">
        <v>131</v>
      </c>
      <c r="B133" s="39">
        <f t="shared" si="5"/>
        <v>-131</v>
      </c>
      <c r="C133" s="39">
        <v>0</v>
      </c>
      <c r="D133" s="39">
        <v>0</v>
      </c>
      <c r="E133" s="40">
        <v>22.878635968244328</v>
      </c>
      <c r="F133" s="7">
        <f>FORECAST(A133,INDEX(ross!I$3:I$960,MATCH(A133,ross!B$3:B$960,1)):INDEX(ross!I$3:I$960,MATCH(A133,ross!B$3:B$960,1)+1),INDEX(ross!B$3:B$960,MATCH(A133,ross!B$3:B$960,1)):INDEX(ross!B$3:B$960,MATCH(A133,ross!B$3:B$960,1)+1))</f>
        <v>2.6478639725531439</v>
      </c>
      <c r="G133" s="3">
        <f t="shared" si="4"/>
        <v>1.0000000000000001E-30</v>
      </c>
      <c r="H133" s="9">
        <f>FORECAST(A133,INDEX('18O'!C$3:C$29,MATCH(A133,'18O'!A$3:A$29,1)):INDEX('18O'!C$3:C$29,MATCH(A133,'18O'!A$3:A$29,1)+1),INDEX('18O'!A$3:A$29,MATCH(A133,'18O'!A$3:A$29,1)):INDEX('18O'!A$3:A$29,MATCH(A133,'18O'!A$3:A$29,1)+1))</f>
        <v>111.49502645502645</v>
      </c>
      <c r="I133" s="27">
        <f>'39Ar'!E133</f>
        <v>0.55800000000000016</v>
      </c>
      <c r="J133" s="8">
        <f>FORECAST($A133,INDEX(NG!B$2:B$17,MATCH($A133,NG!A$2:A$17,1)):INDEX(NG!B$2:B$17,MATCH($A133,NG!A$2:A$17,1)+1),INDEX(NG!A$2:A$17,MATCH($A133,NG!A$2:A$17,1)):INDEX(NG!A$2:A$17,MATCH($A133,NG!A$2:A$17,1)+1))</f>
        <v>5.86920023831451E-6</v>
      </c>
      <c r="K133" s="8">
        <f>FORECAST($A133,INDEX(NG!D$2:D$18,MATCH($A133,NG!C$2:C$18,1)):INDEX(NG!D$2:D$18,MATCH($A133,NG!C$2:C$18,1)+1),INDEX(NG!C$2:C$18,MATCH($A133,NG!C$2:C$18,1)):INDEX(NG!C$2:C$18,MATCH($A133,NG!C$2:C$18,1)+1))</f>
        <v>1.3927341083130144E-7</v>
      </c>
      <c r="L133" s="8">
        <f>FORECAST($A133,INDEX(NG!F$2:F$14,MATCH($A133,NG!E$2:E$14,1)):INDEX(NG!F$2:F$14,MATCH($A133,NG!E$2:E$14,1)+1),INDEX(NG!E$2:E$14,MATCH($A133,NG!E$2:E$14,1)):INDEX(NG!E$2:E$14,MATCH($A133,NG!E$2:E$14,1)+1))</f>
        <v>7.5877463878230243E-7</v>
      </c>
      <c r="M133" s="8">
        <f>FORECAST($A133,INDEX(NG!H$2:H$14,MATCH($A133,NG!G$2:G$14,1)):INDEX(NG!H$2:H$14,MATCH($A133,NG!G$2:G$14,1)+1),INDEX(NG!G$2:G$14,MATCH($A133,NG!G$2:G$14,1)):INDEX(NG!G$2:G$14,MATCH($A133,NG!G$2:G$14,1)+1))</f>
        <v>4.9030761596802901E-8</v>
      </c>
      <c r="N133" s="3">
        <v>3.0000000000000001E-6</v>
      </c>
      <c r="O133" s="3">
        <v>5.0000000000000003E-10</v>
      </c>
    </row>
    <row r="134" spans="1:15" x14ac:dyDescent="0.35">
      <c r="A134">
        <v>132</v>
      </c>
      <c r="B134" s="39">
        <f t="shared" si="5"/>
        <v>-132</v>
      </c>
      <c r="C134" s="39">
        <v>0</v>
      </c>
      <c r="D134" s="39">
        <v>0</v>
      </c>
      <c r="E134" s="40">
        <v>22.881043525922145</v>
      </c>
      <c r="F134" s="7">
        <f>FORECAST(A134,INDEX(ross!I$3:I$960,MATCH(A134,ross!B$3:B$960,1)):INDEX(ross!I$3:I$960,MATCH(A134,ross!B$3:B$960,1)+1),INDEX(ross!B$3:B$960,MATCH(A134,ross!B$3:B$960,1)):INDEX(ross!B$3:B$960,MATCH(A134,ross!B$3:B$960,1)+1))</f>
        <v>2.6544722442524069</v>
      </c>
      <c r="G134" s="3">
        <f t="shared" si="4"/>
        <v>1.0000000000000001E-30</v>
      </c>
      <c r="H134" s="9">
        <f>FORECAST(A134,INDEX('18O'!C$3:C$29,MATCH(A134,'18O'!A$3:A$29,1)):INDEX('18O'!C$3:C$29,MATCH(A134,'18O'!A$3:A$29,1)+1),INDEX('18O'!A$3:A$29,MATCH(A134,'18O'!A$3:A$29,1)):INDEX('18O'!A$3:A$29,MATCH(A134,'18O'!A$3:A$29,1)+1))</f>
        <v>111.49243386243386</v>
      </c>
      <c r="I134" s="27">
        <f>'39Ar'!E134</f>
        <v>0.55748000000000009</v>
      </c>
      <c r="J134" s="8">
        <f>FORECAST($A134,INDEX(NG!B$2:B$17,MATCH($A134,NG!A$2:A$17,1)):INDEX(NG!B$2:B$17,MATCH($A134,NG!A$2:A$17,1)+1),INDEX(NG!A$2:A$17,MATCH($A134,NG!A$2:A$17,1)):INDEX(NG!A$2:A$17,MATCH($A134,NG!A$2:A$17,1)+1))</f>
        <v>5.9281475154967625E-6</v>
      </c>
      <c r="K134" s="8">
        <f>FORECAST($A134,INDEX(NG!D$2:D$18,MATCH($A134,NG!C$2:C$18,1)):INDEX(NG!D$2:D$18,MATCH($A134,NG!C$2:C$18,1)+1),INDEX(NG!C$2:C$18,MATCH($A134,NG!C$2:C$18,1)):INDEX(NG!C$2:C$18,MATCH($A134,NG!C$2:C$18,1)+1))</f>
        <v>1.3917360019027936E-7</v>
      </c>
      <c r="L134" s="8">
        <f>FORECAST($A134,INDEX(NG!F$2:F$14,MATCH($A134,NG!E$2:E$14,1)):INDEX(NG!F$2:F$14,MATCH($A134,NG!E$2:E$14,1)+1),INDEX(NG!E$2:E$14,MATCH($A134,NG!E$2:E$14,1)):INDEX(NG!E$2:E$14,MATCH($A134,NG!E$2:E$14,1)+1))</f>
        <v>7.5779007365352241E-7</v>
      </c>
      <c r="M134" s="8">
        <f>FORECAST($A134,INDEX(NG!H$2:H$14,MATCH($A134,NG!G$2:G$14,1)):INDEX(NG!H$2:H$14,MATCH($A134,NG!G$2:G$14,1)+1),INDEX(NG!G$2:G$14,MATCH($A134,NG!G$2:G$14,1)):INDEX(NG!G$2:G$14,MATCH($A134,NG!G$2:G$14,1)+1))</f>
        <v>4.8978125773202082E-8</v>
      </c>
      <c r="N134" s="3">
        <v>3.0000000000000001E-6</v>
      </c>
      <c r="O134" s="3">
        <v>5.0000000000000003E-10</v>
      </c>
    </row>
    <row r="135" spans="1:15" x14ac:dyDescent="0.35">
      <c r="A135">
        <v>133</v>
      </c>
      <c r="B135" s="39">
        <f t="shared" si="5"/>
        <v>-133</v>
      </c>
      <c r="C135" s="39">
        <v>0</v>
      </c>
      <c r="D135" s="39">
        <v>0</v>
      </c>
      <c r="E135" s="40">
        <v>22.883855016658163</v>
      </c>
      <c r="F135" s="7">
        <f>FORECAST(A135,INDEX(ross!I$3:I$960,MATCH(A135,ross!B$3:B$960,1)):INDEX(ross!I$3:I$960,MATCH(A135,ross!B$3:B$960,1)+1),INDEX(ross!B$3:B$960,MATCH(A135,ross!B$3:B$960,1)):INDEX(ross!B$3:B$960,MATCH(A135,ross!B$3:B$960,1)+1))</f>
        <v>2.658897847701982</v>
      </c>
      <c r="G135" s="3">
        <f t="shared" si="4"/>
        <v>1.0000000000000001E-30</v>
      </c>
      <c r="H135" s="9">
        <f>FORECAST(A135,INDEX('18O'!C$3:C$29,MATCH(A135,'18O'!A$3:A$29,1)):INDEX('18O'!C$3:C$29,MATCH(A135,'18O'!A$3:A$29,1)+1),INDEX('18O'!A$3:A$29,MATCH(A135,'18O'!A$3:A$29,1)):INDEX('18O'!A$3:A$29,MATCH(A135,'18O'!A$3:A$29,1)+1))</f>
        <v>111.48984126984125</v>
      </c>
      <c r="I135" s="27">
        <f>'39Ar'!E135</f>
        <v>0.55696000000000012</v>
      </c>
      <c r="J135" s="8">
        <f>FORECAST($A135,INDEX(NG!B$2:B$17,MATCH($A135,NG!A$2:A$17,1)):INDEX(NG!B$2:B$17,MATCH($A135,NG!A$2:A$17,1)+1),INDEX(NG!A$2:A$17,MATCH($A135,NG!A$2:A$17,1)):INDEX(NG!A$2:A$17,MATCH($A135,NG!A$2:A$17,1)+1))</f>
        <v>5.9870947926790151E-6</v>
      </c>
      <c r="K135" s="8">
        <f>FORECAST($A135,INDEX(NG!D$2:D$18,MATCH($A135,NG!C$2:C$18,1)):INDEX(NG!D$2:D$18,MATCH($A135,NG!C$2:C$18,1)+1),INDEX(NG!C$2:C$18,MATCH($A135,NG!C$2:C$18,1)):INDEX(NG!C$2:C$18,MATCH($A135,NG!C$2:C$18,1)+1))</f>
        <v>1.3907378954925729E-7</v>
      </c>
      <c r="L135" s="8">
        <f>FORECAST($A135,INDEX(NG!F$2:F$14,MATCH($A135,NG!E$2:E$14,1)):INDEX(NG!F$2:F$14,MATCH($A135,NG!E$2:E$14,1)+1),INDEX(NG!E$2:E$14,MATCH($A135,NG!E$2:E$14,1)):INDEX(NG!E$2:E$14,MATCH($A135,NG!E$2:E$14,1)+1))</f>
        <v>7.5680550852474228E-7</v>
      </c>
      <c r="M135" s="8">
        <f>FORECAST($A135,INDEX(NG!H$2:H$14,MATCH($A135,NG!G$2:G$14,1)):INDEX(NG!H$2:H$14,MATCH($A135,NG!G$2:G$14,1)+1),INDEX(NG!G$2:G$14,MATCH($A135,NG!G$2:G$14,1)):INDEX(NG!G$2:G$14,MATCH($A135,NG!G$2:G$14,1)+1))</f>
        <v>4.8925489949601262E-8</v>
      </c>
      <c r="N135" s="3">
        <v>3.0000000000000001E-6</v>
      </c>
      <c r="O135" s="3">
        <v>5.0000000000000003E-10</v>
      </c>
    </row>
    <row r="136" spans="1:15" x14ac:dyDescent="0.35">
      <c r="A136">
        <v>134</v>
      </c>
      <c r="B136" s="39">
        <f t="shared" si="5"/>
        <v>-134</v>
      </c>
      <c r="C136" s="39">
        <v>0</v>
      </c>
      <c r="D136" s="39">
        <v>0</v>
      </c>
      <c r="E136" s="40">
        <v>22.886666507394182</v>
      </c>
      <c r="F136" s="7">
        <f>FORECAST(A136,INDEX(ross!I$3:I$960,MATCH(A136,ross!B$3:B$960,1)):INDEX(ross!I$3:I$960,MATCH(A136,ross!B$3:B$960,1)+1),INDEX(ross!B$3:B$960,MATCH(A136,ross!B$3:B$960,1)):INDEX(ross!B$3:B$960,MATCH(A136,ross!B$3:B$960,1)+1))</f>
        <v>2.6622072342036396</v>
      </c>
      <c r="G136" s="3">
        <f t="shared" si="4"/>
        <v>1.0000000000000001E-30</v>
      </c>
      <c r="H136" s="9">
        <f>FORECAST(A136,INDEX('18O'!C$3:C$29,MATCH(A136,'18O'!A$3:A$29,1)):INDEX('18O'!C$3:C$29,MATCH(A136,'18O'!A$3:A$29,1)+1),INDEX('18O'!A$3:A$29,MATCH(A136,'18O'!A$3:A$29,1)):INDEX('18O'!A$3:A$29,MATCH(A136,'18O'!A$3:A$29,1)+1))</f>
        <v>111.48753812636166</v>
      </c>
      <c r="I136" s="27">
        <f>'39Ar'!E136</f>
        <v>0.55644000000000016</v>
      </c>
      <c r="J136" s="8">
        <f>FORECAST($A136,INDEX(NG!B$2:B$17,MATCH($A136,NG!A$2:A$17,1)):INDEX(NG!B$2:B$17,MATCH($A136,NG!A$2:A$17,1)+1),INDEX(NG!A$2:A$17,MATCH($A136,NG!A$2:A$17,1)):INDEX(NG!A$2:A$17,MATCH($A136,NG!A$2:A$17,1)+1))</f>
        <v>6.0460420698612676E-6</v>
      </c>
      <c r="K136" s="8">
        <f>FORECAST($A136,INDEX(NG!D$2:D$18,MATCH($A136,NG!C$2:C$18,1)):INDEX(NG!D$2:D$18,MATCH($A136,NG!C$2:C$18,1)+1),INDEX(NG!C$2:C$18,MATCH($A136,NG!C$2:C$18,1)):INDEX(NG!C$2:C$18,MATCH($A136,NG!C$2:C$18,1)+1))</f>
        <v>1.3897397890823519E-7</v>
      </c>
      <c r="L136" s="8">
        <f>FORECAST($A136,INDEX(NG!F$2:F$14,MATCH($A136,NG!E$2:E$14,1)):INDEX(NG!F$2:F$14,MATCH($A136,NG!E$2:E$14,1)+1),INDEX(NG!E$2:E$14,MATCH($A136,NG!E$2:E$14,1)):INDEX(NG!E$2:E$14,MATCH($A136,NG!E$2:E$14,1)+1))</f>
        <v>7.5582094339596226E-7</v>
      </c>
      <c r="M136" s="8">
        <f>FORECAST($A136,INDEX(NG!H$2:H$14,MATCH($A136,NG!G$2:G$14,1)):INDEX(NG!H$2:H$14,MATCH($A136,NG!G$2:G$14,1)+1),INDEX(NG!G$2:G$14,MATCH($A136,NG!G$2:G$14,1)):INDEX(NG!G$2:G$14,MATCH($A136,NG!G$2:G$14,1)+1))</f>
        <v>4.8872854126000436E-8</v>
      </c>
      <c r="N136" s="3">
        <v>3.0000000000000001E-6</v>
      </c>
      <c r="O136" s="3">
        <v>5.0000000000000003E-10</v>
      </c>
    </row>
    <row r="137" spans="1:15" x14ac:dyDescent="0.35">
      <c r="A137">
        <v>135</v>
      </c>
      <c r="B137" s="39">
        <f t="shared" si="5"/>
        <v>-135</v>
      </c>
      <c r="C137" s="39">
        <v>0</v>
      </c>
      <c r="D137" s="39">
        <v>0</v>
      </c>
      <c r="E137" s="40">
        <v>22.889048841547368</v>
      </c>
      <c r="F137" s="7">
        <f>FORECAST(A137,INDEX(ross!I$3:I$960,MATCH(A137,ross!B$3:B$960,1)):INDEX(ross!I$3:I$960,MATCH(A137,ross!B$3:B$960,1)+1),INDEX(ross!B$3:B$960,MATCH(A137,ross!B$3:B$960,1)):INDEX(ross!B$3:B$960,MATCH(A137,ross!B$3:B$960,1)+1))</f>
        <v>2.6644134318491322</v>
      </c>
      <c r="G137" s="3">
        <f t="shared" si="4"/>
        <v>1.0000000000000001E-30</v>
      </c>
      <c r="H137" s="9">
        <f>FORECAST(A137,INDEX('18O'!C$3:C$29,MATCH(A137,'18O'!A$3:A$29,1)):INDEX('18O'!C$3:C$29,MATCH(A137,'18O'!A$3:A$29,1)+1),INDEX('18O'!A$3:A$29,MATCH(A137,'18O'!A$3:A$29,1)):INDEX('18O'!A$3:A$29,MATCH(A137,'18O'!A$3:A$29,1)+1))</f>
        <v>111.48540305010893</v>
      </c>
      <c r="I137" s="27">
        <f>'39Ar'!E137</f>
        <v>0.55592000000000019</v>
      </c>
      <c r="J137" s="8">
        <f>FORECAST($A137,INDEX(NG!B$2:B$17,MATCH($A137,NG!A$2:A$17,1)):INDEX(NG!B$2:B$17,MATCH($A137,NG!A$2:A$17,1)+1),INDEX(NG!A$2:A$17,MATCH($A137,NG!A$2:A$17,1)):INDEX(NG!A$2:A$17,MATCH($A137,NG!A$2:A$17,1)+1))</f>
        <v>6.1049893470435201E-6</v>
      </c>
      <c r="K137" s="8">
        <f>FORECAST($A137,INDEX(NG!D$2:D$18,MATCH($A137,NG!C$2:C$18,1)):INDEX(NG!D$2:D$18,MATCH($A137,NG!C$2:C$18,1)+1),INDEX(NG!C$2:C$18,MATCH($A137,NG!C$2:C$18,1)):INDEX(NG!C$2:C$18,MATCH($A137,NG!C$2:C$18,1)+1))</f>
        <v>1.3887416826721312E-7</v>
      </c>
      <c r="L137" s="8">
        <f>FORECAST($A137,INDEX(NG!F$2:F$14,MATCH($A137,NG!E$2:E$14,1)):INDEX(NG!F$2:F$14,MATCH($A137,NG!E$2:E$14,1)+1),INDEX(NG!E$2:E$14,MATCH($A137,NG!E$2:E$14,1)):INDEX(NG!E$2:E$14,MATCH($A137,NG!E$2:E$14,1)+1))</f>
        <v>7.5483637826718224E-7</v>
      </c>
      <c r="M137" s="8">
        <f>FORECAST($A137,INDEX(NG!H$2:H$14,MATCH($A137,NG!G$2:G$14,1)):INDEX(NG!H$2:H$14,MATCH($A137,NG!G$2:G$14,1)+1),INDEX(NG!G$2:G$14,MATCH($A137,NG!G$2:G$14,1)):INDEX(NG!G$2:G$14,MATCH($A137,NG!G$2:G$14,1)+1))</f>
        <v>4.8820218302399616E-8</v>
      </c>
      <c r="N137" s="3">
        <v>3.0000000000000001E-6</v>
      </c>
      <c r="O137" s="3">
        <v>5.0000000000000003E-10</v>
      </c>
    </row>
    <row r="138" spans="1:15" x14ac:dyDescent="0.35">
      <c r="A138">
        <v>136</v>
      </c>
      <c r="B138" s="39">
        <f t="shared" si="5"/>
        <v>-136</v>
      </c>
      <c r="C138" s="39">
        <v>0</v>
      </c>
      <c r="D138" s="39">
        <v>0</v>
      </c>
      <c r="E138" s="40">
        <v>22.891295986721104</v>
      </c>
      <c r="F138" s="7">
        <f>FORECAST(A138,INDEX(ross!I$3:I$960,MATCH(A138,ross!B$3:B$960,1)):INDEX(ross!I$3:I$960,MATCH(A138,ross!B$3:B$960,1)+1),INDEX(ross!B$3:B$960,MATCH(A138,ross!B$3:B$960,1)):INDEX(ross!B$3:B$960,MATCH(A138,ross!B$3:B$960,1)+1))</f>
        <v>2.6686960397864605</v>
      </c>
      <c r="G138" s="3">
        <f t="shared" si="4"/>
        <v>1.0000000000000001E-30</v>
      </c>
      <c r="H138" s="9">
        <f>FORECAST(A138,INDEX('18O'!C$3:C$29,MATCH(A138,'18O'!A$3:A$29,1)):INDEX('18O'!C$3:C$29,MATCH(A138,'18O'!A$3:A$29,1)+1),INDEX('18O'!A$3:A$29,MATCH(A138,'18O'!A$3:A$29,1)):INDEX('18O'!A$3:A$29,MATCH(A138,'18O'!A$3:A$29,1)+1))</f>
        <v>111.48326797385621</v>
      </c>
      <c r="I138" s="27">
        <f>'39Ar'!E138</f>
        <v>0.55540000000000012</v>
      </c>
      <c r="J138" s="8">
        <f>FORECAST($A138,INDEX(NG!B$2:B$17,MATCH($A138,NG!A$2:A$17,1)):INDEX(NG!B$2:B$17,MATCH($A138,NG!A$2:A$17,1)+1),INDEX(NG!A$2:A$17,MATCH($A138,NG!A$2:A$17,1)):INDEX(NG!A$2:A$17,MATCH($A138,NG!A$2:A$17,1)+1))</f>
        <v>6.1639366242257727E-6</v>
      </c>
      <c r="K138" s="8">
        <f>FORECAST($A138,INDEX(NG!D$2:D$18,MATCH($A138,NG!C$2:C$18,1)):INDEX(NG!D$2:D$18,MATCH($A138,NG!C$2:C$18,1)+1),INDEX(NG!C$2:C$18,MATCH($A138,NG!C$2:C$18,1)):INDEX(NG!C$2:C$18,MATCH($A138,NG!C$2:C$18,1)+1))</f>
        <v>1.3877435762619104E-7</v>
      </c>
      <c r="L138" s="8">
        <f>FORECAST($A138,INDEX(NG!F$2:F$14,MATCH($A138,NG!E$2:E$14,1)):INDEX(NG!F$2:F$14,MATCH($A138,NG!E$2:E$14,1)+1),INDEX(NG!E$2:E$14,MATCH($A138,NG!E$2:E$14,1)):INDEX(NG!E$2:E$14,MATCH($A138,NG!E$2:E$14,1)+1))</f>
        <v>7.5385181313840212E-7</v>
      </c>
      <c r="M138" s="8">
        <f>FORECAST($A138,INDEX(NG!H$2:H$14,MATCH($A138,NG!G$2:G$14,1)):INDEX(NG!H$2:H$14,MATCH($A138,NG!G$2:G$14,1)+1),INDEX(NG!G$2:G$14,MATCH($A138,NG!G$2:G$14,1)):INDEX(NG!G$2:G$14,MATCH($A138,NG!G$2:G$14,1)+1))</f>
        <v>4.8767582478798796E-8</v>
      </c>
      <c r="N138" s="3">
        <v>3.0000000000000001E-6</v>
      </c>
      <c r="O138" s="3">
        <v>5.0000000000000003E-10</v>
      </c>
    </row>
    <row r="139" spans="1:15" x14ac:dyDescent="0.35">
      <c r="A139">
        <v>137</v>
      </c>
      <c r="B139" s="39">
        <f t="shared" si="5"/>
        <v>-137</v>
      </c>
      <c r="C139" s="39">
        <v>0</v>
      </c>
      <c r="D139" s="39">
        <v>0</v>
      </c>
      <c r="E139" s="40">
        <v>22.893543131894845</v>
      </c>
      <c r="F139" s="7">
        <f>FORECAST(A139,INDEX(ross!I$3:I$960,MATCH(A139,ross!B$3:B$960,1)):INDEX(ross!I$3:I$960,MATCH(A139,ross!B$3:B$960,1)+1),INDEX(ross!B$3:B$960,MATCH(A139,ross!B$3:B$960,1)):INDEX(ross!B$3:B$960,MATCH(A139,ross!B$3:B$960,1)+1))</f>
        <v>2.6697722702735511</v>
      </c>
      <c r="G139" s="3">
        <f t="shared" si="4"/>
        <v>1.0000000000000001E-30</v>
      </c>
      <c r="H139" s="9">
        <f>FORECAST(A139,INDEX('18O'!C$3:C$29,MATCH(A139,'18O'!A$3:A$29,1)):INDEX('18O'!C$3:C$29,MATCH(A139,'18O'!A$3:A$29,1)+1),INDEX('18O'!A$3:A$29,MATCH(A139,'18O'!A$3:A$29,1)):INDEX('18O'!A$3:A$29,MATCH(A139,'18O'!A$3:A$29,1)+1))</f>
        <v>111.48113289760349</v>
      </c>
      <c r="I139" s="27">
        <f>'39Ar'!E139</f>
        <v>0.55488000000000015</v>
      </c>
      <c r="J139" s="8">
        <f>FORECAST($A139,INDEX(NG!B$2:B$17,MATCH($A139,NG!A$2:A$17,1)):INDEX(NG!B$2:B$17,MATCH($A139,NG!A$2:A$17,1)+1),INDEX(NG!A$2:A$17,MATCH($A139,NG!A$2:A$17,1)):INDEX(NG!A$2:A$17,MATCH($A139,NG!A$2:A$17,1)+1))</f>
        <v>6.2103684779605529E-6</v>
      </c>
      <c r="K139" s="8">
        <f>FORECAST($A139,INDEX(NG!D$2:D$18,MATCH($A139,NG!C$2:C$18,1)):INDEX(NG!D$2:D$18,MATCH($A139,NG!C$2:C$18,1)+1),INDEX(NG!C$2:C$18,MATCH($A139,NG!C$2:C$18,1)):INDEX(NG!C$2:C$18,MATCH($A139,NG!C$2:C$18,1)+1))</f>
        <v>1.3867454698516897E-7</v>
      </c>
      <c r="L139" s="8">
        <f>FORECAST($A139,INDEX(NG!F$2:F$14,MATCH($A139,NG!E$2:E$14,1)):INDEX(NG!F$2:F$14,MATCH($A139,NG!E$2:E$14,1)+1),INDEX(NG!E$2:E$14,MATCH($A139,NG!E$2:E$14,1)):INDEX(NG!E$2:E$14,MATCH($A139,NG!E$2:E$14,1)+1))</f>
        <v>7.528672480096221E-7</v>
      </c>
      <c r="M139" s="8">
        <f>FORECAST($A139,INDEX(NG!H$2:H$14,MATCH($A139,NG!G$2:G$14,1)):INDEX(NG!H$2:H$14,MATCH($A139,NG!G$2:G$14,1)+1),INDEX(NG!G$2:G$14,MATCH($A139,NG!G$2:G$14,1)):INDEX(NG!G$2:G$14,MATCH($A139,NG!G$2:G$14,1)+1))</f>
        <v>4.8714946655197977E-8</v>
      </c>
      <c r="N139" s="3">
        <v>3.0000000000000001E-6</v>
      </c>
      <c r="O139" s="3">
        <v>5.0000000000000003E-10</v>
      </c>
    </row>
    <row r="140" spans="1:15" x14ac:dyDescent="0.35">
      <c r="A140">
        <v>138</v>
      </c>
      <c r="B140" s="39">
        <f t="shared" si="5"/>
        <v>-138</v>
      </c>
      <c r="C140" s="39">
        <v>0</v>
      </c>
      <c r="D140" s="39">
        <v>0</v>
      </c>
      <c r="E140" s="40">
        <v>22.895017037502114</v>
      </c>
      <c r="F140" s="7">
        <f>FORECAST(A140,INDEX(ross!I$3:I$960,MATCH(A140,ross!B$3:B$960,1)):INDEX(ross!I$3:I$960,MATCH(A140,ross!B$3:B$960,1)+1),INDEX(ross!B$3:B$960,MATCH(A140,ross!B$3:B$960,1)):INDEX(ross!B$3:B$960,MATCH(A140,ross!B$3:B$960,1)+1))</f>
        <v>2.6743365222958642</v>
      </c>
      <c r="G140" s="3">
        <f t="shared" si="4"/>
        <v>1.0000000000000001E-30</v>
      </c>
      <c r="H140" s="9">
        <f>FORECAST(A140,INDEX('18O'!C$3:C$29,MATCH(A140,'18O'!A$3:A$29,1)):INDEX('18O'!C$3:C$29,MATCH(A140,'18O'!A$3:A$29,1)+1),INDEX('18O'!A$3:A$29,MATCH(A140,'18O'!A$3:A$29,1)):INDEX('18O'!A$3:A$29,MATCH(A140,'18O'!A$3:A$29,1)+1))</f>
        <v>111.47899782135077</v>
      </c>
      <c r="I140" s="27">
        <f>'39Ar'!E140</f>
        <v>0.55436000000000019</v>
      </c>
      <c r="J140" s="8">
        <f>FORECAST($A140,INDEX(NG!B$2:B$17,MATCH($A140,NG!A$2:A$17,1)):INDEX(NG!B$2:B$17,MATCH($A140,NG!A$2:A$17,1)+1),INDEX(NG!A$2:A$17,MATCH($A140,NG!A$2:A$17,1)):INDEX(NG!A$2:A$17,MATCH($A140,NG!A$2:A$17,1)+1))</f>
        <v>6.2380271965241239E-6</v>
      </c>
      <c r="K140" s="8">
        <f>FORECAST($A140,INDEX(NG!D$2:D$18,MATCH($A140,NG!C$2:C$18,1)):INDEX(NG!D$2:D$18,MATCH($A140,NG!C$2:C$18,1)+1),INDEX(NG!C$2:C$18,MATCH($A140,NG!C$2:C$18,1)):INDEX(NG!C$2:C$18,MATCH($A140,NG!C$2:C$18,1)+1))</f>
        <v>1.385747363441469E-7</v>
      </c>
      <c r="L140" s="8">
        <f>FORECAST($A140,INDEX(NG!F$2:F$14,MATCH($A140,NG!E$2:E$14,1)):INDEX(NG!F$2:F$14,MATCH($A140,NG!E$2:E$14,1)+1),INDEX(NG!E$2:E$14,MATCH($A140,NG!E$2:E$14,1)):INDEX(NG!E$2:E$14,MATCH($A140,NG!E$2:E$14,1)+1))</f>
        <v>7.5188268288084208E-7</v>
      </c>
      <c r="M140" s="8">
        <f>FORECAST($A140,INDEX(NG!H$2:H$14,MATCH($A140,NG!G$2:G$14,1)):INDEX(NG!H$2:H$14,MATCH($A140,NG!G$2:G$14,1)+1),INDEX(NG!G$2:G$14,MATCH($A140,NG!G$2:G$14,1)):INDEX(NG!G$2:G$14,MATCH($A140,NG!G$2:G$14,1)+1))</f>
        <v>4.8662310831597157E-8</v>
      </c>
      <c r="N140" s="3">
        <v>3.0000000000000001E-6</v>
      </c>
      <c r="O140" s="3">
        <v>5.0000000000000003E-10</v>
      </c>
    </row>
    <row r="141" spans="1:15" x14ac:dyDescent="0.35">
      <c r="A141">
        <v>139</v>
      </c>
      <c r="B141" s="39">
        <f t="shared" si="5"/>
        <v>-139</v>
      </c>
      <c r="C141" s="39">
        <v>0</v>
      </c>
      <c r="D141" s="39">
        <v>0</v>
      </c>
      <c r="E141" s="40">
        <v>22.896319987049232</v>
      </c>
      <c r="F141" s="7">
        <f>FORECAST(A141,INDEX(ross!I$3:I$960,MATCH(A141,ross!B$3:B$960,1)):INDEX(ross!I$3:I$960,MATCH(A141,ross!B$3:B$960,1)+1),INDEX(ross!B$3:B$960,MATCH(A141,ross!B$3:B$960,1)):INDEX(ross!B$3:B$960,MATCH(A141,ross!B$3:B$960,1)+1))</f>
        <v>2.6778568840207981</v>
      </c>
      <c r="G141" s="3">
        <f t="shared" si="4"/>
        <v>1.0000000000000001E-30</v>
      </c>
      <c r="H141" s="9">
        <f>FORECAST(A141,INDEX('18O'!C$3:C$29,MATCH(A141,'18O'!A$3:A$29,1)):INDEX('18O'!C$3:C$29,MATCH(A141,'18O'!A$3:A$29,1)+1),INDEX('18O'!A$3:A$29,MATCH(A141,'18O'!A$3:A$29,1)):INDEX('18O'!A$3:A$29,MATCH(A141,'18O'!A$3:A$29,1)+1))</f>
        <v>111.47777777777779</v>
      </c>
      <c r="I141" s="27">
        <f>'39Ar'!E141</f>
        <v>0.55384000000000011</v>
      </c>
      <c r="J141" s="8">
        <f>FORECAST($A141,INDEX(NG!B$2:B$17,MATCH($A141,NG!A$2:A$17,1)):INDEX(NG!B$2:B$17,MATCH($A141,NG!A$2:A$17,1)+1),INDEX(NG!A$2:A$17,MATCH($A141,NG!A$2:A$17,1)):INDEX(NG!A$2:A$17,MATCH($A141,NG!A$2:A$17,1)+1))</f>
        <v>6.265685915087694E-6</v>
      </c>
      <c r="K141" s="8">
        <f>FORECAST($A141,INDEX(NG!D$2:D$18,MATCH($A141,NG!C$2:C$18,1)):INDEX(NG!D$2:D$18,MATCH($A141,NG!C$2:C$18,1)+1),INDEX(NG!C$2:C$18,MATCH($A141,NG!C$2:C$18,1)):INDEX(NG!C$2:C$18,MATCH($A141,NG!C$2:C$18,1)+1))</f>
        <v>1.3847492570312482E-7</v>
      </c>
      <c r="L141" s="8">
        <f>FORECAST($A141,INDEX(NG!F$2:F$14,MATCH($A141,NG!E$2:E$14,1)):INDEX(NG!F$2:F$14,MATCH($A141,NG!E$2:E$14,1)+1),INDEX(NG!E$2:E$14,MATCH($A141,NG!E$2:E$14,1)):INDEX(NG!E$2:E$14,MATCH($A141,NG!E$2:E$14,1)+1))</f>
        <v>7.5089811775206206E-7</v>
      </c>
      <c r="M141" s="8">
        <f>FORECAST($A141,INDEX(NG!H$2:H$14,MATCH($A141,NG!G$2:G$14,1)):INDEX(NG!H$2:H$14,MATCH($A141,NG!G$2:G$14,1)+1),INDEX(NG!G$2:G$14,MATCH($A141,NG!G$2:G$14,1)):INDEX(NG!G$2:G$14,MATCH($A141,NG!G$2:G$14,1)+1))</f>
        <v>4.8609675007996331E-8</v>
      </c>
      <c r="N141" s="3">
        <v>3.0000000000000001E-6</v>
      </c>
      <c r="O141" s="3">
        <v>5.0000000000000003E-10</v>
      </c>
    </row>
    <row r="142" spans="1:15" x14ac:dyDescent="0.35">
      <c r="A142">
        <v>140</v>
      </c>
      <c r="B142" s="39">
        <f t="shared" si="5"/>
        <v>-140</v>
      </c>
      <c r="C142" s="39">
        <v>0</v>
      </c>
      <c r="D142" s="39">
        <v>0</v>
      </c>
      <c r="E142" s="40">
        <v>22.898265203947755</v>
      </c>
      <c r="F142" s="7">
        <f>FORECAST(A142,INDEX(ross!I$3:I$960,MATCH(A142,ross!B$3:B$960,1)):INDEX(ross!I$3:I$960,MATCH(A142,ross!B$3:B$960,1)+1),INDEX(ross!B$3:B$960,MATCH(A142,ross!B$3:B$960,1)):INDEX(ross!B$3:B$960,MATCH(A142,ross!B$3:B$960,1)+1))</f>
        <v>2.6814487772232676</v>
      </c>
      <c r="G142" s="3">
        <f t="shared" si="4"/>
        <v>1.0000000000000001E-30</v>
      </c>
      <c r="H142" s="9">
        <f>FORECAST(A142,INDEX('18O'!C$3:C$29,MATCH(A142,'18O'!A$3:A$29,1)):INDEX('18O'!C$3:C$29,MATCH(A142,'18O'!A$3:A$29,1)+1),INDEX('18O'!A$3:A$29,MATCH(A142,'18O'!A$3:A$29,1)):INDEX('18O'!A$3:A$29,MATCH(A142,'18O'!A$3:A$29,1)+1))</f>
        <v>111.47777777777779</v>
      </c>
      <c r="I142" s="27">
        <f>'39Ar'!E142</f>
        <v>0.55332000000000015</v>
      </c>
      <c r="J142" s="8">
        <f>FORECAST($A142,INDEX(NG!B$2:B$17,MATCH($A142,NG!A$2:A$17,1)):INDEX(NG!B$2:B$17,MATCH($A142,NG!A$2:A$17,1)+1),INDEX(NG!A$2:A$17,MATCH($A142,NG!A$2:A$17,1)):INDEX(NG!A$2:A$17,MATCH($A142,NG!A$2:A$17,1)+1))</f>
        <v>6.2933446336512641E-6</v>
      </c>
      <c r="K142" s="8">
        <f>FORECAST($A142,INDEX(NG!D$2:D$18,MATCH($A142,NG!C$2:C$18,1)):INDEX(NG!D$2:D$18,MATCH($A142,NG!C$2:C$18,1)+1),INDEX(NG!C$2:C$18,MATCH($A142,NG!C$2:C$18,1)):INDEX(NG!C$2:C$18,MATCH($A142,NG!C$2:C$18,1)+1))</f>
        <v>1.3837511506210272E-7</v>
      </c>
      <c r="L142" s="8">
        <f>FORECAST($A142,INDEX(NG!F$2:F$14,MATCH($A142,NG!E$2:E$14,1)):INDEX(NG!F$2:F$14,MATCH($A142,NG!E$2:E$14,1)+1),INDEX(NG!E$2:E$14,MATCH($A142,NG!E$2:E$14,1)):INDEX(NG!E$2:E$14,MATCH($A142,NG!E$2:E$14,1)+1))</f>
        <v>7.4991355262328204E-7</v>
      </c>
      <c r="M142" s="8">
        <f>FORECAST($A142,INDEX(NG!H$2:H$14,MATCH($A142,NG!G$2:G$14,1)):INDEX(NG!H$2:H$14,MATCH($A142,NG!G$2:G$14,1)+1),INDEX(NG!G$2:G$14,MATCH($A142,NG!G$2:G$14,1)):INDEX(NG!G$2:G$14,MATCH($A142,NG!G$2:G$14,1)+1))</f>
        <v>4.8557039184395511E-8</v>
      </c>
      <c r="N142" s="3">
        <v>3.0000000000000001E-6</v>
      </c>
      <c r="O142" s="3">
        <v>5.0000000000000003E-10</v>
      </c>
    </row>
    <row r="143" spans="1:15" x14ac:dyDescent="0.35">
      <c r="A143">
        <v>141</v>
      </c>
      <c r="B143" s="39">
        <f t="shared" si="5"/>
        <v>-141</v>
      </c>
      <c r="C143" s="39">
        <v>0</v>
      </c>
      <c r="D143" s="39">
        <v>0</v>
      </c>
      <c r="E143" s="40">
        <v>22.90187390596807</v>
      </c>
      <c r="F143" s="7">
        <f>FORECAST(A143,INDEX(ross!I$3:I$960,MATCH(A143,ross!B$3:B$960,1)):INDEX(ross!I$3:I$960,MATCH(A143,ross!B$3:B$960,1)+1),INDEX(ross!B$3:B$960,MATCH(A143,ross!B$3:B$960,1)):INDEX(ross!B$3:B$960,MATCH(A143,ross!B$3:B$960,1)+1))</f>
        <v>2.6857777886583403</v>
      </c>
      <c r="G143" s="3">
        <f t="shared" si="4"/>
        <v>1.0000000000000001E-30</v>
      </c>
      <c r="H143" s="9">
        <f>FORECAST(A143,INDEX('18O'!C$3:C$29,MATCH(A143,'18O'!A$3:A$29,1)):INDEX('18O'!C$3:C$29,MATCH(A143,'18O'!A$3:A$29,1)+1),INDEX('18O'!A$3:A$29,MATCH(A143,'18O'!A$3:A$29,1)):INDEX('18O'!A$3:A$29,MATCH(A143,'18O'!A$3:A$29,1)+1))</f>
        <v>111.47777777777779</v>
      </c>
      <c r="I143" s="27">
        <f>'39Ar'!E143</f>
        <v>0.55280000000000018</v>
      </c>
      <c r="J143" s="8">
        <f>FORECAST($A143,INDEX(NG!B$2:B$17,MATCH($A143,NG!A$2:A$17,1)):INDEX(NG!B$2:B$17,MATCH($A143,NG!A$2:A$17,1)+1),INDEX(NG!A$2:A$17,MATCH($A143,NG!A$2:A$17,1)):INDEX(NG!A$2:A$17,MATCH($A143,NG!A$2:A$17,1)+1))</f>
        <v>6.3210033522148342E-6</v>
      </c>
      <c r="K143" s="8">
        <f>FORECAST($A143,INDEX(NG!D$2:D$18,MATCH($A143,NG!C$2:C$18,1)):INDEX(NG!D$2:D$18,MATCH($A143,NG!C$2:C$18,1)+1),INDEX(NG!C$2:C$18,MATCH($A143,NG!C$2:C$18,1)):INDEX(NG!C$2:C$18,MATCH($A143,NG!C$2:C$18,1)+1))</f>
        <v>1.3827530442108065E-7</v>
      </c>
      <c r="L143" s="8">
        <f>FORECAST($A143,INDEX(NG!F$2:F$14,MATCH($A143,NG!E$2:E$14,1)):INDEX(NG!F$2:F$14,MATCH($A143,NG!E$2:E$14,1)+1),INDEX(NG!E$2:E$14,MATCH($A143,NG!E$2:E$14,1)):INDEX(NG!E$2:E$14,MATCH($A143,NG!E$2:E$14,1)+1))</f>
        <v>7.4892898749450202E-7</v>
      </c>
      <c r="M143" s="8">
        <f>FORECAST($A143,INDEX(NG!H$2:H$14,MATCH($A143,NG!G$2:G$14,1)):INDEX(NG!H$2:H$14,MATCH($A143,NG!G$2:G$14,1)+1),INDEX(NG!G$2:G$14,MATCH($A143,NG!G$2:G$14,1)):INDEX(NG!G$2:G$14,MATCH($A143,NG!G$2:G$14,1)+1))</f>
        <v>4.8504403360794691E-8</v>
      </c>
      <c r="N143" s="3">
        <v>3.0000000000000001E-6</v>
      </c>
      <c r="O143" s="3">
        <v>5.0000000000000003E-10</v>
      </c>
    </row>
    <row r="144" spans="1:15" x14ac:dyDescent="0.35">
      <c r="A144">
        <v>142</v>
      </c>
      <c r="B144" s="39">
        <f t="shared" si="5"/>
        <v>-142</v>
      </c>
      <c r="C144" s="39">
        <v>0</v>
      </c>
      <c r="D144" s="39">
        <v>0</v>
      </c>
      <c r="E144" s="40">
        <v>22.905482607988382</v>
      </c>
      <c r="F144" s="7">
        <f>FORECAST(A144,INDEX(ross!I$3:I$960,MATCH(A144,ross!B$3:B$960,1)):INDEX(ross!I$3:I$960,MATCH(A144,ross!B$3:B$960,1)+1),INDEX(ross!B$3:B$960,MATCH(A144,ross!B$3:B$960,1)):INDEX(ross!B$3:B$960,MATCH(A144,ross!B$3:B$960,1)+1))</f>
        <v>2.687913558820179</v>
      </c>
      <c r="G144" s="3">
        <f t="shared" si="4"/>
        <v>1.0000000000000001E-30</v>
      </c>
      <c r="H144" s="9">
        <f>FORECAST(A144,INDEX('18O'!C$3:C$29,MATCH(A144,'18O'!A$3:A$29,1)):INDEX('18O'!C$3:C$29,MATCH(A144,'18O'!A$3:A$29,1)+1),INDEX('18O'!A$3:A$29,MATCH(A144,'18O'!A$3:A$29,1)):INDEX('18O'!A$3:A$29,MATCH(A144,'18O'!A$3:A$29,1)+1))</f>
        <v>111.47777777777779</v>
      </c>
      <c r="I144" s="27">
        <f>'39Ar'!E144</f>
        <v>0.5522800000000001</v>
      </c>
      <c r="J144" s="8">
        <f>FORECAST($A144,INDEX(NG!B$2:B$17,MATCH($A144,NG!A$2:A$17,1)):INDEX(NG!B$2:B$17,MATCH($A144,NG!A$2:A$17,1)+1),INDEX(NG!A$2:A$17,MATCH($A144,NG!A$2:A$17,1)):INDEX(NG!A$2:A$17,MATCH($A144,NG!A$2:A$17,1)+1))</f>
        <v>6.3486620707784044E-6</v>
      </c>
      <c r="K144" s="8">
        <f>FORECAST($A144,INDEX(NG!D$2:D$18,MATCH($A144,NG!C$2:C$18,1)):INDEX(NG!D$2:D$18,MATCH($A144,NG!C$2:C$18,1)+1),INDEX(NG!C$2:C$18,MATCH($A144,NG!C$2:C$18,1)):INDEX(NG!C$2:C$18,MATCH($A144,NG!C$2:C$18,1)+1))</f>
        <v>1.3817549378005857E-7</v>
      </c>
      <c r="L144" s="8">
        <f>FORECAST($A144,INDEX(NG!F$2:F$14,MATCH($A144,NG!E$2:E$14,1)):INDEX(NG!F$2:F$14,MATCH($A144,NG!E$2:E$14,1)+1),INDEX(NG!E$2:E$14,MATCH($A144,NG!E$2:E$14,1)):INDEX(NG!E$2:E$14,MATCH($A144,NG!E$2:E$14,1)+1))</f>
        <v>7.4794442236572189E-7</v>
      </c>
      <c r="M144" s="8">
        <f>FORECAST($A144,INDEX(NG!H$2:H$14,MATCH($A144,NG!G$2:G$14,1)):INDEX(NG!H$2:H$14,MATCH($A144,NG!G$2:G$14,1)+1),INDEX(NG!G$2:G$14,MATCH($A144,NG!G$2:G$14,1)):INDEX(NG!G$2:G$14,MATCH($A144,NG!G$2:G$14,1)+1))</f>
        <v>4.8451767537193872E-8</v>
      </c>
      <c r="N144" s="3">
        <v>3.0000000000000001E-6</v>
      </c>
      <c r="O144" s="3">
        <v>5.0000000000000003E-10</v>
      </c>
    </row>
    <row r="145" spans="1:15" x14ac:dyDescent="0.35">
      <c r="A145">
        <v>143</v>
      </c>
      <c r="B145" s="39">
        <f t="shared" si="5"/>
        <v>-143</v>
      </c>
      <c r="C145" s="39">
        <v>0</v>
      </c>
      <c r="D145" s="39">
        <v>0</v>
      </c>
      <c r="E145" s="40">
        <v>22.908918363969526</v>
      </c>
      <c r="F145" s="7">
        <f>FORECAST(A145,INDEX(ross!I$3:I$960,MATCH(A145,ross!B$3:B$960,1)):INDEX(ross!I$3:I$960,MATCH(A145,ross!B$3:B$960,1)+1),INDEX(ross!B$3:B$960,MATCH(A145,ross!B$3:B$960,1)):INDEX(ross!B$3:B$960,MATCH(A145,ross!B$3:B$960,1)+1))</f>
        <v>2.6902091600446649</v>
      </c>
      <c r="G145" s="3">
        <f t="shared" si="4"/>
        <v>1.0000000000000001E-30</v>
      </c>
      <c r="H145" s="9">
        <f>FORECAST(A145,INDEX('18O'!C$3:C$29,MATCH(A145,'18O'!A$3:A$29,1)):INDEX('18O'!C$3:C$29,MATCH(A145,'18O'!A$3:A$29,1)+1),INDEX('18O'!A$3:A$29,MATCH(A145,'18O'!A$3:A$29,1)):INDEX('18O'!A$3:A$29,MATCH(A145,'18O'!A$3:A$29,1)+1))</f>
        <v>111.47777777777779</v>
      </c>
      <c r="I145" s="27">
        <f>'39Ar'!E145</f>
        <v>0.55176000000000014</v>
      </c>
      <c r="J145" s="8">
        <f>FORECAST($A145,INDEX(NG!B$2:B$17,MATCH($A145,NG!A$2:A$17,1)):INDEX(NG!B$2:B$17,MATCH($A145,NG!A$2:A$17,1)+1),INDEX(NG!A$2:A$17,MATCH($A145,NG!A$2:A$17,1)):INDEX(NG!A$2:A$17,MATCH($A145,NG!A$2:A$17,1)+1))</f>
        <v>6.3763207893419753E-6</v>
      </c>
      <c r="K145" s="8">
        <f>FORECAST($A145,INDEX(NG!D$2:D$18,MATCH($A145,NG!C$2:C$18,1)):INDEX(NG!D$2:D$18,MATCH($A145,NG!C$2:C$18,1)+1),INDEX(NG!C$2:C$18,MATCH($A145,NG!C$2:C$18,1)):INDEX(NG!C$2:C$18,MATCH($A145,NG!C$2:C$18,1)+1))</f>
        <v>1.380756831390365E-7</v>
      </c>
      <c r="L145" s="8">
        <f>FORECAST($A145,INDEX(NG!F$2:F$14,MATCH($A145,NG!E$2:E$14,1)):INDEX(NG!F$2:F$14,MATCH($A145,NG!E$2:E$14,1)+1),INDEX(NG!E$2:E$14,MATCH($A145,NG!E$2:E$14,1)):INDEX(NG!E$2:E$14,MATCH($A145,NG!E$2:E$14,1)+1))</f>
        <v>7.4695985723694187E-7</v>
      </c>
      <c r="M145" s="8">
        <f>FORECAST($A145,INDEX(NG!H$2:H$14,MATCH($A145,NG!G$2:G$14,1)):INDEX(NG!H$2:H$14,MATCH($A145,NG!G$2:G$14,1)+1),INDEX(NG!G$2:G$14,MATCH($A145,NG!G$2:G$14,1)):INDEX(NG!G$2:G$14,MATCH($A145,NG!G$2:G$14,1)+1))</f>
        <v>4.8399131713593052E-8</v>
      </c>
      <c r="N145" s="3">
        <v>3.0000000000000001E-6</v>
      </c>
      <c r="O145" s="3">
        <v>5.0000000000000003E-10</v>
      </c>
    </row>
    <row r="146" spans="1:15" x14ac:dyDescent="0.35">
      <c r="A146">
        <v>144</v>
      </c>
      <c r="B146" s="39">
        <f t="shared" si="5"/>
        <v>-144</v>
      </c>
      <c r="C146" s="39">
        <v>0</v>
      </c>
      <c r="D146" s="39">
        <v>0</v>
      </c>
      <c r="E146" s="40">
        <v>22.910043636363635</v>
      </c>
      <c r="F146" s="7">
        <f>FORECAST(A146,INDEX(ross!I$3:I$960,MATCH(A146,ross!B$3:B$960,1)):INDEX(ross!I$3:I$960,MATCH(A146,ross!B$3:B$960,1)+1),INDEX(ross!B$3:B$960,MATCH(A146,ross!B$3:B$960,1)):INDEX(ross!B$3:B$960,MATCH(A146,ross!B$3:B$960,1)+1))</f>
        <v>2.6923169224654826</v>
      </c>
      <c r="G146" s="3">
        <f t="shared" si="4"/>
        <v>1.0000000000000001E-30</v>
      </c>
      <c r="H146" s="9">
        <f>FORECAST(A146,INDEX('18O'!C$3:C$29,MATCH(A146,'18O'!A$3:A$29,1)):INDEX('18O'!C$3:C$29,MATCH(A146,'18O'!A$3:A$29,1)+1),INDEX('18O'!A$3:A$29,MATCH(A146,'18O'!A$3:A$29,1)):INDEX('18O'!A$3:A$29,MATCH(A146,'18O'!A$3:A$29,1)+1))</f>
        <v>111.47777777777779</v>
      </c>
      <c r="I146" s="27">
        <f>'39Ar'!E146</f>
        <v>0.55124000000000017</v>
      </c>
      <c r="J146" s="8">
        <f>FORECAST($A146,INDEX(NG!B$2:B$17,MATCH($A146,NG!A$2:A$17,1)):INDEX(NG!B$2:B$17,MATCH($A146,NG!A$2:A$17,1)+1),INDEX(NG!A$2:A$17,MATCH($A146,NG!A$2:A$17,1)):INDEX(NG!A$2:A$17,MATCH($A146,NG!A$2:A$17,1)+1))</f>
        <v>6.4039795079055455E-6</v>
      </c>
      <c r="K146" s="8">
        <f>FORECAST($A146,INDEX(NG!D$2:D$18,MATCH($A146,NG!C$2:C$18,1)):INDEX(NG!D$2:D$18,MATCH($A146,NG!C$2:C$18,1)+1),INDEX(NG!C$2:C$18,MATCH($A146,NG!C$2:C$18,1)):INDEX(NG!C$2:C$18,MATCH($A146,NG!C$2:C$18,1)+1))</f>
        <v>1.3797587249801443E-7</v>
      </c>
      <c r="L146" s="8">
        <f>FORECAST($A146,INDEX(NG!F$2:F$14,MATCH($A146,NG!E$2:E$14,1)):INDEX(NG!F$2:F$14,MATCH($A146,NG!E$2:E$14,1)+1),INDEX(NG!E$2:E$14,MATCH($A146,NG!E$2:E$14,1)):INDEX(NG!E$2:E$14,MATCH($A146,NG!E$2:E$14,1)+1))</f>
        <v>7.4597529210816185E-7</v>
      </c>
      <c r="M146" s="8">
        <f>FORECAST($A146,INDEX(NG!H$2:H$14,MATCH($A146,NG!G$2:G$14,1)):INDEX(NG!H$2:H$14,MATCH($A146,NG!G$2:G$14,1)+1),INDEX(NG!G$2:G$14,MATCH($A146,NG!G$2:G$14,1)):INDEX(NG!G$2:G$14,MATCH($A146,NG!G$2:G$14,1)+1))</f>
        <v>4.8346495889992232E-8</v>
      </c>
      <c r="N146" s="3">
        <v>3.0000000000000001E-6</v>
      </c>
      <c r="O146" s="3">
        <v>5.0000000000000003E-10</v>
      </c>
    </row>
    <row r="147" spans="1:15" x14ac:dyDescent="0.35">
      <c r="A147">
        <v>145</v>
      </c>
      <c r="B147" s="39">
        <f t="shared" si="5"/>
        <v>-145</v>
      </c>
      <c r="C147" s="39">
        <v>0</v>
      </c>
      <c r="D147" s="39">
        <v>0</v>
      </c>
      <c r="E147" s="40">
        <v>22.911168908757748</v>
      </c>
      <c r="F147" s="7">
        <f>FORECAST(A147,INDEX(ross!I$3:I$960,MATCH(A147,ross!B$3:B$960,1)):INDEX(ross!I$3:I$960,MATCH(A147,ross!B$3:B$960,1)+1),INDEX(ross!B$3:B$960,MATCH(A147,ross!B$3:B$960,1)):INDEX(ross!B$3:B$960,MATCH(A147,ross!B$3:B$960,1)+1))</f>
        <v>2.69550772551634</v>
      </c>
      <c r="G147" s="3">
        <f t="shared" si="4"/>
        <v>1.0000000000000001E-30</v>
      </c>
      <c r="H147" s="9">
        <f>FORECAST(A147,INDEX('18O'!C$3:C$29,MATCH(A147,'18O'!A$3:A$29,1)):INDEX('18O'!C$3:C$29,MATCH(A147,'18O'!A$3:A$29,1)+1),INDEX('18O'!A$3:A$29,MATCH(A147,'18O'!A$3:A$29,1)):INDEX('18O'!A$3:A$29,MATCH(A147,'18O'!A$3:A$29,1)+1))</f>
        <v>111.47777777777779</v>
      </c>
      <c r="I147" s="27">
        <f>'39Ar'!E147</f>
        <v>0.5507200000000001</v>
      </c>
      <c r="J147" s="8">
        <f>FORECAST($A147,INDEX(NG!B$2:B$17,MATCH($A147,NG!A$2:A$17,1)):INDEX(NG!B$2:B$17,MATCH($A147,NG!A$2:A$17,1)+1),INDEX(NG!A$2:A$17,MATCH($A147,NG!A$2:A$17,1)):INDEX(NG!A$2:A$17,MATCH($A147,NG!A$2:A$17,1)+1))</f>
        <v>6.4316382264691156E-6</v>
      </c>
      <c r="K147" s="8">
        <f>FORECAST($A147,INDEX(NG!D$2:D$18,MATCH($A147,NG!C$2:C$18,1)):INDEX(NG!D$2:D$18,MATCH($A147,NG!C$2:C$18,1)+1),INDEX(NG!C$2:C$18,MATCH($A147,NG!C$2:C$18,1)):INDEX(NG!C$2:C$18,MATCH($A147,NG!C$2:C$18,1)+1))</f>
        <v>1.3787606185699235E-7</v>
      </c>
      <c r="L147" s="8">
        <f>FORECAST($A147,INDEX(NG!F$2:F$14,MATCH($A147,NG!E$2:E$14,1)):INDEX(NG!F$2:F$14,MATCH($A147,NG!E$2:E$14,1)+1),INDEX(NG!E$2:E$14,MATCH($A147,NG!E$2:E$14,1)):INDEX(NG!E$2:E$14,MATCH($A147,NG!E$2:E$14,1)+1))</f>
        <v>7.4499072697938173E-7</v>
      </c>
      <c r="M147" s="8">
        <f>FORECAST($A147,INDEX(NG!H$2:H$14,MATCH($A147,NG!G$2:G$14,1)):INDEX(NG!H$2:H$14,MATCH($A147,NG!G$2:G$14,1)+1),INDEX(NG!G$2:G$14,MATCH($A147,NG!G$2:G$14,1)):INDEX(NG!G$2:G$14,MATCH($A147,NG!G$2:G$14,1)+1))</f>
        <v>4.8293860066391406E-8</v>
      </c>
      <c r="N147" s="3">
        <v>3.0000000000000001E-6</v>
      </c>
      <c r="O147" s="3">
        <v>5.0000000000000003E-10</v>
      </c>
    </row>
    <row r="148" spans="1:15" x14ac:dyDescent="0.35">
      <c r="A148">
        <v>146</v>
      </c>
      <c r="B148" s="39">
        <f t="shared" si="5"/>
        <v>-146</v>
      </c>
      <c r="C148" s="39">
        <v>0</v>
      </c>
      <c r="D148" s="39">
        <v>0</v>
      </c>
      <c r="E148" s="40">
        <v>22.912316946925472</v>
      </c>
      <c r="F148" s="7">
        <f>FORECAST(A148,INDEX(ross!I$3:I$960,MATCH(A148,ross!B$3:B$960,1)):INDEX(ross!I$3:I$960,MATCH(A148,ross!B$3:B$960,1)+1),INDEX(ross!B$3:B$960,MATCH(A148,ross!B$3:B$960,1)):INDEX(ross!B$3:B$960,MATCH(A148,ross!B$3:B$960,1)+1))</f>
        <v>2.697878886067814</v>
      </c>
      <c r="G148" s="3">
        <f t="shared" si="4"/>
        <v>1.0000000000000001E-30</v>
      </c>
      <c r="H148" s="9">
        <f>FORECAST(A148,INDEX('18O'!C$3:C$29,MATCH(A148,'18O'!A$3:A$29,1)):INDEX('18O'!C$3:C$29,MATCH(A148,'18O'!A$3:A$29,1)+1),INDEX('18O'!A$3:A$29,MATCH(A148,'18O'!A$3:A$29,1)):INDEX('18O'!A$3:A$29,MATCH(A148,'18O'!A$3:A$29,1)+1))</f>
        <v>111.47777777777779</v>
      </c>
      <c r="I148" s="27">
        <f>'39Ar'!E148</f>
        <v>0.55020000000000013</v>
      </c>
      <c r="J148" s="8">
        <f>FORECAST($A148,INDEX(NG!B$2:B$17,MATCH($A148,NG!A$2:A$17,1)):INDEX(NG!B$2:B$17,MATCH($A148,NG!A$2:A$17,1)+1),INDEX(NG!A$2:A$17,MATCH($A148,NG!A$2:A$17,1)):INDEX(NG!A$2:A$17,MATCH($A148,NG!A$2:A$17,1)+1))</f>
        <v>6.4592969450326857E-6</v>
      </c>
      <c r="K148" s="8">
        <f>FORECAST($A148,INDEX(NG!D$2:D$18,MATCH($A148,NG!C$2:C$18,1)):INDEX(NG!D$2:D$18,MATCH($A148,NG!C$2:C$18,1)+1),INDEX(NG!C$2:C$18,MATCH($A148,NG!C$2:C$18,1)):INDEX(NG!C$2:C$18,MATCH($A148,NG!C$2:C$18,1)+1))</f>
        <v>1.3777625121597028E-7</v>
      </c>
      <c r="L148" s="8">
        <f>FORECAST($A148,INDEX(NG!F$2:F$14,MATCH($A148,NG!E$2:E$14,1)):INDEX(NG!F$2:F$14,MATCH($A148,NG!E$2:E$14,1)+1),INDEX(NG!E$2:E$14,MATCH($A148,NG!E$2:E$14,1)):INDEX(NG!E$2:E$14,MATCH($A148,NG!E$2:E$14,1)+1))</f>
        <v>7.4400616185060171E-7</v>
      </c>
      <c r="M148" s="8">
        <f>FORECAST($A148,INDEX(NG!H$2:H$14,MATCH($A148,NG!G$2:G$14,1)):INDEX(NG!H$2:H$14,MATCH($A148,NG!G$2:G$14,1)+1),INDEX(NG!G$2:G$14,MATCH($A148,NG!G$2:G$14,1)):INDEX(NG!G$2:G$14,MATCH($A148,NG!G$2:G$14,1)+1))</f>
        <v>4.8241224242790586E-8</v>
      </c>
      <c r="N148" s="3">
        <v>3.0000000000000001E-6</v>
      </c>
      <c r="O148" s="3">
        <v>5.0000000000000003E-10</v>
      </c>
    </row>
    <row r="149" spans="1:15" x14ac:dyDescent="0.35">
      <c r="A149">
        <v>147</v>
      </c>
      <c r="B149" s="39">
        <f t="shared" si="5"/>
        <v>-147</v>
      </c>
      <c r="C149" s="39">
        <v>0</v>
      </c>
      <c r="D149" s="39">
        <v>0</v>
      </c>
      <c r="E149" s="40">
        <v>22.913619896472589</v>
      </c>
      <c r="F149" s="7">
        <f>FORECAST(A149,INDEX(ross!I$3:I$960,MATCH(A149,ross!B$3:B$960,1)):INDEX(ross!I$3:I$960,MATCH(A149,ross!B$3:B$960,1)+1),INDEX(ross!B$3:B$960,MATCH(A149,ross!B$3:B$960,1)):INDEX(ross!B$3:B$960,MATCH(A149,ross!B$3:B$960,1)+1))</f>
        <v>2.7005718064060185</v>
      </c>
      <c r="G149" s="3">
        <f t="shared" si="4"/>
        <v>1.0000000000000001E-30</v>
      </c>
      <c r="H149" s="9">
        <f>FORECAST(A149,INDEX('18O'!C$3:C$29,MATCH(A149,'18O'!A$3:A$29,1)):INDEX('18O'!C$3:C$29,MATCH(A149,'18O'!A$3:A$29,1)+1),INDEX('18O'!A$3:A$29,MATCH(A149,'18O'!A$3:A$29,1)):INDEX('18O'!A$3:A$29,MATCH(A149,'18O'!A$3:A$29,1)+1))</f>
        <v>111.47777777777779</v>
      </c>
      <c r="I149" s="27">
        <f>'39Ar'!E149</f>
        <v>0.54968000000000017</v>
      </c>
      <c r="J149" s="8">
        <f>FORECAST($A149,INDEX(NG!B$2:B$17,MATCH($A149,NG!A$2:A$17,1)):INDEX(NG!B$2:B$17,MATCH($A149,NG!A$2:A$17,1)+1),INDEX(NG!A$2:A$17,MATCH($A149,NG!A$2:A$17,1)):INDEX(NG!A$2:A$17,MATCH($A149,NG!A$2:A$17,1)+1))</f>
        <v>6.4869556635962558E-6</v>
      </c>
      <c r="K149" s="8">
        <f>FORECAST($A149,INDEX(NG!D$2:D$18,MATCH($A149,NG!C$2:C$18,1)):INDEX(NG!D$2:D$18,MATCH($A149,NG!C$2:C$18,1)+1),INDEX(NG!C$2:C$18,MATCH($A149,NG!C$2:C$18,1)):INDEX(NG!C$2:C$18,MATCH($A149,NG!C$2:C$18,1)+1))</f>
        <v>1.3767644057494818E-7</v>
      </c>
      <c r="L149" s="8">
        <f>FORECAST($A149,INDEX(NG!F$2:F$14,MATCH($A149,NG!E$2:E$14,1)):INDEX(NG!F$2:F$14,MATCH($A149,NG!E$2:E$14,1)+1),INDEX(NG!E$2:E$14,MATCH($A149,NG!E$2:E$14,1)):INDEX(NG!E$2:E$14,MATCH($A149,NG!E$2:E$14,1)+1))</f>
        <v>7.4302159672182169E-7</v>
      </c>
      <c r="M149" s="8">
        <f>FORECAST($A149,INDEX(NG!H$2:H$14,MATCH($A149,NG!G$2:G$14,1)):INDEX(NG!H$2:H$14,MATCH($A149,NG!G$2:G$14,1)+1),INDEX(NG!G$2:G$14,MATCH($A149,NG!G$2:G$14,1)):INDEX(NG!G$2:G$14,MATCH($A149,NG!G$2:G$14,1)+1))</f>
        <v>4.8188588419189766E-8</v>
      </c>
      <c r="N149" s="3">
        <v>3.0000000000000001E-6</v>
      </c>
      <c r="O149" s="3">
        <v>5.0000000000000003E-10</v>
      </c>
    </row>
    <row r="150" spans="1:15" x14ac:dyDescent="0.35">
      <c r="A150">
        <v>148</v>
      </c>
      <c r="B150" s="39">
        <f t="shared" si="5"/>
        <v>-148</v>
      </c>
      <c r="C150" s="39">
        <v>0</v>
      </c>
      <c r="D150" s="39">
        <v>0</v>
      </c>
      <c r="E150" s="40">
        <v>22.914922846019707</v>
      </c>
      <c r="F150" s="7">
        <f>FORECAST(A150,INDEX(ross!I$3:I$960,MATCH(A150,ross!B$3:B$960,1)):INDEX(ross!I$3:I$960,MATCH(A150,ross!B$3:B$960,1)+1),INDEX(ross!B$3:B$960,MATCH(A150,ross!B$3:B$960,1)):INDEX(ross!B$3:B$960,MATCH(A150,ross!B$3:B$960,1)+1))</f>
        <v>2.7028589766490994</v>
      </c>
      <c r="G150" s="3">
        <f t="shared" si="4"/>
        <v>1.0000000000000001E-30</v>
      </c>
      <c r="H150" s="9">
        <f>FORECAST(A150,INDEX('18O'!C$3:C$29,MATCH(A150,'18O'!A$3:A$29,1)):INDEX('18O'!C$3:C$29,MATCH(A150,'18O'!A$3:A$29,1)+1),INDEX('18O'!A$3:A$29,MATCH(A150,'18O'!A$3:A$29,1)):INDEX('18O'!A$3:A$29,MATCH(A150,'18O'!A$3:A$29,1)+1))</f>
        <v>111.47777777777779</v>
      </c>
      <c r="I150" s="27">
        <f>'39Ar'!E150</f>
        <v>0.54916000000000009</v>
      </c>
      <c r="J150" s="8">
        <f>FORECAST($A150,INDEX(NG!B$2:B$17,MATCH($A150,NG!A$2:A$17,1)):INDEX(NG!B$2:B$17,MATCH($A150,NG!A$2:A$17,1)+1),INDEX(NG!A$2:A$17,MATCH($A150,NG!A$2:A$17,1)):INDEX(NG!A$2:A$17,MATCH($A150,NG!A$2:A$17,1)+1))</f>
        <v>6.5146143821598259E-6</v>
      </c>
      <c r="K150" s="8">
        <f>FORECAST($A150,INDEX(NG!D$2:D$18,MATCH($A150,NG!C$2:C$18,1)):INDEX(NG!D$2:D$18,MATCH($A150,NG!C$2:C$18,1)+1),INDEX(NG!C$2:C$18,MATCH($A150,NG!C$2:C$18,1)):INDEX(NG!C$2:C$18,MATCH($A150,NG!C$2:C$18,1)+1))</f>
        <v>1.3757662993392611E-7</v>
      </c>
      <c r="L150" s="8">
        <f>FORECAST($A150,INDEX(NG!F$2:F$14,MATCH($A150,NG!E$2:E$14,1)):INDEX(NG!F$2:F$14,MATCH($A150,NG!E$2:E$14,1)+1),INDEX(NG!E$2:E$14,MATCH($A150,NG!E$2:E$14,1)):INDEX(NG!E$2:E$14,MATCH($A150,NG!E$2:E$14,1)+1))</f>
        <v>7.4203703159304167E-7</v>
      </c>
      <c r="M150" s="8">
        <f>FORECAST($A150,INDEX(NG!H$2:H$14,MATCH($A150,NG!G$2:G$14,1)):INDEX(NG!H$2:H$14,MATCH($A150,NG!G$2:G$14,1)+1),INDEX(NG!G$2:G$14,MATCH($A150,NG!G$2:G$14,1)):INDEX(NG!G$2:G$14,MATCH($A150,NG!G$2:G$14,1)+1))</f>
        <v>4.8135952595588947E-8</v>
      </c>
      <c r="N150" s="3">
        <v>3.0000000000000001E-6</v>
      </c>
      <c r="O150" s="3">
        <v>5.0000000000000003E-10</v>
      </c>
    </row>
    <row r="151" spans="1:15" x14ac:dyDescent="0.35">
      <c r="A151">
        <v>149</v>
      </c>
      <c r="B151" s="39">
        <f t="shared" si="5"/>
        <v>-149</v>
      </c>
      <c r="C151" s="39">
        <v>0</v>
      </c>
      <c r="D151" s="39">
        <v>0</v>
      </c>
      <c r="E151" s="40">
        <v>22.917169192953743</v>
      </c>
      <c r="F151" s="7">
        <f>FORECAST(A151,INDEX(ross!I$3:I$960,MATCH(A151,ross!B$3:B$960,1)):INDEX(ross!I$3:I$960,MATCH(A151,ross!B$3:B$960,1)+1),INDEX(ross!B$3:B$960,MATCH(A151,ross!B$3:B$960,1)):INDEX(ross!B$3:B$960,MATCH(A151,ross!B$3:B$960,1)+1))</f>
        <v>2.7051006258503136</v>
      </c>
      <c r="G151" s="3">
        <f t="shared" si="4"/>
        <v>1.0000000000000001E-30</v>
      </c>
      <c r="H151" s="9">
        <f>FORECAST(A151,INDEX('18O'!C$3:C$29,MATCH(A151,'18O'!A$3:A$29,1)):INDEX('18O'!C$3:C$29,MATCH(A151,'18O'!A$3:A$29,1)+1),INDEX('18O'!A$3:A$29,MATCH(A151,'18O'!A$3:A$29,1)):INDEX('18O'!A$3:A$29,MATCH(A151,'18O'!A$3:A$29,1)+1))</f>
        <v>111.47777777777779</v>
      </c>
      <c r="I151" s="27">
        <f>'39Ar'!E151</f>
        <v>0.54864000000000013</v>
      </c>
      <c r="J151" s="8">
        <f>FORECAST($A151,INDEX(NG!B$2:B$17,MATCH($A151,NG!A$2:A$17,1)):INDEX(NG!B$2:B$17,MATCH($A151,NG!A$2:A$17,1)+1),INDEX(NG!A$2:A$17,MATCH($A151,NG!A$2:A$17,1)):INDEX(NG!A$2:A$17,MATCH($A151,NG!A$2:A$17,1)+1))</f>
        <v>6.5422731007233961E-6</v>
      </c>
      <c r="K151" s="8">
        <f>FORECAST($A151,INDEX(NG!D$2:D$18,MATCH($A151,NG!C$2:C$18,1)):INDEX(NG!D$2:D$18,MATCH($A151,NG!C$2:C$18,1)+1),INDEX(NG!C$2:C$18,MATCH($A151,NG!C$2:C$18,1)):INDEX(NG!C$2:C$18,MATCH($A151,NG!C$2:C$18,1)+1))</f>
        <v>1.3747681929290403E-7</v>
      </c>
      <c r="L151" s="8">
        <f>FORECAST($A151,INDEX(NG!F$2:F$14,MATCH($A151,NG!E$2:E$14,1)):INDEX(NG!F$2:F$14,MATCH($A151,NG!E$2:E$14,1)+1),INDEX(NG!E$2:E$14,MATCH($A151,NG!E$2:E$14,1)):INDEX(NG!E$2:E$14,MATCH($A151,NG!E$2:E$14,1)+1))</f>
        <v>7.4105246646426165E-7</v>
      </c>
      <c r="M151" s="8">
        <f>FORECAST($A151,INDEX(NG!H$2:H$14,MATCH($A151,NG!G$2:G$14,1)):INDEX(NG!H$2:H$14,MATCH($A151,NG!G$2:G$14,1)+1),INDEX(NG!G$2:G$14,MATCH($A151,NG!G$2:G$14,1)):INDEX(NG!G$2:G$14,MATCH($A151,NG!G$2:G$14,1)+1))</f>
        <v>4.808331677198812E-8</v>
      </c>
      <c r="N151" s="3">
        <v>3.0000000000000001E-6</v>
      </c>
      <c r="O151" s="3">
        <v>5.0000000000000003E-10</v>
      </c>
    </row>
    <row r="152" spans="1:15" x14ac:dyDescent="0.35">
      <c r="A152">
        <v>150</v>
      </c>
      <c r="B152" s="39">
        <f t="shared" si="5"/>
        <v>-150</v>
      </c>
      <c r="C152" s="39">
        <v>0</v>
      </c>
      <c r="D152" s="39">
        <v>0</v>
      </c>
      <c r="E152" s="40">
        <v>22.920077269575621</v>
      </c>
      <c r="F152" s="7">
        <f>FORECAST(A152,INDEX(ross!I$3:I$960,MATCH(A152,ross!B$3:B$960,1)):INDEX(ross!I$3:I$960,MATCH(A152,ross!B$3:B$960,1)+1),INDEX(ross!B$3:B$960,MATCH(A152,ross!B$3:B$960,1)):INDEX(ross!B$3:B$960,MATCH(A152,ross!B$3:B$960,1)+1))</f>
        <v>2.7067872501415087</v>
      </c>
      <c r="G152" s="3">
        <f t="shared" si="4"/>
        <v>1.0000000000000001E-30</v>
      </c>
      <c r="H152" s="9">
        <f>FORECAST(A152,INDEX('18O'!C$3:C$29,MATCH(A152,'18O'!A$3:A$29,1)):INDEX('18O'!C$3:C$29,MATCH(A152,'18O'!A$3:A$29,1)+1),INDEX('18O'!A$3:A$29,MATCH(A152,'18O'!A$3:A$29,1)):INDEX('18O'!A$3:A$29,MATCH(A152,'18O'!A$3:A$29,1)+1))</f>
        <v>111.47777777777779</v>
      </c>
      <c r="I152" s="27">
        <f>'39Ar'!E152</f>
        <v>0.54812000000000016</v>
      </c>
      <c r="J152" s="8">
        <f>FORECAST($A152,INDEX(NG!B$2:B$17,MATCH($A152,NG!A$2:A$17,1)):INDEX(NG!B$2:B$17,MATCH($A152,NG!A$2:A$17,1)+1),INDEX(NG!A$2:A$17,MATCH($A152,NG!A$2:A$17,1)):INDEX(NG!A$2:A$17,MATCH($A152,NG!A$2:A$17,1)+1))</f>
        <v>6.569931819286967E-6</v>
      </c>
      <c r="K152" s="8">
        <f>FORECAST($A152,INDEX(NG!D$2:D$18,MATCH($A152,NG!C$2:C$18,1)):INDEX(NG!D$2:D$18,MATCH($A152,NG!C$2:C$18,1)+1),INDEX(NG!C$2:C$18,MATCH($A152,NG!C$2:C$18,1)):INDEX(NG!C$2:C$18,MATCH($A152,NG!C$2:C$18,1)+1))</f>
        <v>1.3737700865188196E-7</v>
      </c>
      <c r="L152" s="8">
        <f>FORECAST($A152,INDEX(NG!F$2:F$14,MATCH($A152,NG!E$2:E$14,1)):INDEX(NG!F$2:F$14,MATCH($A152,NG!E$2:E$14,1)+1),INDEX(NG!E$2:E$14,MATCH($A152,NG!E$2:E$14,1)):INDEX(NG!E$2:E$14,MATCH($A152,NG!E$2:E$14,1)+1))</f>
        <v>7.4006790133548163E-7</v>
      </c>
      <c r="M152" s="8">
        <f>FORECAST($A152,INDEX(NG!H$2:H$14,MATCH($A152,NG!G$2:G$14,1)):INDEX(NG!H$2:H$14,MATCH($A152,NG!G$2:G$14,1)+1),INDEX(NG!G$2:G$14,MATCH($A152,NG!G$2:G$14,1)):INDEX(NG!G$2:G$14,MATCH($A152,NG!G$2:G$14,1)+1))</f>
        <v>4.8030680948387301E-8</v>
      </c>
      <c r="N152" s="3">
        <v>3.0000000000000001E-6</v>
      </c>
      <c r="O152" s="3">
        <v>5.0000000000000003E-10</v>
      </c>
    </row>
    <row r="153" spans="1:15" x14ac:dyDescent="0.35">
      <c r="A153">
        <v>151</v>
      </c>
      <c r="B153" s="39">
        <f t="shared" si="5"/>
        <v>-151</v>
      </c>
      <c r="C153" s="39">
        <v>0</v>
      </c>
      <c r="D153" s="39">
        <v>0</v>
      </c>
      <c r="E153" s="40">
        <v>22.922954944824074</v>
      </c>
      <c r="F153" s="7">
        <f>FORECAST(A153,INDEX(ross!I$3:I$960,MATCH(A153,ross!B$3:B$960,1)):INDEX(ross!I$3:I$960,MATCH(A153,ross!B$3:B$960,1)+1),INDEX(ross!B$3:B$960,MATCH(A153,ross!B$3:B$960,1)):INDEX(ross!B$3:B$960,MATCH(A153,ross!B$3:B$960,1)+1))</f>
        <v>2.709348665803617</v>
      </c>
      <c r="G153" s="3">
        <f t="shared" si="4"/>
        <v>1.0000000000000001E-30</v>
      </c>
      <c r="H153" s="9">
        <f>FORECAST(A153,INDEX('18O'!C$3:C$29,MATCH(A153,'18O'!A$3:A$29,1)):INDEX('18O'!C$3:C$29,MATCH(A153,'18O'!A$3:A$29,1)+1),INDEX('18O'!A$3:A$29,MATCH(A153,'18O'!A$3:A$29,1)):INDEX('18O'!A$3:A$29,MATCH(A153,'18O'!A$3:A$29,1)+1))</f>
        <v>111.47777777777779</v>
      </c>
      <c r="I153" s="27">
        <f>'39Ar'!E153</f>
        <v>0.54760000000000009</v>
      </c>
      <c r="J153" s="8">
        <f>FORECAST($A153,INDEX(NG!B$2:B$17,MATCH($A153,NG!A$2:A$17,1)):INDEX(NG!B$2:B$17,MATCH($A153,NG!A$2:A$17,1)+1),INDEX(NG!A$2:A$17,MATCH($A153,NG!A$2:A$17,1)):INDEX(NG!A$2:A$17,MATCH($A153,NG!A$2:A$17,1)+1))</f>
        <v>6.5975905378505372E-6</v>
      </c>
      <c r="K153" s="8">
        <f>FORECAST($A153,INDEX(NG!D$2:D$18,MATCH($A153,NG!C$2:C$18,1)):INDEX(NG!D$2:D$18,MATCH($A153,NG!C$2:C$18,1)+1),INDEX(NG!C$2:C$18,MATCH($A153,NG!C$2:C$18,1)):INDEX(NG!C$2:C$18,MATCH($A153,NG!C$2:C$18,1)+1))</f>
        <v>1.3727719801085988E-7</v>
      </c>
      <c r="L153" s="8">
        <f>FORECAST($A153,INDEX(NG!F$2:F$14,MATCH($A153,NG!E$2:E$14,1)):INDEX(NG!F$2:F$14,MATCH($A153,NG!E$2:E$14,1)+1),INDEX(NG!E$2:E$14,MATCH($A153,NG!E$2:E$14,1)):INDEX(NG!E$2:E$14,MATCH($A153,NG!E$2:E$14,1)+1))</f>
        <v>7.3908333620670151E-7</v>
      </c>
      <c r="M153" s="8">
        <f>FORECAST($A153,INDEX(NG!H$2:H$14,MATCH($A153,NG!G$2:G$14,1)):INDEX(NG!H$2:H$14,MATCH($A153,NG!G$2:G$14,1)+1),INDEX(NG!G$2:G$14,MATCH($A153,NG!G$2:G$14,1)):INDEX(NG!G$2:G$14,MATCH($A153,NG!G$2:G$14,1)+1))</f>
        <v>4.7978045124786481E-8</v>
      </c>
      <c r="N153" s="3">
        <v>3.0000000000000001E-6</v>
      </c>
      <c r="O153" s="3">
        <v>5.0000000000000003E-10</v>
      </c>
    </row>
    <row r="154" spans="1:15" x14ac:dyDescent="0.35">
      <c r="A154">
        <v>152</v>
      </c>
      <c r="B154" s="39">
        <f t="shared" si="5"/>
        <v>-152</v>
      </c>
      <c r="C154" s="39">
        <v>0</v>
      </c>
      <c r="D154" s="39">
        <v>0</v>
      </c>
      <c r="E154" s="40">
        <v>22.925766435560092</v>
      </c>
      <c r="F154" s="7">
        <f>FORECAST(A154,INDEX(ross!I$3:I$960,MATCH(A154,ross!B$3:B$960,1)):INDEX(ross!I$3:I$960,MATCH(A154,ross!B$3:B$960,1)+1),INDEX(ross!B$3:B$960,MATCH(A154,ross!B$3:B$960,1)):INDEX(ross!B$3:B$960,MATCH(A154,ross!B$3:B$960,1)+1))</f>
        <v>2.7114641056150832</v>
      </c>
      <c r="G154" s="3">
        <f t="shared" si="4"/>
        <v>1.0000000000000001E-30</v>
      </c>
      <c r="H154" s="9">
        <f>FORECAST(A154,INDEX('18O'!C$3:C$29,MATCH(A154,'18O'!A$3:A$29,1)):INDEX('18O'!C$3:C$29,MATCH(A154,'18O'!A$3:A$29,1)+1),INDEX('18O'!A$3:A$29,MATCH(A154,'18O'!A$3:A$29,1)):INDEX('18O'!A$3:A$29,MATCH(A154,'18O'!A$3:A$29,1)+1))</f>
        <v>111.47777777777779</v>
      </c>
      <c r="I154" s="27">
        <f>'39Ar'!E154</f>
        <v>0.54708000000000012</v>
      </c>
      <c r="J154" s="8">
        <f>FORECAST($A154,INDEX(NG!B$2:B$17,MATCH($A154,NG!A$2:A$17,1)):INDEX(NG!B$2:B$17,MATCH($A154,NG!A$2:A$17,1)+1),INDEX(NG!A$2:A$17,MATCH($A154,NG!A$2:A$17,1)):INDEX(NG!A$2:A$17,MATCH($A154,NG!A$2:A$17,1)+1))</f>
        <v>6.6252492564141073E-6</v>
      </c>
      <c r="K154" s="8">
        <f>FORECAST($A154,INDEX(NG!D$2:D$18,MATCH($A154,NG!C$2:C$18,1)):INDEX(NG!D$2:D$18,MATCH($A154,NG!C$2:C$18,1)+1),INDEX(NG!C$2:C$18,MATCH($A154,NG!C$2:C$18,1)):INDEX(NG!C$2:C$18,MATCH($A154,NG!C$2:C$18,1)+1))</f>
        <v>1.3717738736983781E-7</v>
      </c>
      <c r="L154" s="8">
        <f>FORECAST($A154,INDEX(NG!F$2:F$14,MATCH($A154,NG!E$2:E$14,1)):INDEX(NG!F$2:F$14,MATCH($A154,NG!E$2:E$14,1)+1),INDEX(NG!E$2:E$14,MATCH($A154,NG!E$2:E$14,1)):INDEX(NG!E$2:E$14,MATCH($A154,NG!E$2:E$14,1)+1))</f>
        <v>7.3809877107792149E-7</v>
      </c>
      <c r="M154" s="8">
        <f>FORECAST($A154,INDEX(NG!H$2:H$14,MATCH($A154,NG!G$2:G$14,1)):INDEX(NG!H$2:H$14,MATCH($A154,NG!G$2:G$14,1)+1),INDEX(NG!G$2:G$14,MATCH($A154,NG!G$2:G$14,1)):INDEX(NG!G$2:G$14,MATCH($A154,NG!G$2:G$14,1)+1))</f>
        <v>4.7925409301185661E-8</v>
      </c>
      <c r="N154" s="3">
        <v>3.0000000000000001E-6</v>
      </c>
      <c r="O154" s="3">
        <v>5.0000000000000003E-10</v>
      </c>
    </row>
    <row r="155" spans="1:15" x14ac:dyDescent="0.35">
      <c r="A155">
        <v>153</v>
      </c>
      <c r="B155" s="39">
        <f t="shared" si="5"/>
        <v>-153</v>
      </c>
      <c r="C155" s="39">
        <v>0</v>
      </c>
      <c r="D155" s="39">
        <v>0</v>
      </c>
      <c r="E155" s="40">
        <v>22.928577926296111</v>
      </c>
      <c r="F155" s="7">
        <f>FORECAST(A155,INDEX(ross!I$3:I$960,MATCH(A155,ross!B$3:B$960,1)):INDEX(ross!I$3:I$960,MATCH(A155,ross!B$3:B$960,1)+1),INDEX(ross!B$3:B$960,MATCH(A155,ross!B$3:B$960,1)):INDEX(ross!B$3:B$960,MATCH(A155,ross!B$3:B$960,1)+1))</f>
        <v>2.7134125917103145</v>
      </c>
      <c r="G155" s="3">
        <f t="shared" si="4"/>
        <v>1.0000000000000001E-30</v>
      </c>
      <c r="H155" s="9">
        <f>FORECAST(A155,INDEX('18O'!C$3:C$29,MATCH(A155,'18O'!A$3:A$29,1)):INDEX('18O'!C$3:C$29,MATCH(A155,'18O'!A$3:A$29,1)+1),INDEX('18O'!A$3:A$29,MATCH(A155,'18O'!A$3:A$29,1)):INDEX('18O'!A$3:A$29,MATCH(A155,'18O'!A$3:A$29,1)+1))</f>
        <v>111.47777777777779</v>
      </c>
      <c r="I155" s="27">
        <f>'39Ar'!E155</f>
        <v>0.54656000000000016</v>
      </c>
      <c r="J155" s="8">
        <f>FORECAST($A155,INDEX(NG!B$2:B$17,MATCH($A155,NG!A$2:A$17,1)):INDEX(NG!B$2:B$17,MATCH($A155,NG!A$2:A$17,1)+1),INDEX(NG!A$2:A$17,MATCH($A155,NG!A$2:A$17,1)):INDEX(NG!A$2:A$17,MATCH($A155,NG!A$2:A$17,1)+1))</f>
        <v>6.6529079749776774E-6</v>
      </c>
      <c r="K155" s="8">
        <f>FORECAST($A155,INDEX(NG!D$2:D$18,MATCH($A155,NG!C$2:C$18,1)):INDEX(NG!D$2:D$18,MATCH($A155,NG!C$2:C$18,1)+1),INDEX(NG!C$2:C$18,MATCH($A155,NG!C$2:C$18,1)):INDEX(NG!C$2:C$18,MATCH($A155,NG!C$2:C$18,1)+1))</f>
        <v>1.3707757672881574E-7</v>
      </c>
      <c r="L155" s="8">
        <f>FORECAST($A155,INDEX(NG!F$2:F$14,MATCH($A155,NG!E$2:E$14,1)):INDEX(NG!F$2:F$14,MATCH($A155,NG!E$2:E$14,1)+1),INDEX(NG!E$2:E$14,MATCH($A155,NG!E$2:E$14,1)):INDEX(NG!E$2:E$14,MATCH($A155,NG!E$2:E$14,1)+1))</f>
        <v>7.3711420594914147E-7</v>
      </c>
      <c r="M155" s="8">
        <f>FORECAST($A155,INDEX(NG!H$2:H$14,MATCH($A155,NG!G$2:G$14,1)):INDEX(NG!H$2:H$14,MATCH($A155,NG!G$2:G$14,1)+1),INDEX(NG!G$2:G$14,MATCH($A155,NG!G$2:G$14,1)):INDEX(NG!G$2:G$14,MATCH($A155,NG!G$2:G$14,1)+1))</f>
        <v>4.7872773477584842E-8</v>
      </c>
      <c r="N155" s="3">
        <v>3.0000000000000001E-6</v>
      </c>
      <c r="O155" s="3">
        <v>5.0000000000000003E-10</v>
      </c>
    </row>
    <row r="156" spans="1:15" x14ac:dyDescent="0.35">
      <c r="A156">
        <v>154</v>
      </c>
      <c r="B156" s="39">
        <f t="shared" si="5"/>
        <v>-154</v>
      </c>
      <c r="C156" s="39">
        <v>0</v>
      </c>
      <c r="D156" s="39">
        <v>0</v>
      </c>
      <c r="E156" s="40">
        <v>22.931180038347652</v>
      </c>
      <c r="F156" s="7">
        <f>FORECAST(A156,INDEX(ross!I$3:I$960,MATCH(A156,ross!B$3:B$960,1)):INDEX(ross!I$3:I$960,MATCH(A156,ross!B$3:B$960,1)+1),INDEX(ross!B$3:B$960,MATCH(A156,ross!B$3:B$960,1)):INDEX(ross!B$3:B$960,MATCH(A156,ross!B$3:B$960,1)+1))</f>
        <v>2.7169415293359664</v>
      </c>
      <c r="G156" s="3">
        <f t="shared" si="4"/>
        <v>1.0000000000000001E-30</v>
      </c>
      <c r="H156" s="9">
        <f>FORECAST(A156,INDEX('18O'!C$3:C$29,MATCH(A156,'18O'!A$3:A$29,1)):INDEX('18O'!C$3:C$29,MATCH(A156,'18O'!A$3:A$29,1)+1),INDEX('18O'!A$3:A$29,MATCH(A156,'18O'!A$3:A$29,1)):INDEX('18O'!A$3:A$29,MATCH(A156,'18O'!A$3:A$29,1)+1))</f>
        <v>111.47777777777779</v>
      </c>
      <c r="I156" s="27">
        <f>'39Ar'!E156</f>
        <v>0.54604000000000008</v>
      </c>
      <c r="J156" s="8">
        <f>FORECAST($A156,INDEX(NG!B$2:B$17,MATCH($A156,NG!A$2:A$17,1)):INDEX(NG!B$2:B$17,MATCH($A156,NG!A$2:A$17,1)+1),INDEX(NG!A$2:A$17,MATCH($A156,NG!A$2:A$17,1)):INDEX(NG!A$2:A$17,MATCH($A156,NG!A$2:A$17,1)+1))</f>
        <v>6.6805666935412475E-6</v>
      </c>
      <c r="K156" s="8">
        <f>FORECAST($A156,INDEX(NG!D$2:D$18,MATCH($A156,NG!C$2:C$18,1)):INDEX(NG!D$2:D$18,MATCH($A156,NG!C$2:C$18,1)+1),INDEX(NG!C$2:C$18,MATCH($A156,NG!C$2:C$18,1)):INDEX(NG!C$2:C$18,MATCH($A156,NG!C$2:C$18,1)+1))</f>
        <v>1.3697776608779364E-7</v>
      </c>
      <c r="L156" s="8">
        <f>FORECAST($A156,INDEX(NG!F$2:F$14,MATCH($A156,NG!E$2:E$14,1)):INDEX(NG!F$2:F$14,MATCH($A156,NG!E$2:E$14,1)+1),INDEX(NG!E$2:E$14,MATCH($A156,NG!E$2:E$14,1)):INDEX(NG!E$2:E$14,MATCH($A156,NG!E$2:E$14,1)+1))</f>
        <v>7.3612964082036134E-7</v>
      </c>
      <c r="M156" s="8">
        <f>FORECAST($A156,INDEX(NG!H$2:H$14,MATCH($A156,NG!G$2:G$14,1)):INDEX(NG!H$2:H$14,MATCH($A156,NG!G$2:G$14,1)+1),INDEX(NG!G$2:G$14,MATCH($A156,NG!G$2:G$14,1)):INDEX(NG!G$2:G$14,MATCH($A156,NG!G$2:G$14,1)+1))</f>
        <v>4.7820137653984022E-8</v>
      </c>
      <c r="N156" s="3">
        <v>3.0000000000000001E-6</v>
      </c>
      <c r="O156" s="3">
        <v>5.0000000000000003E-10</v>
      </c>
    </row>
    <row r="157" spans="1:15" x14ac:dyDescent="0.35">
      <c r="A157">
        <v>155</v>
      </c>
      <c r="B157" s="39">
        <f t="shared" si="5"/>
        <v>-155</v>
      </c>
      <c r="C157" s="39">
        <v>0</v>
      </c>
      <c r="D157" s="39">
        <v>0</v>
      </c>
      <c r="E157" s="40">
        <v>22.93343058313587</v>
      </c>
      <c r="F157" s="7">
        <f>FORECAST(A157,INDEX(ross!I$3:I$960,MATCH(A157,ross!B$3:B$960,1)):INDEX(ross!I$3:I$960,MATCH(A157,ross!B$3:B$960,1)+1),INDEX(ross!B$3:B$960,MATCH(A157,ross!B$3:B$960,1)):INDEX(ross!B$3:B$960,MATCH(A157,ross!B$3:B$960,1)+1))</f>
        <v>2.7192808856615907</v>
      </c>
      <c r="G157" s="3">
        <f t="shared" si="4"/>
        <v>1.0000000000000001E-30</v>
      </c>
      <c r="H157" s="9">
        <f>FORECAST(A157,INDEX('18O'!C$3:C$29,MATCH(A157,'18O'!A$3:A$29,1)):INDEX('18O'!C$3:C$29,MATCH(A157,'18O'!A$3:A$29,1)+1),INDEX('18O'!A$3:A$29,MATCH(A157,'18O'!A$3:A$29,1)):INDEX('18O'!A$3:A$29,MATCH(A157,'18O'!A$3:A$29,1)+1))</f>
        <v>111.47777777777779</v>
      </c>
      <c r="I157" s="27">
        <f>'39Ar'!E157</f>
        <v>0.54552000000000012</v>
      </c>
      <c r="J157" s="8">
        <f>FORECAST($A157,INDEX(NG!B$2:B$17,MATCH($A157,NG!A$2:A$17,1)):INDEX(NG!B$2:B$17,MATCH($A157,NG!A$2:A$17,1)+1),INDEX(NG!A$2:A$17,MATCH($A157,NG!A$2:A$17,1)):INDEX(NG!A$2:A$17,MATCH($A157,NG!A$2:A$17,1)+1))</f>
        <v>6.7082254121048176E-6</v>
      </c>
      <c r="K157" s="8">
        <f>FORECAST($A157,INDEX(NG!D$2:D$18,MATCH($A157,NG!C$2:C$18,1)):INDEX(NG!D$2:D$18,MATCH($A157,NG!C$2:C$18,1)+1),INDEX(NG!C$2:C$18,MATCH($A157,NG!C$2:C$18,1)):INDEX(NG!C$2:C$18,MATCH($A157,NG!C$2:C$18,1)+1))</f>
        <v>1.3687795544677156E-7</v>
      </c>
      <c r="L157" s="8">
        <f>FORECAST($A157,INDEX(NG!F$2:F$14,MATCH($A157,NG!E$2:E$14,1)):INDEX(NG!F$2:F$14,MATCH($A157,NG!E$2:E$14,1)+1),INDEX(NG!E$2:E$14,MATCH($A157,NG!E$2:E$14,1)):INDEX(NG!E$2:E$14,MATCH($A157,NG!E$2:E$14,1)+1))</f>
        <v>7.3514507569158132E-7</v>
      </c>
      <c r="M157" s="8">
        <f>FORECAST($A157,INDEX(NG!H$2:H$14,MATCH($A157,NG!G$2:G$14,1)):INDEX(NG!H$2:H$14,MATCH($A157,NG!G$2:G$14,1)+1),INDEX(NG!G$2:G$14,MATCH($A157,NG!G$2:G$14,1)):INDEX(NG!G$2:G$14,MATCH($A157,NG!G$2:G$14,1)+1))</f>
        <v>4.7767501830383196E-8</v>
      </c>
      <c r="N157" s="3">
        <v>3.0000000000000001E-6</v>
      </c>
      <c r="O157" s="3">
        <v>5.0000000000000003E-10</v>
      </c>
    </row>
    <row r="158" spans="1:15" x14ac:dyDescent="0.35">
      <c r="A158">
        <v>156</v>
      </c>
      <c r="B158" s="39">
        <f t="shared" si="5"/>
        <v>-156</v>
      </c>
      <c r="C158" s="39">
        <v>0</v>
      </c>
      <c r="D158" s="39">
        <v>0</v>
      </c>
      <c r="E158" s="40">
        <v>22.935681127924092</v>
      </c>
      <c r="F158" s="7">
        <f>FORECAST(A158,INDEX(ross!I$3:I$960,MATCH(A158,ross!B$3:B$960,1)):INDEX(ross!I$3:I$960,MATCH(A158,ross!B$3:B$960,1)+1),INDEX(ross!B$3:B$960,MATCH(A158,ross!B$3:B$960,1)):INDEX(ross!B$3:B$960,MATCH(A158,ross!B$3:B$960,1)+1))</f>
        <v>2.7220960777411243</v>
      </c>
      <c r="G158" s="3">
        <f t="shared" si="4"/>
        <v>1.0000000000000001E-30</v>
      </c>
      <c r="H158" s="9">
        <f>FORECAST(A158,INDEX('18O'!C$3:C$29,MATCH(A158,'18O'!A$3:A$29,1)):INDEX('18O'!C$3:C$29,MATCH(A158,'18O'!A$3:A$29,1)+1),INDEX('18O'!A$3:A$29,MATCH(A158,'18O'!A$3:A$29,1)):INDEX('18O'!A$3:A$29,MATCH(A158,'18O'!A$3:A$29,1)+1))</f>
        <v>111.47777777777779</v>
      </c>
      <c r="I158" s="27">
        <f>'39Ar'!E158</f>
        <v>0.54500000000000004</v>
      </c>
      <c r="J158" s="8">
        <f>FORECAST($A158,INDEX(NG!B$2:B$17,MATCH($A158,NG!A$2:A$17,1)):INDEX(NG!B$2:B$17,MATCH($A158,NG!A$2:A$17,1)+1),INDEX(NG!A$2:A$17,MATCH($A158,NG!A$2:A$17,1)):INDEX(NG!A$2:A$17,MATCH($A158,NG!A$2:A$17,1)+1))</f>
        <v>6.7358841306683878E-6</v>
      </c>
      <c r="K158" s="8">
        <f>FORECAST($A158,INDEX(NG!D$2:D$18,MATCH($A158,NG!C$2:C$18,1)):INDEX(NG!D$2:D$18,MATCH($A158,NG!C$2:C$18,1)+1),INDEX(NG!C$2:C$18,MATCH($A158,NG!C$2:C$18,1)):INDEX(NG!C$2:C$18,MATCH($A158,NG!C$2:C$18,1)+1))</f>
        <v>1.3677814480574949E-7</v>
      </c>
      <c r="L158" s="8">
        <f>FORECAST($A158,INDEX(NG!F$2:F$14,MATCH($A158,NG!E$2:E$14,1)):INDEX(NG!F$2:F$14,MATCH($A158,NG!E$2:E$14,1)+1),INDEX(NG!E$2:E$14,MATCH($A158,NG!E$2:E$14,1)):INDEX(NG!E$2:E$14,MATCH($A158,NG!E$2:E$14,1)+1))</f>
        <v>7.341605105628013E-7</v>
      </c>
      <c r="M158" s="8">
        <f>FORECAST($A158,INDEX(NG!H$2:H$14,MATCH($A158,NG!G$2:G$14,1)):INDEX(NG!H$2:H$14,MATCH($A158,NG!G$2:G$14,1)+1),INDEX(NG!G$2:G$14,MATCH($A158,NG!G$2:G$14,1)):INDEX(NG!G$2:G$14,MATCH($A158,NG!G$2:G$14,1)+1))</f>
        <v>4.7714866006782376E-8</v>
      </c>
      <c r="N158" s="3">
        <v>3.0000000000000001E-6</v>
      </c>
      <c r="O158" s="3">
        <v>5.0000000000000003E-10</v>
      </c>
    </row>
    <row r="159" spans="1:15" x14ac:dyDescent="0.35">
      <c r="A159">
        <v>157</v>
      </c>
      <c r="B159" s="39">
        <f t="shared" si="5"/>
        <v>-157</v>
      </c>
      <c r="C159" s="39">
        <v>0</v>
      </c>
      <c r="D159" s="39">
        <v>0</v>
      </c>
      <c r="E159" s="40">
        <v>22.938385123530963</v>
      </c>
      <c r="F159" s="7">
        <f>FORECAST(A159,INDEX(ross!I$3:I$960,MATCH(A159,ross!B$3:B$960,1)):INDEX(ross!I$3:I$960,MATCH(A159,ross!B$3:B$960,1)+1),INDEX(ross!B$3:B$960,MATCH(A159,ross!B$3:B$960,1)):INDEX(ross!B$3:B$960,MATCH(A159,ross!B$3:B$960,1)+1))</f>
        <v>2.7250272984922592</v>
      </c>
      <c r="G159" s="3">
        <f t="shared" si="4"/>
        <v>1.0000000000000001E-30</v>
      </c>
      <c r="H159" s="9">
        <f>FORECAST(A159,INDEX('18O'!C$3:C$29,MATCH(A159,'18O'!A$3:A$29,1)):INDEX('18O'!C$3:C$29,MATCH(A159,'18O'!A$3:A$29,1)+1),INDEX('18O'!A$3:A$29,MATCH(A159,'18O'!A$3:A$29,1)):INDEX('18O'!A$3:A$29,MATCH(A159,'18O'!A$3:A$29,1)+1))</f>
        <v>111.47777777777779</v>
      </c>
      <c r="I159" s="27">
        <f>'39Ar'!E159</f>
        <v>0.5472131147540984</v>
      </c>
      <c r="J159" s="8">
        <f>FORECAST($A159,INDEX(NG!B$2:B$17,MATCH($A159,NG!A$2:A$17,1)):INDEX(NG!B$2:B$17,MATCH($A159,NG!A$2:A$17,1)+1),INDEX(NG!A$2:A$17,MATCH($A159,NG!A$2:A$17,1)):INDEX(NG!A$2:A$17,MATCH($A159,NG!A$2:A$17,1)+1))</f>
        <v>6.7635428492319579E-6</v>
      </c>
      <c r="K159" s="8">
        <f>FORECAST($A159,INDEX(NG!D$2:D$18,MATCH($A159,NG!C$2:C$18,1)):INDEX(NG!D$2:D$18,MATCH($A159,NG!C$2:C$18,1)+1),INDEX(NG!C$2:C$18,MATCH($A159,NG!C$2:C$18,1)):INDEX(NG!C$2:C$18,MATCH($A159,NG!C$2:C$18,1)+1))</f>
        <v>1.3667833416472742E-7</v>
      </c>
      <c r="L159" s="8">
        <f>FORECAST($A159,INDEX(NG!F$2:F$14,MATCH($A159,NG!E$2:E$14,1)):INDEX(NG!F$2:F$14,MATCH($A159,NG!E$2:E$14,1)+1),INDEX(NG!E$2:E$14,MATCH($A159,NG!E$2:E$14,1)):INDEX(NG!E$2:E$14,MATCH($A159,NG!E$2:E$14,1)+1))</f>
        <v>7.3317594543402128E-7</v>
      </c>
      <c r="M159" s="8">
        <f>FORECAST($A159,INDEX(NG!H$2:H$14,MATCH($A159,NG!G$2:G$14,1)):INDEX(NG!H$2:H$14,MATCH($A159,NG!G$2:G$14,1)+1),INDEX(NG!G$2:G$14,MATCH($A159,NG!G$2:G$14,1)):INDEX(NG!G$2:G$14,MATCH($A159,NG!G$2:G$14,1)+1))</f>
        <v>4.7662230183181556E-8</v>
      </c>
      <c r="N159" s="3">
        <v>3.0000000000000001E-6</v>
      </c>
      <c r="O159" s="3">
        <v>5.0000000000000003E-10</v>
      </c>
    </row>
    <row r="160" spans="1:15" x14ac:dyDescent="0.35">
      <c r="A160">
        <v>158</v>
      </c>
      <c r="B160" s="39">
        <f t="shared" si="5"/>
        <v>-158</v>
      </c>
      <c r="C160" s="39">
        <v>0</v>
      </c>
      <c r="D160" s="39">
        <v>0</v>
      </c>
      <c r="E160" s="40">
        <v>22.941685930782768</v>
      </c>
      <c r="F160" s="7">
        <f>FORECAST(A160,INDEX(ross!I$3:I$960,MATCH(A160,ross!B$3:B$960,1)):INDEX(ross!I$3:I$960,MATCH(A160,ross!B$3:B$960,1)+1),INDEX(ross!B$3:B$960,MATCH(A160,ross!B$3:B$960,1)):INDEX(ross!B$3:B$960,MATCH(A160,ross!B$3:B$960,1)+1))</f>
        <v>2.7280405412460809</v>
      </c>
      <c r="G160" s="3">
        <f t="shared" si="4"/>
        <v>1.0000000000000001E-30</v>
      </c>
      <c r="H160" s="9">
        <f>FORECAST(A160,INDEX('18O'!C$3:C$29,MATCH(A160,'18O'!A$3:A$29,1)):INDEX('18O'!C$3:C$29,MATCH(A160,'18O'!A$3:A$29,1)+1),INDEX('18O'!A$3:A$29,MATCH(A160,'18O'!A$3:A$29,1)):INDEX('18O'!A$3:A$29,MATCH(A160,'18O'!A$3:A$29,1)+1))</f>
        <v>111.47777777777779</v>
      </c>
      <c r="I160" s="27">
        <f>'39Ar'!E160</f>
        <v>0.54942622950819675</v>
      </c>
      <c r="J160" s="8">
        <f>FORECAST($A160,INDEX(NG!B$2:B$17,MATCH($A160,NG!A$2:A$17,1)):INDEX(NG!B$2:B$17,MATCH($A160,NG!A$2:A$17,1)+1),INDEX(NG!A$2:A$17,MATCH($A160,NG!A$2:A$17,1)):INDEX(NG!A$2:A$17,MATCH($A160,NG!A$2:A$17,1)+1))</f>
        <v>6.7912015677955288E-6</v>
      </c>
      <c r="K160" s="8">
        <f>FORECAST($A160,INDEX(NG!D$2:D$18,MATCH($A160,NG!C$2:C$18,1)):INDEX(NG!D$2:D$18,MATCH($A160,NG!C$2:C$18,1)+1),INDEX(NG!C$2:C$18,MATCH($A160,NG!C$2:C$18,1)):INDEX(NG!C$2:C$18,MATCH($A160,NG!C$2:C$18,1)+1))</f>
        <v>1.3657852352370534E-7</v>
      </c>
      <c r="L160" s="8">
        <f>FORECAST($A160,INDEX(NG!F$2:F$14,MATCH($A160,NG!E$2:E$14,1)):INDEX(NG!F$2:F$14,MATCH($A160,NG!E$2:E$14,1)+1),INDEX(NG!E$2:E$14,MATCH($A160,NG!E$2:E$14,1)):INDEX(NG!E$2:E$14,MATCH($A160,NG!E$2:E$14,1)+1))</f>
        <v>7.3219138030524126E-7</v>
      </c>
      <c r="M160" s="8">
        <f>FORECAST($A160,INDEX(NG!H$2:H$14,MATCH($A160,NG!G$2:G$14,1)):INDEX(NG!H$2:H$14,MATCH($A160,NG!G$2:G$14,1)+1),INDEX(NG!G$2:G$14,MATCH($A160,NG!G$2:G$14,1)):INDEX(NG!G$2:G$14,MATCH($A160,NG!G$2:G$14,1)+1))</f>
        <v>4.7609594359580736E-8</v>
      </c>
      <c r="N160" s="3">
        <v>3.0000000000000001E-6</v>
      </c>
      <c r="O160" s="3">
        <v>5.0000000000000003E-10</v>
      </c>
    </row>
    <row r="161" spans="1:15" x14ac:dyDescent="0.35">
      <c r="A161">
        <v>159</v>
      </c>
      <c r="B161" s="39">
        <f t="shared" si="5"/>
        <v>-159</v>
      </c>
      <c r="C161" s="39">
        <v>0</v>
      </c>
      <c r="D161" s="39">
        <v>0</v>
      </c>
      <c r="E161" s="40">
        <v>22.946040729069544</v>
      </c>
      <c r="F161" s="7">
        <f>FORECAST(A161,INDEX(ross!I$3:I$960,MATCH(A161,ross!B$3:B$960,1)):INDEX(ross!I$3:I$960,MATCH(A161,ross!B$3:B$960,1)+1),INDEX(ross!B$3:B$960,MATCH(A161,ross!B$3:B$960,1)):INDEX(ross!B$3:B$960,MATCH(A161,ross!B$3:B$960,1)+1))</f>
        <v>2.7287660110192631</v>
      </c>
      <c r="G161" s="3">
        <f t="shared" si="4"/>
        <v>1.0000000000000001E-30</v>
      </c>
      <c r="H161" s="9">
        <f>FORECAST(A161,INDEX('18O'!C$3:C$29,MATCH(A161,'18O'!A$3:A$29,1)):INDEX('18O'!C$3:C$29,MATCH(A161,'18O'!A$3:A$29,1)+1),INDEX('18O'!A$3:A$29,MATCH(A161,'18O'!A$3:A$29,1)):INDEX('18O'!A$3:A$29,MATCH(A161,'18O'!A$3:A$29,1)+1))</f>
        <v>111.47777777777779</v>
      </c>
      <c r="I161" s="27">
        <f>'39Ar'!E161</f>
        <v>0.55163934426229511</v>
      </c>
      <c r="J161" s="8">
        <f>FORECAST($A161,INDEX(NG!B$2:B$17,MATCH($A161,NG!A$2:A$17,1)):INDEX(NG!B$2:B$17,MATCH($A161,NG!A$2:A$17,1)+1),INDEX(NG!A$2:A$17,MATCH($A161,NG!A$2:A$17,1)):INDEX(NG!A$2:A$17,MATCH($A161,NG!A$2:A$17,1)+1))</f>
        <v>6.818860286359099E-6</v>
      </c>
      <c r="K161" s="8">
        <f>FORECAST($A161,INDEX(NG!D$2:D$18,MATCH($A161,NG!C$2:C$18,1)):INDEX(NG!D$2:D$18,MATCH($A161,NG!C$2:C$18,1)+1),INDEX(NG!C$2:C$18,MATCH($A161,NG!C$2:C$18,1)):INDEX(NG!C$2:C$18,MATCH($A161,NG!C$2:C$18,1)+1))</f>
        <v>1.3647871288268324E-7</v>
      </c>
      <c r="L161" s="8">
        <f>FORECAST($A161,INDEX(NG!F$2:F$14,MATCH($A161,NG!E$2:E$14,1)):INDEX(NG!F$2:F$14,MATCH($A161,NG!E$2:E$14,1)+1),INDEX(NG!E$2:E$14,MATCH($A161,NG!E$2:E$14,1)):INDEX(NG!E$2:E$14,MATCH($A161,NG!E$2:E$14,1)+1))</f>
        <v>7.3120681517646124E-7</v>
      </c>
      <c r="M161" s="8">
        <f>FORECAST($A161,INDEX(NG!H$2:H$14,MATCH($A161,NG!G$2:G$14,1)):INDEX(NG!H$2:H$14,MATCH($A161,NG!G$2:G$14,1)+1),INDEX(NG!G$2:G$14,MATCH($A161,NG!G$2:G$14,1)):INDEX(NG!G$2:G$14,MATCH($A161,NG!G$2:G$14,1)+1))</f>
        <v>4.755695853597991E-8</v>
      </c>
      <c r="N161" s="3">
        <v>3.0000000000000001E-6</v>
      </c>
      <c r="O161" s="3">
        <v>5.0000000000000003E-10</v>
      </c>
    </row>
    <row r="162" spans="1:15" x14ac:dyDescent="0.35">
      <c r="A162">
        <v>160</v>
      </c>
      <c r="B162" s="39">
        <f t="shared" si="5"/>
        <v>-160</v>
      </c>
      <c r="C162" s="39">
        <v>0</v>
      </c>
      <c r="D162" s="39">
        <v>0</v>
      </c>
      <c r="E162" s="40">
        <v>22.951814648703362</v>
      </c>
      <c r="F162" s="7">
        <f>FORECAST(A162,INDEX(ross!I$3:I$960,MATCH(A162,ross!B$3:B$960,1)):INDEX(ross!I$3:I$960,MATCH(A162,ross!B$3:B$960,1)+1),INDEX(ross!B$3:B$960,MATCH(A162,ross!B$3:B$960,1)):INDEX(ross!B$3:B$960,MATCH(A162,ross!B$3:B$960,1)+1))</f>
        <v>2.7327873696674074</v>
      </c>
      <c r="G162" s="3">
        <f t="shared" si="4"/>
        <v>1.0000000000000001E-30</v>
      </c>
      <c r="H162" s="9">
        <f>FORECAST(A162,INDEX('18O'!C$3:C$29,MATCH(A162,'18O'!A$3:A$29,1)):INDEX('18O'!C$3:C$29,MATCH(A162,'18O'!A$3:A$29,1)+1),INDEX('18O'!A$3:A$29,MATCH(A162,'18O'!A$3:A$29,1)):INDEX('18O'!A$3:A$29,MATCH(A162,'18O'!A$3:A$29,1)+1))</f>
        <v>111.47720959595959</v>
      </c>
      <c r="I162" s="27">
        <f>'39Ar'!E162</f>
        <v>0.55385245901639346</v>
      </c>
      <c r="J162" s="8">
        <f>FORECAST($A162,INDEX(NG!B$2:B$17,MATCH($A162,NG!A$2:A$17,1)):INDEX(NG!B$2:B$17,MATCH($A162,NG!A$2:A$17,1)+1),INDEX(NG!A$2:A$17,MATCH($A162,NG!A$2:A$17,1)):INDEX(NG!A$2:A$17,MATCH($A162,NG!A$2:A$17,1)+1))</f>
        <v>6.8465190049226691E-6</v>
      </c>
      <c r="K162" s="8">
        <f>FORECAST($A162,INDEX(NG!D$2:D$18,MATCH($A162,NG!C$2:C$18,1)):INDEX(NG!D$2:D$18,MATCH($A162,NG!C$2:C$18,1)+1),INDEX(NG!C$2:C$18,MATCH($A162,NG!C$2:C$18,1)):INDEX(NG!C$2:C$18,MATCH($A162,NG!C$2:C$18,1)+1))</f>
        <v>1.3637890224166117E-7</v>
      </c>
      <c r="L162" s="8">
        <f>FORECAST($A162,INDEX(NG!F$2:F$14,MATCH($A162,NG!E$2:E$14,1)):INDEX(NG!F$2:F$14,MATCH($A162,NG!E$2:E$14,1)+1),INDEX(NG!E$2:E$14,MATCH($A162,NG!E$2:E$14,1)):INDEX(NG!E$2:E$14,MATCH($A162,NG!E$2:E$14,1)+1))</f>
        <v>7.3022225004768112E-7</v>
      </c>
      <c r="M162" s="8">
        <f>FORECAST($A162,INDEX(NG!H$2:H$14,MATCH($A162,NG!G$2:G$14,1)):INDEX(NG!H$2:H$14,MATCH($A162,NG!G$2:G$14,1)+1),INDEX(NG!G$2:G$14,MATCH($A162,NG!G$2:G$14,1)):INDEX(NG!G$2:G$14,MATCH($A162,NG!G$2:G$14,1)+1))</f>
        <v>4.750432271237909E-8</v>
      </c>
      <c r="N162" s="3">
        <v>3.0000000000000001E-6</v>
      </c>
      <c r="O162" s="3">
        <v>5.0000000000000003E-10</v>
      </c>
    </row>
    <row r="163" spans="1:15" x14ac:dyDescent="0.35">
      <c r="A163">
        <v>161</v>
      </c>
      <c r="B163" s="39">
        <f t="shared" si="5"/>
        <v>-161</v>
      </c>
      <c r="C163" s="39">
        <v>0</v>
      </c>
      <c r="D163" s="39">
        <v>0</v>
      </c>
      <c r="E163" s="40">
        <v>22.956802445136375</v>
      </c>
      <c r="F163" s="7">
        <f>FORECAST(A163,INDEX(ross!I$3:I$960,MATCH(A163,ross!B$3:B$960,1)):INDEX(ross!I$3:I$960,MATCH(A163,ross!B$3:B$960,1)+1),INDEX(ross!B$3:B$960,MATCH(A163,ross!B$3:B$960,1)):INDEX(ross!B$3:B$960,MATCH(A163,ross!B$3:B$960,1)+1))</f>
        <v>2.7347632539045064</v>
      </c>
      <c r="G163" s="3">
        <f t="shared" si="4"/>
        <v>1.0000000000000001E-30</v>
      </c>
      <c r="H163" s="9">
        <f>FORECAST(A163,INDEX('18O'!C$3:C$29,MATCH(A163,'18O'!A$3:A$29,1)):INDEX('18O'!C$3:C$29,MATCH(A163,'18O'!A$3:A$29,1)+1),INDEX('18O'!A$3:A$29,MATCH(A163,'18O'!A$3:A$29,1)):INDEX('18O'!A$3:A$29,MATCH(A163,'18O'!A$3:A$29,1)+1))</f>
        <v>111.47659090909092</v>
      </c>
      <c r="I163" s="27">
        <f>'39Ar'!E163</f>
        <v>0.55606557377049182</v>
      </c>
      <c r="J163" s="8">
        <f>FORECAST($A163,INDEX(NG!B$2:B$17,MATCH($A163,NG!A$2:A$17,1)):INDEX(NG!B$2:B$17,MATCH($A163,NG!A$2:A$17,1)+1),INDEX(NG!A$2:A$17,MATCH($A163,NG!A$2:A$17,1)):INDEX(NG!A$2:A$17,MATCH($A163,NG!A$2:A$17,1)+1))</f>
        <v>6.8741777234862392E-6</v>
      </c>
      <c r="K163" s="8">
        <f>FORECAST($A163,INDEX(NG!D$2:D$18,MATCH($A163,NG!C$2:C$18,1)):INDEX(NG!D$2:D$18,MATCH($A163,NG!C$2:C$18,1)+1),INDEX(NG!C$2:C$18,MATCH($A163,NG!C$2:C$18,1)):INDEX(NG!C$2:C$18,MATCH($A163,NG!C$2:C$18,1)+1))</f>
        <v>1.3627909160063909E-7</v>
      </c>
      <c r="L163" s="8">
        <f>FORECAST($A163,INDEX(NG!F$2:F$14,MATCH($A163,NG!E$2:E$14,1)):INDEX(NG!F$2:F$14,MATCH($A163,NG!E$2:E$14,1)+1),INDEX(NG!E$2:E$14,MATCH($A163,NG!E$2:E$14,1)):INDEX(NG!E$2:E$14,MATCH($A163,NG!E$2:E$14,1)+1))</f>
        <v>7.292376849189011E-7</v>
      </c>
      <c r="M163" s="8">
        <f>FORECAST($A163,INDEX(NG!H$2:H$14,MATCH($A163,NG!G$2:G$14,1)):INDEX(NG!H$2:H$14,MATCH($A163,NG!G$2:G$14,1)+1),INDEX(NG!G$2:G$14,MATCH($A163,NG!G$2:G$14,1)):INDEX(NG!G$2:G$14,MATCH($A163,NG!G$2:G$14,1)+1))</f>
        <v>4.7451686888778271E-8</v>
      </c>
      <c r="N163" s="3">
        <v>3.0000000000000001E-6</v>
      </c>
      <c r="O163" s="3">
        <v>5.0000000000000003E-10</v>
      </c>
    </row>
    <row r="164" spans="1:15" x14ac:dyDescent="0.35">
      <c r="A164">
        <v>162</v>
      </c>
      <c r="B164" s="39">
        <f t="shared" si="5"/>
        <v>-162</v>
      </c>
      <c r="C164" s="39">
        <v>0</v>
      </c>
      <c r="D164" s="39">
        <v>0</v>
      </c>
      <c r="E164" s="40">
        <v>22.960707357374261</v>
      </c>
      <c r="F164" s="7">
        <f>FORECAST(A164,INDEX(ross!I$3:I$960,MATCH(A164,ross!B$3:B$960,1)):INDEX(ross!I$3:I$960,MATCH(A164,ross!B$3:B$960,1)+1),INDEX(ross!B$3:B$960,MATCH(A164,ross!B$3:B$960,1)):INDEX(ross!B$3:B$960,MATCH(A164,ross!B$3:B$960,1)+1))</f>
        <v>2.7378562489801914</v>
      </c>
      <c r="G164" s="3">
        <f t="shared" si="4"/>
        <v>1.0000000000000001E-30</v>
      </c>
      <c r="H164" s="9">
        <f>FORECAST(A164,INDEX('18O'!C$3:C$29,MATCH(A164,'18O'!A$3:A$29,1)):INDEX('18O'!C$3:C$29,MATCH(A164,'18O'!A$3:A$29,1)+1),INDEX('18O'!A$3:A$29,MATCH(A164,'18O'!A$3:A$29,1)):INDEX('18O'!A$3:A$29,MATCH(A164,'18O'!A$3:A$29,1)+1))</f>
        <v>111.47597222222223</v>
      </c>
      <c r="I164" s="27">
        <f>'39Ar'!E164</f>
        <v>0.55827868852459028</v>
      </c>
      <c r="J164" s="8">
        <f>FORECAST($A164,INDEX(NG!B$2:B$17,MATCH($A164,NG!A$2:A$17,1)):INDEX(NG!B$2:B$17,MATCH($A164,NG!A$2:A$17,1)+1),INDEX(NG!A$2:A$17,MATCH($A164,NG!A$2:A$17,1)):INDEX(NG!A$2:A$17,MATCH($A164,NG!A$2:A$17,1)+1))</f>
        <v>6.9018364420498093E-6</v>
      </c>
      <c r="K164" s="8">
        <f>FORECAST($A164,INDEX(NG!D$2:D$18,MATCH($A164,NG!C$2:C$18,1)):INDEX(NG!D$2:D$18,MATCH($A164,NG!C$2:C$18,1)+1),INDEX(NG!C$2:C$18,MATCH($A164,NG!C$2:C$18,1)):INDEX(NG!C$2:C$18,MATCH($A164,NG!C$2:C$18,1)+1))</f>
        <v>1.3617928095961702E-7</v>
      </c>
      <c r="L164" s="8">
        <f>FORECAST($A164,INDEX(NG!F$2:F$14,MATCH($A164,NG!E$2:E$14,1)):INDEX(NG!F$2:F$14,MATCH($A164,NG!E$2:E$14,1)+1),INDEX(NG!E$2:E$14,MATCH($A164,NG!E$2:E$14,1)):INDEX(NG!E$2:E$14,MATCH($A164,NG!E$2:E$14,1)+1))</f>
        <v>7.2825311979012108E-7</v>
      </c>
      <c r="M164" s="8">
        <f>FORECAST($A164,INDEX(NG!H$2:H$14,MATCH($A164,NG!G$2:G$14,1)):INDEX(NG!H$2:H$14,MATCH($A164,NG!G$2:G$14,1)+1),INDEX(NG!G$2:G$14,MATCH($A164,NG!G$2:G$14,1)):INDEX(NG!G$2:G$14,MATCH($A164,NG!G$2:G$14,1)+1))</f>
        <v>4.7399051065177451E-8</v>
      </c>
      <c r="N164" s="3">
        <v>3.0000000000000001E-6</v>
      </c>
      <c r="O164" s="3">
        <v>5.0000000000000003E-10</v>
      </c>
    </row>
    <row r="165" spans="1:15" x14ac:dyDescent="0.35">
      <c r="A165">
        <v>163</v>
      </c>
      <c r="B165" s="39">
        <f t="shared" si="5"/>
        <v>-163</v>
      </c>
      <c r="C165" s="39">
        <v>0</v>
      </c>
      <c r="D165" s="39">
        <v>0</v>
      </c>
      <c r="E165" s="40">
        <v>22.964612269612147</v>
      </c>
      <c r="F165" s="7">
        <f>FORECAST(A165,INDEX(ross!I$3:I$960,MATCH(A165,ross!B$3:B$960,1)):INDEX(ross!I$3:I$960,MATCH(A165,ross!B$3:B$960,1)+1),INDEX(ross!B$3:B$960,MATCH(A165,ross!B$3:B$960,1)):INDEX(ross!B$3:B$960,MATCH(A165,ross!B$3:B$960,1)+1))</f>
        <v>2.7389241093192416</v>
      </c>
      <c r="G165" s="3">
        <f t="shared" si="4"/>
        <v>1.0000000000000001E-30</v>
      </c>
      <c r="H165" s="9">
        <f>FORECAST(A165,INDEX('18O'!C$3:C$29,MATCH(A165,'18O'!A$3:A$29,1)):INDEX('18O'!C$3:C$29,MATCH(A165,'18O'!A$3:A$29,1)+1),INDEX('18O'!A$3:A$29,MATCH(A165,'18O'!A$3:A$29,1)):INDEX('18O'!A$3:A$29,MATCH(A165,'18O'!A$3:A$29,1)+1))</f>
        <v>111.47535353535353</v>
      </c>
      <c r="I165" s="27">
        <f>'39Ar'!E165</f>
        <v>0.56049180327868853</v>
      </c>
      <c r="J165" s="8">
        <f>FORECAST($A165,INDEX(NG!B$2:B$17,MATCH($A165,NG!A$2:A$17,1)):INDEX(NG!B$2:B$17,MATCH($A165,NG!A$2:A$17,1)+1),INDEX(NG!A$2:A$17,MATCH($A165,NG!A$2:A$17,1)):INDEX(NG!A$2:A$17,MATCH($A165,NG!A$2:A$17,1)+1))</f>
        <v>6.9294951606133795E-6</v>
      </c>
      <c r="K165" s="8">
        <f>FORECAST($A165,INDEX(NG!D$2:D$18,MATCH($A165,NG!C$2:C$18,1)):INDEX(NG!D$2:D$18,MATCH($A165,NG!C$2:C$18,1)+1),INDEX(NG!C$2:C$18,MATCH($A165,NG!C$2:C$18,1)):INDEX(NG!C$2:C$18,MATCH($A165,NG!C$2:C$18,1)+1))</f>
        <v>1.3607947031859495E-7</v>
      </c>
      <c r="L165" s="8">
        <f>FORECAST($A165,INDEX(NG!F$2:F$14,MATCH($A165,NG!E$2:E$14,1)):INDEX(NG!F$2:F$14,MATCH($A165,NG!E$2:E$14,1)+1),INDEX(NG!E$2:E$14,MATCH($A165,NG!E$2:E$14,1)):INDEX(NG!E$2:E$14,MATCH($A165,NG!E$2:E$14,1)+1))</f>
        <v>7.2726855466134106E-7</v>
      </c>
      <c r="M165" s="8">
        <f>FORECAST($A165,INDEX(NG!H$2:H$14,MATCH($A165,NG!G$2:G$14,1)):INDEX(NG!H$2:H$14,MATCH($A165,NG!G$2:G$14,1)+1),INDEX(NG!G$2:G$14,MATCH($A165,NG!G$2:G$14,1)):INDEX(NG!G$2:G$14,MATCH($A165,NG!G$2:G$14,1)+1))</f>
        <v>4.7346415241576631E-8</v>
      </c>
      <c r="N165" s="3">
        <v>3.0000000000000001E-6</v>
      </c>
      <c r="O165" s="3">
        <v>5.0000000000000003E-10</v>
      </c>
    </row>
    <row r="166" spans="1:15" x14ac:dyDescent="0.35">
      <c r="A166">
        <v>164</v>
      </c>
      <c r="B166" s="39">
        <f t="shared" si="5"/>
        <v>-164</v>
      </c>
      <c r="C166" s="39">
        <v>0</v>
      </c>
      <c r="D166" s="39">
        <v>0</v>
      </c>
      <c r="E166" s="40">
        <v>22.972568537678743</v>
      </c>
      <c r="F166" s="7">
        <f>FORECAST(A166,INDEX(ross!I$3:I$960,MATCH(A166,ross!B$3:B$960,1)):INDEX(ross!I$3:I$960,MATCH(A166,ross!B$3:B$960,1)+1),INDEX(ross!B$3:B$960,MATCH(A166,ross!B$3:B$960,1)):INDEX(ross!B$3:B$960,MATCH(A166,ross!B$3:B$960,1)+1))</f>
        <v>2.74241380891449</v>
      </c>
      <c r="G166" s="3">
        <f t="shared" si="4"/>
        <v>1.0000000000000001E-30</v>
      </c>
      <c r="H166" s="9">
        <f>FORECAST(A166,INDEX('18O'!C$3:C$29,MATCH(A166,'18O'!A$3:A$29,1)):INDEX('18O'!C$3:C$29,MATCH(A166,'18O'!A$3:A$29,1)+1),INDEX('18O'!A$3:A$29,MATCH(A166,'18O'!A$3:A$29,1)):INDEX('18O'!A$3:A$29,MATCH(A166,'18O'!A$3:A$29,1)+1))</f>
        <v>111.47473484848486</v>
      </c>
      <c r="I166" s="27">
        <f>'39Ar'!E166</f>
        <v>0.56270491803278699</v>
      </c>
      <c r="J166" s="8">
        <f>FORECAST($A166,INDEX(NG!B$2:B$17,MATCH($A166,NG!A$2:A$17,1)):INDEX(NG!B$2:B$17,MATCH($A166,NG!A$2:A$17,1)+1),INDEX(NG!A$2:A$17,MATCH($A166,NG!A$2:A$17,1)):INDEX(NG!A$2:A$17,MATCH($A166,NG!A$2:A$17,1)+1))</f>
        <v>6.9571538791769496E-6</v>
      </c>
      <c r="K166" s="8">
        <f>FORECAST($A166,INDEX(NG!D$2:D$18,MATCH($A166,NG!C$2:C$18,1)):INDEX(NG!D$2:D$18,MATCH($A166,NG!C$2:C$18,1)+1),INDEX(NG!C$2:C$18,MATCH($A166,NG!C$2:C$18,1)):INDEX(NG!C$2:C$18,MATCH($A166,NG!C$2:C$18,1)+1))</f>
        <v>1.3597965967757287E-7</v>
      </c>
      <c r="L166" s="8">
        <f>FORECAST($A166,INDEX(NG!F$2:F$14,MATCH($A166,NG!E$2:E$14,1)):INDEX(NG!F$2:F$14,MATCH($A166,NG!E$2:E$14,1)+1),INDEX(NG!E$2:E$14,MATCH($A166,NG!E$2:E$14,1)):INDEX(NG!E$2:E$14,MATCH($A166,NG!E$2:E$14,1)+1))</f>
        <v>7.2628398953256093E-7</v>
      </c>
      <c r="M166" s="8">
        <f>FORECAST($A166,INDEX(NG!H$2:H$14,MATCH($A166,NG!G$2:G$14,1)):INDEX(NG!H$2:H$14,MATCH($A166,NG!G$2:G$14,1)+1),INDEX(NG!G$2:G$14,MATCH($A166,NG!G$2:G$14,1)):INDEX(NG!G$2:G$14,MATCH($A166,NG!G$2:G$14,1)+1))</f>
        <v>4.7293779417975812E-8</v>
      </c>
      <c r="N166" s="3">
        <v>3.0000000000000001E-6</v>
      </c>
      <c r="O166" s="3">
        <v>5.0000000000000003E-10</v>
      </c>
    </row>
    <row r="167" spans="1:15" x14ac:dyDescent="0.35">
      <c r="A167">
        <v>165</v>
      </c>
      <c r="B167" s="39">
        <f t="shared" si="5"/>
        <v>-165</v>
      </c>
      <c r="C167" s="39">
        <v>0</v>
      </c>
      <c r="D167" s="39">
        <v>0</v>
      </c>
      <c r="E167" s="40">
        <v>22.981076112692648</v>
      </c>
      <c r="F167" s="7">
        <f>FORECAST(A167,INDEX(ross!I$3:I$960,MATCH(A167,ross!B$3:B$960,1)):INDEX(ross!I$3:I$960,MATCH(A167,ross!B$3:B$960,1)+1),INDEX(ross!B$3:B$960,MATCH(A167,ross!B$3:B$960,1)):INDEX(ross!B$3:B$960,MATCH(A167,ross!B$3:B$960,1)+1))</f>
        <v>2.7455746614556404</v>
      </c>
      <c r="G167" s="3">
        <f t="shared" si="4"/>
        <v>1.0000000000000001E-30</v>
      </c>
      <c r="H167" s="9">
        <f>FORECAST(A167,INDEX('18O'!C$3:C$29,MATCH(A167,'18O'!A$3:A$29,1)):INDEX('18O'!C$3:C$29,MATCH(A167,'18O'!A$3:A$29,1)+1),INDEX('18O'!A$3:A$29,MATCH(A167,'18O'!A$3:A$29,1)):INDEX('18O'!A$3:A$29,MATCH(A167,'18O'!A$3:A$29,1)+1))</f>
        <v>111.47411616161617</v>
      </c>
      <c r="I167" s="27">
        <f>'39Ar'!E167</f>
        <v>0.56491803278688524</v>
      </c>
      <c r="J167" s="8">
        <f>FORECAST($A167,INDEX(NG!B$2:B$17,MATCH($A167,NG!A$2:A$17,1)):INDEX(NG!B$2:B$17,MATCH($A167,NG!A$2:A$17,1)+1),INDEX(NG!A$2:A$17,MATCH($A167,NG!A$2:A$17,1)):INDEX(NG!A$2:A$17,MATCH($A167,NG!A$2:A$17,1)+1))</f>
        <v>6.9848125977405205E-6</v>
      </c>
      <c r="K167" s="8">
        <f>FORECAST($A167,INDEX(NG!D$2:D$18,MATCH($A167,NG!C$2:C$18,1)):INDEX(NG!D$2:D$18,MATCH($A167,NG!C$2:C$18,1)+1),INDEX(NG!C$2:C$18,MATCH($A167,NG!C$2:C$18,1)):INDEX(NG!C$2:C$18,MATCH($A167,NG!C$2:C$18,1)+1))</f>
        <v>1.358798490365508E-7</v>
      </c>
      <c r="L167" s="8">
        <f>FORECAST($A167,INDEX(NG!F$2:F$14,MATCH($A167,NG!E$2:E$14,1)):INDEX(NG!F$2:F$14,MATCH($A167,NG!E$2:E$14,1)+1),INDEX(NG!E$2:E$14,MATCH($A167,NG!E$2:E$14,1)):INDEX(NG!E$2:E$14,MATCH($A167,NG!E$2:E$14,1)+1))</f>
        <v>7.2529942440378092E-7</v>
      </c>
      <c r="M167" s="8">
        <f>FORECAST($A167,INDEX(NG!H$2:H$14,MATCH($A167,NG!G$2:G$14,1)):INDEX(NG!H$2:H$14,MATCH($A167,NG!G$2:G$14,1)+1),INDEX(NG!G$2:G$14,MATCH($A167,NG!G$2:G$14,1)):INDEX(NG!G$2:G$14,MATCH($A167,NG!G$2:G$14,1)+1))</f>
        <v>4.7241143594374985E-8</v>
      </c>
      <c r="N167" s="3">
        <v>3.0000000000000001E-6</v>
      </c>
      <c r="O167" s="3">
        <v>5.0000000000000003E-10</v>
      </c>
    </row>
    <row r="168" spans="1:15" x14ac:dyDescent="0.35">
      <c r="A168">
        <v>166</v>
      </c>
      <c r="B168" s="39">
        <f t="shared" si="5"/>
        <v>-166</v>
      </c>
      <c r="C168" s="39">
        <v>0</v>
      </c>
      <c r="D168" s="39">
        <v>0</v>
      </c>
      <c r="E168" s="40">
        <v>22.988212107228332</v>
      </c>
      <c r="F168" s="7">
        <f>FORECAST(A168,INDEX(ross!I$3:I$960,MATCH(A168,ross!B$3:B$960,1)):INDEX(ross!I$3:I$960,MATCH(A168,ross!B$3:B$960,1)+1),INDEX(ross!B$3:B$960,MATCH(A168,ross!B$3:B$960,1)):INDEX(ross!B$3:B$960,MATCH(A168,ross!B$3:B$960,1)+1))</f>
        <v>2.7481647624570193</v>
      </c>
      <c r="G168" s="3">
        <f t="shared" si="4"/>
        <v>1.0000000000000001E-30</v>
      </c>
      <c r="H168" s="9">
        <f>FORECAST(A168,INDEX('18O'!C$3:C$29,MATCH(A168,'18O'!A$3:A$29,1)):INDEX('18O'!C$3:C$29,MATCH(A168,'18O'!A$3:A$29,1)+1),INDEX('18O'!A$3:A$29,MATCH(A168,'18O'!A$3:A$29,1)):INDEX('18O'!A$3:A$29,MATCH(A168,'18O'!A$3:A$29,1)+1))</f>
        <v>111.47349747474748</v>
      </c>
      <c r="I168" s="27">
        <f>'39Ar'!E168</f>
        <v>0.5671311475409837</v>
      </c>
      <c r="J168" s="8">
        <f>FORECAST($A168,INDEX(NG!B$2:B$17,MATCH($A168,NG!A$2:A$17,1)):INDEX(NG!B$2:B$17,MATCH($A168,NG!A$2:A$17,1)+1),INDEX(NG!A$2:A$17,MATCH($A168,NG!A$2:A$17,1)):INDEX(NG!A$2:A$17,MATCH($A168,NG!A$2:A$17,1)+1))</f>
        <v>7.0124713163040907E-6</v>
      </c>
      <c r="K168" s="8">
        <f>FORECAST($A168,INDEX(NG!D$2:D$18,MATCH($A168,NG!C$2:C$18,1)):INDEX(NG!D$2:D$18,MATCH($A168,NG!C$2:C$18,1)+1),INDEX(NG!C$2:C$18,MATCH($A168,NG!C$2:C$18,1)):INDEX(NG!C$2:C$18,MATCH($A168,NG!C$2:C$18,1)+1))</f>
        <v>1.357800383955287E-7</v>
      </c>
      <c r="L168" s="8">
        <f>FORECAST($A168,INDEX(NG!F$2:F$14,MATCH($A168,NG!E$2:E$14,1)):INDEX(NG!F$2:F$14,MATCH($A168,NG!E$2:E$14,1)+1),INDEX(NG!E$2:E$14,MATCH($A168,NG!E$2:E$14,1)):INDEX(NG!E$2:E$14,MATCH($A168,NG!E$2:E$14,1)+1))</f>
        <v>7.243148592750009E-7</v>
      </c>
      <c r="M168" s="8">
        <f>FORECAST($A168,INDEX(NG!H$2:H$14,MATCH($A168,NG!G$2:G$14,1)):INDEX(NG!H$2:H$14,MATCH($A168,NG!G$2:G$14,1)+1),INDEX(NG!G$2:G$14,MATCH($A168,NG!G$2:G$14,1)):INDEX(NG!G$2:G$14,MATCH($A168,NG!G$2:G$14,1)+1))</f>
        <v>4.7188507770774166E-8</v>
      </c>
      <c r="N168" s="3">
        <v>3.0000000000000001E-6</v>
      </c>
      <c r="O168" s="3">
        <v>5.0000000000000003E-10</v>
      </c>
    </row>
    <row r="169" spans="1:15" x14ac:dyDescent="0.35">
      <c r="A169">
        <v>167</v>
      </c>
      <c r="B169" s="39">
        <f t="shared" si="5"/>
        <v>-167</v>
      </c>
      <c r="C169" s="39">
        <v>0</v>
      </c>
      <c r="D169" s="39">
        <v>0</v>
      </c>
      <c r="E169" s="40">
        <v>22.99485812580841</v>
      </c>
      <c r="F169" s="7">
        <f>FORECAST(A169,INDEX(ross!I$3:I$960,MATCH(A169,ross!B$3:B$960,1)):INDEX(ross!I$3:I$960,MATCH(A169,ross!B$3:B$960,1)+1),INDEX(ross!B$3:B$960,MATCH(A169,ross!B$3:B$960,1)):INDEX(ross!B$3:B$960,MATCH(A169,ross!B$3:B$960,1)+1))</f>
        <v>2.7512343404187178</v>
      </c>
      <c r="G169" s="3">
        <f t="shared" si="4"/>
        <v>1.0000000000000001E-30</v>
      </c>
      <c r="H169" s="9">
        <f>FORECAST(A169,INDEX('18O'!C$3:C$29,MATCH(A169,'18O'!A$3:A$29,1)):INDEX('18O'!C$3:C$29,MATCH(A169,'18O'!A$3:A$29,1)+1),INDEX('18O'!A$3:A$29,MATCH(A169,'18O'!A$3:A$29,1)):INDEX('18O'!A$3:A$29,MATCH(A169,'18O'!A$3:A$29,1)+1))</f>
        <v>111.4728787878788</v>
      </c>
      <c r="I169" s="27">
        <f>'39Ar'!E169</f>
        <v>0.56934426229508195</v>
      </c>
      <c r="J169" s="8">
        <f>FORECAST($A169,INDEX(NG!B$2:B$17,MATCH($A169,NG!A$2:A$17,1)):INDEX(NG!B$2:B$17,MATCH($A169,NG!A$2:A$17,1)+1),INDEX(NG!A$2:A$17,MATCH($A169,NG!A$2:A$17,1)):INDEX(NG!A$2:A$17,MATCH($A169,NG!A$2:A$17,1)+1))</f>
        <v>7.0401300348676608E-6</v>
      </c>
      <c r="K169" s="8">
        <f>FORECAST($A169,INDEX(NG!D$2:D$18,MATCH($A169,NG!C$2:C$18,1)):INDEX(NG!D$2:D$18,MATCH($A169,NG!C$2:C$18,1)+1),INDEX(NG!C$2:C$18,MATCH($A169,NG!C$2:C$18,1)):INDEX(NG!C$2:C$18,MATCH($A169,NG!C$2:C$18,1)+1))</f>
        <v>1.3568022775450663E-7</v>
      </c>
      <c r="L169" s="8">
        <f>FORECAST($A169,INDEX(NG!F$2:F$14,MATCH($A169,NG!E$2:E$14,1)):INDEX(NG!F$2:F$14,MATCH($A169,NG!E$2:E$14,1)+1),INDEX(NG!E$2:E$14,MATCH($A169,NG!E$2:E$14,1)):INDEX(NG!E$2:E$14,MATCH($A169,NG!E$2:E$14,1)+1))</f>
        <v>7.2333029414622088E-7</v>
      </c>
      <c r="M169" s="8">
        <f>FORECAST($A169,INDEX(NG!H$2:H$14,MATCH($A169,NG!G$2:G$14,1)):INDEX(NG!H$2:H$14,MATCH($A169,NG!G$2:G$14,1)+1),INDEX(NG!G$2:G$14,MATCH($A169,NG!G$2:G$14,1)):INDEX(NG!G$2:G$14,MATCH($A169,NG!G$2:G$14,1)+1))</f>
        <v>4.7135871947173346E-8</v>
      </c>
      <c r="N169" s="3">
        <v>3.0000000000000001E-6</v>
      </c>
      <c r="O169" s="3">
        <v>5.0000000000000003E-10</v>
      </c>
    </row>
    <row r="170" spans="1:15" x14ac:dyDescent="0.35">
      <c r="A170">
        <v>168</v>
      </c>
      <c r="B170" s="39">
        <f t="shared" si="5"/>
        <v>-168</v>
      </c>
      <c r="C170" s="39">
        <v>0</v>
      </c>
      <c r="D170" s="39">
        <v>0</v>
      </c>
      <c r="E170" s="40">
        <v>22.997770601941063</v>
      </c>
      <c r="F170" s="7">
        <f>FORECAST(A170,INDEX(ross!I$3:I$960,MATCH(A170,ross!B$3:B$960,1)):INDEX(ross!I$3:I$960,MATCH(A170,ross!B$3:B$960,1)+1),INDEX(ross!B$3:B$960,MATCH(A170,ross!B$3:B$960,1)):INDEX(ross!B$3:B$960,MATCH(A170,ross!B$3:B$960,1)+1))</f>
        <v>2.7555334251778234</v>
      </c>
      <c r="G170" s="3">
        <f t="shared" si="4"/>
        <v>1.0000000000000001E-30</v>
      </c>
      <c r="H170" s="9">
        <f>FORECAST(A170,INDEX('18O'!C$3:C$29,MATCH(A170,'18O'!A$3:A$29,1)):INDEX('18O'!C$3:C$29,MATCH(A170,'18O'!A$3:A$29,1)+1),INDEX('18O'!A$3:A$29,MATCH(A170,'18O'!A$3:A$29,1)):INDEX('18O'!A$3:A$29,MATCH(A170,'18O'!A$3:A$29,1)+1))</f>
        <v>111.47226010101011</v>
      </c>
      <c r="I170" s="27">
        <f>'39Ar'!E170</f>
        <v>0.57155737704918042</v>
      </c>
      <c r="J170" s="8">
        <f>FORECAST($A170,INDEX(NG!B$2:B$17,MATCH($A170,NG!A$2:A$17,1)):INDEX(NG!B$2:B$17,MATCH($A170,NG!A$2:A$17,1)+1),INDEX(NG!A$2:A$17,MATCH($A170,NG!A$2:A$17,1)):INDEX(NG!A$2:A$17,MATCH($A170,NG!A$2:A$17,1)+1))</f>
        <v>7.0866130185921002E-6</v>
      </c>
      <c r="K170" s="8">
        <f>FORECAST($A170,INDEX(NG!D$2:D$18,MATCH($A170,NG!C$2:C$18,1)):INDEX(NG!D$2:D$18,MATCH($A170,NG!C$2:C$18,1)+1),INDEX(NG!C$2:C$18,MATCH($A170,NG!C$2:C$18,1)):INDEX(NG!C$2:C$18,MATCH($A170,NG!C$2:C$18,1)+1))</f>
        <v>1.3559862003940143E-7</v>
      </c>
      <c r="L170" s="8">
        <f>FORECAST($A170,INDEX(NG!F$2:F$14,MATCH($A170,NG!E$2:E$14,1)):INDEX(NG!F$2:F$14,MATCH($A170,NG!E$2:E$14,1)+1),INDEX(NG!E$2:E$14,MATCH($A170,NG!E$2:E$14,1)):INDEX(NG!E$2:E$14,MATCH($A170,NG!E$2:E$14,1)+1))</f>
        <v>7.2169886891002968E-7</v>
      </c>
      <c r="M170" s="8">
        <f>FORECAST($A170,INDEX(NG!H$2:H$14,MATCH($A170,NG!G$2:G$14,1)):INDEX(NG!H$2:H$14,MATCH($A170,NG!G$2:G$14,1)+1),INDEX(NG!G$2:G$14,MATCH($A170,NG!G$2:G$14,1)):INDEX(NG!G$2:G$14,MATCH($A170,NG!G$2:G$14,1)+1))</f>
        <v>4.7028257133528539E-8</v>
      </c>
      <c r="N170" s="3">
        <v>3.0000000000000001E-6</v>
      </c>
      <c r="O170" s="3">
        <v>5.0000000000000003E-10</v>
      </c>
    </row>
    <row r="171" spans="1:15" x14ac:dyDescent="0.35">
      <c r="A171">
        <v>169</v>
      </c>
      <c r="B171" s="39">
        <f t="shared" si="5"/>
        <v>-169</v>
      </c>
      <c r="C171" s="39">
        <v>0</v>
      </c>
      <c r="D171" s="39">
        <v>0</v>
      </c>
      <c r="E171" s="40">
        <v>23.00068307807372</v>
      </c>
      <c r="F171" s="7">
        <f>FORECAST(A171,INDEX(ross!I$3:I$960,MATCH(A171,ross!B$3:B$960,1)):INDEX(ross!I$3:I$960,MATCH(A171,ross!B$3:B$960,1)+1),INDEX(ross!B$3:B$960,MATCH(A171,ross!B$3:B$960,1)):INDEX(ross!B$3:B$960,MATCH(A171,ross!B$3:B$960,1)+1))</f>
        <v>2.759626092281537</v>
      </c>
      <c r="G171" s="3">
        <f t="shared" si="4"/>
        <v>1.0000000000000001E-30</v>
      </c>
      <c r="H171" s="9">
        <f>FORECAST(A171,INDEX('18O'!C$3:C$29,MATCH(A171,'18O'!A$3:A$29,1)):INDEX('18O'!C$3:C$29,MATCH(A171,'18O'!A$3:A$29,1)+1),INDEX('18O'!A$3:A$29,MATCH(A171,'18O'!A$3:A$29,1)):INDEX('18O'!A$3:A$29,MATCH(A171,'18O'!A$3:A$29,1)+1))</f>
        <v>111.47164141414142</v>
      </c>
      <c r="I171" s="27">
        <f>'39Ar'!E171</f>
        <v>0.57377049180327866</v>
      </c>
      <c r="J171" s="8">
        <f>FORECAST($A171,INDEX(NG!B$2:B$17,MATCH($A171,NG!A$2:A$17,1)):INDEX(NG!B$2:B$17,MATCH($A171,NG!A$2:A$17,1)+1),INDEX(NG!A$2:A$17,MATCH($A171,NG!A$2:A$17,1)):INDEX(NG!A$2:A$17,MATCH($A171,NG!A$2:A$17,1)+1))</f>
        <v>7.141163544528343E-6</v>
      </c>
      <c r="K171" s="8">
        <f>FORECAST($A171,INDEX(NG!D$2:D$18,MATCH($A171,NG!C$2:C$18,1)):INDEX(NG!D$2:D$18,MATCH($A171,NG!C$2:C$18,1)+1),INDEX(NG!C$2:C$18,MATCH($A171,NG!C$2:C$18,1)):INDEX(NG!C$2:C$18,MATCH($A171,NG!C$2:C$18,1)+1))</f>
        <v>1.3552481357826058E-7</v>
      </c>
      <c r="L171" s="8">
        <f>FORECAST($A171,INDEX(NG!F$2:F$14,MATCH($A171,NG!E$2:E$14,1)):INDEX(NG!F$2:F$14,MATCH($A171,NG!E$2:E$14,1)+1),INDEX(NG!E$2:E$14,MATCH($A171,NG!E$2:E$14,1)):INDEX(NG!E$2:E$14,MATCH($A171,NG!E$2:E$14,1)+1))</f>
        <v>7.1979021791351948E-7</v>
      </c>
      <c r="M171" s="8">
        <f>FORECAST($A171,INDEX(NG!H$2:H$14,MATCH($A171,NG!G$2:G$14,1)):INDEX(NG!H$2:H$14,MATCH($A171,NG!G$2:G$14,1)+1),INDEX(NG!G$2:G$14,MATCH($A171,NG!G$2:G$14,1)):INDEX(NG!G$2:G$14,MATCH($A171,NG!G$2:G$14,1)+1))</f>
        <v>4.6897079895579167E-8</v>
      </c>
      <c r="N171" s="3">
        <v>3.0000000000000001E-6</v>
      </c>
      <c r="O171" s="3">
        <v>5.0000000000000003E-10</v>
      </c>
    </row>
    <row r="172" spans="1:15" x14ac:dyDescent="0.35">
      <c r="A172">
        <v>170</v>
      </c>
      <c r="B172" s="39">
        <f t="shared" si="5"/>
        <v>-170</v>
      </c>
      <c r="C172" s="39">
        <v>0</v>
      </c>
      <c r="D172" s="39">
        <v>0</v>
      </c>
      <c r="E172" s="40">
        <v>23.006888318341829</v>
      </c>
      <c r="F172" s="7">
        <f>FORECAST(A172,INDEX(ross!I$3:I$960,MATCH(A172,ross!B$3:B$960,1)):INDEX(ross!I$3:I$960,MATCH(A172,ross!B$3:B$960,1)+1),INDEX(ross!B$3:B$960,MATCH(A172,ross!B$3:B$960,1)):INDEX(ross!B$3:B$960,MATCH(A172,ross!B$3:B$960,1)+1))</f>
        <v>2.7621399644761784</v>
      </c>
      <c r="G172" s="3">
        <f t="shared" si="4"/>
        <v>1.0000000000000001E-30</v>
      </c>
      <c r="H172" s="9">
        <f>FORECAST(A172,INDEX('18O'!C$3:C$29,MATCH(A172,'18O'!A$3:A$29,1)):INDEX('18O'!C$3:C$29,MATCH(A172,'18O'!A$3:A$29,1)+1),INDEX('18O'!A$3:A$29,MATCH(A172,'18O'!A$3:A$29,1)):INDEX('18O'!A$3:A$29,MATCH(A172,'18O'!A$3:A$29,1)+1))</f>
        <v>111.47102272727274</v>
      </c>
      <c r="I172" s="27">
        <f>'39Ar'!E172</f>
        <v>0.57598360655737713</v>
      </c>
      <c r="J172" s="8">
        <f>FORECAST($A172,INDEX(NG!B$2:B$17,MATCH($A172,NG!A$2:A$17,1)):INDEX(NG!B$2:B$17,MATCH($A172,NG!A$2:A$17,1)+1),INDEX(NG!A$2:A$17,MATCH($A172,NG!A$2:A$17,1)):INDEX(NG!A$2:A$17,MATCH($A172,NG!A$2:A$17,1)+1))</f>
        <v>7.195714070464584E-6</v>
      </c>
      <c r="K172" s="8">
        <f>FORECAST($A172,INDEX(NG!D$2:D$18,MATCH($A172,NG!C$2:C$18,1)):INDEX(NG!D$2:D$18,MATCH($A172,NG!C$2:C$18,1)+1),INDEX(NG!C$2:C$18,MATCH($A172,NG!C$2:C$18,1)):INDEX(NG!C$2:C$18,MATCH($A172,NG!C$2:C$18,1)+1))</f>
        <v>1.3545100711711973E-7</v>
      </c>
      <c r="L172" s="8">
        <f>FORECAST($A172,INDEX(NG!F$2:F$14,MATCH($A172,NG!E$2:E$14,1)):INDEX(NG!F$2:F$14,MATCH($A172,NG!E$2:E$14,1)+1),INDEX(NG!E$2:E$14,MATCH($A172,NG!E$2:E$14,1)):INDEX(NG!E$2:E$14,MATCH($A172,NG!E$2:E$14,1)+1))</f>
        <v>7.1788156691700929E-7</v>
      </c>
      <c r="M172" s="8">
        <f>FORECAST($A172,INDEX(NG!H$2:H$14,MATCH($A172,NG!G$2:G$14,1)):INDEX(NG!H$2:H$14,MATCH($A172,NG!G$2:G$14,1)+1),INDEX(NG!G$2:G$14,MATCH($A172,NG!G$2:G$14,1)):INDEX(NG!G$2:G$14,MATCH($A172,NG!G$2:G$14,1)+1))</f>
        <v>4.6765902657629801E-8</v>
      </c>
      <c r="N172" s="3">
        <v>3.0000000000000001E-6</v>
      </c>
      <c r="O172" s="3">
        <v>5.0000000000000003E-10</v>
      </c>
    </row>
    <row r="173" spans="1:15" x14ac:dyDescent="0.35">
      <c r="A173">
        <v>171</v>
      </c>
      <c r="B173" s="39">
        <f t="shared" si="5"/>
        <v>-171</v>
      </c>
      <c r="C173" s="39">
        <v>0</v>
      </c>
      <c r="D173" s="39">
        <v>0</v>
      </c>
      <c r="E173" s="40">
        <v>23.014312604583214</v>
      </c>
      <c r="F173" s="7">
        <f>FORECAST(A173,INDEX(ross!I$3:I$960,MATCH(A173,ross!B$3:B$960,1)):INDEX(ross!I$3:I$960,MATCH(A173,ross!B$3:B$960,1)+1),INDEX(ross!B$3:B$960,MATCH(A173,ross!B$3:B$960,1)):INDEX(ross!B$3:B$960,MATCH(A173,ross!B$3:B$960,1)+1))</f>
        <v>2.7659047978719249</v>
      </c>
      <c r="G173" s="3">
        <f t="shared" si="4"/>
        <v>1.0000000000000001E-30</v>
      </c>
      <c r="H173" s="9">
        <f>FORECAST(A173,INDEX('18O'!C$3:C$29,MATCH(A173,'18O'!A$3:A$29,1)):INDEX('18O'!C$3:C$29,MATCH(A173,'18O'!A$3:A$29,1)+1),INDEX('18O'!A$3:A$29,MATCH(A173,'18O'!A$3:A$29,1)):INDEX('18O'!A$3:A$29,MATCH(A173,'18O'!A$3:A$29,1)+1))</f>
        <v>111.47040404040405</v>
      </c>
      <c r="I173" s="27">
        <f>'39Ar'!E173</f>
        <v>0.57819672131147537</v>
      </c>
      <c r="J173" s="8">
        <f>FORECAST($A173,INDEX(NG!B$2:B$17,MATCH($A173,NG!A$2:A$17,1)):INDEX(NG!B$2:B$17,MATCH($A173,NG!A$2:A$17,1)+1),INDEX(NG!A$2:A$17,MATCH($A173,NG!A$2:A$17,1)):INDEX(NG!A$2:A$17,MATCH($A173,NG!A$2:A$17,1)+1))</f>
        <v>7.2502645964008268E-6</v>
      </c>
      <c r="K173" s="8">
        <f>FORECAST($A173,INDEX(NG!D$2:D$18,MATCH($A173,NG!C$2:C$18,1)):INDEX(NG!D$2:D$18,MATCH($A173,NG!C$2:C$18,1)+1),INDEX(NG!C$2:C$18,MATCH($A173,NG!C$2:C$18,1)):INDEX(NG!C$2:C$18,MATCH($A173,NG!C$2:C$18,1)+1))</f>
        <v>1.3537720065597889E-7</v>
      </c>
      <c r="L173" s="8">
        <f>FORECAST($A173,INDEX(NG!F$2:F$14,MATCH($A173,NG!E$2:E$14,1)):INDEX(NG!F$2:F$14,MATCH($A173,NG!E$2:E$14,1)+1),INDEX(NG!E$2:E$14,MATCH($A173,NG!E$2:E$14,1)):INDEX(NG!E$2:E$14,MATCH($A173,NG!E$2:E$14,1)+1))</f>
        <v>7.1597291592049909E-7</v>
      </c>
      <c r="M173" s="8">
        <f>FORECAST($A173,INDEX(NG!H$2:H$14,MATCH($A173,NG!G$2:G$14,1)):INDEX(NG!H$2:H$14,MATCH($A173,NG!G$2:G$14,1)+1),INDEX(NG!G$2:G$14,MATCH($A173,NG!G$2:G$14,1)):INDEX(NG!G$2:G$14,MATCH($A173,NG!G$2:G$14,1)+1))</f>
        <v>4.6634725419680429E-8</v>
      </c>
      <c r="N173" s="3">
        <v>3.0000000000000001E-6</v>
      </c>
      <c r="O173" s="3">
        <v>5.0000000000000003E-10</v>
      </c>
    </row>
    <row r="174" spans="1:15" x14ac:dyDescent="0.35">
      <c r="A174">
        <v>172</v>
      </c>
      <c r="B174" s="39">
        <f t="shared" si="5"/>
        <v>-172</v>
      </c>
      <c r="C174" s="39">
        <v>0</v>
      </c>
      <c r="D174" s="39">
        <v>0</v>
      </c>
      <c r="E174" s="40">
        <v>23.021872474628339</v>
      </c>
      <c r="F174" s="7">
        <f>FORECAST(A174,INDEX(ross!I$3:I$960,MATCH(A174,ross!B$3:B$960,1)):INDEX(ross!I$3:I$960,MATCH(A174,ross!B$3:B$960,1)+1),INDEX(ross!B$3:B$960,MATCH(A174,ross!B$3:B$960,1)):INDEX(ross!B$3:B$960,MATCH(A174,ross!B$3:B$960,1)+1))</f>
        <v>2.769597778990752</v>
      </c>
      <c r="G174" s="3">
        <f t="shared" si="4"/>
        <v>1.0000000000000001E-30</v>
      </c>
      <c r="H174" s="9">
        <f>FORECAST(A174,INDEX('18O'!C$3:C$29,MATCH(A174,'18O'!A$3:A$29,1)):INDEX('18O'!C$3:C$29,MATCH(A174,'18O'!A$3:A$29,1)+1),INDEX('18O'!A$3:A$29,MATCH(A174,'18O'!A$3:A$29,1)):INDEX('18O'!A$3:A$29,MATCH(A174,'18O'!A$3:A$29,1)+1))</f>
        <v>111.46978535353536</v>
      </c>
      <c r="I174" s="27">
        <f>'39Ar'!E174</f>
        <v>0.58040983606557384</v>
      </c>
      <c r="J174" s="8">
        <f>FORECAST($A174,INDEX(NG!B$2:B$17,MATCH($A174,NG!A$2:A$17,1)):INDEX(NG!B$2:B$17,MATCH($A174,NG!A$2:A$17,1)+1),INDEX(NG!A$2:A$17,MATCH($A174,NG!A$2:A$17,1)):INDEX(NG!A$2:A$17,MATCH($A174,NG!A$2:A$17,1)+1))</f>
        <v>7.3048151223370695E-6</v>
      </c>
      <c r="K174" s="8">
        <f>FORECAST($A174,INDEX(NG!D$2:D$18,MATCH($A174,NG!C$2:C$18,1)):INDEX(NG!D$2:D$18,MATCH($A174,NG!C$2:C$18,1)+1),INDEX(NG!C$2:C$18,MATCH($A174,NG!C$2:C$18,1)):INDEX(NG!C$2:C$18,MATCH($A174,NG!C$2:C$18,1)+1))</f>
        <v>1.3530339419483804E-7</v>
      </c>
      <c r="L174" s="8">
        <f>FORECAST($A174,INDEX(NG!F$2:F$14,MATCH($A174,NG!E$2:E$14,1)):INDEX(NG!F$2:F$14,MATCH($A174,NG!E$2:E$14,1)+1),INDEX(NG!E$2:E$14,MATCH($A174,NG!E$2:E$14,1)):INDEX(NG!E$2:E$14,MATCH($A174,NG!E$2:E$14,1)+1))</f>
        <v>7.1406426492398889E-7</v>
      </c>
      <c r="M174" s="8">
        <f>FORECAST($A174,INDEX(NG!H$2:H$14,MATCH($A174,NG!G$2:G$14,1)):INDEX(NG!H$2:H$14,MATCH($A174,NG!G$2:G$14,1)+1),INDEX(NG!G$2:G$14,MATCH($A174,NG!G$2:G$14,1)):INDEX(NG!G$2:G$14,MATCH($A174,NG!G$2:G$14,1)+1))</f>
        <v>4.6503548181731057E-8</v>
      </c>
      <c r="N174" s="3">
        <v>3.0000000000000001E-6</v>
      </c>
      <c r="O174" s="3">
        <v>5.0000000000000003E-10</v>
      </c>
    </row>
    <row r="175" spans="1:15" x14ac:dyDescent="0.35">
      <c r="A175">
        <v>173</v>
      </c>
      <c r="B175" s="39">
        <f t="shared" si="5"/>
        <v>-173</v>
      </c>
      <c r="C175" s="39">
        <v>0</v>
      </c>
      <c r="D175" s="39">
        <v>0</v>
      </c>
      <c r="E175" s="40">
        <v>23.029483971843785</v>
      </c>
      <c r="F175" s="7">
        <f>FORECAST(A175,INDEX(ross!I$3:I$960,MATCH(A175,ross!B$3:B$960,1)):INDEX(ross!I$3:I$960,MATCH(A175,ross!B$3:B$960,1)+1),INDEX(ross!B$3:B$960,MATCH(A175,ross!B$3:B$960,1)):INDEX(ross!B$3:B$960,MATCH(A175,ross!B$3:B$960,1)+1))</f>
        <v>2.7738441553439412</v>
      </c>
      <c r="G175" s="3">
        <f t="shared" si="4"/>
        <v>1.0000000000000001E-30</v>
      </c>
      <c r="H175" s="9">
        <f>FORECAST(A175,INDEX('18O'!C$3:C$29,MATCH(A175,'18O'!A$3:A$29,1)):INDEX('18O'!C$3:C$29,MATCH(A175,'18O'!A$3:A$29,1)+1),INDEX('18O'!A$3:A$29,MATCH(A175,'18O'!A$3:A$29,1)):INDEX('18O'!A$3:A$29,MATCH(A175,'18O'!A$3:A$29,1)+1))</f>
        <v>111.46916666666667</v>
      </c>
      <c r="I175" s="27">
        <f>'39Ar'!E175</f>
        <v>0.58262295081967219</v>
      </c>
      <c r="J175" s="8">
        <f>FORECAST($A175,INDEX(NG!B$2:B$17,MATCH($A175,NG!A$2:A$17,1)):INDEX(NG!B$2:B$17,MATCH($A175,NG!A$2:A$17,1)+1),INDEX(NG!A$2:A$17,MATCH($A175,NG!A$2:A$17,1)):INDEX(NG!A$2:A$17,MATCH($A175,NG!A$2:A$17,1)+1))</f>
        <v>7.3593656482733122E-6</v>
      </c>
      <c r="K175" s="8">
        <f>FORECAST($A175,INDEX(NG!D$2:D$18,MATCH($A175,NG!C$2:C$18,1)):INDEX(NG!D$2:D$18,MATCH($A175,NG!C$2:C$18,1)+1),INDEX(NG!C$2:C$18,MATCH($A175,NG!C$2:C$18,1)):INDEX(NG!C$2:C$18,MATCH($A175,NG!C$2:C$18,1)+1))</f>
        <v>1.352295877336972E-7</v>
      </c>
      <c r="L175" s="8">
        <f>FORECAST($A175,INDEX(NG!F$2:F$14,MATCH($A175,NG!E$2:E$14,1)):INDEX(NG!F$2:F$14,MATCH($A175,NG!E$2:E$14,1)+1),INDEX(NG!E$2:E$14,MATCH($A175,NG!E$2:E$14,1)):INDEX(NG!E$2:E$14,MATCH($A175,NG!E$2:E$14,1)+1))</f>
        <v>7.1215561392747859E-7</v>
      </c>
      <c r="M175" s="8">
        <f>FORECAST($A175,INDEX(NG!H$2:H$14,MATCH($A175,NG!G$2:G$14,1)):INDEX(NG!H$2:H$14,MATCH($A175,NG!G$2:G$14,1)+1),INDEX(NG!G$2:G$14,MATCH($A175,NG!G$2:G$14,1)):INDEX(NG!G$2:G$14,MATCH($A175,NG!G$2:G$14,1)+1))</f>
        <v>4.6372370943781691E-8</v>
      </c>
      <c r="N175" s="3">
        <v>3.0000000000000001E-6</v>
      </c>
      <c r="O175" s="3">
        <v>5.0000000000000003E-10</v>
      </c>
    </row>
    <row r="176" spans="1:15" x14ac:dyDescent="0.35">
      <c r="A176">
        <v>174</v>
      </c>
      <c r="B176" s="39">
        <f t="shared" si="5"/>
        <v>-174</v>
      </c>
      <c r="C176" s="39">
        <v>0</v>
      </c>
      <c r="D176" s="39">
        <v>0</v>
      </c>
      <c r="E176" s="40">
        <v>23.040353137687088</v>
      </c>
      <c r="F176" s="7">
        <f>FORECAST(A176,INDEX(ross!I$3:I$960,MATCH(A176,ross!B$3:B$960,1)):INDEX(ross!I$3:I$960,MATCH(A176,ross!B$3:B$960,1)+1),INDEX(ross!B$3:B$960,MATCH(A176,ross!B$3:B$960,1)):INDEX(ross!B$3:B$960,MATCH(A176,ross!B$3:B$960,1)+1))</f>
        <v>2.7784597191274871</v>
      </c>
      <c r="G176" s="3">
        <f t="shared" si="4"/>
        <v>1.0000000000000001E-30</v>
      </c>
      <c r="H176" s="9">
        <f>FORECAST(A176,INDEX('18O'!C$3:C$29,MATCH(A176,'18O'!A$3:A$29,1)):INDEX('18O'!C$3:C$29,MATCH(A176,'18O'!A$3:A$29,1)+1),INDEX('18O'!A$3:A$29,MATCH(A176,'18O'!A$3:A$29,1)):INDEX('18O'!A$3:A$29,MATCH(A176,'18O'!A$3:A$29,1)+1))</f>
        <v>111.46854797979799</v>
      </c>
      <c r="I176" s="27">
        <f>'39Ar'!E176</f>
        <v>0.58483606557377055</v>
      </c>
      <c r="J176" s="8">
        <f>FORECAST($A176,INDEX(NG!B$2:B$17,MATCH($A176,NG!A$2:A$17,1)):INDEX(NG!B$2:B$17,MATCH($A176,NG!A$2:A$17,1)+1),INDEX(NG!A$2:A$17,MATCH($A176,NG!A$2:A$17,1)):INDEX(NG!A$2:A$17,MATCH($A176,NG!A$2:A$17,1)+1))</f>
        <v>7.413916174209555E-6</v>
      </c>
      <c r="K176" s="8">
        <f>FORECAST($A176,INDEX(NG!D$2:D$18,MATCH($A176,NG!C$2:C$18,1)):INDEX(NG!D$2:D$18,MATCH($A176,NG!C$2:C$18,1)+1),INDEX(NG!C$2:C$18,MATCH($A176,NG!C$2:C$18,1)):INDEX(NG!C$2:C$18,MATCH($A176,NG!C$2:C$18,1)+1))</f>
        <v>1.3515578127255635E-7</v>
      </c>
      <c r="L176" s="8">
        <f>FORECAST($A176,INDEX(NG!F$2:F$14,MATCH($A176,NG!E$2:E$14,1)):INDEX(NG!F$2:F$14,MATCH($A176,NG!E$2:E$14,1)+1),INDEX(NG!E$2:E$14,MATCH($A176,NG!E$2:E$14,1)):INDEX(NG!E$2:E$14,MATCH($A176,NG!E$2:E$14,1)+1))</f>
        <v>7.102469629309685E-7</v>
      </c>
      <c r="M176" s="8">
        <f>FORECAST($A176,INDEX(NG!H$2:H$14,MATCH($A176,NG!G$2:G$14,1)):INDEX(NG!H$2:H$14,MATCH($A176,NG!G$2:G$14,1)+1),INDEX(NG!G$2:G$14,MATCH($A176,NG!G$2:G$14,1)):INDEX(NG!G$2:G$14,MATCH($A176,NG!G$2:G$14,1)+1))</f>
        <v>4.6241193705832319E-8</v>
      </c>
      <c r="N176" s="3">
        <v>3.0000000000000001E-6</v>
      </c>
      <c r="O176" s="3">
        <v>5.0000000000000003E-10</v>
      </c>
    </row>
    <row r="177" spans="1:15" x14ac:dyDescent="0.35">
      <c r="A177">
        <v>175</v>
      </c>
      <c r="B177" s="39">
        <f t="shared" si="5"/>
        <v>-175</v>
      </c>
      <c r="C177" s="39">
        <v>0</v>
      </c>
      <c r="D177" s="39">
        <v>0</v>
      </c>
      <c r="E177" s="40">
        <v>23.051268323918382</v>
      </c>
      <c r="F177" s="7">
        <f>FORECAST(A177,INDEX(ross!I$3:I$960,MATCH(A177,ross!B$3:B$960,1)):INDEX(ross!I$3:I$960,MATCH(A177,ross!B$3:B$960,1)+1),INDEX(ross!B$3:B$960,MATCH(A177,ross!B$3:B$960,1)):INDEX(ross!B$3:B$960,MATCH(A177,ross!B$3:B$960,1)+1))</f>
        <v>2.7847035612959465</v>
      </c>
      <c r="G177" s="3">
        <f t="shared" si="4"/>
        <v>1.0000000000000001E-30</v>
      </c>
      <c r="H177" s="9">
        <f>FORECAST(A177,INDEX('18O'!C$3:C$29,MATCH(A177,'18O'!A$3:A$29,1)):INDEX('18O'!C$3:C$29,MATCH(A177,'18O'!A$3:A$29,1)+1),INDEX('18O'!A$3:A$29,MATCH(A177,'18O'!A$3:A$29,1)):INDEX('18O'!A$3:A$29,MATCH(A177,'18O'!A$3:A$29,1)+1))</f>
        <v>111.4679292929293</v>
      </c>
      <c r="I177" s="27">
        <f>'39Ar'!E177</f>
        <v>0.5870491803278689</v>
      </c>
      <c r="J177" s="8">
        <f>FORECAST($A177,INDEX(NG!B$2:B$17,MATCH($A177,NG!A$2:A$17,1)):INDEX(NG!B$2:B$17,MATCH($A177,NG!A$2:A$17,1)+1),INDEX(NG!A$2:A$17,MATCH($A177,NG!A$2:A$17,1)):INDEX(NG!A$2:A$17,MATCH($A177,NG!A$2:A$17,1)+1))</f>
        <v>7.468466700145796E-6</v>
      </c>
      <c r="K177" s="8">
        <f>FORECAST($A177,INDEX(NG!D$2:D$18,MATCH($A177,NG!C$2:C$18,1)):INDEX(NG!D$2:D$18,MATCH($A177,NG!C$2:C$18,1)+1),INDEX(NG!C$2:C$18,MATCH($A177,NG!C$2:C$18,1)):INDEX(NG!C$2:C$18,MATCH($A177,NG!C$2:C$18,1)+1))</f>
        <v>1.3508197481141551E-7</v>
      </c>
      <c r="L177" s="8">
        <f>FORECAST($A177,INDEX(NG!F$2:F$14,MATCH($A177,NG!E$2:E$14,1)):INDEX(NG!F$2:F$14,MATCH($A177,NG!E$2:E$14,1)+1),INDEX(NG!E$2:E$14,MATCH($A177,NG!E$2:E$14,1)):INDEX(NG!E$2:E$14,MATCH($A177,NG!E$2:E$14,1)+1))</f>
        <v>7.083383119344582E-7</v>
      </c>
      <c r="M177" s="8">
        <f>FORECAST($A177,INDEX(NG!H$2:H$14,MATCH($A177,NG!G$2:G$14,1)):INDEX(NG!H$2:H$14,MATCH($A177,NG!G$2:G$14,1)+1),INDEX(NG!G$2:G$14,MATCH($A177,NG!G$2:G$14,1)):INDEX(NG!G$2:G$14,MATCH($A177,NG!G$2:G$14,1)+1))</f>
        <v>4.6110016467882947E-8</v>
      </c>
      <c r="N177" s="3">
        <v>3.0000000000000001E-6</v>
      </c>
      <c r="O177" s="3">
        <v>5.0000000000000003E-10</v>
      </c>
    </row>
    <row r="178" spans="1:15" x14ac:dyDescent="0.35">
      <c r="A178">
        <v>176</v>
      </c>
      <c r="B178" s="39">
        <f t="shared" si="5"/>
        <v>-176</v>
      </c>
      <c r="C178" s="39">
        <v>0</v>
      </c>
      <c r="D178" s="39">
        <v>0</v>
      </c>
      <c r="E178" s="40">
        <v>23.06457844323883</v>
      </c>
      <c r="F178" s="7">
        <f>FORECAST(A178,INDEX(ross!I$3:I$960,MATCH(A178,ross!B$3:B$960,1)):INDEX(ross!I$3:I$960,MATCH(A178,ross!B$3:B$960,1)+1),INDEX(ross!B$3:B$960,MATCH(A178,ross!B$3:B$960,1)):INDEX(ross!B$3:B$960,MATCH(A178,ross!B$3:B$960,1)+1))</f>
        <v>2.7901656706950093</v>
      </c>
      <c r="G178" s="3">
        <f t="shared" si="4"/>
        <v>1.0000000000000001E-30</v>
      </c>
      <c r="H178" s="9">
        <f>FORECAST(A178,INDEX('18O'!C$3:C$29,MATCH(A178,'18O'!A$3:A$29,1)):INDEX('18O'!C$3:C$29,MATCH(A178,'18O'!A$3:A$29,1)+1),INDEX('18O'!A$3:A$29,MATCH(A178,'18O'!A$3:A$29,1)):INDEX('18O'!A$3:A$29,MATCH(A178,'18O'!A$3:A$29,1)+1))</f>
        <v>111.46731060606061</v>
      </c>
      <c r="I178" s="27">
        <f>'39Ar'!E178</f>
        <v>0.58926229508196726</v>
      </c>
      <c r="J178" s="8">
        <f>FORECAST($A178,INDEX(NG!B$2:B$17,MATCH($A178,NG!A$2:A$17,1)):INDEX(NG!B$2:B$17,MATCH($A178,NG!A$2:A$17,1)+1),INDEX(NG!A$2:A$17,MATCH($A178,NG!A$2:A$17,1)):INDEX(NG!A$2:A$17,MATCH($A178,NG!A$2:A$17,1)+1))</f>
        <v>7.5230172260820388E-6</v>
      </c>
      <c r="K178" s="8">
        <f>FORECAST($A178,INDEX(NG!D$2:D$18,MATCH($A178,NG!C$2:C$18,1)):INDEX(NG!D$2:D$18,MATCH($A178,NG!C$2:C$18,1)+1),INDEX(NG!C$2:C$18,MATCH($A178,NG!C$2:C$18,1)):INDEX(NG!C$2:C$18,MATCH($A178,NG!C$2:C$18,1)+1))</f>
        <v>1.3500816835027466E-7</v>
      </c>
      <c r="L178" s="8">
        <f>FORECAST($A178,INDEX(NG!F$2:F$14,MATCH($A178,NG!E$2:E$14,1)):INDEX(NG!F$2:F$14,MATCH($A178,NG!E$2:E$14,1)+1),INDEX(NG!E$2:E$14,MATCH($A178,NG!E$2:E$14,1)):INDEX(NG!E$2:E$14,MATCH($A178,NG!E$2:E$14,1)+1))</f>
        <v>7.06429660937948E-7</v>
      </c>
      <c r="M178" s="8">
        <f>FORECAST($A178,INDEX(NG!H$2:H$14,MATCH($A178,NG!G$2:G$14,1)):INDEX(NG!H$2:H$14,MATCH($A178,NG!G$2:G$14,1)+1),INDEX(NG!G$2:G$14,MATCH($A178,NG!G$2:G$14,1)):INDEX(NG!G$2:G$14,MATCH($A178,NG!G$2:G$14,1)+1))</f>
        <v>4.5978839229933581E-8</v>
      </c>
      <c r="N178" s="3">
        <v>3.0000000000000001E-6</v>
      </c>
      <c r="O178" s="3">
        <v>5.0000000000000003E-10</v>
      </c>
    </row>
    <row r="179" spans="1:15" x14ac:dyDescent="0.35">
      <c r="A179">
        <v>177</v>
      </c>
      <c r="B179" s="39">
        <f t="shared" si="5"/>
        <v>-177</v>
      </c>
      <c r="C179" s="39">
        <v>0</v>
      </c>
      <c r="D179" s="39">
        <v>0</v>
      </c>
      <c r="E179" s="40">
        <v>23.078852157971649</v>
      </c>
      <c r="F179" s="7">
        <f>FORECAST(A179,INDEX(ross!I$3:I$960,MATCH(A179,ross!B$3:B$960,1)):INDEX(ross!I$3:I$960,MATCH(A179,ross!B$3:B$960,1)+1),INDEX(ross!B$3:B$960,MATCH(A179,ross!B$3:B$960,1)):INDEX(ross!B$3:B$960,MATCH(A179,ross!B$3:B$960,1)+1))</f>
        <v>2.7979583852544798</v>
      </c>
      <c r="G179" s="3">
        <f t="shared" si="4"/>
        <v>1.0000000000000001E-30</v>
      </c>
      <c r="H179" s="9">
        <f>FORECAST(A179,INDEX('18O'!C$3:C$29,MATCH(A179,'18O'!A$3:A$29,1)):INDEX('18O'!C$3:C$29,MATCH(A179,'18O'!A$3:A$29,1)+1),INDEX('18O'!A$3:A$29,MATCH(A179,'18O'!A$3:A$29,1)):INDEX('18O'!A$3:A$29,MATCH(A179,'18O'!A$3:A$29,1)+1))</f>
        <v>111.46669191919193</v>
      </c>
      <c r="I179" s="27">
        <f>'39Ar'!E179</f>
        <v>0.59147540983606561</v>
      </c>
      <c r="J179" s="8">
        <f>FORECAST($A179,INDEX(NG!B$2:B$17,MATCH($A179,NG!A$2:A$17,1)):INDEX(NG!B$2:B$17,MATCH($A179,NG!A$2:A$17,1)+1),INDEX(NG!A$2:A$17,MATCH($A179,NG!A$2:A$17,1)):INDEX(NG!A$2:A$17,MATCH($A179,NG!A$2:A$17,1)+1))</f>
        <v>7.5775677520182815E-6</v>
      </c>
      <c r="K179" s="8">
        <f>FORECAST($A179,INDEX(NG!D$2:D$18,MATCH($A179,NG!C$2:C$18,1)):INDEX(NG!D$2:D$18,MATCH($A179,NG!C$2:C$18,1)+1),INDEX(NG!C$2:C$18,MATCH($A179,NG!C$2:C$18,1)):INDEX(NG!C$2:C$18,MATCH($A179,NG!C$2:C$18,1)+1))</f>
        <v>1.3493436188913382E-7</v>
      </c>
      <c r="L179" s="8">
        <f>FORECAST($A179,INDEX(NG!F$2:F$14,MATCH($A179,NG!E$2:E$14,1)):INDEX(NG!F$2:F$14,MATCH($A179,NG!E$2:E$14,1)+1),INDEX(NG!E$2:E$14,MATCH($A179,NG!E$2:E$14,1)):INDEX(NG!E$2:E$14,MATCH($A179,NG!E$2:E$14,1)+1))</f>
        <v>7.0452100994143781E-7</v>
      </c>
      <c r="M179" s="8">
        <f>FORECAST($A179,INDEX(NG!H$2:H$14,MATCH($A179,NG!G$2:G$14,1)):INDEX(NG!H$2:H$14,MATCH($A179,NG!G$2:G$14,1)+1),INDEX(NG!G$2:G$14,MATCH($A179,NG!G$2:G$14,1)):INDEX(NG!G$2:G$14,MATCH($A179,NG!G$2:G$14,1)+1))</f>
        <v>4.5847661991984209E-8</v>
      </c>
      <c r="N179" s="3">
        <v>3.0000000000000001E-6</v>
      </c>
      <c r="O179" s="3">
        <v>5.0000000000000003E-10</v>
      </c>
    </row>
    <row r="180" spans="1:15" x14ac:dyDescent="0.35">
      <c r="A180">
        <v>178</v>
      </c>
      <c r="B180" s="39">
        <f t="shared" si="5"/>
        <v>-178</v>
      </c>
      <c r="C180" s="39">
        <v>0</v>
      </c>
      <c r="D180" s="39">
        <v>0</v>
      </c>
      <c r="E180" s="40">
        <v>23.093468537684853</v>
      </c>
      <c r="F180" s="7">
        <f>FORECAST(A180,INDEX(ross!I$3:I$960,MATCH(A180,ross!B$3:B$960,1)):INDEX(ross!I$3:I$960,MATCH(A180,ross!B$3:B$960,1)+1),INDEX(ross!B$3:B$960,MATCH(A180,ross!B$3:B$960,1)):INDEX(ross!B$3:B$960,MATCH(A180,ross!B$3:B$960,1)+1))</f>
        <v>2.8030042103895876</v>
      </c>
      <c r="G180" s="3">
        <f t="shared" si="4"/>
        <v>1.0000000000000001E-30</v>
      </c>
      <c r="H180" s="9">
        <f>FORECAST(A180,INDEX('18O'!C$3:C$29,MATCH(A180,'18O'!A$3:A$29,1)):INDEX('18O'!C$3:C$29,MATCH(A180,'18O'!A$3:A$29,1)+1),INDEX('18O'!A$3:A$29,MATCH(A180,'18O'!A$3:A$29,1)):INDEX('18O'!A$3:A$29,MATCH(A180,'18O'!A$3:A$29,1)+1))</f>
        <v>111.46457777777781</v>
      </c>
      <c r="I180" s="27">
        <f>'39Ar'!E180</f>
        <v>0.59368852459016397</v>
      </c>
      <c r="J180" s="8">
        <f>FORECAST($A180,INDEX(NG!B$2:B$17,MATCH($A180,NG!A$2:A$17,1)):INDEX(NG!B$2:B$17,MATCH($A180,NG!A$2:A$17,1)+1),INDEX(NG!A$2:A$17,MATCH($A180,NG!A$2:A$17,1)):INDEX(NG!A$2:A$17,MATCH($A180,NG!A$2:A$17,1)+1))</f>
        <v>7.6321182779545243E-6</v>
      </c>
      <c r="K180" s="8">
        <f>FORECAST($A180,INDEX(NG!D$2:D$18,MATCH($A180,NG!C$2:C$18,1)):INDEX(NG!D$2:D$18,MATCH($A180,NG!C$2:C$18,1)+1),INDEX(NG!C$2:C$18,MATCH($A180,NG!C$2:C$18,1)):INDEX(NG!C$2:C$18,MATCH($A180,NG!C$2:C$18,1)+1))</f>
        <v>1.3486055542799297E-7</v>
      </c>
      <c r="L180" s="8">
        <f>FORECAST($A180,INDEX(NG!F$2:F$14,MATCH($A180,NG!E$2:E$14,1)):INDEX(NG!F$2:F$14,MATCH($A180,NG!E$2:E$14,1)+1),INDEX(NG!E$2:E$14,MATCH($A180,NG!E$2:E$14,1)):INDEX(NG!E$2:E$14,MATCH($A180,NG!E$2:E$14,1)+1))</f>
        <v>7.0261235894492761E-7</v>
      </c>
      <c r="M180" s="8">
        <f>FORECAST($A180,INDEX(NG!H$2:H$14,MATCH($A180,NG!G$2:G$14,1)):INDEX(NG!H$2:H$14,MATCH($A180,NG!G$2:G$14,1)+1),INDEX(NG!G$2:G$14,MATCH($A180,NG!G$2:G$14,1)):INDEX(NG!G$2:G$14,MATCH($A180,NG!G$2:G$14,1)+1))</f>
        <v>4.5716484754034837E-8</v>
      </c>
      <c r="N180" s="3">
        <v>3.0000000000000001E-6</v>
      </c>
      <c r="O180" s="3">
        <v>5.0000000000000003E-10</v>
      </c>
    </row>
    <row r="181" spans="1:15" x14ac:dyDescent="0.35">
      <c r="A181">
        <v>179</v>
      </c>
      <c r="B181" s="39">
        <f t="shared" si="5"/>
        <v>-179</v>
      </c>
      <c r="C181" s="39">
        <v>0</v>
      </c>
      <c r="D181" s="39">
        <v>0</v>
      </c>
      <c r="E181" s="40">
        <v>23.108090300866898</v>
      </c>
      <c r="F181" s="7">
        <f>FORECAST(A181,INDEX(ross!I$3:I$960,MATCH(A181,ross!B$3:B$960,1)):INDEX(ross!I$3:I$960,MATCH(A181,ross!B$3:B$960,1)+1),INDEX(ross!B$3:B$960,MATCH(A181,ross!B$3:B$960,1)):INDEX(ross!B$3:B$960,MATCH(A181,ross!B$3:B$960,1)+1))</f>
        <v>2.8115916582623841</v>
      </c>
      <c r="G181" s="3">
        <f t="shared" si="4"/>
        <v>1.0000000000000001E-30</v>
      </c>
      <c r="H181" s="9">
        <f>FORECAST(A181,INDEX('18O'!C$3:C$29,MATCH(A181,'18O'!A$3:A$29,1)):INDEX('18O'!C$3:C$29,MATCH(A181,'18O'!A$3:A$29,1)+1),INDEX('18O'!A$3:A$29,MATCH(A181,'18O'!A$3:A$29,1)):INDEX('18O'!A$3:A$29,MATCH(A181,'18O'!A$3:A$29,1)+1))</f>
        <v>111.46240000000002</v>
      </c>
      <c r="I181" s="27">
        <f>'39Ar'!E181</f>
        <v>0.59590163934426232</v>
      </c>
      <c r="J181" s="8">
        <f>FORECAST($A181,INDEX(NG!B$2:B$17,MATCH($A181,NG!A$2:A$17,1)):INDEX(NG!B$2:B$17,MATCH($A181,NG!A$2:A$17,1)+1),INDEX(NG!A$2:A$17,MATCH($A181,NG!A$2:A$17,1)):INDEX(NG!A$2:A$17,MATCH($A181,NG!A$2:A$17,1)+1))</f>
        <v>7.6866688038907653E-6</v>
      </c>
      <c r="K181" s="8">
        <f>FORECAST($A181,INDEX(NG!D$2:D$18,MATCH($A181,NG!C$2:C$18,1)):INDEX(NG!D$2:D$18,MATCH($A181,NG!C$2:C$18,1)+1),INDEX(NG!C$2:C$18,MATCH($A181,NG!C$2:C$18,1)):INDEX(NG!C$2:C$18,MATCH($A181,NG!C$2:C$18,1)+1))</f>
        <v>1.3478674896685212E-7</v>
      </c>
      <c r="L181" s="8">
        <f>FORECAST($A181,INDEX(NG!F$2:F$14,MATCH($A181,NG!E$2:E$14,1)):INDEX(NG!F$2:F$14,MATCH($A181,NG!E$2:E$14,1)+1),INDEX(NG!E$2:E$14,MATCH($A181,NG!E$2:E$14,1)):INDEX(NG!E$2:E$14,MATCH($A181,NG!E$2:E$14,1)+1))</f>
        <v>7.0070370794841741E-7</v>
      </c>
      <c r="M181" s="8">
        <f>FORECAST($A181,INDEX(NG!H$2:H$14,MATCH($A181,NG!G$2:G$14,1)):INDEX(NG!H$2:H$14,MATCH($A181,NG!G$2:G$14,1)+1),INDEX(NG!G$2:G$14,MATCH($A181,NG!G$2:G$14,1)):INDEX(NG!G$2:G$14,MATCH($A181,NG!G$2:G$14,1)+1))</f>
        <v>4.5585307516085471E-8</v>
      </c>
      <c r="N181" s="3">
        <v>3.0000000000000001E-6</v>
      </c>
      <c r="O181" s="3">
        <v>5.0000000000000003E-10</v>
      </c>
    </row>
    <row r="182" spans="1:15" x14ac:dyDescent="0.35">
      <c r="A182">
        <v>180</v>
      </c>
      <c r="B182" s="39">
        <f t="shared" si="5"/>
        <v>-180</v>
      </c>
      <c r="C182" s="39">
        <v>0</v>
      </c>
      <c r="D182" s="39">
        <v>0</v>
      </c>
      <c r="E182" s="40">
        <v>23.123047033780693</v>
      </c>
      <c r="F182" s="7">
        <f>FORECAST(A182,INDEX(ross!I$3:I$960,MATCH(A182,ross!B$3:B$960,1)):INDEX(ross!I$3:I$960,MATCH(A182,ross!B$3:B$960,1)+1),INDEX(ross!B$3:B$960,MATCH(A182,ross!B$3:B$960,1)):INDEX(ross!B$3:B$960,MATCH(A182,ross!B$3:B$960,1)+1))</f>
        <v>2.825597806701551</v>
      </c>
      <c r="G182" s="3">
        <f t="shared" si="4"/>
        <v>1.0000000000000001E-30</v>
      </c>
      <c r="H182" s="9">
        <f>FORECAST(A182,INDEX('18O'!C$3:C$29,MATCH(A182,'18O'!A$3:A$29,1)):INDEX('18O'!C$3:C$29,MATCH(A182,'18O'!A$3:A$29,1)+1),INDEX('18O'!A$3:A$29,MATCH(A182,'18O'!A$3:A$29,1)):INDEX('18O'!A$3:A$29,MATCH(A182,'18O'!A$3:A$29,1)+1))</f>
        <v>111.46022222222224</v>
      </c>
      <c r="I182" s="27">
        <f>'39Ar'!E182</f>
        <v>0.59811475409836068</v>
      </c>
      <c r="J182" s="8">
        <f>FORECAST($A182,INDEX(NG!B$2:B$17,MATCH($A182,NG!A$2:A$17,1)):INDEX(NG!B$2:B$17,MATCH($A182,NG!A$2:A$17,1)+1),INDEX(NG!A$2:A$17,MATCH($A182,NG!A$2:A$17,1)):INDEX(NG!A$2:A$17,MATCH($A182,NG!A$2:A$17,1)+1))</f>
        <v>7.741219329827008E-6</v>
      </c>
      <c r="K182" s="8">
        <f>FORECAST($A182,INDEX(NG!D$2:D$18,MATCH($A182,NG!C$2:C$18,1)):INDEX(NG!D$2:D$18,MATCH($A182,NG!C$2:C$18,1)+1),INDEX(NG!C$2:C$18,MATCH($A182,NG!C$2:C$18,1)):INDEX(NG!C$2:C$18,MATCH($A182,NG!C$2:C$18,1)+1))</f>
        <v>1.3471294250571128E-7</v>
      </c>
      <c r="L182" s="8">
        <f>FORECAST($A182,INDEX(NG!F$2:F$14,MATCH($A182,NG!E$2:E$14,1)):INDEX(NG!F$2:F$14,MATCH($A182,NG!E$2:E$14,1)+1),INDEX(NG!E$2:E$14,MATCH($A182,NG!E$2:E$14,1)):INDEX(NG!E$2:E$14,MATCH($A182,NG!E$2:E$14,1)+1))</f>
        <v>6.9879505695190711E-7</v>
      </c>
      <c r="M182" s="8">
        <f>FORECAST($A182,INDEX(NG!H$2:H$14,MATCH($A182,NG!G$2:G$14,1)):INDEX(NG!H$2:H$14,MATCH($A182,NG!G$2:G$14,1)+1),INDEX(NG!G$2:G$14,MATCH($A182,NG!G$2:G$14,1)):INDEX(NG!G$2:G$14,MATCH($A182,NG!G$2:G$14,1)+1))</f>
        <v>4.5454130278136106E-8</v>
      </c>
      <c r="N182" s="3">
        <v>3.0000000000000001E-6</v>
      </c>
      <c r="O182" s="3">
        <v>5.0000000000000003E-10</v>
      </c>
    </row>
    <row r="183" spans="1:15" x14ac:dyDescent="0.35">
      <c r="A183">
        <v>181</v>
      </c>
      <c r="B183" s="39">
        <f t="shared" si="5"/>
        <v>-181</v>
      </c>
      <c r="C183" s="39">
        <v>0</v>
      </c>
      <c r="D183" s="39">
        <v>0</v>
      </c>
      <c r="E183" s="40">
        <v>23.147786303319897</v>
      </c>
      <c r="F183" s="7">
        <f>FORECAST(A183,INDEX(ross!I$3:I$960,MATCH(A183,ross!B$3:B$960,1)):INDEX(ross!I$3:I$960,MATCH(A183,ross!B$3:B$960,1)+1),INDEX(ross!B$3:B$960,MATCH(A183,ross!B$3:B$960,1)):INDEX(ross!B$3:B$960,MATCH(A183,ross!B$3:B$960,1)+1))</f>
        <v>2.8342640730738093</v>
      </c>
      <c r="G183" s="3">
        <f t="shared" si="4"/>
        <v>1.0000000000000001E-30</v>
      </c>
      <c r="H183" s="9">
        <f>FORECAST(A183,INDEX('18O'!C$3:C$29,MATCH(A183,'18O'!A$3:A$29,1)):INDEX('18O'!C$3:C$29,MATCH(A183,'18O'!A$3:A$29,1)+1),INDEX('18O'!A$3:A$29,MATCH(A183,'18O'!A$3:A$29,1)):INDEX('18O'!A$3:A$29,MATCH(A183,'18O'!A$3:A$29,1)+1))</f>
        <v>111.45804444444445</v>
      </c>
      <c r="I183" s="27">
        <f>'39Ar'!E183</f>
        <v>0.60032786885245903</v>
      </c>
      <c r="J183" s="8">
        <f>FORECAST($A183,INDEX(NG!B$2:B$17,MATCH($A183,NG!A$2:A$17,1)):INDEX(NG!B$2:B$17,MATCH($A183,NG!A$2:A$17,1)+1),INDEX(NG!A$2:A$17,MATCH($A183,NG!A$2:A$17,1)):INDEX(NG!A$2:A$17,MATCH($A183,NG!A$2:A$17,1)+1))</f>
        <v>7.7957698557632508E-6</v>
      </c>
      <c r="K183" s="8">
        <f>FORECAST($A183,INDEX(NG!D$2:D$18,MATCH($A183,NG!C$2:C$18,1)):INDEX(NG!D$2:D$18,MATCH($A183,NG!C$2:C$18,1)+1),INDEX(NG!C$2:C$18,MATCH($A183,NG!C$2:C$18,1)):INDEX(NG!C$2:C$18,MATCH($A183,NG!C$2:C$18,1)+1))</f>
        <v>1.3463913604457043E-7</v>
      </c>
      <c r="L183" s="8">
        <f>FORECAST($A183,INDEX(NG!F$2:F$14,MATCH($A183,NG!E$2:E$14,1)):INDEX(NG!F$2:F$14,MATCH($A183,NG!E$2:E$14,1)+1),INDEX(NG!E$2:E$14,MATCH($A183,NG!E$2:E$14,1)):INDEX(NG!E$2:E$14,MATCH($A183,NG!E$2:E$14,1)+1))</f>
        <v>6.9688640595539702E-7</v>
      </c>
      <c r="M183" s="8">
        <f>FORECAST($A183,INDEX(NG!H$2:H$14,MATCH($A183,NG!G$2:G$14,1)):INDEX(NG!H$2:H$14,MATCH($A183,NG!G$2:G$14,1)+1),INDEX(NG!G$2:G$14,MATCH($A183,NG!G$2:G$14,1)):INDEX(NG!G$2:G$14,MATCH($A183,NG!G$2:G$14,1)+1))</f>
        <v>4.5322953040186727E-8</v>
      </c>
      <c r="N183" s="3">
        <v>3.0000000000000001E-6</v>
      </c>
      <c r="O183" s="3">
        <v>5.0000000000000003E-10</v>
      </c>
    </row>
    <row r="184" spans="1:15" x14ac:dyDescent="0.35">
      <c r="A184">
        <v>182</v>
      </c>
      <c r="B184" s="39">
        <f t="shared" si="5"/>
        <v>-182</v>
      </c>
      <c r="C184" s="39">
        <v>0</v>
      </c>
      <c r="D184" s="39">
        <v>0</v>
      </c>
      <c r="E184" s="40">
        <v>23.173812358759569</v>
      </c>
      <c r="F184" s="7">
        <f>FORECAST(A184,INDEX(ross!I$3:I$960,MATCH(A184,ross!B$3:B$960,1)):INDEX(ross!I$3:I$960,MATCH(A184,ross!B$3:B$960,1)+1),INDEX(ross!B$3:B$960,MATCH(A184,ross!B$3:B$960,1)):INDEX(ross!B$3:B$960,MATCH(A184,ross!B$3:B$960,1)+1))</f>
        <v>2.8433880154079043</v>
      </c>
      <c r="G184" s="3">
        <f t="shared" si="4"/>
        <v>1.0000000000000001E-30</v>
      </c>
      <c r="H184" s="9">
        <f>FORECAST(A184,INDEX('18O'!C$3:C$29,MATCH(A184,'18O'!A$3:A$29,1)):INDEX('18O'!C$3:C$29,MATCH(A184,'18O'!A$3:A$29,1)+1),INDEX('18O'!A$3:A$29,MATCH(A184,'18O'!A$3:A$29,1)):INDEX('18O'!A$3:A$29,MATCH(A184,'18O'!A$3:A$29,1)+1))</f>
        <v>111.45586666666668</v>
      </c>
      <c r="I184" s="27">
        <f>'39Ar'!E184</f>
        <v>0.60254098360655739</v>
      </c>
      <c r="J184" s="8">
        <f>FORECAST($A184,INDEX(NG!B$2:B$17,MATCH($A184,NG!A$2:A$17,1)):INDEX(NG!B$2:B$17,MATCH($A184,NG!A$2:A$17,1)+1),INDEX(NG!A$2:A$17,MATCH($A184,NG!A$2:A$17,1)):INDEX(NG!A$2:A$17,MATCH($A184,NG!A$2:A$17,1)+1))</f>
        <v>7.8503203816994935E-6</v>
      </c>
      <c r="K184" s="8">
        <f>FORECAST($A184,INDEX(NG!D$2:D$18,MATCH($A184,NG!C$2:C$18,1)):INDEX(NG!D$2:D$18,MATCH($A184,NG!C$2:C$18,1)+1),INDEX(NG!C$2:C$18,MATCH($A184,NG!C$2:C$18,1)):INDEX(NG!C$2:C$18,MATCH($A184,NG!C$2:C$18,1)+1))</f>
        <v>1.3456532958342959E-7</v>
      </c>
      <c r="L184" s="8">
        <f>FORECAST($A184,INDEX(NG!F$2:F$14,MATCH($A184,NG!E$2:E$14,1)):INDEX(NG!F$2:F$14,MATCH($A184,NG!E$2:E$14,1)+1),INDEX(NG!E$2:E$14,MATCH($A184,NG!E$2:E$14,1)):INDEX(NG!E$2:E$14,MATCH($A184,NG!E$2:E$14,1)+1))</f>
        <v>6.9497775495888672E-7</v>
      </c>
      <c r="M184" s="8">
        <f>FORECAST($A184,INDEX(NG!H$2:H$14,MATCH($A184,NG!G$2:G$14,1)):INDEX(NG!H$2:H$14,MATCH($A184,NG!G$2:G$14,1)+1),INDEX(NG!G$2:G$14,MATCH($A184,NG!G$2:G$14,1)):INDEX(NG!G$2:G$14,MATCH($A184,NG!G$2:G$14,1)+1))</f>
        <v>4.5191775802237361E-8</v>
      </c>
      <c r="N184" s="3">
        <v>3.0000000000000001E-6</v>
      </c>
      <c r="O184" s="3">
        <v>5.0000000000000003E-10</v>
      </c>
    </row>
    <row r="185" spans="1:15" x14ac:dyDescent="0.35">
      <c r="A185">
        <v>183</v>
      </c>
      <c r="B185" s="39">
        <f t="shared" si="5"/>
        <v>-183</v>
      </c>
      <c r="C185" s="39">
        <v>0</v>
      </c>
      <c r="D185" s="39">
        <v>0</v>
      </c>
      <c r="E185" s="40">
        <v>23.197586846272195</v>
      </c>
      <c r="F185" s="7">
        <f>FORECAST(A185,INDEX(ross!I$3:I$960,MATCH(A185,ross!B$3:B$960,1)):INDEX(ross!I$3:I$960,MATCH(A185,ross!B$3:B$960,1)+1),INDEX(ross!B$3:B$960,MATCH(A185,ross!B$3:B$960,1)):INDEX(ross!B$3:B$960,MATCH(A185,ross!B$3:B$960,1)+1))</f>
        <v>2.8599746780738746</v>
      </c>
      <c r="G185" s="3">
        <f t="shared" si="4"/>
        <v>1.0000000000000001E-30</v>
      </c>
      <c r="H185" s="9">
        <f>FORECAST(A185,INDEX('18O'!C$3:C$29,MATCH(A185,'18O'!A$3:A$29,1)):INDEX('18O'!C$3:C$29,MATCH(A185,'18O'!A$3:A$29,1)+1),INDEX('18O'!A$3:A$29,MATCH(A185,'18O'!A$3:A$29,1)):INDEX('18O'!A$3:A$29,MATCH(A185,'18O'!A$3:A$29,1)+1))</f>
        <v>111.45368888888891</v>
      </c>
      <c r="I185" s="27">
        <f>'39Ar'!E185</f>
        <v>0.60475409836065586</v>
      </c>
      <c r="J185" s="8">
        <f>FORECAST($A185,INDEX(NG!B$2:B$17,MATCH($A185,NG!A$2:A$17,1)):INDEX(NG!B$2:B$17,MATCH($A185,NG!A$2:A$17,1)+1),INDEX(NG!A$2:A$17,MATCH($A185,NG!A$2:A$17,1)):INDEX(NG!A$2:A$17,MATCH($A185,NG!A$2:A$17,1)+1))</f>
        <v>7.9048709076357363E-6</v>
      </c>
      <c r="K185" s="8">
        <f>FORECAST($A185,INDEX(NG!D$2:D$18,MATCH($A185,NG!C$2:C$18,1)):INDEX(NG!D$2:D$18,MATCH($A185,NG!C$2:C$18,1)+1),INDEX(NG!C$2:C$18,MATCH($A185,NG!C$2:C$18,1)):INDEX(NG!C$2:C$18,MATCH($A185,NG!C$2:C$18,1)+1))</f>
        <v>1.3449152312228874E-7</v>
      </c>
      <c r="L185" s="8">
        <f>FORECAST($A185,INDEX(NG!F$2:F$14,MATCH($A185,NG!E$2:E$14,1)):INDEX(NG!F$2:F$14,MATCH($A185,NG!E$2:E$14,1)+1),INDEX(NG!E$2:E$14,MATCH($A185,NG!E$2:E$14,1)):INDEX(NG!E$2:E$14,MATCH($A185,NG!E$2:E$14,1)+1))</f>
        <v>6.9306910396237663E-7</v>
      </c>
      <c r="M185" s="8">
        <f>FORECAST($A185,INDEX(NG!H$2:H$14,MATCH($A185,NG!G$2:G$14,1)):INDEX(NG!H$2:H$14,MATCH($A185,NG!G$2:G$14,1)+1),INDEX(NG!G$2:G$14,MATCH($A185,NG!G$2:G$14,1)):INDEX(NG!G$2:G$14,MATCH($A185,NG!G$2:G$14,1)+1))</f>
        <v>4.5060598564287996E-8</v>
      </c>
      <c r="N185" s="3">
        <v>3.0000000000000001E-6</v>
      </c>
      <c r="O185" s="3">
        <v>5.0000000000000003E-10</v>
      </c>
    </row>
    <row r="186" spans="1:15" x14ac:dyDescent="0.35">
      <c r="A186">
        <v>184</v>
      </c>
      <c r="B186" s="39">
        <f t="shared" si="5"/>
        <v>-184</v>
      </c>
      <c r="C186" s="39">
        <v>0</v>
      </c>
      <c r="D186" s="39">
        <v>0</v>
      </c>
      <c r="E186" s="40">
        <v>23.220744278355333</v>
      </c>
      <c r="F186" s="7">
        <f>FORECAST(A186,INDEX(ross!I$3:I$960,MATCH(A186,ross!B$3:B$960,1)):INDEX(ross!I$3:I$960,MATCH(A186,ross!B$3:B$960,1)+1),INDEX(ross!B$3:B$960,MATCH(A186,ross!B$3:B$960,1)):INDEX(ross!B$3:B$960,MATCH(A186,ross!B$3:B$960,1)+1))</f>
        <v>2.8791928066046184</v>
      </c>
      <c r="G186" s="3">
        <f t="shared" si="4"/>
        <v>1.0000000000000001E-30</v>
      </c>
      <c r="H186" s="9">
        <f>FORECAST(A186,INDEX('18O'!C$3:C$29,MATCH(A186,'18O'!A$3:A$29,1)):INDEX('18O'!C$3:C$29,MATCH(A186,'18O'!A$3:A$29,1)+1),INDEX('18O'!A$3:A$29,MATCH(A186,'18O'!A$3:A$29,1)):INDEX('18O'!A$3:A$29,MATCH(A186,'18O'!A$3:A$29,1)+1))</f>
        <v>111.45151111111112</v>
      </c>
      <c r="I186" s="27">
        <f>'39Ar'!E186</f>
        <v>0.6069672131147541</v>
      </c>
      <c r="J186" s="8">
        <f>FORECAST($A186,INDEX(NG!B$2:B$17,MATCH($A186,NG!A$2:A$17,1)):INDEX(NG!B$2:B$17,MATCH($A186,NG!A$2:A$17,1)+1),INDEX(NG!A$2:A$17,MATCH($A186,NG!A$2:A$17,1)):INDEX(NG!A$2:A$17,MATCH($A186,NG!A$2:A$17,1)+1))</f>
        <v>7.9594214335719773E-6</v>
      </c>
      <c r="K186" s="8">
        <f>FORECAST($A186,INDEX(NG!D$2:D$18,MATCH($A186,NG!C$2:C$18,1)):INDEX(NG!D$2:D$18,MATCH($A186,NG!C$2:C$18,1)+1),INDEX(NG!C$2:C$18,MATCH($A186,NG!C$2:C$18,1)):INDEX(NG!C$2:C$18,MATCH($A186,NG!C$2:C$18,1)+1))</f>
        <v>1.344177166611479E-7</v>
      </c>
      <c r="L186" s="8">
        <f>FORECAST($A186,INDEX(NG!F$2:F$14,MATCH($A186,NG!E$2:E$14,1)):INDEX(NG!F$2:F$14,MATCH($A186,NG!E$2:E$14,1)+1),INDEX(NG!E$2:E$14,MATCH($A186,NG!E$2:E$14,1)):INDEX(NG!E$2:E$14,MATCH($A186,NG!E$2:E$14,1)+1))</f>
        <v>6.9116045296586632E-7</v>
      </c>
      <c r="M186" s="8">
        <f>FORECAST($A186,INDEX(NG!H$2:H$14,MATCH($A186,NG!G$2:G$14,1)):INDEX(NG!H$2:H$14,MATCH($A186,NG!G$2:G$14,1)+1),INDEX(NG!G$2:G$14,MATCH($A186,NG!G$2:G$14,1)):INDEX(NG!G$2:G$14,MATCH($A186,NG!G$2:G$14,1)+1))</f>
        <v>4.4929421326338617E-8</v>
      </c>
      <c r="N186" s="3">
        <v>3.0000000000000001E-6</v>
      </c>
      <c r="O186" s="3">
        <v>5.0000000000000003E-10</v>
      </c>
    </row>
    <row r="187" spans="1:15" x14ac:dyDescent="0.35">
      <c r="A187">
        <v>185</v>
      </c>
      <c r="B187" s="39">
        <f t="shared" si="5"/>
        <v>-185</v>
      </c>
      <c r="C187" s="39">
        <v>0</v>
      </c>
      <c r="D187" s="39">
        <v>0</v>
      </c>
      <c r="E187" s="40">
        <v>23.243770725267915</v>
      </c>
      <c r="F187" s="7">
        <f>FORECAST(A187,INDEX(ross!I$3:I$960,MATCH(A187,ross!B$3:B$960,1)):INDEX(ross!I$3:I$960,MATCH(A187,ross!B$3:B$960,1)+1),INDEX(ross!B$3:B$960,MATCH(A187,ross!B$3:B$960,1)):INDEX(ross!B$3:B$960,MATCH(A187,ross!B$3:B$960,1)+1))</f>
        <v>2.8969915633822021</v>
      </c>
      <c r="G187" s="3">
        <f t="shared" si="4"/>
        <v>1.0000000000000001E-30</v>
      </c>
      <c r="H187" s="9">
        <f>FORECAST(A187,INDEX('18O'!C$3:C$29,MATCH(A187,'18O'!A$3:A$29,1)):INDEX('18O'!C$3:C$29,MATCH(A187,'18O'!A$3:A$29,1)+1),INDEX('18O'!A$3:A$29,MATCH(A187,'18O'!A$3:A$29,1)):INDEX('18O'!A$3:A$29,MATCH(A187,'18O'!A$3:A$29,1)+1))</f>
        <v>111.44933333333334</v>
      </c>
      <c r="I187" s="27">
        <f>'39Ar'!E187</f>
        <v>0.60918032786885257</v>
      </c>
      <c r="J187" s="8">
        <f>FORECAST($A187,INDEX(NG!B$2:B$17,MATCH($A187,NG!A$2:A$17,1)):INDEX(NG!B$2:B$17,MATCH($A187,NG!A$2:A$17,1)+1),INDEX(NG!A$2:A$17,MATCH($A187,NG!A$2:A$17,1)):INDEX(NG!A$2:A$17,MATCH($A187,NG!A$2:A$17,1)+1))</f>
        <v>8.0139719595082201E-6</v>
      </c>
      <c r="K187" s="8">
        <f>FORECAST($A187,INDEX(NG!D$2:D$18,MATCH($A187,NG!C$2:C$18,1)):INDEX(NG!D$2:D$18,MATCH($A187,NG!C$2:C$18,1)+1),INDEX(NG!C$2:C$18,MATCH($A187,NG!C$2:C$18,1)):INDEX(NG!C$2:C$18,MATCH($A187,NG!C$2:C$18,1)+1))</f>
        <v>1.3434391020000705E-7</v>
      </c>
      <c r="L187" s="8">
        <f>FORECAST($A187,INDEX(NG!F$2:F$14,MATCH($A187,NG!E$2:E$14,1)):INDEX(NG!F$2:F$14,MATCH($A187,NG!E$2:E$14,1)+1),INDEX(NG!E$2:E$14,MATCH($A187,NG!E$2:E$14,1)):INDEX(NG!E$2:E$14,MATCH($A187,NG!E$2:E$14,1)+1))</f>
        <v>6.8925180196935613E-7</v>
      </c>
      <c r="M187" s="8">
        <f>FORECAST($A187,INDEX(NG!H$2:H$14,MATCH($A187,NG!G$2:G$14,1)):INDEX(NG!H$2:H$14,MATCH($A187,NG!G$2:G$14,1)+1),INDEX(NG!G$2:G$14,MATCH($A187,NG!G$2:G$14,1)):INDEX(NG!G$2:G$14,MATCH($A187,NG!G$2:G$14,1)+1))</f>
        <v>4.4798244088389251E-8</v>
      </c>
      <c r="N187" s="3">
        <v>3.0000000000000001E-6</v>
      </c>
      <c r="O187" s="3">
        <v>5.0000000000000003E-10</v>
      </c>
    </row>
    <row r="188" spans="1:15" x14ac:dyDescent="0.35">
      <c r="A188">
        <v>186</v>
      </c>
      <c r="B188" s="39">
        <f t="shared" si="5"/>
        <v>-186</v>
      </c>
      <c r="C188" s="39">
        <v>0</v>
      </c>
      <c r="D188" s="39">
        <v>0</v>
      </c>
      <c r="E188" s="40">
        <v>23.263322051649162</v>
      </c>
      <c r="F188" s="7">
        <f>FORECAST(A188,INDEX(ross!I$3:I$960,MATCH(A188,ross!B$3:B$960,1)):INDEX(ross!I$3:I$960,MATCH(A188,ross!B$3:B$960,1)+1),INDEX(ross!B$3:B$960,MATCH(A188,ross!B$3:B$960,1)):INDEX(ross!B$3:B$960,MATCH(A188,ross!B$3:B$960,1)+1))</f>
        <v>2.9143938989710012</v>
      </c>
      <c r="G188" s="3">
        <f t="shared" si="4"/>
        <v>1.0000000000000001E-30</v>
      </c>
      <c r="H188" s="9">
        <f>FORECAST(A188,INDEX('18O'!C$3:C$29,MATCH(A188,'18O'!A$3:A$29,1)):INDEX('18O'!C$3:C$29,MATCH(A188,'18O'!A$3:A$29,1)+1),INDEX('18O'!A$3:A$29,MATCH(A188,'18O'!A$3:A$29,1)):INDEX('18O'!A$3:A$29,MATCH(A188,'18O'!A$3:A$29,1)+1))</f>
        <v>111.44715555555557</v>
      </c>
      <c r="I188" s="27">
        <f>'39Ar'!E188</f>
        <v>0.61139344262295081</v>
      </c>
      <c r="J188" s="8">
        <f>FORECAST($A188,INDEX(NG!B$2:B$17,MATCH($A188,NG!A$2:A$17,1)):INDEX(NG!B$2:B$17,MATCH($A188,NG!A$2:A$17,1)+1),INDEX(NG!A$2:A$17,MATCH($A188,NG!A$2:A$17,1)):INDEX(NG!A$2:A$17,MATCH($A188,NG!A$2:A$17,1)+1))</f>
        <v>8.0685224854444628E-6</v>
      </c>
      <c r="K188" s="8">
        <f>FORECAST($A188,INDEX(NG!D$2:D$18,MATCH($A188,NG!C$2:C$18,1)):INDEX(NG!D$2:D$18,MATCH($A188,NG!C$2:C$18,1)+1),INDEX(NG!C$2:C$18,MATCH($A188,NG!C$2:C$18,1)):INDEX(NG!C$2:C$18,MATCH($A188,NG!C$2:C$18,1)+1))</f>
        <v>1.342701037388662E-7</v>
      </c>
      <c r="L188" s="8">
        <f>FORECAST($A188,INDEX(NG!F$2:F$14,MATCH($A188,NG!E$2:E$14,1)):INDEX(NG!F$2:F$14,MATCH($A188,NG!E$2:E$14,1)+1),INDEX(NG!E$2:E$14,MATCH($A188,NG!E$2:E$14,1)):INDEX(NG!E$2:E$14,MATCH($A188,NG!E$2:E$14,1)+1))</f>
        <v>6.8734315097284593E-7</v>
      </c>
      <c r="M188" s="8">
        <f>FORECAST($A188,INDEX(NG!H$2:H$14,MATCH($A188,NG!G$2:G$14,1)):INDEX(NG!H$2:H$14,MATCH($A188,NG!G$2:G$14,1)+1),INDEX(NG!G$2:G$14,MATCH($A188,NG!G$2:G$14,1)):INDEX(NG!G$2:G$14,MATCH($A188,NG!G$2:G$14,1)+1))</f>
        <v>4.4667066850439886E-8</v>
      </c>
      <c r="N188" s="3">
        <v>3.0000000000000001E-6</v>
      </c>
      <c r="O188" s="3">
        <v>5.0000000000000003E-10</v>
      </c>
    </row>
    <row r="189" spans="1:15" x14ac:dyDescent="0.35">
      <c r="A189">
        <v>187</v>
      </c>
      <c r="B189" s="39">
        <f t="shared" si="5"/>
        <v>-187</v>
      </c>
      <c r="C189" s="39">
        <v>0</v>
      </c>
      <c r="D189" s="39">
        <v>0</v>
      </c>
      <c r="E189" s="40">
        <v>23.29310492776386</v>
      </c>
      <c r="F189" s="7">
        <f>FORECAST(A189,INDEX(ross!I$3:I$960,MATCH(A189,ross!B$3:B$960,1)):INDEX(ross!I$3:I$960,MATCH(A189,ross!B$3:B$960,1)+1),INDEX(ross!B$3:B$960,MATCH(A189,ross!B$3:B$960,1)):INDEX(ross!B$3:B$960,MATCH(A189,ross!B$3:B$960,1)+1))</f>
        <v>2.9341249703227419</v>
      </c>
      <c r="G189" s="3">
        <f t="shared" si="4"/>
        <v>1.0000000000000001E-30</v>
      </c>
      <c r="H189" s="9">
        <f>FORECAST(A189,INDEX('18O'!C$3:C$29,MATCH(A189,'18O'!A$3:A$29,1)):INDEX('18O'!C$3:C$29,MATCH(A189,'18O'!A$3:A$29,1)+1),INDEX('18O'!A$3:A$29,MATCH(A189,'18O'!A$3:A$29,1)):INDEX('18O'!A$3:A$29,MATCH(A189,'18O'!A$3:A$29,1)+1))</f>
        <v>111.44497777777778</v>
      </c>
      <c r="I189" s="27">
        <f>'39Ar'!E189</f>
        <v>0.61360655737704928</v>
      </c>
      <c r="J189" s="8">
        <f>FORECAST($A189,INDEX(NG!B$2:B$17,MATCH($A189,NG!A$2:A$17,1)):INDEX(NG!B$2:B$17,MATCH($A189,NG!A$2:A$17,1)+1),INDEX(NG!A$2:A$17,MATCH($A189,NG!A$2:A$17,1)):INDEX(NG!A$2:A$17,MATCH($A189,NG!A$2:A$17,1)+1))</f>
        <v>8.1230730113807056E-6</v>
      </c>
      <c r="K189" s="8">
        <f>FORECAST($A189,INDEX(NG!D$2:D$18,MATCH($A189,NG!C$2:C$18,1)):INDEX(NG!D$2:D$18,MATCH($A189,NG!C$2:C$18,1)+1),INDEX(NG!C$2:C$18,MATCH($A189,NG!C$2:C$18,1)):INDEX(NG!C$2:C$18,MATCH($A189,NG!C$2:C$18,1)+1))</f>
        <v>1.3419629727772536E-7</v>
      </c>
      <c r="L189" s="8">
        <f>FORECAST($A189,INDEX(NG!F$2:F$14,MATCH($A189,NG!E$2:E$14,1)):INDEX(NG!F$2:F$14,MATCH($A189,NG!E$2:E$14,1)+1),INDEX(NG!E$2:E$14,MATCH($A189,NG!E$2:E$14,1)):INDEX(NG!E$2:E$14,MATCH($A189,NG!E$2:E$14,1)+1))</f>
        <v>6.8543449997633563E-7</v>
      </c>
      <c r="M189" s="8">
        <f>FORECAST($A189,INDEX(NG!H$2:H$14,MATCH($A189,NG!G$2:G$14,1)):INDEX(NG!H$2:H$14,MATCH($A189,NG!G$2:G$14,1)+1),INDEX(NG!G$2:G$14,MATCH($A189,NG!G$2:G$14,1)):INDEX(NG!G$2:G$14,MATCH($A189,NG!G$2:G$14,1)+1))</f>
        <v>4.4535889612490507E-8</v>
      </c>
      <c r="N189" s="3">
        <v>3.0000000000000001E-6</v>
      </c>
      <c r="O189" s="3">
        <v>5.0000000000000003E-10</v>
      </c>
    </row>
    <row r="190" spans="1:15" x14ac:dyDescent="0.35">
      <c r="A190">
        <v>188</v>
      </c>
      <c r="B190" s="39">
        <f t="shared" si="5"/>
        <v>-188</v>
      </c>
      <c r="C190" s="39">
        <v>0</v>
      </c>
      <c r="D190" s="39">
        <v>0</v>
      </c>
      <c r="E190" s="40">
        <v>23.32080902973513</v>
      </c>
      <c r="F190" s="7">
        <f>FORECAST(A190,INDEX(ross!I$3:I$960,MATCH(A190,ross!B$3:B$960,1)):INDEX(ross!I$3:I$960,MATCH(A190,ross!B$3:B$960,1)+1),INDEX(ross!B$3:B$960,MATCH(A190,ross!B$3:B$960,1)):INDEX(ross!B$3:B$960,MATCH(A190,ross!B$3:B$960,1)+1))</f>
        <v>2.956055373055773</v>
      </c>
      <c r="G190" s="3">
        <f t="shared" si="4"/>
        <v>1.0000000000000001E-30</v>
      </c>
      <c r="H190" s="9">
        <f>FORECAST(A190,INDEX('18O'!C$3:C$29,MATCH(A190,'18O'!A$3:A$29,1)):INDEX('18O'!C$3:C$29,MATCH(A190,'18O'!A$3:A$29,1)+1),INDEX('18O'!A$3:A$29,MATCH(A190,'18O'!A$3:A$29,1)):INDEX('18O'!A$3:A$29,MATCH(A190,'18O'!A$3:A$29,1)+1))</f>
        <v>111.44280000000001</v>
      </c>
      <c r="I190" s="27">
        <f>'39Ar'!E190</f>
        <v>0.61581967213114752</v>
      </c>
      <c r="J190" s="8">
        <f>FORECAST($A190,INDEX(NG!B$2:B$17,MATCH($A190,NG!A$2:A$17,1)):INDEX(NG!B$2:B$17,MATCH($A190,NG!A$2:A$17,1)+1),INDEX(NG!A$2:A$17,MATCH($A190,NG!A$2:A$17,1)):INDEX(NG!A$2:A$17,MATCH($A190,NG!A$2:A$17,1)+1))</f>
        <v>8.1776235373169466E-6</v>
      </c>
      <c r="K190" s="8">
        <f>FORECAST($A190,INDEX(NG!D$2:D$18,MATCH($A190,NG!C$2:C$18,1)):INDEX(NG!D$2:D$18,MATCH($A190,NG!C$2:C$18,1)+1),INDEX(NG!C$2:C$18,MATCH($A190,NG!C$2:C$18,1)):INDEX(NG!C$2:C$18,MATCH($A190,NG!C$2:C$18,1)+1))</f>
        <v>1.3412249081658451E-7</v>
      </c>
      <c r="L190" s="8">
        <f>FORECAST($A190,INDEX(NG!F$2:F$14,MATCH($A190,NG!E$2:E$14,1)):INDEX(NG!F$2:F$14,MATCH($A190,NG!E$2:E$14,1)+1),INDEX(NG!E$2:E$14,MATCH($A190,NG!E$2:E$14,1)):INDEX(NG!E$2:E$14,MATCH($A190,NG!E$2:E$14,1)+1))</f>
        <v>6.8352584897982554E-7</v>
      </c>
      <c r="M190" s="8">
        <f>FORECAST($A190,INDEX(NG!H$2:H$14,MATCH($A190,NG!G$2:G$14,1)):INDEX(NG!H$2:H$14,MATCH($A190,NG!G$2:G$14,1)+1),INDEX(NG!G$2:G$14,MATCH($A190,NG!G$2:G$14,1)):INDEX(NG!G$2:G$14,MATCH($A190,NG!G$2:G$14,1)+1))</f>
        <v>4.4404712374541142E-8</v>
      </c>
      <c r="N190" s="3">
        <v>3.0000000000000001E-6</v>
      </c>
      <c r="O190" s="3">
        <v>5.0000000000000003E-10</v>
      </c>
    </row>
    <row r="191" spans="1:15" x14ac:dyDescent="0.35">
      <c r="A191">
        <v>189</v>
      </c>
      <c r="B191" s="39">
        <f t="shared" si="5"/>
        <v>-189</v>
      </c>
      <c r="C191" s="39">
        <v>0</v>
      </c>
      <c r="D191" s="39">
        <v>0</v>
      </c>
      <c r="E191" s="40">
        <v>23.354687955324536</v>
      </c>
      <c r="F191" s="7">
        <f>FORECAST(A191,INDEX(ross!I$3:I$960,MATCH(A191,ross!B$3:B$960,1)):INDEX(ross!I$3:I$960,MATCH(A191,ross!B$3:B$960,1)+1),INDEX(ross!B$3:B$960,MATCH(A191,ross!B$3:B$960,1)):INDEX(ross!B$3:B$960,MATCH(A191,ross!B$3:B$960,1)+1))</f>
        <v>2.9724372161457486</v>
      </c>
      <c r="G191" s="3">
        <f t="shared" si="4"/>
        <v>1.0000000000000001E-30</v>
      </c>
      <c r="H191" s="9">
        <f>FORECAST(A191,INDEX('18O'!C$3:C$29,MATCH(A191,'18O'!A$3:A$29,1)):INDEX('18O'!C$3:C$29,MATCH(A191,'18O'!A$3:A$29,1)+1),INDEX('18O'!A$3:A$29,MATCH(A191,'18O'!A$3:A$29,1)):INDEX('18O'!A$3:A$29,MATCH(A191,'18O'!A$3:A$29,1)+1))</f>
        <v>111.44062222222222</v>
      </c>
      <c r="I191" s="27">
        <f>'39Ar'!E191</f>
        <v>0.61803278688524599</v>
      </c>
      <c r="J191" s="8">
        <f>FORECAST($A191,INDEX(NG!B$2:B$17,MATCH($A191,NG!A$2:A$17,1)):INDEX(NG!B$2:B$17,MATCH($A191,NG!A$2:A$17,1)+1),INDEX(NG!A$2:A$17,MATCH($A191,NG!A$2:A$17,1)):INDEX(NG!A$2:A$17,MATCH($A191,NG!A$2:A$17,1)+1))</f>
        <v>8.2321740632531893E-6</v>
      </c>
      <c r="K191" s="8">
        <f>FORECAST($A191,INDEX(NG!D$2:D$18,MATCH($A191,NG!C$2:C$18,1)):INDEX(NG!D$2:D$18,MATCH($A191,NG!C$2:C$18,1)+1),INDEX(NG!C$2:C$18,MATCH($A191,NG!C$2:C$18,1)):INDEX(NG!C$2:C$18,MATCH($A191,NG!C$2:C$18,1)+1))</f>
        <v>1.3404868435544367E-7</v>
      </c>
      <c r="L191" s="8">
        <f>FORECAST($A191,INDEX(NG!F$2:F$14,MATCH($A191,NG!E$2:E$14,1)):INDEX(NG!F$2:F$14,MATCH($A191,NG!E$2:E$14,1)+1),INDEX(NG!E$2:E$14,MATCH($A191,NG!E$2:E$14,1)):INDEX(NG!E$2:E$14,MATCH($A191,NG!E$2:E$14,1)+1))</f>
        <v>6.8161719798331524E-7</v>
      </c>
      <c r="M191" s="8">
        <f>FORECAST($A191,INDEX(NG!H$2:H$14,MATCH($A191,NG!G$2:G$14,1)):INDEX(NG!H$2:H$14,MATCH($A191,NG!G$2:G$14,1)+1),INDEX(NG!G$2:G$14,MATCH($A191,NG!G$2:G$14,1)):INDEX(NG!G$2:G$14,MATCH($A191,NG!G$2:G$14,1)+1))</f>
        <v>4.4273535136591776E-8</v>
      </c>
      <c r="N191" s="3">
        <v>3.0000000000000001E-6</v>
      </c>
      <c r="O191" s="3">
        <v>5.0000000000000003E-10</v>
      </c>
    </row>
    <row r="192" spans="1:15" x14ac:dyDescent="0.35">
      <c r="A192">
        <v>190</v>
      </c>
      <c r="B192" s="39">
        <f t="shared" si="5"/>
        <v>-190</v>
      </c>
      <c r="C192" s="39">
        <v>0</v>
      </c>
      <c r="D192" s="39">
        <v>0</v>
      </c>
      <c r="E192" s="40">
        <v>23.376072352065275</v>
      </c>
      <c r="F192" s="7">
        <f>FORECAST(A192,INDEX(ross!I$3:I$960,MATCH(A192,ross!B$3:B$960,1)):INDEX(ross!I$3:I$960,MATCH(A192,ross!B$3:B$960,1)+1),INDEX(ross!B$3:B$960,MATCH(A192,ross!B$3:B$960,1)):INDEX(ross!B$3:B$960,MATCH(A192,ross!B$3:B$960,1)+1))</f>
        <v>3.0010949134990055</v>
      </c>
      <c r="G192" s="3">
        <f t="shared" si="4"/>
        <v>1.0000000000000001E-30</v>
      </c>
      <c r="H192" s="9">
        <f>FORECAST(A192,INDEX('18O'!C$3:C$29,MATCH(A192,'18O'!A$3:A$29,1)):INDEX('18O'!C$3:C$29,MATCH(A192,'18O'!A$3:A$29,1)+1),INDEX('18O'!A$3:A$29,MATCH(A192,'18O'!A$3:A$29,1)):INDEX('18O'!A$3:A$29,MATCH(A192,'18O'!A$3:A$29,1)+1))</f>
        <v>111.43844444444444</v>
      </c>
      <c r="I192" s="27">
        <f>'39Ar'!E192</f>
        <v>0.62024590163934423</v>
      </c>
      <c r="J192" s="8">
        <f>FORECAST($A192,INDEX(NG!B$2:B$17,MATCH($A192,NG!A$2:A$17,1)):INDEX(NG!B$2:B$17,MATCH($A192,NG!A$2:A$17,1)+1),INDEX(NG!A$2:A$17,MATCH($A192,NG!A$2:A$17,1)):INDEX(NG!A$2:A$17,MATCH($A192,NG!A$2:A$17,1)+1))</f>
        <v>8.2867245891894321E-6</v>
      </c>
      <c r="K192" s="8">
        <f>FORECAST($A192,INDEX(NG!D$2:D$18,MATCH($A192,NG!C$2:C$18,1)):INDEX(NG!D$2:D$18,MATCH($A192,NG!C$2:C$18,1)+1),INDEX(NG!C$2:C$18,MATCH($A192,NG!C$2:C$18,1)):INDEX(NG!C$2:C$18,MATCH($A192,NG!C$2:C$18,1)+1))</f>
        <v>1.3397487789430282E-7</v>
      </c>
      <c r="L192" s="8">
        <f>FORECAST($A192,INDEX(NG!F$2:F$14,MATCH($A192,NG!E$2:E$14,1)):INDEX(NG!F$2:F$14,MATCH($A192,NG!E$2:E$14,1)+1),INDEX(NG!E$2:E$14,MATCH($A192,NG!E$2:E$14,1)):INDEX(NG!E$2:E$14,MATCH($A192,NG!E$2:E$14,1)+1))</f>
        <v>6.7970854698680515E-7</v>
      </c>
      <c r="M192" s="8">
        <f>FORECAST($A192,INDEX(NG!H$2:H$14,MATCH($A192,NG!G$2:G$14,1)):INDEX(NG!H$2:H$14,MATCH($A192,NG!G$2:G$14,1)+1),INDEX(NG!G$2:G$14,MATCH($A192,NG!G$2:G$14,1)):INDEX(NG!G$2:G$14,MATCH($A192,NG!G$2:G$14,1)+1))</f>
        <v>4.4142357898642404E-8</v>
      </c>
      <c r="N192" s="3">
        <v>3.0000000000000001E-6</v>
      </c>
      <c r="O192" s="3">
        <v>5.0000000000000003E-10</v>
      </c>
    </row>
    <row r="193" spans="1:15" x14ac:dyDescent="0.35">
      <c r="A193">
        <v>191</v>
      </c>
      <c r="B193" s="39">
        <f t="shared" si="5"/>
        <v>-191</v>
      </c>
      <c r="C193" s="39">
        <v>0</v>
      </c>
      <c r="D193" s="39">
        <v>0</v>
      </c>
      <c r="E193" s="40">
        <v>23.381121717885218</v>
      </c>
      <c r="F193" s="7">
        <f>FORECAST(A193,INDEX(ross!I$3:I$960,MATCH(A193,ross!B$3:B$960,1)):INDEX(ross!I$3:I$960,MATCH(A193,ross!B$3:B$960,1)+1),INDEX(ross!B$3:B$960,MATCH(A193,ross!B$3:B$960,1)):INDEX(ross!B$3:B$960,MATCH(A193,ross!B$3:B$960,1)+1))</f>
        <v>3.0245324489317529</v>
      </c>
      <c r="G193" s="3">
        <f t="shared" si="4"/>
        <v>1.0000000000000001E-30</v>
      </c>
      <c r="H193" s="9">
        <f>FORECAST(A193,INDEX('18O'!C$3:C$29,MATCH(A193,'18O'!A$3:A$29,1)):INDEX('18O'!C$3:C$29,MATCH(A193,'18O'!A$3:A$29,1)+1),INDEX('18O'!A$3:A$29,MATCH(A193,'18O'!A$3:A$29,1)):INDEX('18O'!A$3:A$29,MATCH(A193,'18O'!A$3:A$29,1)+1))</f>
        <v>111.43626666666667</v>
      </c>
      <c r="I193" s="27">
        <f>'39Ar'!E193</f>
        <v>0.6224590163934427</v>
      </c>
      <c r="J193" s="8">
        <f>FORECAST($A193,INDEX(NG!B$2:B$17,MATCH($A193,NG!A$2:A$17,1)):INDEX(NG!B$2:B$17,MATCH($A193,NG!A$2:A$17,1)+1),INDEX(NG!A$2:A$17,MATCH($A193,NG!A$2:A$17,1)):INDEX(NG!A$2:A$17,MATCH($A193,NG!A$2:A$17,1)+1))</f>
        <v>8.3412751151256748E-6</v>
      </c>
      <c r="K193" s="8">
        <f>FORECAST($A193,INDEX(NG!D$2:D$18,MATCH($A193,NG!C$2:C$18,1)):INDEX(NG!D$2:D$18,MATCH($A193,NG!C$2:C$18,1)+1),INDEX(NG!C$2:C$18,MATCH($A193,NG!C$2:C$18,1)):INDEX(NG!C$2:C$18,MATCH($A193,NG!C$2:C$18,1)+1))</f>
        <v>1.3390107143316198E-7</v>
      </c>
      <c r="L193" s="8">
        <f>FORECAST($A193,INDEX(NG!F$2:F$14,MATCH($A193,NG!E$2:E$14,1)):INDEX(NG!F$2:F$14,MATCH($A193,NG!E$2:E$14,1)+1),INDEX(NG!E$2:E$14,MATCH($A193,NG!E$2:E$14,1)):INDEX(NG!E$2:E$14,MATCH($A193,NG!E$2:E$14,1)+1))</f>
        <v>6.7779989599029484E-7</v>
      </c>
      <c r="M193" s="8">
        <f>FORECAST($A193,INDEX(NG!H$2:H$14,MATCH($A193,NG!G$2:G$14,1)):INDEX(NG!H$2:H$14,MATCH($A193,NG!G$2:G$14,1)+1),INDEX(NG!G$2:G$14,MATCH($A193,NG!G$2:G$14,1)):INDEX(NG!G$2:G$14,MATCH($A193,NG!G$2:G$14,1)+1))</f>
        <v>4.4011180660693032E-8</v>
      </c>
      <c r="N193" s="3">
        <v>3.0000000000000001E-6</v>
      </c>
      <c r="O193" s="3">
        <v>5.0000000000000003E-10</v>
      </c>
    </row>
    <row r="194" spans="1:15" x14ac:dyDescent="0.35">
      <c r="A194">
        <v>192</v>
      </c>
      <c r="B194" s="39">
        <f t="shared" si="5"/>
        <v>-192</v>
      </c>
      <c r="C194" s="39">
        <v>0</v>
      </c>
      <c r="D194" s="39">
        <v>0</v>
      </c>
      <c r="E194" s="40">
        <v>23.393495610550634</v>
      </c>
      <c r="F194" s="7">
        <f>FORECAST(A194,INDEX(ross!I$3:I$960,MATCH(A194,ross!B$3:B$960,1)):INDEX(ross!I$3:I$960,MATCH(A194,ross!B$3:B$960,1)+1),INDEX(ross!B$3:B$960,MATCH(A194,ross!B$3:B$960,1)):INDEX(ross!B$3:B$960,MATCH(A194,ross!B$3:B$960,1)+1))</f>
        <v>3.0498424951737997</v>
      </c>
      <c r="G194" s="3">
        <f t="shared" si="4"/>
        <v>1.0000000000000001E-30</v>
      </c>
      <c r="H194" s="9">
        <f>FORECAST(A194,INDEX('18O'!C$3:C$29,MATCH(A194,'18O'!A$3:A$29,1)):INDEX('18O'!C$3:C$29,MATCH(A194,'18O'!A$3:A$29,1)+1),INDEX('18O'!A$3:A$29,MATCH(A194,'18O'!A$3:A$29,1)):INDEX('18O'!A$3:A$29,MATCH(A194,'18O'!A$3:A$29,1)+1))</f>
        <v>111.43408888888888</v>
      </c>
      <c r="I194" s="27">
        <f>'39Ar'!E194</f>
        <v>0.62467213114754105</v>
      </c>
      <c r="J194" s="8">
        <f>FORECAST($A194,INDEX(NG!B$2:B$17,MATCH($A194,NG!A$2:A$17,1)):INDEX(NG!B$2:B$17,MATCH($A194,NG!A$2:A$17,1)+1),INDEX(NG!A$2:A$17,MATCH($A194,NG!A$2:A$17,1)):INDEX(NG!A$2:A$17,MATCH($A194,NG!A$2:A$17,1)+1))</f>
        <v>8.3958256410619159E-6</v>
      </c>
      <c r="K194" s="8">
        <f>FORECAST($A194,INDEX(NG!D$2:D$18,MATCH($A194,NG!C$2:C$18,1)):INDEX(NG!D$2:D$18,MATCH($A194,NG!C$2:C$18,1)+1),INDEX(NG!C$2:C$18,MATCH($A194,NG!C$2:C$18,1)):INDEX(NG!C$2:C$18,MATCH($A194,NG!C$2:C$18,1)+1))</f>
        <v>1.3382726497202113E-7</v>
      </c>
      <c r="L194" s="8">
        <f>FORECAST($A194,INDEX(NG!F$2:F$14,MATCH($A194,NG!E$2:E$14,1)):INDEX(NG!F$2:F$14,MATCH($A194,NG!E$2:E$14,1)+1),INDEX(NG!E$2:E$14,MATCH($A194,NG!E$2:E$14,1)):INDEX(NG!E$2:E$14,MATCH($A194,NG!E$2:E$14,1)+1))</f>
        <v>6.7589124499378465E-7</v>
      </c>
      <c r="M194" s="8">
        <f>FORECAST($A194,INDEX(NG!H$2:H$14,MATCH($A194,NG!G$2:G$14,1)):INDEX(NG!H$2:H$14,MATCH($A194,NG!G$2:G$14,1)+1),INDEX(NG!G$2:G$14,MATCH($A194,NG!G$2:G$14,1)):INDEX(NG!G$2:G$14,MATCH($A194,NG!G$2:G$14,1)+1))</f>
        <v>4.3880003422743666E-8</v>
      </c>
      <c r="N194" s="3">
        <v>3.0000000000000001E-6</v>
      </c>
      <c r="O194" s="3">
        <v>5.0000000000000003E-10</v>
      </c>
    </row>
    <row r="195" spans="1:15" x14ac:dyDescent="0.35">
      <c r="A195">
        <v>193</v>
      </c>
      <c r="B195" s="39">
        <f t="shared" si="5"/>
        <v>-193</v>
      </c>
      <c r="C195" s="39">
        <v>0</v>
      </c>
      <c r="D195" s="39">
        <v>0</v>
      </c>
      <c r="E195" s="40">
        <v>23.414472249716862</v>
      </c>
      <c r="F195" s="7">
        <f>FORECAST(A195,INDEX(ross!I$3:I$960,MATCH(A195,ross!B$3:B$960,1)):INDEX(ross!I$3:I$960,MATCH(A195,ross!B$3:B$960,1)+1),INDEX(ross!B$3:B$960,MATCH(A195,ross!B$3:B$960,1)):INDEX(ross!B$3:B$960,MATCH(A195,ross!B$3:B$960,1)+1))</f>
        <v>3.0751522287073656</v>
      </c>
      <c r="G195" s="3">
        <f t="shared" ref="G195:G258" si="6">1E-30</f>
        <v>1.0000000000000001E-30</v>
      </c>
      <c r="H195" s="9">
        <f>FORECAST(A195,INDEX('18O'!C$3:C$29,MATCH(A195,'18O'!A$3:A$29,1)):INDEX('18O'!C$3:C$29,MATCH(A195,'18O'!A$3:A$29,1)+1),INDEX('18O'!A$3:A$29,MATCH(A195,'18O'!A$3:A$29,1)):INDEX('18O'!A$3:A$29,MATCH(A195,'18O'!A$3:A$29,1)+1))</f>
        <v>111.43191111111111</v>
      </c>
      <c r="I195" s="27">
        <f>'39Ar'!E195</f>
        <v>0.62688524590163941</v>
      </c>
      <c r="J195" s="8">
        <f>FORECAST($A195,INDEX(NG!B$2:B$17,MATCH($A195,NG!A$2:A$17,1)):INDEX(NG!B$2:B$17,MATCH($A195,NG!A$2:A$17,1)+1),INDEX(NG!A$2:A$17,MATCH($A195,NG!A$2:A$17,1)):INDEX(NG!A$2:A$17,MATCH($A195,NG!A$2:A$17,1)+1))</f>
        <v>8.4503761669981586E-6</v>
      </c>
      <c r="K195" s="8">
        <f>FORECAST($A195,INDEX(NG!D$2:D$18,MATCH($A195,NG!C$2:C$18,1)):INDEX(NG!D$2:D$18,MATCH($A195,NG!C$2:C$18,1)+1),INDEX(NG!C$2:C$18,MATCH($A195,NG!C$2:C$18,1)):INDEX(NG!C$2:C$18,MATCH($A195,NG!C$2:C$18,1)+1))</f>
        <v>1.3375345851088029E-7</v>
      </c>
      <c r="L195" s="8">
        <f>FORECAST($A195,INDEX(NG!F$2:F$14,MATCH($A195,NG!E$2:E$14,1)):INDEX(NG!F$2:F$14,MATCH($A195,NG!E$2:E$14,1)+1),INDEX(NG!E$2:E$14,MATCH($A195,NG!E$2:E$14,1)):INDEX(NG!E$2:E$14,MATCH($A195,NG!E$2:E$14,1)+1))</f>
        <v>6.7398259399727445E-7</v>
      </c>
      <c r="M195" s="8">
        <f>FORECAST($A195,INDEX(NG!H$2:H$14,MATCH($A195,NG!G$2:G$14,1)):INDEX(NG!H$2:H$14,MATCH($A195,NG!G$2:G$14,1)+1),INDEX(NG!G$2:G$14,MATCH($A195,NG!G$2:G$14,1)):INDEX(NG!G$2:G$14,MATCH($A195,NG!G$2:G$14,1)+1))</f>
        <v>4.3748826184794294E-8</v>
      </c>
      <c r="N195" s="3">
        <v>3.0000000000000001E-6</v>
      </c>
      <c r="O195" s="3">
        <v>5.0000000000000003E-10</v>
      </c>
    </row>
    <row r="196" spans="1:15" x14ac:dyDescent="0.35">
      <c r="A196">
        <v>194</v>
      </c>
      <c r="B196" s="39">
        <f t="shared" ref="B196:B259" si="7">-A196</f>
        <v>-194</v>
      </c>
      <c r="C196" s="39">
        <v>0</v>
      </c>
      <c r="D196" s="39">
        <v>0</v>
      </c>
      <c r="E196" s="40">
        <v>23.43503327829924</v>
      </c>
      <c r="F196" s="7">
        <f>FORECAST(A196,INDEX(ross!I$3:I$960,MATCH(A196,ross!B$3:B$960,1)):INDEX(ross!I$3:I$960,MATCH(A196,ross!B$3:B$960,1)+1),INDEX(ross!B$3:B$960,MATCH(A196,ross!B$3:B$960,1)):INDEX(ross!B$3:B$960,MATCH(A196,ross!B$3:B$960,1)+1))</f>
        <v>3.0915283653904506</v>
      </c>
      <c r="G196" s="3">
        <f t="shared" si="6"/>
        <v>1.0000000000000001E-30</v>
      </c>
      <c r="H196" s="9">
        <f>FORECAST(A196,INDEX('18O'!C$3:C$29,MATCH(A196,'18O'!A$3:A$29,1)):INDEX('18O'!C$3:C$29,MATCH(A196,'18O'!A$3:A$29,1)+1),INDEX('18O'!A$3:A$29,MATCH(A196,'18O'!A$3:A$29,1)):INDEX('18O'!A$3:A$29,MATCH(A196,'18O'!A$3:A$29,1)+1))</f>
        <v>111.42973333333333</v>
      </c>
      <c r="I196" s="27">
        <f>'39Ar'!E196</f>
        <v>0.62909836065573776</v>
      </c>
      <c r="J196" s="8">
        <f>FORECAST($A196,INDEX(NG!B$2:B$17,MATCH($A196,NG!A$2:A$17,1)):INDEX(NG!B$2:B$17,MATCH($A196,NG!A$2:A$17,1)+1),INDEX(NG!A$2:A$17,MATCH($A196,NG!A$2:A$17,1)):INDEX(NG!A$2:A$17,MATCH($A196,NG!A$2:A$17,1)+1))</f>
        <v>8.5049266929344014E-6</v>
      </c>
      <c r="K196" s="8">
        <f>FORECAST($A196,INDEX(NG!D$2:D$18,MATCH($A196,NG!C$2:C$18,1)):INDEX(NG!D$2:D$18,MATCH($A196,NG!C$2:C$18,1)+1),INDEX(NG!C$2:C$18,MATCH($A196,NG!C$2:C$18,1)):INDEX(NG!C$2:C$18,MATCH($A196,NG!C$2:C$18,1)+1))</f>
        <v>1.3367965204973944E-7</v>
      </c>
      <c r="L196" s="8">
        <f>FORECAST($A196,INDEX(NG!F$2:F$14,MATCH($A196,NG!E$2:E$14,1)):INDEX(NG!F$2:F$14,MATCH($A196,NG!E$2:E$14,1)+1),INDEX(NG!E$2:E$14,MATCH($A196,NG!E$2:E$14,1)):INDEX(NG!E$2:E$14,MATCH($A196,NG!E$2:E$14,1)+1))</f>
        <v>6.7207394300076415E-7</v>
      </c>
      <c r="M196" s="8">
        <f>FORECAST($A196,INDEX(NG!H$2:H$14,MATCH($A196,NG!G$2:G$14,1)):INDEX(NG!H$2:H$14,MATCH($A196,NG!G$2:G$14,1)+1),INDEX(NG!G$2:G$14,MATCH($A196,NG!G$2:G$14,1)):INDEX(NG!G$2:G$14,MATCH($A196,NG!G$2:G$14,1)+1))</f>
        <v>4.3617648946844922E-8</v>
      </c>
      <c r="N196" s="3">
        <v>3.0000000000000001E-6</v>
      </c>
      <c r="O196" s="3">
        <v>5.0000000000000003E-10</v>
      </c>
    </row>
    <row r="197" spans="1:15" x14ac:dyDescent="0.35">
      <c r="A197">
        <v>195</v>
      </c>
      <c r="B197" s="39">
        <f t="shared" si="7"/>
        <v>-195</v>
      </c>
      <c r="C197" s="39">
        <v>0</v>
      </c>
      <c r="D197" s="39">
        <v>0</v>
      </c>
      <c r="E197" s="40">
        <v>23.474074112295682</v>
      </c>
      <c r="F197" s="7">
        <f>FORECAST(A197,INDEX(ross!I$3:I$960,MATCH(A197,ross!B$3:B$960,1)):INDEX(ross!I$3:I$960,MATCH(A197,ross!B$3:B$960,1)+1),INDEX(ross!B$3:B$960,MATCH(A197,ross!B$3:B$960,1)):INDEX(ross!B$3:B$960,MATCH(A197,ross!B$3:B$960,1)+1))</f>
        <v>3.1144961072833182</v>
      </c>
      <c r="G197" s="3">
        <f t="shared" si="6"/>
        <v>1.0000000000000001E-30</v>
      </c>
      <c r="H197" s="9">
        <f>FORECAST(A197,INDEX('18O'!C$3:C$29,MATCH(A197,'18O'!A$3:A$29,1)):INDEX('18O'!C$3:C$29,MATCH(A197,'18O'!A$3:A$29,1)+1),INDEX('18O'!A$3:A$29,MATCH(A197,'18O'!A$3:A$29,1)):INDEX('18O'!A$3:A$29,MATCH(A197,'18O'!A$3:A$29,1)+1))</f>
        <v>111.42755555555554</v>
      </c>
      <c r="I197" s="27">
        <f>'39Ar'!E197</f>
        <v>0.63131147540983612</v>
      </c>
      <c r="J197" s="8">
        <f>FORECAST($A197,INDEX(NG!B$2:B$17,MATCH($A197,NG!A$2:A$17,1)):INDEX(NG!B$2:B$17,MATCH($A197,NG!A$2:A$17,1)+1),INDEX(NG!A$2:A$17,MATCH($A197,NG!A$2:A$17,1)):INDEX(NG!A$2:A$17,MATCH($A197,NG!A$2:A$17,1)+1))</f>
        <v>8.5594772188706441E-6</v>
      </c>
      <c r="K197" s="8">
        <f>FORECAST($A197,INDEX(NG!D$2:D$18,MATCH($A197,NG!C$2:C$18,1)):INDEX(NG!D$2:D$18,MATCH($A197,NG!C$2:C$18,1)+1),INDEX(NG!C$2:C$18,MATCH($A197,NG!C$2:C$18,1)):INDEX(NG!C$2:C$18,MATCH($A197,NG!C$2:C$18,1)+1))</f>
        <v>1.3360584558859859E-7</v>
      </c>
      <c r="L197" s="8">
        <f>FORECAST($A197,INDEX(NG!F$2:F$14,MATCH($A197,NG!E$2:E$14,1)):INDEX(NG!F$2:F$14,MATCH($A197,NG!E$2:E$14,1)+1),INDEX(NG!E$2:E$14,MATCH($A197,NG!E$2:E$14,1)):INDEX(NG!E$2:E$14,MATCH($A197,NG!E$2:E$14,1)+1))</f>
        <v>6.7016529200425406E-7</v>
      </c>
      <c r="M197" s="8">
        <f>FORECAST($A197,INDEX(NG!H$2:H$14,MATCH($A197,NG!G$2:G$14,1)):INDEX(NG!H$2:H$14,MATCH($A197,NG!G$2:G$14,1)+1),INDEX(NG!G$2:G$14,MATCH($A197,NG!G$2:G$14,1)):INDEX(NG!G$2:G$14,MATCH($A197,NG!G$2:G$14,1)+1))</f>
        <v>4.3486471708895556E-8</v>
      </c>
      <c r="N197" s="3">
        <v>3.0000000000000001E-6</v>
      </c>
      <c r="O197" s="3">
        <v>5.0000000000000003E-10</v>
      </c>
    </row>
    <row r="198" spans="1:15" x14ac:dyDescent="0.35">
      <c r="A198">
        <v>196</v>
      </c>
      <c r="B198" s="39">
        <f t="shared" si="7"/>
        <v>-196</v>
      </c>
      <c r="C198" s="39">
        <v>0</v>
      </c>
      <c r="D198" s="39">
        <v>0</v>
      </c>
      <c r="E198" s="40">
        <v>23.494315348119336</v>
      </c>
      <c r="F198" s="7">
        <f>FORECAST(A198,INDEX(ross!I$3:I$960,MATCH(A198,ross!B$3:B$960,1)):INDEX(ross!I$3:I$960,MATCH(A198,ross!B$3:B$960,1)+1),INDEX(ross!B$3:B$960,MATCH(A198,ross!B$3:B$960,1)):INDEX(ross!B$3:B$960,MATCH(A198,ross!B$3:B$960,1)+1))</f>
        <v>3.1374381622093299</v>
      </c>
      <c r="G198" s="3">
        <f t="shared" si="6"/>
        <v>1.0000000000000001E-30</v>
      </c>
      <c r="H198" s="9">
        <f>FORECAST(A198,INDEX('18O'!C$3:C$29,MATCH(A198,'18O'!A$3:A$29,1)):INDEX('18O'!C$3:C$29,MATCH(A198,'18O'!A$3:A$29,1)+1),INDEX('18O'!A$3:A$29,MATCH(A198,'18O'!A$3:A$29,1)):INDEX('18O'!A$3:A$29,MATCH(A198,'18O'!A$3:A$29,1)+1))</f>
        <v>111.42537777777777</v>
      </c>
      <c r="I198" s="27">
        <f>'39Ar'!E198</f>
        <v>0.63352459016393448</v>
      </c>
      <c r="J198" s="8">
        <f>FORECAST($A198,INDEX(NG!B$2:B$17,MATCH($A198,NG!A$2:A$17,1)):INDEX(NG!B$2:B$17,MATCH($A198,NG!A$2:A$17,1)+1),INDEX(NG!A$2:A$17,MATCH($A198,NG!A$2:A$17,1)):INDEX(NG!A$2:A$17,MATCH($A198,NG!A$2:A$17,1)+1))</f>
        <v>8.6303005453920661E-6</v>
      </c>
      <c r="K198" s="8">
        <f>FORECAST($A198,INDEX(NG!D$2:D$18,MATCH($A198,NG!C$2:C$18,1)):INDEX(NG!D$2:D$18,MATCH($A198,NG!C$2:C$18,1)+1),INDEX(NG!C$2:C$18,MATCH($A198,NG!C$2:C$18,1)):INDEX(NG!C$2:C$18,MATCH($A198,NG!C$2:C$18,1)+1))</f>
        <v>1.3345342628908796E-7</v>
      </c>
      <c r="L198" s="8">
        <f>FORECAST($A198,INDEX(NG!F$2:F$14,MATCH($A198,NG!E$2:E$14,1)):INDEX(NG!F$2:F$14,MATCH($A198,NG!E$2:E$14,1)+1),INDEX(NG!E$2:E$14,MATCH($A198,NG!E$2:E$14,1)):INDEX(NG!E$2:E$14,MATCH($A198,NG!E$2:E$14,1)+1))</f>
        <v>6.6830284845422182E-7</v>
      </c>
      <c r="M198" s="8">
        <f>FORECAST($A198,INDEX(NG!H$2:H$14,MATCH($A198,NG!G$2:G$14,1)):INDEX(NG!H$2:H$14,MATCH($A198,NG!G$2:G$14,1)+1),INDEX(NG!G$2:G$14,MATCH($A198,NG!G$2:G$14,1)):INDEX(NG!G$2:G$14,MATCH($A198,NG!G$2:G$14,1)+1))</f>
        <v>4.3369113944503473E-8</v>
      </c>
      <c r="N198" s="3">
        <v>3.0000000000000001E-6</v>
      </c>
      <c r="O198" s="3">
        <v>5.0000000000000003E-10</v>
      </c>
    </row>
    <row r="199" spans="1:15" x14ac:dyDescent="0.35">
      <c r="A199">
        <v>197</v>
      </c>
      <c r="B199" s="39">
        <f t="shared" si="7"/>
        <v>-197</v>
      </c>
      <c r="C199" s="39">
        <v>0</v>
      </c>
      <c r="D199" s="39">
        <v>0</v>
      </c>
      <c r="E199" s="40">
        <v>23.513165997806105</v>
      </c>
      <c r="F199" s="7">
        <f>FORECAST(A199,INDEX(ross!I$3:I$960,MATCH(A199,ross!B$3:B$960,1)):INDEX(ross!I$3:I$960,MATCH(A199,ross!B$3:B$960,1)+1),INDEX(ross!B$3:B$960,MATCH(A199,ross!B$3:B$960,1)):INDEX(ross!B$3:B$960,MATCH(A199,ross!B$3:B$960,1)+1))</f>
        <v>3.1545124418873947</v>
      </c>
      <c r="G199" s="3">
        <f t="shared" si="6"/>
        <v>1.0000000000000001E-30</v>
      </c>
      <c r="H199" s="9">
        <f>FORECAST(A199,INDEX('18O'!C$3:C$29,MATCH(A199,'18O'!A$3:A$29,1)):INDEX('18O'!C$3:C$29,MATCH(A199,'18O'!A$3:A$29,1)+1),INDEX('18O'!A$3:A$29,MATCH(A199,'18O'!A$3:A$29,1)):INDEX('18O'!A$3:A$29,MATCH(A199,'18O'!A$3:A$29,1)+1))</f>
        <v>111.42319999999999</v>
      </c>
      <c r="I199" s="27">
        <f>'39Ar'!E199</f>
        <v>0.63573770491803283</v>
      </c>
      <c r="J199" s="8">
        <f>FORECAST($A199,INDEX(NG!B$2:B$17,MATCH($A199,NG!A$2:A$17,1)):INDEX(NG!B$2:B$17,MATCH($A199,NG!A$2:A$17,1)+1),INDEX(NG!A$2:A$17,MATCH($A199,NG!A$2:A$17,1)):INDEX(NG!A$2:A$17,MATCH($A199,NG!A$2:A$17,1)+1))</f>
        <v>8.7390937399455786E-6</v>
      </c>
      <c r="K199" s="8">
        <f>FORECAST($A199,INDEX(NG!D$2:D$18,MATCH($A199,NG!C$2:C$18,1)):INDEX(NG!D$2:D$18,MATCH($A199,NG!C$2:C$18,1)+1),INDEX(NG!C$2:C$18,MATCH($A199,NG!C$2:C$18,1)):INDEX(NG!C$2:C$18,MATCH($A199,NG!C$2:C$18,1)+1))</f>
        <v>1.3311757703338105E-7</v>
      </c>
      <c r="L199" s="8">
        <f>FORECAST($A199,INDEX(NG!F$2:F$14,MATCH($A199,NG!E$2:E$14,1)):INDEX(NG!F$2:F$14,MATCH($A199,NG!E$2:E$14,1)+1),INDEX(NG!E$2:E$14,MATCH($A199,NG!E$2:E$14,1)):INDEX(NG!E$2:E$14,MATCH($A199,NG!E$2:E$14,1)+1))</f>
        <v>6.665482222793052E-7</v>
      </c>
      <c r="M199" s="8">
        <f>FORECAST($A199,INDEX(NG!H$2:H$14,MATCH($A199,NG!G$2:G$14,1)):INDEX(NG!H$2:H$14,MATCH($A199,NG!G$2:G$14,1)+1),INDEX(NG!G$2:G$14,MATCH($A199,NG!G$2:G$14,1)):INDEX(NG!G$2:G$14,MATCH($A199,NG!G$2:G$14,1)+1))</f>
        <v>4.3284001618411743E-8</v>
      </c>
      <c r="N199" s="3">
        <v>3.0000000000000001E-6</v>
      </c>
      <c r="O199" s="3">
        <v>5.0000000000000003E-10</v>
      </c>
    </row>
    <row r="200" spans="1:15" x14ac:dyDescent="0.35">
      <c r="A200">
        <v>198</v>
      </c>
      <c r="B200" s="39">
        <f t="shared" si="7"/>
        <v>-198</v>
      </c>
      <c r="C200" s="39">
        <v>0</v>
      </c>
      <c r="D200" s="39">
        <v>0</v>
      </c>
      <c r="E200" s="40">
        <v>23.531038050592517</v>
      </c>
      <c r="F200" s="7">
        <f>FORECAST(A200,INDEX(ross!I$3:I$960,MATCH(A200,ross!B$3:B$960,1)):INDEX(ross!I$3:I$960,MATCH(A200,ross!B$3:B$960,1)+1),INDEX(ross!B$3:B$960,MATCH(A200,ross!B$3:B$960,1)):INDEX(ross!B$3:B$960,MATCH(A200,ross!B$3:B$960,1)+1))</f>
        <v>3.1741994341562645</v>
      </c>
      <c r="G200" s="3">
        <f t="shared" si="6"/>
        <v>1.0000000000000001E-30</v>
      </c>
      <c r="H200" s="9">
        <f>FORECAST(A200,INDEX('18O'!C$3:C$29,MATCH(A200,'18O'!A$3:A$29,1)):INDEX('18O'!C$3:C$29,MATCH(A200,'18O'!A$3:A$29,1)+1),INDEX('18O'!A$3:A$29,MATCH(A200,'18O'!A$3:A$29,1)):INDEX('18O'!A$3:A$29,MATCH(A200,'18O'!A$3:A$29,1)+1))</f>
        <v>111.42191765369428</v>
      </c>
      <c r="I200" s="27">
        <f>'39Ar'!E200</f>
        <v>0.63795081967213119</v>
      </c>
      <c r="J200" s="8">
        <f>FORECAST($A200,INDEX(NG!B$2:B$17,MATCH($A200,NG!A$2:A$17,1)):INDEX(NG!B$2:B$17,MATCH($A200,NG!A$2:A$17,1)+1),INDEX(NG!A$2:A$17,MATCH($A200,NG!A$2:A$17,1)):INDEX(NG!A$2:A$17,MATCH($A200,NG!A$2:A$17,1)+1))</f>
        <v>8.8478869344990878E-6</v>
      </c>
      <c r="K200" s="8">
        <f>FORECAST($A200,INDEX(NG!D$2:D$18,MATCH($A200,NG!C$2:C$18,1)):INDEX(NG!D$2:D$18,MATCH($A200,NG!C$2:C$18,1)+1),INDEX(NG!C$2:C$18,MATCH($A200,NG!C$2:C$18,1)):INDEX(NG!C$2:C$18,MATCH($A200,NG!C$2:C$18,1)+1))</f>
        <v>1.327817277776742E-7</v>
      </c>
      <c r="L200" s="8">
        <f>FORECAST($A200,INDEX(NG!F$2:F$14,MATCH($A200,NG!E$2:E$14,1)):INDEX(NG!F$2:F$14,MATCH($A200,NG!E$2:E$14,1)+1),INDEX(NG!E$2:E$14,MATCH($A200,NG!E$2:E$14,1)):INDEX(NG!E$2:E$14,MATCH($A200,NG!E$2:E$14,1)+1))</f>
        <v>6.6479359610438859E-7</v>
      </c>
      <c r="M200" s="8">
        <f>FORECAST($A200,INDEX(NG!H$2:H$14,MATCH($A200,NG!G$2:G$14,1)):INDEX(NG!H$2:H$14,MATCH($A200,NG!G$2:G$14,1)+1),INDEX(NG!G$2:G$14,MATCH($A200,NG!G$2:G$14,1)):INDEX(NG!G$2:G$14,MATCH($A200,NG!G$2:G$14,1)+1))</f>
        <v>4.3198889292320013E-8</v>
      </c>
      <c r="N200" s="3">
        <v>3.0000000000000001E-6</v>
      </c>
      <c r="O200" s="3">
        <v>5.0000000000000003E-10</v>
      </c>
    </row>
    <row r="201" spans="1:15" x14ac:dyDescent="0.35">
      <c r="A201">
        <v>199</v>
      </c>
      <c r="B201" s="39">
        <f t="shared" si="7"/>
        <v>-199</v>
      </c>
      <c r="C201" s="39">
        <v>0</v>
      </c>
      <c r="D201" s="39">
        <v>0</v>
      </c>
      <c r="E201" s="40">
        <v>23.549029708761832</v>
      </c>
      <c r="F201" s="7">
        <f>FORECAST(A201,INDEX(ross!I$3:I$960,MATCH(A201,ross!B$3:B$960,1)):INDEX(ross!I$3:I$960,MATCH(A201,ross!B$3:B$960,1)+1),INDEX(ross!B$3:B$960,MATCH(A201,ross!B$3:B$960,1)):INDEX(ross!B$3:B$960,MATCH(A201,ross!B$3:B$960,1)+1))</f>
        <v>3.1895325488821502</v>
      </c>
      <c r="G201" s="3">
        <f t="shared" si="6"/>
        <v>1.0000000000000001E-30</v>
      </c>
      <c r="H201" s="9">
        <f>FORECAST(A201,INDEX('18O'!C$3:C$29,MATCH(A201,'18O'!A$3:A$29,1)):INDEX('18O'!C$3:C$29,MATCH(A201,'18O'!A$3:A$29,1)+1),INDEX('18O'!A$3:A$29,MATCH(A201,'18O'!A$3:A$29,1)):INDEX('18O'!A$3:A$29,MATCH(A201,'18O'!A$3:A$29,1)+1))</f>
        <v>111.42136491821769</v>
      </c>
      <c r="I201" s="27">
        <f>'39Ar'!E201</f>
        <v>0.64016393442622954</v>
      </c>
      <c r="J201" s="8">
        <f>FORECAST($A201,INDEX(NG!B$2:B$17,MATCH($A201,NG!A$2:A$17,1)):INDEX(NG!B$2:B$17,MATCH($A201,NG!A$2:A$17,1)+1),INDEX(NG!A$2:A$17,MATCH($A201,NG!A$2:A$17,1)):INDEX(NG!A$2:A$17,MATCH($A201,NG!A$2:A$17,1)+1))</f>
        <v>8.9566801290526003E-6</v>
      </c>
      <c r="K201" s="8">
        <f>FORECAST($A201,INDEX(NG!D$2:D$18,MATCH($A201,NG!C$2:C$18,1)):INDEX(NG!D$2:D$18,MATCH($A201,NG!C$2:C$18,1)+1),INDEX(NG!C$2:C$18,MATCH($A201,NG!C$2:C$18,1)):INDEX(NG!C$2:C$18,MATCH($A201,NG!C$2:C$18,1)+1))</f>
        <v>1.324458785219673E-7</v>
      </c>
      <c r="L201" s="8">
        <f>FORECAST($A201,INDEX(NG!F$2:F$14,MATCH($A201,NG!E$2:E$14,1)):INDEX(NG!F$2:F$14,MATCH($A201,NG!E$2:E$14,1)+1),INDEX(NG!E$2:E$14,MATCH($A201,NG!E$2:E$14,1)):INDEX(NG!E$2:E$14,MATCH($A201,NG!E$2:E$14,1)+1))</f>
        <v>6.6303896992947208E-7</v>
      </c>
      <c r="M201" s="8">
        <f>FORECAST($A201,INDEX(NG!H$2:H$14,MATCH($A201,NG!G$2:G$14,1)):INDEX(NG!H$2:H$14,MATCH($A201,NG!G$2:G$14,1)+1),INDEX(NG!G$2:G$14,MATCH($A201,NG!G$2:G$14,1)):INDEX(NG!G$2:G$14,MATCH($A201,NG!G$2:G$14,1)+1))</f>
        <v>4.3113776966228277E-8</v>
      </c>
      <c r="N201" s="3">
        <v>3.0000000000000001E-6</v>
      </c>
      <c r="O201" s="3">
        <v>5.0000000000000003E-10</v>
      </c>
    </row>
    <row r="202" spans="1:15" x14ac:dyDescent="0.35">
      <c r="A202">
        <v>200</v>
      </c>
      <c r="B202" s="39">
        <f t="shared" si="7"/>
        <v>-200</v>
      </c>
      <c r="C202" s="39">
        <v>0</v>
      </c>
      <c r="D202" s="39">
        <v>0</v>
      </c>
      <c r="E202" s="40">
        <v>23.567585484536856</v>
      </c>
      <c r="F202" s="7">
        <f>FORECAST(A202,INDEX(ross!I$3:I$960,MATCH(A202,ross!B$3:B$960,1)):INDEX(ross!I$3:I$960,MATCH(A202,ross!B$3:B$960,1)+1),INDEX(ross!B$3:B$960,MATCH(A202,ross!B$3:B$960,1)):INDEX(ross!B$3:B$960,MATCH(A202,ross!B$3:B$960,1)+1))</f>
        <v>3.2063603092923394</v>
      </c>
      <c r="G202" s="3">
        <f t="shared" si="6"/>
        <v>1.0000000000000001E-30</v>
      </c>
      <c r="H202" s="9">
        <f>FORECAST(A202,INDEX('18O'!C$3:C$29,MATCH(A202,'18O'!A$3:A$29,1)):INDEX('18O'!C$3:C$29,MATCH(A202,'18O'!A$3:A$29,1)+1),INDEX('18O'!A$3:A$29,MATCH(A202,'18O'!A$3:A$29,1)):INDEX('18O'!A$3:A$29,MATCH(A202,'18O'!A$3:A$29,1)+1))</f>
        <v>111.42081218274109</v>
      </c>
      <c r="I202" s="27">
        <f>'39Ar'!E202</f>
        <v>0.6423770491803279</v>
      </c>
      <c r="J202" s="8">
        <f>FORECAST($A202,INDEX(NG!B$2:B$17,MATCH($A202,NG!A$2:A$17,1)):INDEX(NG!B$2:B$17,MATCH($A202,NG!A$2:A$17,1)+1),INDEX(NG!A$2:A$17,MATCH($A202,NG!A$2:A$17,1)):INDEX(NG!A$2:A$17,MATCH($A202,NG!A$2:A$17,1)+1))</f>
        <v>9.0654733236061128E-6</v>
      </c>
      <c r="K202" s="8">
        <f>FORECAST($A202,INDEX(NG!D$2:D$18,MATCH($A202,NG!C$2:C$18,1)):INDEX(NG!D$2:D$18,MATCH($A202,NG!C$2:C$18,1)+1),INDEX(NG!C$2:C$18,MATCH($A202,NG!C$2:C$18,1)):INDEX(NG!C$2:C$18,MATCH($A202,NG!C$2:C$18,1)+1))</f>
        <v>1.3211002926626045E-7</v>
      </c>
      <c r="L202" s="8">
        <f>FORECAST($A202,INDEX(NG!F$2:F$14,MATCH($A202,NG!E$2:E$14,1)):INDEX(NG!F$2:F$14,MATCH($A202,NG!E$2:E$14,1)+1),INDEX(NG!E$2:E$14,MATCH($A202,NG!E$2:E$14,1)):INDEX(NG!E$2:E$14,MATCH($A202,NG!E$2:E$14,1)+1))</f>
        <v>6.6128434375455557E-7</v>
      </c>
      <c r="M202" s="8">
        <f>FORECAST($A202,INDEX(NG!H$2:H$14,MATCH($A202,NG!G$2:G$14,1)):INDEX(NG!H$2:H$14,MATCH($A202,NG!G$2:G$14,1)+1),INDEX(NG!G$2:G$14,MATCH($A202,NG!G$2:G$14,1)):INDEX(NG!G$2:G$14,MATCH($A202,NG!G$2:G$14,1)+1))</f>
        <v>4.302866464013654E-8</v>
      </c>
      <c r="N202" s="3">
        <v>3.0000000000000001E-6</v>
      </c>
      <c r="O202" s="3">
        <v>5.0000000000000003E-10</v>
      </c>
    </row>
    <row r="203" spans="1:15" x14ac:dyDescent="0.35">
      <c r="A203">
        <v>201</v>
      </c>
      <c r="B203" s="39">
        <f t="shared" si="7"/>
        <v>-201</v>
      </c>
      <c r="C203" s="39">
        <v>0</v>
      </c>
      <c r="D203" s="39">
        <v>0</v>
      </c>
      <c r="E203" s="40">
        <v>23.586892532988578</v>
      </c>
      <c r="F203" s="7">
        <f>FORECAST(A203,INDEX(ross!I$3:I$960,MATCH(A203,ross!B$3:B$960,1)):INDEX(ross!I$3:I$960,MATCH(A203,ross!B$3:B$960,1)+1),INDEX(ross!B$3:B$960,MATCH(A203,ross!B$3:B$960,1)):INDEX(ross!B$3:B$960,MATCH(A203,ross!B$3:B$960,1)+1))</f>
        <v>3.2169447137217397</v>
      </c>
      <c r="G203" s="3">
        <f t="shared" si="6"/>
        <v>1.0000000000000001E-30</v>
      </c>
      <c r="H203" s="9">
        <f>FORECAST(A203,INDEX('18O'!C$3:C$29,MATCH(A203,'18O'!A$3:A$29,1)):INDEX('18O'!C$3:C$29,MATCH(A203,'18O'!A$3:A$29,1)+1),INDEX('18O'!A$3:A$29,MATCH(A203,'18O'!A$3:A$29,1)):INDEX('18O'!A$3:A$29,MATCH(A203,'18O'!A$3:A$29,1)+1))</f>
        <v>111.4202594472645</v>
      </c>
      <c r="I203" s="27">
        <f>'39Ar'!E203</f>
        <v>0.64459016393442625</v>
      </c>
      <c r="J203" s="8">
        <f>FORECAST($A203,INDEX(NG!B$2:B$17,MATCH($A203,NG!A$2:A$17,1)):INDEX(NG!B$2:B$17,MATCH($A203,NG!A$2:A$17,1)+1),INDEX(NG!A$2:A$17,MATCH($A203,NG!A$2:A$17,1)):INDEX(NG!A$2:A$17,MATCH($A203,NG!A$2:A$17,1)+1))</f>
        <v>9.174266518159622E-6</v>
      </c>
      <c r="K203" s="8">
        <f>FORECAST($A203,INDEX(NG!D$2:D$18,MATCH($A203,NG!C$2:C$18,1)):INDEX(NG!D$2:D$18,MATCH($A203,NG!C$2:C$18,1)+1),INDEX(NG!C$2:C$18,MATCH($A203,NG!C$2:C$18,1)):INDEX(NG!C$2:C$18,MATCH($A203,NG!C$2:C$18,1)+1))</f>
        <v>1.3177418001055354E-7</v>
      </c>
      <c r="L203" s="8">
        <f>FORECAST($A203,INDEX(NG!F$2:F$14,MATCH($A203,NG!E$2:E$14,1)):INDEX(NG!F$2:F$14,MATCH($A203,NG!E$2:E$14,1)+1),INDEX(NG!E$2:E$14,MATCH($A203,NG!E$2:E$14,1)):INDEX(NG!E$2:E$14,MATCH($A203,NG!E$2:E$14,1)+1))</f>
        <v>6.5952971757963895E-7</v>
      </c>
      <c r="M203" s="8">
        <f>FORECAST($A203,INDEX(NG!H$2:H$14,MATCH($A203,NG!G$2:G$14,1)):INDEX(NG!H$2:H$14,MATCH($A203,NG!G$2:G$14,1)+1),INDEX(NG!G$2:G$14,MATCH($A203,NG!G$2:G$14,1)):INDEX(NG!G$2:G$14,MATCH($A203,NG!G$2:G$14,1)+1))</f>
        <v>4.2943552314044811E-8</v>
      </c>
      <c r="N203" s="3">
        <v>3.0000000000000001E-6</v>
      </c>
      <c r="O203" s="3">
        <v>5.0000000000000003E-10</v>
      </c>
    </row>
    <row r="204" spans="1:15" x14ac:dyDescent="0.35">
      <c r="A204">
        <v>202</v>
      </c>
      <c r="B204" s="39">
        <f t="shared" si="7"/>
        <v>-202</v>
      </c>
      <c r="C204" s="39">
        <v>0</v>
      </c>
      <c r="D204" s="39">
        <v>0</v>
      </c>
      <c r="E204" s="40">
        <v>23.59726948164964</v>
      </c>
      <c r="F204" s="7">
        <f>FORECAST(A204,INDEX(ross!I$3:I$960,MATCH(A204,ross!B$3:B$960,1)):INDEX(ross!I$3:I$960,MATCH(A204,ross!B$3:B$960,1)+1),INDEX(ross!B$3:B$960,MATCH(A204,ross!B$3:B$960,1)):INDEX(ross!B$3:B$960,MATCH(A204,ross!B$3:B$960,1)+1))</f>
        <v>3.2219204680484856</v>
      </c>
      <c r="G204" s="3">
        <f t="shared" si="6"/>
        <v>1.0000000000000001E-30</v>
      </c>
      <c r="H204" s="9">
        <f>FORECAST(A204,INDEX('18O'!C$3:C$29,MATCH(A204,'18O'!A$3:A$29,1)):INDEX('18O'!C$3:C$29,MATCH(A204,'18O'!A$3:A$29,1)+1),INDEX('18O'!A$3:A$29,MATCH(A204,'18O'!A$3:A$29,1)):INDEX('18O'!A$3:A$29,MATCH(A204,'18O'!A$3:A$29,1)+1))</f>
        <v>111.41970671178791</v>
      </c>
      <c r="I204" s="27">
        <f>'39Ar'!E204</f>
        <v>0.64680327868852472</v>
      </c>
      <c r="J204" s="8">
        <f>FORECAST($A204,INDEX(NG!B$2:B$17,MATCH($A204,NG!A$2:A$17,1)):INDEX(NG!B$2:B$17,MATCH($A204,NG!A$2:A$17,1)+1),INDEX(NG!A$2:A$17,MATCH($A204,NG!A$2:A$17,1)):INDEX(NG!A$2:A$17,MATCH($A204,NG!A$2:A$17,1)+1))</f>
        <v>9.2830597127131345E-6</v>
      </c>
      <c r="K204" s="8">
        <f>FORECAST($A204,INDEX(NG!D$2:D$18,MATCH($A204,NG!C$2:C$18,1)):INDEX(NG!D$2:D$18,MATCH($A204,NG!C$2:C$18,1)+1),INDEX(NG!C$2:C$18,MATCH($A204,NG!C$2:C$18,1)):INDEX(NG!C$2:C$18,MATCH($A204,NG!C$2:C$18,1)+1))</f>
        <v>1.3143833075484667E-7</v>
      </c>
      <c r="L204" s="8">
        <f>FORECAST($A204,INDEX(NG!F$2:F$14,MATCH($A204,NG!E$2:E$14,1)):INDEX(NG!F$2:F$14,MATCH($A204,NG!E$2:E$14,1)+1),INDEX(NG!E$2:E$14,MATCH($A204,NG!E$2:E$14,1)):INDEX(NG!E$2:E$14,MATCH($A204,NG!E$2:E$14,1)+1))</f>
        <v>6.5777509140472244E-7</v>
      </c>
      <c r="M204" s="8">
        <f>FORECAST($A204,INDEX(NG!H$2:H$14,MATCH($A204,NG!G$2:G$14,1)):INDEX(NG!H$2:H$14,MATCH($A204,NG!G$2:G$14,1)+1),INDEX(NG!G$2:G$14,MATCH($A204,NG!G$2:G$14,1)):INDEX(NG!G$2:G$14,MATCH($A204,NG!G$2:G$14,1)+1))</f>
        <v>4.2858439987953081E-8</v>
      </c>
      <c r="N204" s="3">
        <v>3.0000000000000001E-6</v>
      </c>
      <c r="O204" s="3">
        <v>5.0000000000000003E-10</v>
      </c>
    </row>
    <row r="205" spans="1:15" x14ac:dyDescent="0.35">
      <c r="A205">
        <v>203</v>
      </c>
      <c r="B205" s="39">
        <f t="shared" si="7"/>
        <v>-203</v>
      </c>
      <c r="C205" s="39">
        <v>0</v>
      </c>
      <c r="D205" s="39">
        <v>0</v>
      </c>
      <c r="E205" s="40">
        <v>23.606728429814602</v>
      </c>
      <c r="F205" s="7">
        <f>FORECAST(A205,INDEX(ross!I$3:I$960,MATCH(A205,ross!B$3:B$960,1)):INDEX(ross!I$3:I$960,MATCH(A205,ross!B$3:B$960,1)+1),INDEX(ross!B$3:B$960,MATCH(A205,ross!B$3:B$960,1)):INDEX(ross!B$3:B$960,MATCH(A205,ross!B$3:B$960,1)+1))</f>
        <v>3.2281936427184204</v>
      </c>
      <c r="G205" s="3">
        <f t="shared" si="6"/>
        <v>1.0000000000000001E-30</v>
      </c>
      <c r="H205" s="9">
        <f>FORECAST(A205,INDEX('18O'!C$3:C$29,MATCH(A205,'18O'!A$3:A$29,1)):INDEX('18O'!C$3:C$29,MATCH(A205,'18O'!A$3:A$29,1)+1),INDEX('18O'!A$3:A$29,MATCH(A205,'18O'!A$3:A$29,1)):INDEX('18O'!A$3:A$29,MATCH(A205,'18O'!A$3:A$29,1)+1))</f>
        <v>111.41915397631132</v>
      </c>
      <c r="I205" s="27">
        <f>'39Ar'!E205</f>
        <v>0.64901639344262296</v>
      </c>
      <c r="J205" s="8">
        <f>FORECAST($A205,INDEX(NG!B$2:B$17,MATCH($A205,NG!A$2:A$17,1)):INDEX(NG!B$2:B$17,MATCH($A205,NG!A$2:A$17,1)+1),INDEX(NG!A$2:A$17,MATCH($A205,NG!A$2:A$17,1)):INDEX(NG!A$2:A$17,MATCH($A205,NG!A$2:A$17,1)+1))</f>
        <v>9.391852907266647E-6</v>
      </c>
      <c r="K205" s="8">
        <f>FORECAST($A205,INDEX(NG!D$2:D$18,MATCH($A205,NG!C$2:C$18,1)):INDEX(NG!D$2:D$18,MATCH($A205,NG!C$2:C$18,1)+1),INDEX(NG!C$2:C$18,MATCH($A205,NG!C$2:C$18,1)):INDEX(NG!C$2:C$18,MATCH($A205,NG!C$2:C$18,1)+1))</f>
        <v>1.3110248149913979E-7</v>
      </c>
      <c r="L205" s="8">
        <f>FORECAST($A205,INDEX(NG!F$2:F$14,MATCH($A205,NG!E$2:E$14,1)):INDEX(NG!F$2:F$14,MATCH($A205,NG!E$2:E$14,1)+1),INDEX(NG!E$2:E$14,MATCH($A205,NG!E$2:E$14,1)):INDEX(NG!E$2:E$14,MATCH($A205,NG!E$2:E$14,1)+1))</f>
        <v>6.5602046522980593E-7</v>
      </c>
      <c r="M205" s="8">
        <f>FORECAST($A205,INDEX(NG!H$2:H$14,MATCH($A205,NG!G$2:G$14,1)):INDEX(NG!H$2:H$14,MATCH($A205,NG!G$2:G$14,1)+1),INDEX(NG!G$2:G$14,MATCH($A205,NG!G$2:G$14,1)):INDEX(NG!G$2:G$14,MATCH($A205,NG!G$2:G$14,1)+1))</f>
        <v>4.2773327661861344E-8</v>
      </c>
      <c r="N205" s="3">
        <v>3.0000000000000001E-6</v>
      </c>
      <c r="O205" s="3">
        <v>5.0000000000000003E-10</v>
      </c>
    </row>
    <row r="206" spans="1:15" x14ac:dyDescent="0.35">
      <c r="A206">
        <v>204</v>
      </c>
      <c r="B206" s="39">
        <f t="shared" si="7"/>
        <v>-204</v>
      </c>
      <c r="C206" s="39">
        <v>0</v>
      </c>
      <c r="D206" s="39">
        <v>0</v>
      </c>
      <c r="E206" s="40">
        <v>23.616223490817873</v>
      </c>
      <c r="F206" s="7">
        <f>FORECAST(A206,INDEX(ross!I$3:I$960,MATCH(A206,ross!B$3:B$960,1)):INDEX(ross!I$3:I$960,MATCH(A206,ross!B$3:B$960,1)+1),INDEX(ross!B$3:B$960,MATCH(A206,ross!B$3:B$960,1)):INDEX(ross!B$3:B$960,MATCH(A206,ross!B$3:B$960,1)+1))</f>
        <v>3.231891589178514</v>
      </c>
      <c r="G206" s="3">
        <f t="shared" si="6"/>
        <v>1.0000000000000001E-30</v>
      </c>
      <c r="H206" s="9">
        <f>FORECAST(A206,INDEX('18O'!C$3:C$29,MATCH(A206,'18O'!A$3:A$29,1)):INDEX('18O'!C$3:C$29,MATCH(A206,'18O'!A$3:A$29,1)+1),INDEX('18O'!A$3:A$29,MATCH(A206,'18O'!A$3:A$29,1)):INDEX('18O'!A$3:A$29,MATCH(A206,'18O'!A$3:A$29,1)+1))</f>
        <v>111.41860124083472</v>
      </c>
      <c r="I206" s="27">
        <f>'39Ar'!E206</f>
        <v>0.65122950819672143</v>
      </c>
      <c r="J206" s="8">
        <f>FORECAST($A206,INDEX(NG!B$2:B$17,MATCH($A206,NG!A$2:A$17,1)):INDEX(NG!B$2:B$17,MATCH($A206,NG!A$2:A$17,1)+1),INDEX(NG!A$2:A$17,MATCH($A206,NG!A$2:A$17,1)):INDEX(NG!A$2:A$17,MATCH($A206,NG!A$2:A$17,1)+1))</f>
        <v>9.5006461018201561E-6</v>
      </c>
      <c r="K206" s="8">
        <f>FORECAST($A206,INDEX(NG!D$2:D$18,MATCH($A206,NG!C$2:C$18,1)):INDEX(NG!D$2:D$18,MATCH($A206,NG!C$2:C$18,1)+1),INDEX(NG!C$2:C$18,MATCH($A206,NG!C$2:C$18,1)):INDEX(NG!C$2:C$18,MATCH($A206,NG!C$2:C$18,1)+1))</f>
        <v>1.3076663224343291E-7</v>
      </c>
      <c r="L206" s="8">
        <f>FORECAST($A206,INDEX(NG!F$2:F$14,MATCH($A206,NG!E$2:E$14,1)):INDEX(NG!F$2:F$14,MATCH($A206,NG!E$2:E$14,1)+1),INDEX(NG!E$2:E$14,MATCH($A206,NG!E$2:E$14,1)):INDEX(NG!E$2:E$14,MATCH($A206,NG!E$2:E$14,1)+1))</f>
        <v>6.5426583905488931E-7</v>
      </c>
      <c r="M206" s="8">
        <f>FORECAST($A206,INDEX(NG!H$2:H$14,MATCH($A206,NG!G$2:G$14,1)):INDEX(NG!H$2:H$14,MATCH($A206,NG!G$2:G$14,1)+1),INDEX(NG!G$2:G$14,MATCH($A206,NG!G$2:G$14,1)):INDEX(NG!G$2:G$14,MATCH($A206,NG!G$2:G$14,1)+1))</f>
        <v>4.2688215335769615E-8</v>
      </c>
      <c r="N206" s="3">
        <v>3.0000000000000001E-6</v>
      </c>
      <c r="O206" s="3">
        <v>5.0000000000000003E-10</v>
      </c>
    </row>
    <row r="207" spans="1:15" x14ac:dyDescent="0.35">
      <c r="A207">
        <v>205</v>
      </c>
      <c r="B207" s="39">
        <f t="shared" si="7"/>
        <v>-205</v>
      </c>
      <c r="C207" s="39">
        <v>0</v>
      </c>
      <c r="D207" s="39">
        <v>0</v>
      </c>
      <c r="E207" s="40">
        <v>23.625739300639754</v>
      </c>
      <c r="F207" s="7">
        <f>FORECAST(A207,INDEX(ross!I$3:I$960,MATCH(A207,ross!B$3:B$960,1)):INDEX(ross!I$3:I$960,MATCH(A207,ross!B$3:B$960,1)+1),INDEX(ross!B$3:B$960,MATCH(A207,ross!B$3:B$960,1)):INDEX(ross!B$3:B$960,MATCH(A207,ross!B$3:B$960,1)+1))</f>
        <v>3.2334389188760211</v>
      </c>
      <c r="G207" s="3">
        <f t="shared" si="6"/>
        <v>1.0000000000000001E-30</v>
      </c>
      <c r="H207" s="9">
        <f>FORECAST(A207,INDEX('18O'!C$3:C$29,MATCH(A207,'18O'!A$3:A$29,1)):INDEX('18O'!C$3:C$29,MATCH(A207,'18O'!A$3:A$29,1)+1),INDEX('18O'!A$3:A$29,MATCH(A207,'18O'!A$3:A$29,1)):INDEX('18O'!A$3:A$29,MATCH(A207,'18O'!A$3:A$29,1)+1))</f>
        <v>111.41804850535813</v>
      </c>
      <c r="I207" s="27">
        <f>'39Ar'!E207</f>
        <v>0.65344262295081967</v>
      </c>
      <c r="J207" s="8">
        <f>FORECAST($A207,INDEX(NG!B$2:B$17,MATCH($A207,NG!A$2:A$17,1)):INDEX(NG!B$2:B$17,MATCH($A207,NG!A$2:A$17,1)+1),INDEX(NG!A$2:A$17,MATCH($A207,NG!A$2:A$17,1)):INDEX(NG!A$2:A$17,MATCH($A207,NG!A$2:A$17,1)+1))</f>
        <v>9.6094392963736687E-6</v>
      </c>
      <c r="K207" s="8">
        <f>FORECAST($A207,INDEX(NG!D$2:D$18,MATCH($A207,NG!C$2:C$18,1)):INDEX(NG!D$2:D$18,MATCH($A207,NG!C$2:C$18,1)+1),INDEX(NG!C$2:C$18,MATCH($A207,NG!C$2:C$18,1)):INDEX(NG!C$2:C$18,MATCH($A207,NG!C$2:C$18,1)+1))</f>
        <v>1.3043078298772603E-7</v>
      </c>
      <c r="L207" s="8">
        <f>FORECAST($A207,INDEX(NG!F$2:F$14,MATCH($A207,NG!E$2:E$14,1)):INDEX(NG!F$2:F$14,MATCH($A207,NG!E$2:E$14,1)+1),INDEX(NG!E$2:E$14,MATCH($A207,NG!E$2:E$14,1)):INDEX(NG!E$2:E$14,MATCH($A207,NG!E$2:E$14,1)+1))</f>
        <v>6.525112128799727E-7</v>
      </c>
      <c r="M207" s="8">
        <f>FORECAST($A207,INDEX(NG!H$2:H$14,MATCH($A207,NG!G$2:G$14,1)):INDEX(NG!H$2:H$14,MATCH($A207,NG!G$2:G$14,1)+1),INDEX(NG!G$2:G$14,MATCH($A207,NG!G$2:G$14,1)):INDEX(NG!G$2:G$14,MATCH($A207,NG!G$2:G$14,1)+1))</f>
        <v>4.2603103009677885E-8</v>
      </c>
      <c r="N207" s="3">
        <v>3.0000000000000001E-6</v>
      </c>
      <c r="O207" s="3">
        <v>5.0000000000000003E-10</v>
      </c>
    </row>
    <row r="208" spans="1:15" x14ac:dyDescent="0.35">
      <c r="A208">
        <v>206</v>
      </c>
      <c r="B208" s="39">
        <f t="shared" si="7"/>
        <v>-206</v>
      </c>
      <c r="C208" s="39">
        <v>0</v>
      </c>
      <c r="D208" s="39">
        <v>0</v>
      </c>
      <c r="E208" s="40">
        <v>23.634403619323773</v>
      </c>
      <c r="F208" s="7">
        <f>FORECAST(A208,INDEX(ross!I$3:I$960,MATCH(A208,ross!B$3:B$960,1)):INDEX(ross!I$3:I$960,MATCH(A208,ross!B$3:B$960,1)+1),INDEX(ross!B$3:B$960,MATCH(A208,ross!B$3:B$960,1)):INDEX(ross!B$3:B$960,MATCH(A208,ross!B$3:B$960,1)+1))</f>
        <v>3.2413912445091224</v>
      </c>
      <c r="G208" s="3">
        <f t="shared" si="6"/>
        <v>1.0000000000000001E-30</v>
      </c>
      <c r="H208" s="9">
        <f>FORECAST(A208,INDEX('18O'!C$3:C$29,MATCH(A208,'18O'!A$3:A$29,1)):INDEX('18O'!C$3:C$29,MATCH(A208,'18O'!A$3:A$29,1)+1),INDEX('18O'!A$3:A$29,MATCH(A208,'18O'!A$3:A$29,1)):INDEX('18O'!A$3:A$29,MATCH(A208,'18O'!A$3:A$29,1)+1))</f>
        <v>111.41749576988154</v>
      </c>
      <c r="I208" s="27">
        <f>'39Ar'!E208</f>
        <v>0.65565573770491814</v>
      </c>
      <c r="J208" s="8">
        <f>FORECAST($A208,INDEX(NG!B$2:B$17,MATCH($A208,NG!A$2:A$17,1)):INDEX(NG!B$2:B$17,MATCH($A208,NG!A$2:A$17,1)+1),INDEX(NG!A$2:A$17,MATCH($A208,NG!A$2:A$17,1)):INDEX(NG!A$2:A$17,MATCH($A208,NG!A$2:A$17,1)+1))</f>
        <v>9.7182324909271812E-6</v>
      </c>
      <c r="K208" s="8">
        <f>FORECAST($A208,INDEX(NG!D$2:D$18,MATCH($A208,NG!C$2:C$18,1)):INDEX(NG!D$2:D$18,MATCH($A208,NG!C$2:C$18,1)+1),INDEX(NG!C$2:C$18,MATCH($A208,NG!C$2:C$18,1)):INDEX(NG!C$2:C$18,MATCH($A208,NG!C$2:C$18,1)+1))</f>
        <v>1.3009493373201913E-7</v>
      </c>
      <c r="L208" s="8">
        <f>FORECAST($A208,INDEX(NG!F$2:F$14,MATCH($A208,NG!E$2:E$14,1)):INDEX(NG!F$2:F$14,MATCH($A208,NG!E$2:E$14,1)+1),INDEX(NG!E$2:E$14,MATCH($A208,NG!E$2:E$14,1)):INDEX(NG!E$2:E$14,MATCH($A208,NG!E$2:E$14,1)+1))</f>
        <v>6.5075658670505619E-7</v>
      </c>
      <c r="M208" s="8">
        <f>FORECAST($A208,INDEX(NG!H$2:H$14,MATCH($A208,NG!G$2:G$14,1)):INDEX(NG!H$2:H$14,MATCH($A208,NG!G$2:G$14,1)+1),INDEX(NG!G$2:G$14,MATCH($A208,NG!G$2:G$14,1)):INDEX(NG!G$2:G$14,MATCH($A208,NG!G$2:G$14,1)+1))</f>
        <v>4.2517990683586149E-8</v>
      </c>
      <c r="N208" s="3">
        <v>3.0000000000000001E-6</v>
      </c>
      <c r="O208" s="3">
        <v>5.0000000000000003E-10</v>
      </c>
    </row>
    <row r="209" spans="1:15" x14ac:dyDescent="0.35">
      <c r="A209">
        <v>207</v>
      </c>
      <c r="B209" s="39">
        <f t="shared" si="7"/>
        <v>-207</v>
      </c>
      <c r="C209" s="39">
        <v>0</v>
      </c>
      <c r="D209" s="39">
        <v>0</v>
      </c>
      <c r="E209" s="40">
        <v>23.642667760275231</v>
      </c>
      <c r="F209" s="7">
        <f>FORECAST(A209,INDEX(ross!I$3:I$960,MATCH(A209,ross!B$3:B$960,1)):INDEX(ross!I$3:I$960,MATCH(A209,ross!B$3:B$960,1)+1),INDEX(ross!B$3:B$960,MATCH(A209,ross!B$3:B$960,1)):INDEX(ross!B$3:B$960,MATCH(A209,ross!B$3:B$960,1)+1))</f>
        <v>3.2450368687323383</v>
      </c>
      <c r="G209" s="3">
        <f t="shared" si="6"/>
        <v>1.0000000000000001E-30</v>
      </c>
      <c r="H209" s="9">
        <f>FORECAST(A209,INDEX('18O'!C$3:C$29,MATCH(A209,'18O'!A$3:A$29,1)):INDEX('18O'!C$3:C$29,MATCH(A209,'18O'!A$3:A$29,1)+1),INDEX('18O'!A$3:A$29,MATCH(A209,'18O'!A$3:A$29,1)):INDEX('18O'!A$3:A$29,MATCH(A209,'18O'!A$3:A$29,1)+1))</f>
        <v>111.41694303440495</v>
      </c>
      <c r="I209" s="27">
        <f>'39Ar'!E209</f>
        <v>0.65786885245901638</v>
      </c>
      <c r="J209" s="8">
        <f>FORECAST($A209,INDEX(NG!B$2:B$17,MATCH($A209,NG!A$2:A$17,1)):INDEX(NG!B$2:B$17,MATCH($A209,NG!A$2:A$17,1)+1),INDEX(NG!A$2:A$17,MATCH($A209,NG!A$2:A$17,1)):INDEX(NG!A$2:A$17,MATCH($A209,NG!A$2:A$17,1)+1))</f>
        <v>9.8270256854806903E-6</v>
      </c>
      <c r="K209" s="8">
        <f>FORECAST($A209,INDEX(NG!D$2:D$18,MATCH($A209,NG!C$2:C$18,1)):INDEX(NG!D$2:D$18,MATCH($A209,NG!C$2:C$18,1)+1),INDEX(NG!C$2:C$18,MATCH($A209,NG!C$2:C$18,1)):INDEX(NG!C$2:C$18,MATCH($A209,NG!C$2:C$18,1)+1))</f>
        <v>1.2975908447631228E-7</v>
      </c>
      <c r="L209" s="8">
        <f>FORECAST($A209,INDEX(NG!F$2:F$14,MATCH($A209,NG!E$2:E$14,1)):INDEX(NG!F$2:F$14,MATCH($A209,NG!E$2:E$14,1)+1),INDEX(NG!E$2:E$14,MATCH($A209,NG!E$2:E$14,1)):INDEX(NG!E$2:E$14,MATCH($A209,NG!E$2:E$14,1)+1))</f>
        <v>6.4900196053013967E-7</v>
      </c>
      <c r="M209" s="8">
        <f>FORECAST($A209,INDEX(NG!H$2:H$14,MATCH($A209,NG!G$2:G$14,1)):INDEX(NG!H$2:H$14,MATCH($A209,NG!G$2:G$14,1)+1),INDEX(NG!G$2:G$14,MATCH($A209,NG!G$2:G$14,1)):INDEX(NG!G$2:G$14,MATCH($A209,NG!G$2:G$14,1)+1))</f>
        <v>4.2432878357494412E-8</v>
      </c>
      <c r="N209" s="3">
        <v>3.0000000000000001E-6</v>
      </c>
      <c r="O209" s="3">
        <v>5.0000000000000003E-10</v>
      </c>
    </row>
    <row r="210" spans="1:15" x14ac:dyDescent="0.35">
      <c r="A210">
        <v>208</v>
      </c>
      <c r="B210" s="39">
        <f t="shared" si="7"/>
        <v>-208</v>
      </c>
      <c r="C210" s="39">
        <v>0</v>
      </c>
      <c r="D210" s="39">
        <v>0</v>
      </c>
      <c r="E210" s="40">
        <v>23.649329977792604</v>
      </c>
      <c r="F210" s="7">
        <f>FORECAST(A210,INDEX(ross!I$3:I$960,MATCH(A210,ross!B$3:B$960,1)):INDEX(ross!I$3:I$960,MATCH(A210,ross!B$3:B$960,1)+1),INDEX(ross!B$3:B$960,MATCH(A210,ross!B$3:B$960,1)):INDEX(ross!B$3:B$960,MATCH(A210,ross!B$3:B$960,1)+1))</f>
        <v>3.2464688649487723</v>
      </c>
      <c r="G210" s="3">
        <f t="shared" si="6"/>
        <v>1.0000000000000001E-30</v>
      </c>
      <c r="H210" s="9">
        <f>FORECAST(A210,INDEX('18O'!C$3:C$29,MATCH(A210,'18O'!A$3:A$29,1)):INDEX('18O'!C$3:C$29,MATCH(A210,'18O'!A$3:A$29,1)+1),INDEX('18O'!A$3:A$29,MATCH(A210,'18O'!A$3:A$29,1)):INDEX('18O'!A$3:A$29,MATCH(A210,'18O'!A$3:A$29,1)+1))</f>
        <v>111.41639029892835</v>
      </c>
      <c r="I210" s="27">
        <f>'39Ar'!E210</f>
        <v>0.66008196721311485</v>
      </c>
      <c r="J210" s="8">
        <f>FORECAST($A210,INDEX(NG!B$2:B$17,MATCH($A210,NG!A$2:A$17,1)):INDEX(NG!B$2:B$17,MATCH($A210,NG!A$2:A$17,1)+1),INDEX(NG!A$2:A$17,MATCH($A210,NG!A$2:A$17,1)):INDEX(NG!A$2:A$17,MATCH($A210,NG!A$2:A$17,1)+1))</f>
        <v>9.9358188800342029E-6</v>
      </c>
      <c r="K210" s="8">
        <f>FORECAST($A210,INDEX(NG!D$2:D$18,MATCH($A210,NG!C$2:C$18,1)):INDEX(NG!D$2:D$18,MATCH($A210,NG!C$2:C$18,1)+1),INDEX(NG!C$2:C$18,MATCH($A210,NG!C$2:C$18,1)):INDEX(NG!C$2:C$18,MATCH($A210,NG!C$2:C$18,1)+1))</f>
        <v>1.2942323522060538E-7</v>
      </c>
      <c r="L210" s="8">
        <f>FORECAST($A210,INDEX(NG!F$2:F$14,MATCH($A210,NG!E$2:E$14,1)):INDEX(NG!F$2:F$14,MATCH($A210,NG!E$2:E$14,1)+1),INDEX(NG!E$2:E$14,MATCH($A210,NG!E$2:E$14,1)):INDEX(NG!E$2:E$14,MATCH($A210,NG!E$2:E$14,1)+1))</f>
        <v>6.4724733435522306E-7</v>
      </c>
      <c r="M210" s="8">
        <f>FORECAST($A210,INDEX(NG!H$2:H$14,MATCH($A210,NG!G$2:G$14,1)):INDEX(NG!H$2:H$14,MATCH($A210,NG!G$2:G$14,1)+1),INDEX(NG!G$2:G$14,MATCH($A210,NG!G$2:G$14,1)):INDEX(NG!G$2:G$14,MATCH($A210,NG!G$2:G$14,1)+1))</f>
        <v>4.2347766031402682E-8</v>
      </c>
      <c r="N210" s="3">
        <v>3.0000000000000001E-6</v>
      </c>
      <c r="O210" s="3">
        <v>5.0000000000000003E-10</v>
      </c>
    </row>
    <row r="211" spans="1:15" x14ac:dyDescent="0.35">
      <c r="A211">
        <v>209</v>
      </c>
      <c r="B211" s="39">
        <f t="shared" si="7"/>
        <v>-209</v>
      </c>
      <c r="C211" s="39">
        <v>0</v>
      </c>
      <c r="D211" s="39">
        <v>0</v>
      </c>
      <c r="E211" s="40">
        <v>23.654791945850786</v>
      </c>
      <c r="F211" s="7">
        <f>FORECAST(A211,INDEX(ross!I$3:I$960,MATCH(A211,ross!B$3:B$960,1)):INDEX(ross!I$3:I$960,MATCH(A211,ross!B$3:B$960,1)+1),INDEX(ross!B$3:B$960,MATCH(A211,ross!B$3:B$960,1)):INDEX(ross!B$3:B$960,MATCH(A211,ross!B$3:B$960,1)+1))</f>
        <v>3.247887820522366</v>
      </c>
      <c r="G211" s="3">
        <f t="shared" si="6"/>
        <v>1.0000000000000001E-30</v>
      </c>
      <c r="H211" s="9">
        <f>FORECAST(A211,INDEX('18O'!C$3:C$29,MATCH(A211,'18O'!A$3:A$29,1)):INDEX('18O'!C$3:C$29,MATCH(A211,'18O'!A$3:A$29,1)+1),INDEX('18O'!A$3:A$29,MATCH(A211,'18O'!A$3:A$29,1)):INDEX('18O'!A$3:A$29,MATCH(A211,'18O'!A$3:A$29,1)+1))</f>
        <v>111.41583756345176</v>
      </c>
      <c r="I211" s="27">
        <f>'39Ar'!E211</f>
        <v>0.6622950819672131</v>
      </c>
      <c r="J211" s="8">
        <f>FORECAST($A211,INDEX(NG!B$2:B$17,MATCH($A211,NG!A$2:A$17,1)):INDEX(NG!B$2:B$17,MATCH($A211,NG!A$2:A$17,1)+1),INDEX(NG!A$2:A$17,MATCH($A211,NG!A$2:A$17,1)):INDEX(NG!A$2:A$17,MATCH($A211,NG!A$2:A$17,1)+1))</f>
        <v>1.0044612074587715E-5</v>
      </c>
      <c r="K211" s="8">
        <f>FORECAST($A211,INDEX(NG!D$2:D$18,MATCH($A211,NG!C$2:C$18,1)):INDEX(NG!D$2:D$18,MATCH($A211,NG!C$2:C$18,1)+1),INDEX(NG!C$2:C$18,MATCH($A211,NG!C$2:C$18,1)):INDEX(NG!C$2:C$18,MATCH($A211,NG!C$2:C$18,1)+1))</f>
        <v>1.2908738596489852E-7</v>
      </c>
      <c r="L211" s="8">
        <f>FORECAST($A211,INDEX(NG!F$2:F$14,MATCH($A211,NG!E$2:E$14,1)):INDEX(NG!F$2:F$14,MATCH($A211,NG!E$2:E$14,1)+1),INDEX(NG!E$2:E$14,MATCH($A211,NG!E$2:E$14,1)):INDEX(NG!E$2:E$14,MATCH($A211,NG!E$2:E$14,1)+1))</f>
        <v>6.4549270818030655E-7</v>
      </c>
      <c r="M211" s="8">
        <f>FORECAST($A211,INDEX(NG!H$2:H$14,MATCH($A211,NG!G$2:G$14,1)):INDEX(NG!H$2:H$14,MATCH($A211,NG!G$2:G$14,1)+1),INDEX(NG!G$2:G$14,MATCH($A211,NG!G$2:G$14,1)):INDEX(NG!G$2:G$14,MATCH($A211,NG!G$2:G$14,1)+1))</f>
        <v>4.2262653705310953E-8</v>
      </c>
      <c r="N211" s="3">
        <v>3.0000000000000001E-6</v>
      </c>
      <c r="O211" s="3">
        <v>5.0000000000000003E-10</v>
      </c>
    </row>
    <row r="212" spans="1:15" x14ac:dyDescent="0.35">
      <c r="A212">
        <v>210</v>
      </c>
      <c r="B212" s="39">
        <f t="shared" si="7"/>
        <v>-210</v>
      </c>
      <c r="C212" s="39">
        <v>0</v>
      </c>
      <c r="D212" s="39">
        <v>0</v>
      </c>
      <c r="E212" s="40">
        <v>23.658600571063655</v>
      </c>
      <c r="F212" s="7">
        <f>FORECAST(A212,INDEX(ross!I$3:I$960,MATCH(A212,ross!B$3:B$960,1)):INDEX(ross!I$3:I$960,MATCH(A212,ross!B$3:B$960,1)+1),INDEX(ross!B$3:B$960,MATCH(A212,ross!B$3:B$960,1)):INDEX(ross!B$3:B$960,MATCH(A212,ross!B$3:B$960,1)+1))</f>
        <v>3.2496801165326463</v>
      </c>
      <c r="G212" s="3">
        <f t="shared" si="6"/>
        <v>1.0000000000000001E-30</v>
      </c>
      <c r="H212" s="9">
        <f>FORECAST(A212,INDEX('18O'!C$3:C$29,MATCH(A212,'18O'!A$3:A$29,1)):INDEX('18O'!C$3:C$29,MATCH(A212,'18O'!A$3:A$29,1)+1),INDEX('18O'!A$3:A$29,MATCH(A212,'18O'!A$3:A$29,1)):INDEX('18O'!A$3:A$29,MATCH(A212,'18O'!A$3:A$29,1)+1))</f>
        <v>111.41528482797517</v>
      </c>
      <c r="I212" s="27">
        <f>'39Ar'!E212</f>
        <v>0.66450819672131156</v>
      </c>
      <c r="J212" s="8">
        <f>FORECAST($A212,INDEX(NG!B$2:B$17,MATCH($A212,NG!A$2:A$17,1)):INDEX(NG!B$2:B$17,MATCH($A212,NG!A$2:A$17,1)+1),INDEX(NG!A$2:A$17,MATCH($A212,NG!A$2:A$17,1)):INDEX(NG!A$2:A$17,MATCH($A212,NG!A$2:A$17,1)+1))</f>
        <v>1.0153405269141225E-5</v>
      </c>
      <c r="K212" s="8">
        <f>FORECAST($A212,INDEX(NG!D$2:D$18,MATCH($A212,NG!C$2:C$18,1)):INDEX(NG!D$2:D$18,MATCH($A212,NG!C$2:C$18,1)+1),INDEX(NG!C$2:C$18,MATCH($A212,NG!C$2:C$18,1)):INDEX(NG!C$2:C$18,MATCH($A212,NG!C$2:C$18,1)+1))</f>
        <v>1.2875153670919162E-7</v>
      </c>
      <c r="L212" s="8">
        <f>FORECAST($A212,INDEX(NG!F$2:F$14,MATCH($A212,NG!E$2:E$14,1)):INDEX(NG!F$2:F$14,MATCH($A212,NG!E$2:E$14,1)+1),INDEX(NG!E$2:E$14,MATCH($A212,NG!E$2:E$14,1)):INDEX(NG!E$2:E$14,MATCH($A212,NG!E$2:E$14,1)+1))</f>
        <v>6.4373808200539004E-7</v>
      </c>
      <c r="M212" s="8">
        <f>FORECAST($A212,INDEX(NG!H$2:H$14,MATCH($A212,NG!G$2:G$14,1)):INDEX(NG!H$2:H$14,MATCH($A212,NG!G$2:G$14,1)+1),INDEX(NG!G$2:G$14,MATCH($A212,NG!G$2:G$14,1)):INDEX(NG!G$2:G$14,MATCH($A212,NG!G$2:G$14,1)+1))</f>
        <v>4.2177541379219216E-8</v>
      </c>
      <c r="N212" s="3">
        <v>3.0000000000000001E-6</v>
      </c>
      <c r="O212" s="3">
        <v>5.0000000000000003E-10</v>
      </c>
    </row>
    <row r="213" spans="1:15" x14ac:dyDescent="0.35">
      <c r="A213">
        <v>211</v>
      </c>
      <c r="B213" s="39">
        <f t="shared" si="7"/>
        <v>-211</v>
      </c>
      <c r="C213" s="39">
        <v>0</v>
      </c>
      <c r="D213" s="39">
        <v>0</v>
      </c>
      <c r="E213" s="40">
        <v>23.65981</v>
      </c>
      <c r="F213" s="7">
        <f>FORECAST(A213,INDEX(ross!I$3:I$960,MATCH(A213,ross!B$3:B$960,1)):INDEX(ross!I$3:I$960,MATCH(A213,ross!B$3:B$960,1)+1),INDEX(ross!B$3:B$960,MATCH(A213,ross!B$3:B$960,1)):INDEX(ross!B$3:B$960,MATCH(A213,ross!B$3:B$960,1)+1))</f>
        <v>3.2511751073010258</v>
      </c>
      <c r="G213" s="3">
        <f t="shared" si="6"/>
        <v>1.0000000000000001E-30</v>
      </c>
      <c r="H213" s="9">
        <f>FORECAST(A213,INDEX('18O'!C$3:C$29,MATCH(A213,'18O'!A$3:A$29,1)):INDEX('18O'!C$3:C$29,MATCH(A213,'18O'!A$3:A$29,1)+1),INDEX('18O'!A$3:A$29,MATCH(A213,'18O'!A$3:A$29,1)):INDEX('18O'!A$3:A$29,MATCH(A213,'18O'!A$3:A$29,1)+1))</f>
        <v>111.41473209249858</v>
      </c>
      <c r="I213" s="27">
        <f>'39Ar'!E213</f>
        <v>0.66672131147540992</v>
      </c>
      <c r="J213" s="8">
        <f>FORECAST($A213,INDEX(NG!B$2:B$17,MATCH($A213,NG!A$2:A$17,1)):INDEX(NG!B$2:B$17,MATCH($A213,NG!A$2:A$17,1)+1),INDEX(NG!A$2:A$17,MATCH($A213,NG!A$2:A$17,1)):INDEX(NG!A$2:A$17,MATCH($A213,NG!A$2:A$17,1)+1))</f>
        <v>1.0262198463694737E-5</v>
      </c>
      <c r="K213" s="8">
        <f>FORECAST($A213,INDEX(NG!D$2:D$18,MATCH($A213,NG!C$2:C$18,1)):INDEX(NG!D$2:D$18,MATCH($A213,NG!C$2:C$18,1)+1),INDEX(NG!C$2:C$18,MATCH($A213,NG!C$2:C$18,1)):INDEX(NG!C$2:C$18,MATCH($A213,NG!C$2:C$18,1)+1))</f>
        <v>1.2841568745348474E-7</v>
      </c>
      <c r="L213" s="8">
        <f>FORECAST($A213,INDEX(NG!F$2:F$14,MATCH($A213,NG!E$2:E$14,1)):INDEX(NG!F$2:F$14,MATCH($A213,NG!E$2:E$14,1)+1),INDEX(NG!E$2:E$14,MATCH($A213,NG!E$2:E$14,1)):INDEX(NG!E$2:E$14,MATCH($A213,NG!E$2:E$14,1)+1))</f>
        <v>6.4198345583047342E-7</v>
      </c>
      <c r="M213" s="8">
        <f>FORECAST($A213,INDEX(NG!H$2:H$14,MATCH($A213,NG!G$2:G$14,1)):INDEX(NG!H$2:H$14,MATCH($A213,NG!G$2:G$14,1)+1),INDEX(NG!G$2:G$14,MATCH($A213,NG!G$2:G$14,1)):INDEX(NG!G$2:G$14,MATCH($A213,NG!G$2:G$14,1)+1))</f>
        <v>4.209242905312748E-8</v>
      </c>
      <c r="N213" s="3">
        <v>3.0000000000000001E-6</v>
      </c>
      <c r="O213" s="3">
        <v>5.0000000000000003E-10</v>
      </c>
    </row>
    <row r="214" spans="1:15" x14ac:dyDescent="0.35">
      <c r="A214">
        <v>212</v>
      </c>
      <c r="B214" s="39">
        <f t="shared" si="7"/>
        <v>-212</v>
      </c>
      <c r="C214" s="39">
        <v>0</v>
      </c>
      <c r="D214" s="39">
        <v>0</v>
      </c>
      <c r="E214" s="40">
        <v>23.65981</v>
      </c>
      <c r="F214" s="7">
        <f>FORECAST(A214,INDEX(ross!I$3:I$960,MATCH(A214,ross!B$3:B$960,1)):INDEX(ross!I$3:I$960,MATCH(A214,ross!B$3:B$960,1)+1),INDEX(ross!B$3:B$960,MATCH(A214,ross!B$3:B$960,1)):INDEX(ross!B$3:B$960,MATCH(A214,ross!B$3:B$960,1)+1))</f>
        <v>3.2529453733627616</v>
      </c>
      <c r="G214" s="3">
        <f t="shared" si="6"/>
        <v>1.0000000000000001E-30</v>
      </c>
      <c r="H214" s="9">
        <f>FORECAST(A214,INDEX('18O'!C$3:C$29,MATCH(A214,'18O'!A$3:A$29,1)):INDEX('18O'!C$3:C$29,MATCH(A214,'18O'!A$3:A$29,1)+1),INDEX('18O'!A$3:A$29,MATCH(A214,'18O'!A$3:A$29,1)):INDEX('18O'!A$3:A$29,MATCH(A214,'18O'!A$3:A$29,1)+1))</f>
        <v>111.41417935702198</v>
      </c>
      <c r="I214" s="27">
        <f>'39Ar'!E214</f>
        <v>0.66893442622950827</v>
      </c>
      <c r="J214" s="8">
        <f>FORECAST($A214,INDEX(NG!B$2:B$17,MATCH($A214,NG!A$2:A$17,1)):INDEX(NG!B$2:B$17,MATCH($A214,NG!A$2:A$17,1)+1),INDEX(NG!A$2:A$17,MATCH($A214,NG!A$2:A$17,1)):INDEX(NG!A$2:A$17,MATCH($A214,NG!A$2:A$17,1)+1))</f>
        <v>1.0370991658248246E-5</v>
      </c>
      <c r="K214" s="8">
        <f>FORECAST($A214,INDEX(NG!D$2:D$18,MATCH($A214,NG!C$2:C$18,1)):INDEX(NG!D$2:D$18,MATCH($A214,NG!C$2:C$18,1)+1),INDEX(NG!C$2:C$18,MATCH($A214,NG!C$2:C$18,1)):INDEX(NG!C$2:C$18,MATCH($A214,NG!C$2:C$18,1)+1))</f>
        <v>1.2807983819777787E-7</v>
      </c>
      <c r="L214" s="8">
        <f>FORECAST($A214,INDEX(NG!F$2:F$14,MATCH($A214,NG!E$2:E$14,1)):INDEX(NG!F$2:F$14,MATCH($A214,NG!E$2:E$14,1)+1),INDEX(NG!E$2:E$14,MATCH($A214,NG!E$2:E$14,1)):INDEX(NG!E$2:E$14,MATCH($A214,NG!E$2:E$14,1)+1))</f>
        <v>6.4022882965555681E-7</v>
      </c>
      <c r="M214" s="8">
        <f>FORECAST($A214,INDEX(NG!H$2:H$14,MATCH($A214,NG!G$2:G$14,1)):INDEX(NG!H$2:H$14,MATCH($A214,NG!G$2:G$14,1)+1),INDEX(NG!G$2:G$14,MATCH($A214,NG!G$2:G$14,1)):INDEX(NG!G$2:G$14,MATCH($A214,NG!G$2:G$14,1)+1))</f>
        <v>4.200731672703575E-8</v>
      </c>
      <c r="N214" s="3">
        <v>3.0000000000000001E-6</v>
      </c>
      <c r="O214" s="3">
        <v>5.0000000000000003E-10</v>
      </c>
    </row>
    <row r="215" spans="1:15" x14ac:dyDescent="0.35">
      <c r="A215">
        <v>213</v>
      </c>
      <c r="B215" s="39">
        <f t="shared" si="7"/>
        <v>-213</v>
      </c>
      <c r="C215" s="39">
        <v>0</v>
      </c>
      <c r="D215" s="39">
        <v>0</v>
      </c>
      <c r="E215" s="40">
        <v>23.658879064648957</v>
      </c>
      <c r="F215" s="7">
        <f>FORECAST(A215,INDEX(ross!I$3:I$960,MATCH(A215,ross!B$3:B$960,1)):INDEX(ross!I$3:I$960,MATCH(A215,ross!B$3:B$960,1)+1),INDEX(ross!B$3:B$960,MATCH(A215,ross!B$3:B$960,1)):INDEX(ross!B$3:B$960,MATCH(A215,ross!B$3:B$960,1)+1))</f>
        <v>3.2531362788813003</v>
      </c>
      <c r="G215" s="3">
        <f t="shared" si="6"/>
        <v>1.0000000000000001E-30</v>
      </c>
      <c r="H215" s="9">
        <f>FORECAST(A215,INDEX('18O'!C$3:C$29,MATCH(A215,'18O'!A$3:A$29,1)):INDEX('18O'!C$3:C$29,MATCH(A215,'18O'!A$3:A$29,1)+1),INDEX('18O'!A$3:A$29,MATCH(A215,'18O'!A$3:A$29,1)):INDEX('18O'!A$3:A$29,MATCH(A215,'18O'!A$3:A$29,1)+1))</f>
        <v>111.41362662154539</v>
      </c>
      <c r="I215" s="27">
        <f>'39Ar'!E215</f>
        <v>0.67114754098360663</v>
      </c>
      <c r="J215" s="8">
        <f>FORECAST($A215,INDEX(NG!B$2:B$17,MATCH($A215,NG!A$2:A$17,1)):INDEX(NG!B$2:B$17,MATCH($A215,NG!A$2:A$17,1)+1),INDEX(NG!A$2:A$17,MATCH($A215,NG!A$2:A$17,1)):INDEX(NG!A$2:A$17,MATCH($A215,NG!A$2:A$17,1)+1))</f>
        <v>1.0451331698200664E-5</v>
      </c>
      <c r="K215" s="8">
        <f>FORECAST($A215,INDEX(NG!D$2:D$18,MATCH($A215,NG!C$2:C$18,1)):INDEX(NG!D$2:D$18,MATCH($A215,NG!C$2:C$18,1)+1),INDEX(NG!C$2:C$18,MATCH($A215,NG!C$2:C$18,1)):INDEX(NG!C$2:C$18,MATCH($A215,NG!C$2:C$18,1)+1))</f>
        <v>1.2778940508727541E-7</v>
      </c>
      <c r="L215" s="8">
        <f>FORECAST($A215,INDEX(NG!F$2:F$14,MATCH($A215,NG!E$2:E$14,1)):INDEX(NG!F$2:F$14,MATCH($A215,NG!E$2:E$14,1)+1),INDEX(NG!E$2:E$14,MATCH($A215,NG!E$2:E$14,1)):INDEX(NG!E$2:E$14,MATCH($A215,NG!E$2:E$14,1)+1))</f>
        <v>6.3854251945177591E-7</v>
      </c>
      <c r="M215" s="8">
        <f>FORECAST($A215,INDEX(NG!H$2:H$14,MATCH($A215,NG!G$2:G$14,1)):INDEX(NG!H$2:H$14,MATCH($A215,NG!G$2:G$14,1)+1),INDEX(NG!G$2:G$14,MATCH($A215,NG!G$2:G$14,1)):INDEX(NG!G$2:G$14,MATCH($A215,NG!G$2:G$14,1)+1))</f>
        <v>4.1928403788405187E-8</v>
      </c>
      <c r="N215" s="3">
        <v>3.0000000000000001E-6</v>
      </c>
      <c r="O215" s="3">
        <v>5.0000000000000003E-10</v>
      </c>
    </row>
    <row r="216" spans="1:15" x14ac:dyDescent="0.35">
      <c r="A216">
        <v>214</v>
      </c>
      <c r="B216" s="39">
        <f t="shared" si="7"/>
        <v>-214</v>
      </c>
      <c r="C216" s="39">
        <v>0</v>
      </c>
      <c r="D216" s="39">
        <v>0</v>
      </c>
      <c r="E216" s="40">
        <v>23.657503731722823</v>
      </c>
      <c r="F216" s="7">
        <f>FORECAST(A216,INDEX(ross!I$3:I$960,MATCH(A216,ross!B$3:B$960,1)):INDEX(ross!I$3:I$960,MATCH(A216,ross!B$3:B$960,1)+1),INDEX(ross!B$3:B$960,MATCH(A216,ross!B$3:B$960,1)):INDEX(ross!B$3:B$960,MATCH(A216,ross!B$3:B$960,1)+1))</f>
        <v>3.2528029372279548</v>
      </c>
      <c r="G216" s="3">
        <f t="shared" si="6"/>
        <v>1.0000000000000001E-30</v>
      </c>
      <c r="H216" s="9">
        <f>FORECAST(A216,INDEX('18O'!C$3:C$29,MATCH(A216,'18O'!A$3:A$29,1)):INDEX('18O'!C$3:C$29,MATCH(A216,'18O'!A$3:A$29,1)+1),INDEX('18O'!A$3:A$29,MATCH(A216,'18O'!A$3:A$29,1)):INDEX('18O'!A$3:A$29,MATCH(A216,'18O'!A$3:A$29,1)+1))</f>
        <v>111.4130738860688</v>
      </c>
      <c r="I216" s="27">
        <f>'39Ar'!E216</f>
        <v>0.67336065573770498</v>
      </c>
      <c r="J216" s="8">
        <f>FORECAST($A216,INDEX(NG!B$2:B$17,MATCH($A216,NG!A$2:A$17,1)):INDEX(NG!B$2:B$17,MATCH($A216,NG!A$2:A$17,1)+1),INDEX(NG!A$2:A$17,MATCH($A216,NG!A$2:A$17,1)):INDEX(NG!A$2:A$17,MATCH($A216,NG!A$2:A$17,1)+1))</f>
        <v>1.0471503283837386E-5</v>
      </c>
      <c r="K216" s="8">
        <f>FORECAST($A216,INDEX(NG!D$2:D$18,MATCH($A216,NG!C$2:C$18,1)):INDEX(NG!D$2:D$18,MATCH($A216,NG!C$2:C$18,1)+1),INDEX(NG!C$2:C$18,MATCH($A216,NG!C$2:C$18,1)):INDEX(NG!C$2:C$18,MATCH($A216,NG!C$2:C$18,1)+1))</f>
        <v>1.275950112137658E-7</v>
      </c>
      <c r="L216" s="8">
        <f>FORECAST($A216,INDEX(NG!F$2:F$14,MATCH($A216,NG!E$2:E$14,1)):INDEX(NG!F$2:F$14,MATCH($A216,NG!E$2:E$14,1)+1),INDEX(NG!E$2:E$14,MATCH($A216,NG!E$2:E$14,1)):INDEX(NG!E$2:E$14,MATCH($A216,NG!E$2:E$14,1)+1))</f>
        <v>6.3700067359460019E-7</v>
      </c>
      <c r="M216" s="8">
        <f>FORECAST($A216,INDEX(NG!H$2:H$14,MATCH($A216,NG!G$2:G$14,1)):INDEX(NG!H$2:H$14,MATCH($A216,NG!G$2:G$14,1)+1),INDEX(NG!G$2:G$14,MATCH($A216,NG!G$2:G$14,1)):INDEX(NG!G$2:G$14,MATCH($A216,NG!G$2:G$14,1)+1))</f>
        <v>4.1862600382495066E-8</v>
      </c>
      <c r="N216" s="3">
        <v>3.0000000000000001E-6</v>
      </c>
      <c r="O216" s="3">
        <v>5.0000000000000003E-10</v>
      </c>
    </row>
    <row r="217" spans="1:15" x14ac:dyDescent="0.35">
      <c r="A217">
        <v>215</v>
      </c>
      <c r="B217" s="39">
        <f t="shared" si="7"/>
        <v>-215</v>
      </c>
      <c r="C217" s="39">
        <v>0</v>
      </c>
      <c r="D217" s="39">
        <v>0</v>
      </c>
      <c r="E217" s="40">
        <v>23.656500000000001</v>
      </c>
      <c r="F217" s="7">
        <f>FORECAST(A217,INDEX(ross!I$3:I$960,MATCH(A217,ross!B$3:B$960,1)):INDEX(ross!I$3:I$960,MATCH(A217,ross!B$3:B$960,1)+1),INDEX(ross!B$3:B$960,MATCH(A217,ross!B$3:B$960,1)):INDEX(ross!B$3:B$960,MATCH(A217,ross!B$3:B$960,1)+1))</f>
        <v>3.2530698882350464</v>
      </c>
      <c r="G217" s="3">
        <f t="shared" si="6"/>
        <v>1.0000000000000001E-30</v>
      </c>
      <c r="H217" s="9">
        <f>FORECAST(A217,INDEX('18O'!C$3:C$29,MATCH(A217,'18O'!A$3:A$29,1)):INDEX('18O'!C$3:C$29,MATCH(A217,'18O'!A$3:A$29,1)+1),INDEX('18O'!A$3:A$29,MATCH(A217,'18O'!A$3:A$29,1)):INDEX('18O'!A$3:A$29,MATCH(A217,'18O'!A$3:A$29,1)+1))</f>
        <v>111.41252115059221</v>
      </c>
      <c r="I217" s="27">
        <f>'39Ar'!E217</f>
        <v>0.67557377049180334</v>
      </c>
      <c r="J217" s="8">
        <f>FORECAST($A217,INDEX(NG!B$2:B$17,MATCH($A217,NG!A$2:A$17,1)):INDEX(NG!B$2:B$17,MATCH($A217,NG!A$2:A$17,1)+1),INDEX(NG!A$2:A$17,MATCH($A217,NG!A$2:A$17,1)):INDEX(NG!A$2:A$17,MATCH($A217,NG!A$2:A$17,1)+1))</f>
        <v>1.0491674869474108E-5</v>
      </c>
      <c r="K217" s="8">
        <f>FORECAST($A217,INDEX(NG!D$2:D$18,MATCH($A217,NG!C$2:C$18,1)):INDEX(NG!D$2:D$18,MATCH($A217,NG!C$2:C$18,1)+1),INDEX(NG!C$2:C$18,MATCH($A217,NG!C$2:C$18,1)):INDEX(NG!C$2:C$18,MATCH($A217,NG!C$2:C$18,1)+1))</f>
        <v>1.2740061734025616E-7</v>
      </c>
      <c r="L217" s="8">
        <f>FORECAST($A217,INDEX(NG!F$2:F$14,MATCH($A217,NG!E$2:E$14,1)):INDEX(NG!F$2:F$14,MATCH($A217,NG!E$2:E$14,1)+1),INDEX(NG!E$2:E$14,MATCH($A217,NG!E$2:E$14,1)):INDEX(NG!E$2:E$14,MATCH($A217,NG!E$2:E$14,1)+1))</f>
        <v>6.3545882773742448E-7</v>
      </c>
      <c r="M217" s="8">
        <f>FORECAST($A217,INDEX(NG!H$2:H$14,MATCH($A217,NG!G$2:G$14,1)):INDEX(NG!H$2:H$14,MATCH($A217,NG!G$2:G$14,1)+1),INDEX(NG!G$2:G$14,MATCH($A217,NG!G$2:G$14,1)):INDEX(NG!G$2:G$14,MATCH($A217,NG!G$2:G$14,1)+1))</f>
        <v>4.1796796976584937E-8</v>
      </c>
      <c r="N217" s="3">
        <v>3.0000000000000001E-6</v>
      </c>
      <c r="O217" s="3">
        <v>5.0000000000000003E-10</v>
      </c>
    </row>
    <row r="218" spans="1:15" x14ac:dyDescent="0.35">
      <c r="A218">
        <v>216</v>
      </c>
      <c r="B218" s="39">
        <f t="shared" si="7"/>
        <v>-216</v>
      </c>
      <c r="C218" s="39">
        <v>0</v>
      </c>
      <c r="D218" s="39">
        <v>0</v>
      </c>
      <c r="E218" s="40">
        <v>23.656500000000001</v>
      </c>
      <c r="F218" s="7">
        <f>FORECAST(A218,INDEX(ross!I$3:I$960,MATCH(A218,ross!B$3:B$960,1)):INDEX(ross!I$3:I$960,MATCH(A218,ross!B$3:B$960,1)+1),INDEX(ross!B$3:B$960,MATCH(A218,ross!B$3:B$960,1)):INDEX(ross!B$3:B$960,MATCH(A218,ross!B$3:B$960,1)+1))</f>
        <v>3.2534916986179239</v>
      </c>
      <c r="G218" s="3">
        <f t="shared" si="6"/>
        <v>1.0000000000000001E-30</v>
      </c>
      <c r="H218" s="9">
        <f>FORECAST(A218,INDEX('18O'!C$3:C$29,MATCH(A218,'18O'!A$3:A$29,1)):INDEX('18O'!C$3:C$29,MATCH(A218,'18O'!A$3:A$29,1)+1),INDEX('18O'!A$3:A$29,MATCH(A218,'18O'!A$3:A$29,1)):INDEX('18O'!A$3:A$29,MATCH(A218,'18O'!A$3:A$29,1)+1))</f>
        <v>111.41196841511561</v>
      </c>
      <c r="I218" s="27">
        <f>'39Ar'!E218</f>
        <v>0.67778688524590169</v>
      </c>
      <c r="J218" s="8">
        <f>FORECAST($A218,INDEX(NG!B$2:B$17,MATCH($A218,NG!A$2:A$17,1)):INDEX(NG!B$2:B$17,MATCH($A218,NG!A$2:A$17,1)+1),INDEX(NG!A$2:A$17,MATCH($A218,NG!A$2:A$17,1)):INDEX(NG!A$2:A$17,MATCH($A218,NG!A$2:A$17,1)+1))</f>
        <v>1.0511846455110829E-5</v>
      </c>
      <c r="K218" s="8">
        <f>FORECAST($A218,INDEX(NG!D$2:D$18,MATCH($A218,NG!C$2:C$18,1)):INDEX(NG!D$2:D$18,MATCH($A218,NG!C$2:C$18,1)+1),INDEX(NG!C$2:C$18,MATCH($A218,NG!C$2:C$18,1)):INDEX(NG!C$2:C$18,MATCH($A218,NG!C$2:C$18,1)+1))</f>
        <v>1.2720622346674654E-7</v>
      </c>
      <c r="L218" s="8">
        <f>FORECAST($A218,INDEX(NG!F$2:F$14,MATCH($A218,NG!E$2:E$14,1)):INDEX(NG!F$2:F$14,MATCH($A218,NG!E$2:E$14,1)+1),INDEX(NG!E$2:E$14,MATCH($A218,NG!E$2:E$14,1)):INDEX(NG!E$2:E$14,MATCH($A218,NG!E$2:E$14,1)+1))</f>
        <v>6.3391698188024866E-7</v>
      </c>
      <c r="M218" s="8">
        <f>FORECAST($A218,INDEX(NG!H$2:H$14,MATCH($A218,NG!G$2:G$14,1)):INDEX(NG!H$2:H$14,MATCH($A218,NG!G$2:G$14,1)+1),INDEX(NG!G$2:G$14,MATCH($A218,NG!G$2:G$14,1)):INDEX(NG!G$2:G$14,MATCH($A218,NG!G$2:G$14,1)+1))</f>
        <v>4.1730993570674809E-8</v>
      </c>
      <c r="N218" s="3">
        <v>3.0000000000000001E-6</v>
      </c>
      <c r="O218" s="3">
        <v>5.0000000000000003E-10</v>
      </c>
    </row>
    <row r="219" spans="1:15" x14ac:dyDescent="0.35">
      <c r="A219">
        <v>217</v>
      </c>
      <c r="B219" s="39">
        <f t="shared" si="7"/>
        <v>-217</v>
      </c>
      <c r="C219" s="39">
        <v>0</v>
      </c>
      <c r="D219" s="39">
        <v>0</v>
      </c>
      <c r="E219" s="40">
        <v>23.656500000000001</v>
      </c>
      <c r="F219" s="7">
        <f>FORECAST(A219,INDEX(ross!I$3:I$960,MATCH(A219,ross!B$3:B$960,1)):INDEX(ross!I$3:I$960,MATCH(A219,ross!B$3:B$960,1)+1),INDEX(ross!B$3:B$960,MATCH(A219,ross!B$3:B$960,1)):INDEX(ross!B$3:B$960,MATCH(A219,ross!B$3:B$960,1)+1))</f>
        <v>3.2530624797174932</v>
      </c>
      <c r="G219" s="3">
        <f t="shared" si="6"/>
        <v>1.0000000000000001E-30</v>
      </c>
      <c r="H219" s="9">
        <f>FORECAST(A219,INDEX('18O'!C$3:C$29,MATCH(A219,'18O'!A$3:A$29,1)):INDEX('18O'!C$3:C$29,MATCH(A219,'18O'!A$3:A$29,1)+1),INDEX('18O'!A$3:A$29,MATCH(A219,'18O'!A$3:A$29,1)):INDEX('18O'!A$3:A$29,MATCH(A219,'18O'!A$3:A$29,1)+1))</f>
        <v>111.41141567963902</v>
      </c>
      <c r="I219" s="27">
        <f>'39Ar'!E219</f>
        <v>0.67999999999999972</v>
      </c>
      <c r="J219" s="8">
        <f>FORECAST($A219,INDEX(NG!B$2:B$17,MATCH($A219,NG!A$2:A$17,1)):INDEX(NG!B$2:B$17,MATCH($A219,NG!A$2:A$17,1)+1),INDEX(NG!A$2:A$17,MATCH($A219,NG!A$2:A$17,1)):INDEX(NG!A$2:A$17,MATCH($A219,NG!A$2:A$17,1)+1))</f>
        <v>1.0532018040747551E-5</v>
      </c>
      <c r="K219" s="8">
        <f>FORECAST($A219,INDEX(NG!D$2:D$18,MATCH($A219,NG!C$2:C$18,1)):INDEX(NG!D$2:D$18,MATCH($A219,NG!C$2:C$18,1)+1),INDEX(NG!C$2:C$18,MATCH($A219,NG!C$2:C$18,1)):INDEX(NG!C$2:C$18,MATCH($A219,NG!C$2:C$18,1)+1))</f>
        <v>1.2701182959323693E-7</v>
      </c>
      <c r="L219" s="8">
        <f>FORECAST($A219,INDEX(NG!F$2:F$14,MATCH($A219,NG!E$2:E$14,1)):INDEX(NG!F$2:F$14,MATCH($A219,NG!E$2:E$14,1)+1),INDEX(NG!E$2:E$14,MATCH($A219,NG!E$2:E$14,1)):INDEX(NG!E$2:E$14,MATCH($A219,NG!E$2:E$14,1)+1))</f>
        <v>6.3237513602307285E-7</v>
      </c>
      <c r="M219" s="8">
        <f>FORECAST($A219,INDEX(NG!H$2:H$14,MATCH($A219,NG!G$2:G$14,1)):INDEX(NG!H$2:H$14,MATCH($A219,NG!G$2:G$14,1)+1),INDEX(NG!G$2:G$14,MATCH($A219,NG!G$2:G$14,1)):INDEX(NG!G$2:G$14,MATCH($A219,NG!G$2:G$14,1)+1))</f>
        <v>4.1665190164764687E-8</v>
      </c>
      <c r="N219" s="3">
        <v>3.0000000000000001E-6</v>
      </c>
      <c r="O219" s="3">
        <v>5.0000000000000003E-10</v>
      </c>
    </row>
    <row r="220" spans="1:15" x14ac:dyDescent="0.35">
      <c r="A220">
        <v>218</v>
      </c>
      <c r="B220" s="39">
        <f t="shared" si="7"/>
        <v>-218</v>
      </c>
      <c r="C220" s="39">
        <v>0</v>
      </c>
      <c r="D220" s="39">
        <v>0</v>
      </c>
      <c r="E220" s="40">
        <v>23.656500000000001</v>
      </c>
      <c r="F220" s="7">
        <f>FORECAST(A220,INDEX(ross!I$3:I$960,MATCH(A220,ross!B$3:B$960,1)):INDEX(ross!I$3:I$960,MATCH(A220,ross!B$3:B$960,1)+1),INDEX(ross!B$3:B$960,MATCH(A220,ross!B$3:B$960,1)):INDEX(ross!B$3:B$960,MATCH(A220,ross!B$3:B$960,1)+1))</f>
        <v>3.2529752349872356</v>
      </c>
      <c r="G220" s="3">
        <f t="shared" si="6"/>
        <v>1.0000000000000001E-30</v>
      </c>
      <c r="H220" s="9">
        <f>FORECAST(A220,INDEX('18O'!C$3:C$29,MATCH(A220,'18O'!A$3:A$29,1)):INDEX('18O'!C$3:C$29,MATCH(A220,'18O'!A$3:A$29,1)+1),INDEX('18O'!A$3:A$29,MATCH(A220,'18O'!A$3:A$29,1)):INDEX('18O'!A$3:A$29,MATCH(A220,'18O'!A$3:A$29,1)+1))</f>
        <v>111.41086666666666</v>
      </c>
      <c r="I220" s="27">
        <f>'39Ar'!E220</f>
        <v>0.67999999999999972</v>
      </c>
      <c r="J220" s="8">
        <f>FORECAST($A220,INDEX(NG!B$2:B$17,MATCH($A220,NG!A$2:A$17,1)):INDEX(NG!B$2:B$17,MATCH($A220,NG!A$2:A$17,1)+1),INDEX(NG!A$2:A$17,MATCH($A220,NG!A$2:A$17,1)):INDEX(NG!A$2:A$17,MATCH($A220,NG!A$2:A$17,1)+1))</f>
        <v>1.0552189626384273E-5</v>
      </c>
      <c r="K220" s="8">
        <f>FORECAST($A220,INDEX(NG!D$2:D$18,MATCH($A220,NG!C$2:C$18,1)):INDEX(NG!D$2:D$18,MATCH($A220,NG!C$2:C$18,1)+1),INDEX(NG!C$2:C$18,MATCH($A220,NG!C$2:C$18,1)):INDEX(NG!C$2:C$18,MATCH($A220,NG!C$2:C$18,1)+1))</f>
        <v>1.2681743571972732E-7</v>
      </c>
      <c r="L220" s="8">
        <f>FORECAST($A220,INDEX(NG!F$2:F$14,MATCH($A220,NG!E$2:E$14,1)):INDEX(NG!F$2:F$14,MATCH($A220,NG!E$2:E$14,1)+1),INDEX(NG!E$2:E$14,MATCH($A220,NG!E$2:E$14,1)):INDEX(NG!E$2:E$14,MATCH($A220,NG!E$2:E$14,1)+1))</f>
        <v>6.3083329016589713E-7</v>
      </c>
      <c r="M220" s="8">
        <f>FORECAST($A220,INDEX(NG!H$2:H$14,MATCH($A220,NG!G$2:G$14,1)):INDEX(NG!H$2:H$14,MATCH($A220,NG!G$2:G$14,1)+1),INDEX(NG!G$2:G$14,MATCH($A220,NG!G$2:G$14,1)):INDEX(NG!G$2:G$14,MATCH($A220,NG!G$2:G$14,1)+1))</f>
        <v>4.1599386758854566E-8</v>
      </c>
      <c r="N220" s="3">
        <v>3.0000000000000001E-6</v>
      </c>
      <c r="O220" s="3">
        <v>5.0000000000000003E-10</v>
      </c>
    </row>
    <row r="221" spans="1:15" x14ac:dyDescent="0.35">
      <c r="A221">
        <v>219</v>
      </c>
      <c r="B221" s="39">
        <f t="shared" si="7"/>
        <v>-219</v>
      </c>
      <c r="C221" s="39">
        <v>0</v>
      </c>
      <c r="D221" s="39">
        <v>0</v>
      </c>
      <c r="E221" s="40">
        <v>23.657368871492896</v>
      </c>
      <c r="F221" s="7">
        <f>FORECAST(A221,INDEX(ross!I$3:I$960,MATCH(A221,ross!B$3:B$960,1)):INDEX(ross!I$3:I$960,MATCH(A221,ross!B$3:B$960,1)+1),INDEX(ross!B$3:B$960,MATCH(A221,ross!B$3:B$960,1)):INDEX(ross!B$3:B$960,MATCH(A221,ross!B$3:B$960,1)+1))</f>
        <v>3.252832270683931</v>
      </c>
      <c r="G221" s="3">
        <f t="shared" si="6"/>
        <v>1.0000000000000001E-30</v>
      </c>
      <c r="H221" s="9">
        <f>FORECAST(A221,INDEX('18O'!C$3:C$29,MATCH(A221,'18O'!A$3:A$29,1)):INDEX('18O'!C$3:C$29,MATCH(A221,'18O'!A$3:A$29,1)+1),INDEX('18O'!A$3:A$29,MATCH(A221,'18O'!A$3:A$29,1)):INDEX('18O'!A$3:A$29,MATCH(A221,'18O'!A$3:A$29,1)+1))</f>
        <v>111.41032222222222</v>
      </c>
      <c r="I221" s="27">
        <f>'39Ar'!E221</f>
        <v>0.67999999999999972</v>
      </c>
      <c r="J221" s="8">
        <f>FORECAST($A221,INDEX(NG!B$2:B$17,MATCH($A221,NG!A$2:A$17,1)):INDEX(NG!B$2:B$17,MATCH($A221,NG!A$2:A$17,1)+1),INDEX(NG!A$2:A$17,MATCH($A221,NG!A$2:A$17,1)):INDEX(NG!A$2:A$17,MATCH($A221,NG!A$2:A$17,1)+1))</f>
        <v>1.0572361212020994E-5</v>
      </c>
      <c r="K221" s="8">
        <f>FORECAST($A221,INDEX(NG!D$2:D$18,MATCH($A221,NG!C$2:C$18,1)):INDEX(NG!D$2:D$18,MATCH($A221,NG!C$2:C$18,1)+1),INDEX(NG!C$2:C$18,MATCH($A221,NG!C$2:C$18,1)):INDEX(NG!C$2:C$18,MATCH($A221,NG!C$2:C$18,1)+1))</f>
        <v>1.266230418462177E-7</v>
      </c>
      <c r="L221" s="8">
        <f>FORECAST($A221,INDEX(NG!F$2:F$14,MATCH($A221,NG!E$2:E$14,1)):INDEX(NG!F$2:F$14,MATCH($A221,NG!E$2:E$14,1)+1),INDEX(NG!E$2:E$14,MATCH($A221,NG!E$2:E$14,1)):INDEX(NG!E$2:E$14,MATCH($A221,NG!E$2:E$14,1)+1))</f>
        <v>6.2929144430872142E-7</v>
      </c>
      <c r="M221" s="8">
        <f>FORECAST($A221,INDEX(NG!H$2:H$14,MATCH($A221,NG!G$2:G$14,1)):INDEX(NG!H$2:H$14,MATCH($A221,NG!G$2:G$14,1)+1),INDEX(NG!G$2:G$14,MATCH($A221,NG!G$2:G$14,1)):INDEX(NG!G$2:G$14,MATCH($A221,NG!G$2:G$14,1)+1))</f>
        <v>4.1533583352944437E-8</v>
      </c>
      <c r="N221" s="3">
        <v>3.0000000000000001E-6</v>
      </c>
      <c r="O221" s="3">
        <v>5.0000000000000003E-10</v>
      </c>
    </row>
    <row r="222" spans="1:15" x14ac:dyDescent="0.35">
      <c r="A222">
        <v>220</v>
      </c>
      <c r="B222" s="39">
        <f t="shared" si="7"/>
        <v>-220</v>
      </c>
      <c r="C222" s="39">
        <v>0</v>
      </c>
      <c r="D222" s="39">
        <v>0</v>
      </c>
      <c r="E222" s="40">
        <v>23.659019275118794</v>
      </c>
      <c r="F222" s="7">
        <f>FORECAST(A222,INDEX(ross!I$3:I$960,MATCH(A222,ross!B$3:B$960,1)):INDEX(ross!I$3:I$960,MATCH(A222,ross!B$3:B$960,1)+1),INDEX(ross!B$3:B$960,MATCH(A222,ross!B$3:B$960,1)):INDEX(ross!B$3:B$960,MATCH(A222,ross!B$3:B$960,1)+1))</f>
        <v>3.2531656821890289</v>
      </c>
      <c r="G222" s="3">
        <f t="shared" si="6"/>
        <v>1.0000000000000001E-30</v>
      </c>
      <c r="H222" s="9">
        <f>FORECAST(A222,INDEX('18O'!C$3:C$29,MATCH(A222,'18O'!A$3:A$29,1)):INDEX('18O'!C$3:C$29,MATCH(A222,'18O'!A$3:A$29,1)+1),INDEX('18O'!A$3:A$29,MATCH(A222,'18O'!A$3:A$29,1)):INDEX('18O'!A$3:A$29,MATCH(A222,'18O'!A$3:A$29,1)+1))</f>
        <v>111.40977777777778</v>
      </c>
      <c r="I222" s="27">
        <f>'39Ar'!E222</f>
        <v>0.67999999999999972</v>
      </c>
      <c r="J222" s="8">
        <f>FORECAST($A222,INDEX(NG!B$2:B$17,MATCH($A222,NG!A$2:A$17,1)):INDEX(NG!B$2:B$17,MATCH($A222,NG!A$2:A$17,1)+1),INDEX(NG!A$2:A$17,MATCH($A222,NG!A$2:A$17,1)):INDEX(NG!A$2:A$17,MATCH($A222,NG!A$2:A$17,1)+1))</f>
        <v>1.0592532797657718E-5</v>
      </c>
      <c r="K222" s="8">
        <f>FORECAST($A222,INDEX(NG!D$2:D$18,MATCH($A222,NG!C$2:C$18,1)):INDEX(NG!D$2:D$18,MATCH($A222,NG!C$2:C$18,1)+1),INDEX(NG!C$2:C$18,MATCH($A222,NG!C$2:C$18,1)):INDEX(NG!C$2:C$18,MATCH($A222,NG!C$2:C$18,1)+1))</f>
        <v>1.2642864797270809E-7</v>
      </c>
      <c r="L222" s="8">
        <f>FORECAST($A222,INDEX(NG!F$2:F$14,MATCH($A222,NG!E$2:E$14,1)):INDEX(NG!F$2:F$14,MATCH($A222,NG!E$2:E$14,1)+1),INDEX(NG!E$2:E$14,MATCH($A222,NG!E$2:E$14,1)):INDEX(NG!E$2:E$14,MATCH($A222,NG!E$2:E$14,1)+1))</f>
        <v>6.2774959845154571E-7</v>
      </c>
      <c r="M222" s="8">
        <f>FORECAST($A222,INDEX(NG!H$2:H$14,MATCH($A222,NG!G$2:G$14,1)):INDEX(NG!H$2:H$14,MATCH($A222,NG!G$2:G$14,1)+1),INDEX(NG!G$2:G$14,MATCH($A222,NG!G$2:G$14,1)):INDEX(NG!G$2:G$14,MATCH($A222,NG!G$2:G$14,1)+1))</f>
        <v>4.1467779947034316E-8</v>
      </c>
      <c r="N222" s="3">
        <v>3.0000000000000001E-6</v>
      </c>
      <c r="O222" s="3">
        <v>5.0000000000000003E-10</v>
      </c>
    </row>
    <row r="223" spans="1:15" x14ac:dyDescent="0.35">
      <c r="A223">
        <v>221</v>
      </c>
      <c r="B223" s="39">
        <f t="shared" si="7"/>
        <v>-221</v>
      </c>
      <c r="C223" s="39">
        <v>0</v>
      </c>
      <c r="D223" s="39">
        <v>0</v>
      </c>
      <c r="E223" s="40">
        <v>23.65981</v>
      </c>
      <c r="F223" s="7">
        <f>FORECAST(A223,INDEX(ross!I$3:I$960,MATCH(A223,ross!B$3:B$960,1)):INDEX(ross!I$3:I$960,MATCH(A223,ross!B$3:B$960,1)+1),INDEX(ross!B$3:B$960,MATCH(A223,ross!B$3:B$960,1)):INDEX(ross!B$3:B$960,MATCH(A223,ross!B$3:B$960,1)+1))</f>
        <v>3.2530449775832926</v>
      </c>
      <c r="G223" s="3">
        <f t="shared" si="6"/>
        <v>1.0000000000000001E-30</v>
      </c>
      <c r="H223" s="9">
        <f>FORECAST(A223,INDEX('18O'!C$3:C$29,MATCH(A223,'18O'!A$3:A$29,1)):INDEX('18O'!C$3:C$29,MATCH(A223,'18O'!A$3:A$29,1)+1),INDEX('18O'!A$3:A$29,MATCH(A223,'18O'!A$3:A$29,1)):INDEX('18O'!A$3:A$29,MATCH(A223,'18O'!A$3:A$29,1)+1))</f>
        <v>111.40923333333333</v>
      </c>
      <c r="I223" s="27">
        <f>'39Ar'!E223</f>
        <v>0.67999999999999972</v>
      </c>
      <c r="J223" s="8">
        <f>FORECAST($A223,INDEX(NG!B$2:B$17,MATCH($A223,NG!A$2:A$17,1)):INDEX(NG!B$2:B$17,MATCH($A223,NG!A$2:A$17,1)+1),INDEX(NG!A$2:A$17,MATCH($A223,NG!A$2:A$17,1)):INDEX(NG!A$2:A$17,MATCH($A223,NG!A$2:A$17,1)+1))</f>
        <v>1.0612704383294438E-5</v>
      </c>
      <c r="K223" s="8">
        <f>FORECAST($A223,INDEX(NG!D$2:D$18,MATCH($A223,NG!C$2:C$18,1)):INDEX(NG!D$2:D$18,MATCH($A223,NG!C$2:C$18,1)+1),INDEX(NG!C$2:C$18,MATCH($A223,NG!C$2:C$18,1)):INDEX(NG!C$2:C$18,MATCH($A223,NG!C$2:C$18,1)+1))</f>
        <v>1.2623425409919845E-7</v>
      </c>
      <c r="L223" s="8">
        <f>FORECAST($A223,INDEX(NG!F$2:F$14,MATCH($A223,NG!E$2:E$14,1)):INDEX(NG!F$2:F$14,MATCH($A223,NG!E$2:E$14,1)+1),INDEX(NG!E$2:E$14,MATCH($A223,NG!E$2:E$14,1)):INDEX(NG!E$2:E$14,MATCH($A223,NG!E$2:E$14,1)+1))</f>
        <v>6.2620775259437E-7</v>
      </c>
      <c r="M223" s="8">
        <f>FORECAST($A223,INDEX(NG!H$2:H$14,MATCH($A223,NG!G$2:G$14,1)):INDEX(NG!H$2:H$14,MATCH($A223,NG!G$2:G$14,1)+1),INDEX(NG!G$2:G$14,MATCH($A223,NG!G$2:G$14,1)):INDEX(NG!G$2:G$14,MATCH($A223,NG!G$2:G$14,1)+1))</f>
        <v>4.1401976541124187E-8</v>
      </c>
      <c r="N223" s="3">
        <v>3.0000000000000001E-6</v>
      </c>
      <c r="O223" s="3">
        <v>5.0000000000000003E-10</v>
      </c>
    </row>
    <row r="224" spans="1:15" x14ac:dyDescent="0.35">
      <c r="A224">
        <v>222</v>
      </c>
      <c r="B224" s="39">
        <f t="shared" si="7"/>
        <v>-222</v>
      </c>
      <c r="C224" s="39">
        <v>0</v>
      </c>
      <c r="D224" s="39">
        <v>0</v>
      </c>
      <c r="E224" s="40">
        <v>23.65981</v>
      </c>
      <c r="F224" s="7">
        <f>FORECAST(A224,INDEX(ross!I$3:I$960,MATCH(A224,ross!B$3:B$960,1)):INDEX(ross!I$3:I$960,MATCH(A224,ross!B$3:B$960,1)+1),INDEX(ross!B$3:B$960,MATCH(A224,ross!B$3:B$960,1)):INDEX(ross!B$3:B$960,MATCH(A224,ross!B$3:B$960,1)+1))</f>
        <v>3.252661496348765</v>
      </c>
      <c r="G224" s="3">
        <f t="shared" si="6"/>
        <v>1.0000000000000001E-30</v>
      </c>
      <c r="H224" s="9">
        <f>FORECAST(A224,INDEX('18O'!C$3:C$29,MATCH(A224,'18O'!A$3:A$29,1)):INDEX('18O'!C$3:C$29,MATCH(A224,'18O'!A$3:A$29,1)+1),INDEX('18O'!A$3:A$29,MATCH(A224,'18O'!A$3:A$29,1)):INDEX('18O'!A$3:A$29,MATCH(A224,'18O'!A$3:A$29,1)+1))</f>
        <v>111.40868888888889</v>
      </c>
      <c r="I224" s="27">
        <f>'39Ar'!E224</f>
        <v>0.67999999999999972</v>
      </c>
      <c r="J224" s="8">
        <f>FORECAST($A224,INDEX(NG!B$2:B$17,MATCH($A224,NG!A$2:A$17,1)):INDEX(NG!B$2:B$17,MATCH($A224,NG!A$2:A$17,1)+1),INDEX(NG!A$2:A$17,MATCH($A224,NG!A$2:A$17,1)):INDEX(NG!A$2:A$17,MATCH($A224,NG!A$2:A$17,1)+1))</f>
        <v>1.0632875968931159E-5</v>
      </c>
      <c r="K224" s="8">
        <f>FORECAST($A224,INDEX(NG!D$2:D$18,MATCH($A224,NG!C$2:C$18,1)):INDEX(NG!D$2:D$18,MATCH($A224,NG!C$2:C$18,1)+1),INDEX(NG!C$2:C$18,MATCH($A224,NG!C$2:C$18,1)):INDEX(NG!C$2:C$18,MATCH($A224,NG!C$2:C$18,1)+1))</f>
        <v>1.2603986022568884E-7</v>
      </c>
      <c r="L224" s="8">
        <f>FORECAST($A224,INDEX(NG!F$2:F$14,MATCH($A224,NG!E$2:E$14,1)):INDEX(NG!F$2:F$14,MATCH($A224,NG!E$2:E$14,1)+1),INDEX(NG!E$2:E$14,MATCH($A224,NG!E$2:E$14,1)):INDEX(NG!E$2:E$14,MATCH($A224,NG!E$2:E$14,1)+1))</f>
        <v>6.2466590673719418E-7</v>
      </c>
      <c r="M224" s="8">
        <f>FORECAST($A224,INDEX(NG!H$2:H$14,MATCH($A224,NG!G$2:G$14,1)):INDEX(NG!H$2:H$14,MATCH($A224,NG!G$2:G$14,1)+1),INDEX(NG!G$2:G$14,MATCH($A224,NG!G$2:G$14,1)):INDEX(NG!G$2:G$14,MATCH($A224,NG!G$2:G$14,1)+1))</f>
        <v>4.1336173135214066E-8</v>
      </c>
      <c r="N224" s="3">
        <v>3.0000000000000001E-6</v>
      </c>
      <c r="O224" s="3">
        <v>5.0000000000000003E-10</v>
      </c>
    </row>
    <row r="225" spans="1:15" x14ac:dyDescent="0.35">
      <c r="A225">
        <v>223</v>
      </c>
      <c r="B225" s="39">
        <f t="shared" si="7"/>
        <v>-223</v>
      </c>
      <c r="C225" s="39">
        <v>0</v>
      </c>
      <c r="D225" s="39">
        <v>0</v>
      </c>
      <c r="E225" s="40">
        <v>23.65981</v>
      </c>
      <c r="F225" s="7">
        <f>FORECAST(A225,INDEX(ross!I$3:I$960,MATCH(A225,ross!B$3:B$960,1)):INDEX(ross!I$3:I$960,MATCH(A225,ross!B$3:B$960,1)+1),INDEX(ross!B$3:B$960,MATCH(A225,ross!B$3:B$960,1)):INDEX(ross!B$3:B$960,MATCH(A225,ross!B$3:B$960,1)+1))</f>
        <v>3.2527512422033871</v>
      </c>
      <c r="G225" s="3">
        <f t="shared" si="6"/>
        <v>1.0000000000000001E-30</v>
      </c>
      <c r="H225" s="9">
        <f>FORECAST(A225,INDEX('18O'!C$3:C$29,MATCH(A225,'18O'!A$3:A$29,1)):INDEX('18O'!C$3:C$29,MATCH(A225,'18O'!A$3:A$29,1)+1),INDEX('18O'!A$3:A$29,MATCH(A225,'18O'!A$3:A$29,1)):INDEX('18O'!A$3:A$29,MATCH(A225,'18O'!A$3:A$29,1)+1))</f>
        <v>111.40814444444443</v>
      </c>
      <c r="I225" s="27">
        <f>'39Ar'!E225</f>
        <v>0.67999999999999972</v>
      </c>
      <c r="J225" s="8">
        <f>FORECAST($A225,INDEX(NG!B$2:B$17,MATCH($A225,NG!A$2:A$17,1)):INDEX(NG!B$2:B$17,MATCH($A225,NG!A$2:A$17,1)+1),INDEX(NG!A$2:A$17,MATCH($A225,NG!A$2:A$17,1)):INDEX(NG!A$2:A$17,MATCH($A225,NG!A$2:A$17,1)+1))</f>
        <v>1.0653047554567883E-5</v>
      </c>
      <c r="K225" s="8">
        <f>FORECAST($A225,INDEX(NG!D$2:D$18,MATCH($A225,NG!C$2:C$18,1)):INDEX(NG!D$2:D$18,MATCH($A225,NG!C$2:C$18,1)+1),INDEX(NG!C$2:C$18,MATCH($A225,NG!C$2:C$18,1)):INDEX(NG!C$2:C$18,MATCH($A225,NG!C$2:C$18,1)+1))</f>
        <v>1.2584546635217922E-7</v>
      </c>
      <c r="L225" s="8">
        <f>FORECAST($A225,INDEX(NG!F$2:F$14,MATCH($A225,NG!E$2:E$14,1)):INDEX(NG!F$2:F$14,MATCH($A225,NG!E$2:E$14,1)+1),INDEX(NG!E$2:E$14,MATCH($A225,NG!E$2:E$14,1)):INDEX(NG!E$2:E$14,MATCH($A225,NG!E$2:E$14,1)+1))</f>
        <v>6.2312406088001847E-7</v>
      </c>
      <c r="M225" s="8">
        <f>FORECAST($A225,INDEX(NG!H$2:H$14,MATCH($A225,NG!G$2:G$14,1)):INDEX(NG!H$2:H$14,MATCH($A225,NG!G$2:G$14,1)+1),INDEX(NG!G$2:G$14,MATCH($A225,NG!G$2:G$14,1)):INDEX(NG!G$2:G$14,MATCH($A225,NG!G$2:G$14,1)+1))</f>
        <v>4.1270369729303944E-8</v>
      </c>
      <c r="N225" s="3">
        <v>3.0000000000000001E-6</v>
      </c>
      <c r="O225" s="3">
        <v>5.0000000000000003E-10</v>
      </c>
    </row>
    <row r="226" spans="1:15" x14ac:dyDescent="0.35">
      <c r="A226">
        <v>224</v>
      </c>
      <c r="B226" s="39">
        <f t="shared" si="7"/>
        <v>-224</v>
      </c>
      <c r="C226" s="39">
        <v>0</v>
      </c>
      <c r="D226" s="39">
        <v>0</v>
      </c>
      <c r="E226" s="40">
        <v>23.65981</v>
      </c>
      <c r="F226" s="7">
        <f>FORECAST(A226,INDEX(ross!I$3:I$960,MATCH(A226,ross!B$3:B$960,1)):INDEX(ross!I$3:I$960,MATCH(A226,ross!B$3:B$960,1)+1),INDEX(ross!B$3:B$960,MATCH(A226,ross!B$3:B$960,1)):INDEX(ross!B$3:B$960,MATCH(A226,ross!B$3:B$960,1)+1))</f>
        <v>3.2534245685236263</v>
      </c>
      <c r="G226" s="3">
        <f t="shared" si="6"/>
        <v>1.0000000000000001E-30</v>
      </c>
      <c r="H226" s="9">
        <f>FORECAST(A226,INDEX('18O'!C$3:C$29,MATCH(A226,'18O'!A$3:A$29,1)):INDEX('18O'!C$3:C$29,MATCH(A226,'18O'!A$3:A$29,1)+1),INDEX('18O'!A$3:A$29,MATCH(A226,'18O'!A$3:A$29,1)):INDEX('18O'!A$3:A$29,MATCH(A226,'18O'!A$3:A$29,1)+1))</f>
        <v>111.40759999999999</v>
      </c>
      <c r="I226" s="27">
        <f>'39Ar'!E226</f>
        <v>0.67999999999999972</v>
      </c>
      <c r="J226" s="8">
        <f>FORECAST($A226,INDEX(NG!B$2:B$17,MATCH($A226,NG!A$2:A$17,1)):INDEX(NG!B$2:B$17,MATCH($A226,NG!A$2:A$17,1)+1),INDEX(NG!A$2:A$17,MATCH($A226,NG!A$2:A$17,1)):INDEX(NG!A$2:A$17,MATCH($A226,NG!A$2:A$17,1)+1))</f>
        <v>1.0673219140204603E-5</v>
      </c>
      <c r="K226" s="8">
        <f>FORECAST($A226,INDEX(NG!D$2:D$18,MATCH($A226,NG!C$2:C$18,1)):INDEX(NG!D$2:D$18,MATCH($A226,NG!C$2:C$18,1)+1),INDEX(NG!C$2:C$18,MATCH($A226,NG!C$2:C$18,1)):INDEX(NG!C$2:C$18,MATCH($A226,NG!C$2:C$18,1)+1))</f>
        <v>1.2565107247866958E-7</v>
      </c>
      <c r="L226" s="8">
        <f>FORECAST($A226,INDEX(NG!F$2:F$14,MATCH($A226,NG!E$2:E$14,1)):INDEX(NG!F$2:F$14,MATCH($A226,NG!E$2:E$14,1)+1),INDEX(NG!E$2:E$14,MATCH($A226,NG!E$2:E$14,1)):INDEX(NG!E$2:E$14,MATCH($A226,NG!E$2:E$14,1)+1))</f>
        <v>6.2158221502284265E-7</v>
      </c>
      <c r="M226" s="8">
        <f>FORECAST($A226,INDEX(NG!H$2:H$14,MATCH($A226,NG!G$2:G$14,1)):INDEX(NG!H$2:H$14,MATCH($A226,NG!G$2:G$14,1)+1),INDEX(NG!G$2:G$14,MATCH($A226,NG!G$2:G$14,1)):INDEX(NG!G$2:G$14,MATCH($A226,NG!G$2:G$14,1)+1))</f>
        <v>4.1204566323393816E-8</v>
      </c>
      <c r="N226" s="3">
        <v>3.0000000000000001E-6</v>
      </c>
      <c r="O226" s="3">
        <v>5.0000000000000003E-10</v>
      </c>
    </row>
    <row r="227" spans="1:15" x14ac:dyDescent="0.35">
      <c r="A227">
        <v>225</v>
      </c>
      <c r="B227" s="39">
        <f t="shared" si="7"/>
        <v>-225</v>
      </c>
      <c r="C227" s="39">
        <v>0</v>
      </c>
      <c r="D227" s="39">
        <v>0</v>
      </c>
      <c r="E227" s="40">
        <v>23.65981</v>
      </c>
      <c r="F227" s="7">
        <f>FORECAST(A227,INDEX(ross!I$3:I$960,MATCH(A227,ross!B$3:B$960,1)):INDEX(ross!I$3:I$960,MATCH(A227,ross!B$3:B$960,1)+1),INDEX(ross!B$3:B$960,MATCH(A227,ross!B$3:B$960,1)):INDEX(ross!B$3:B$960,MATCH(A227,ross!B$3:B$960,1)+1))</f>
        <v>3.254072727870521</v>
      </c>
      <c r="G227" s="3">
        <f t="shared" si="6"/>
        <v>1.0000000000000001E-30</v>
      </c>
      <c r="H227" s="9">
        <f>FORECAST(A227,INDEX('18O'!C$3:C$29,MATCH(A227,'18O'!A$3:A$29,1)):INDEX('18O'!C$3:C$29,MATCH(A227,'18O'!A$3:A$29,1)+1),INDEX('18O'!A$3:A$29,MATCH(A227,'18O'!A$3:A$29,1)):INDEX('18O'!A$3:A$29,MATCH(A227,'18O'!A$3:A$29,1)+1))</f>
        <v>111.40705555555554</v>
      </c>
      <c r="I227" s="27">
        <f>'39Ar'!E227</f>
        <v>0.67999999999999972</v>
      </c>
      <c r="J227" s="8">
        <f>FORECAST($A227,INDEX(NG!B$2:B$17,MATCH($A227,NG!A$2:A$17,1)):INDEX(NG!B$2:B$17,MATCH($A227,NG!A$2:A$17,1)+1),INDEX(NG!A$2:A$17,MATCH($A227,NG!A$2:A$17,1)):INDEX(NG!A$2:A$17,MATCH($A227,NG!A$2:A$17,1)+1))</f>
        <v>1.0693390725841326E-5</v>
      </c>
      <c r="K227" s="8">
        <f>FORECAST($A227,INDEX(NG!D$2:D$18,MATCH($A227,NG!C$2:C$18,1)):INDEX(NG!D$2:D$18,MATCH($A227,NG!C$2:C$18,1)+1),INDEX(NG!C$2:C$18,MATCH($A227,NG!C$2:C$18,1)):INDEX(NG!C$2:C$18,MATCH($A227,NG!C$2:C$18,1)+1))</f>
        <v>1.2545667860515997E-7</v>
      </c>
      <c r="L227" s="8">
        <f>FORECAST($A227,INDEX(NG!F$2:F$14,MATCH($A227,NG!E$2:E$14,1)):INDEX(NG!F$2:F$14,MATCH($A227,NG!E$2:E$14,1)+1),INDEX(NG!E$2:E$14,MATCH($A227,NG!E$2:E$14,1)):INDEX(NG!E$2:E$14,MATCH($A227,NG!E$2:E$14,1)+1))</f>
        <v>6.2004036916566694E-7</v>
      </c>
      <c r="M227" s="8">
        <f>FORECAST($A227,INDEX(NG!H$2:H$14,MATCH($A227,NG!G$2:G$14,1)):INDEX(NG!H$2:H$14,MATCH($A227,NG!G$2:G$14,1)+1),INDEX(NG!G$2:G$14,MATCH($A227,NG!G$2:G$14,1)):INDEX(NG!G$2:G$14,MATCH($A227,NG!G$2:G$14,1)+1))</f>
        <v>4.1138762917483694E-8</v>
      </c>
      <c r="N227" s="3">
        <v>3.0000000000000001E-6</v>
      </c>
      <c r="O227" s="3">
        <v>5.0000000000000003E-10</v>
      </c>
    </row>
    <row r="228" spans="1:15" x14ac:dyDescent="0.35">
      <c r="A228">
        <v>226</v>
      </c>
      <c r="B228" s="39">
        <f t="shared" si="7"/>
        <v>-226</v>
      </c>
      <c r="C228" s="39">
        <v>0</v>
      </c>
      <c r="D228" s="39">
        <v>0</v>
      </c>
      <c r="E228" s="40">
        <v>23.660376503521189</v>
      </c>
      <c r="F228" s="7">
        <f>FORECAST(A228,INDEX(ross!I$3:I$960,MATCH(A228,ross!B$3:B$960,1)):INDEX(ross!I$3:I$960,MATCH(A228,ross!B$3:B$960,1)+1),INDEX(ross!B$3:B$960,MATCH(A228,ross!B$3:B$960,1)):INDEX(ross!B$3:B$960,MATCH(A228,ross!B$3:B$960,1)+1))</f>
        <v>3.2546136430316501</v>
      </c>
      <c r="G228" s="3">
        <f t="shared" si="6"/>
        <v>1.0000000000000001E-30</v>
      </c>
      <c r="H228" s="9">
        <f>FORECAST(A228,INDEX('18O'!C$3:C$29,MATCH(A228,'18O'!A$3:A$29,1)):INDEX('18O'!C$3:C$29,MATCH(A228,'18O'!A$3:A$29,1)+1),INDEX('18O'!A$3:A$29,MATCH(A228,'18O'!A$3:A$29,1)):INDEX('18O'!A$3:A$29,MATCH(A228,'18O'!A$3:A$29,1)+1))</f>
        <v>111.4065111111111</v>
      </c>
      <c r="I228" s="27">
        <f>'39Ar'!E228</f>
        <v>0.67999999999999972</v>
      </c>
      <c r="J228" s="8">
        <f>FORECAST($A228,INDEX(NG!B$2:B$17,MATCH($A228,NG!A$2:A$17,1)):INDEX(NG!B$2:B$17,MATCH($A228,NG!A$2:A$17,1)+1),INDEX(NG!A$2:A$17,MATCH($A228,NG!A$2:A$17,1)):INDEX(NG!A$2:A$17,MATCH($A228,NG!A$2:A$17,1)+1))</f>
        <v>1.0713562311478048E-5</v>
      </c>
      <c r="K228" s="8">
        <f>FORECAST($A228,INDEX(NG!D$2:D$18,MATCH($A228,NG!C$2:C$18,1)):INDEX(NG!D$2:D$18,MATCH($A228,NG!C$2:C$18,1)+1),INDEX(NG!C$2:C$18,MATCH($A228,NG!C$2:C$18,1)):INDEX(NG!C$2:C$18,MATCH($A228,NG!C$2:C$18,1)+1))</f>
        <v>1.2526228473165036E-7</v>
      </c>
      <c r="L228" s="8">
        <f>FORECAST($A228,INDEX(NG!F$2:F$14,MATCH($A228,NG!E$2:E$14,1)):INDEX(NG!F$2:F$14,MATCH($A228,NG!E$2:E$14,1)+1),INDEX(NG!E$2:E$14,MATCH($A228,NG!E$2:E$14,1)):INDEX(NG!E$2:E$14,MATCH($A228,NG!E$2:E$14,1)+1))</f>
        <v>6.1849852330849123E-7</v>
      </c>
      <c r="M228" s="8">
        <f>FORECAST($A228,INDEX(NG!H$2:H$14,MATCH($A228,NG!G$2:G$14,1)):INDEX(NG!H$2:H$14,MATCH($A228,NG!G$2:G$14,1)+1),INDEX(NG!G$2:G$14,MATCH($A228,NG!G$2:G$14,1)):INDEX(NG!G$2:G$14,MATCH($A228,NG!G$2:G$14,1)+1))</f>
        <v>4.1072959511573566E-8</v>
      </c>
      <c r="N228" s="3">
        <v>3.0000000000000001E-6</v>
      </c>
      <c r="O228" s="3">
        <v>5.0000000000000003E-10</v>
      </c>
    </row>
    <row r="229" spans="1:15" x14ac:dyDescent="0.35">
      <c r="A229">
        <v>227</v>
      </c>
      <c r="B229" s="39">
        <f t="shared" si="7"/>
        <v>-227</v>
      </c>
      <c r="C229" s="39">
        <v>0</v>
      </c>
      <c r="D229" s="39">
        <v>0</v>
      </c>
      <c r="E229" s="40">
        <v>23.661363753044018</v>
      </c>
      <c r="F229" s="7">
        <f>FORECAST(A229,INDEX(ross!I$3:I$960,MATCH(A229,ross!B$3:B$960,1)):INDEX(ross!I$3:I$960,MATCH(A229,ross!B$3:B$960,1)+1),INDEX(ross!B$3:B$960,MATCH(A229,ross!B$3:B$960,1)):INDEX(ross!B$3:B$960,MATCH(A229,ross!B$3:B$960,1)+1))</f>
        <v>3.2547676242371608</v>
      </c>
      <c r="G229" s="3">
        <f t="shared" si="6"/>
        <v>1.0000000000000001E-30</v>
      </c>
      <c r="H229" s="9">
        <f>FORECAST(A229,INDEX('18O'!C$3:C$29,MATCH(A229,'18O'!A$3:A$29,1)):INDEX('18O'!C$3:C$29,MATCH(A229,'18O'!A$3:A$29,1)+1),INDEX('18O'!A$3:A$29,MATCH(A229,'18O'!A$3:A$29,1)):INDEX('18O'!A$3:A$29,MATCH(A229,'18O'!A$3:A$29,1)+1))</f>
        <v>111.40596666666666</v>
      </c>
      <c r="I229" s="27">
        <f>'39Ar'!E229</f>
        <v>0.67999999999999972</v>
      </c>
      <c r="J229" s="8">
        <f>FORECAST($A229,INDEX(NG!B$2:B$17,MATCH($A229,NG!A$2:A$17,1)):INDEX(NG!B$2:B$17,MATCH($A229,NG!A$2:A$17,1)+1),INDEX(NG!A$2:A$17,MATCH($A229,NG!A$2:A$17,1)):INDEX(NG!A$2:A$17,MATCH($A229,NG!A$2:A$17,1)+1))</f>
        <v>1.0733733897114769E-5</v>
      </c>
      <c r="K229" s="8">
        <f>FORECAST($A229,INDEX(NG!D$2:D$18,MATCH($A229,NG!C$2:C$18,1)):INDEX(NG!D$2:D$18,MATCH($A229,NG!C$2:C$18,1)+1),INDEX(NG!C$2:C$18,MATCH($A229,NG!C$2:C$18,1)):INDEX(NG!C$2:C$18,MATCH($A229,NG!C$2:C$18,1)+1))</f>
        <v>1.2506789085814074E-7</v>
      </c>
      <c r="L229" s="8">
        <f>FORECAST($A229,INDEX(NG!F$2:F$14,MATCH($A229,NG!E$2:E$14,1)):INDEX(NG!F$2:F$14,MATCH($A229,NG!E$2:E$14,1)+1),INDEX(NG!E$2:E$14,MATCH($A229,NG!E$2:E$14,1)):INDEX(NG!E$2:E$14,MATCH($A229,NG!E$2:E$14,1)+1))</f>
        <v>6.1695667745131552E-7</v>
      </c>
      <c r="M229" s="8">
        <f>FORECAST($A229,INDEX(NG!H$2:H$14,MATCH($A229,NG!G$2:G$14,1)):INDEX(NG!H$2:H$14,MATCH($A229,NG!G$2:G$14,1)+1),INDEX(NG!G$2:G$14,MATCH($A229,NG!G$2:G$14,1)):INDEX(NG!G$2:G$14,MATCH($A229,NG!G$2:G$14,1)+1))</f>
        <v>4.1007156105663444E-8</v>
      </c>
      <c r="N229" s="3">
        <v>3.0000000000000001E-6</v>
      </c>
      <c r="O229" s="3">
        <v>5.0000000000000003E-10</v>
      </c>
    </row>
    <row r="230" spans="1:15" x14ac:dyDescent="0.35">
      <c r="A230">
        <v>228</v>
      </c>
      <c r="B230" s="39">
        <f t="shared" si="7"/>
        <v>-228</v>
      </c>
      <c r="C230" s="39">
        <v>0</v>
      </c>
      <c r="D230" s="39">
        <v>0</v>
      </c>
      <c r="E230" s="40">
        <v>23.662351002566847</v>
      </c>
      <c r="F230" s="7">
        <f>FORECAST(A230,INDEX(ross!I$3:I$960,MATCH(A230,ross!B$3:B$960,1)):INDEX(ross!I$3:I$960,MATCH(A230,ross!B$3:B$960,1)+1),INDEX(ross!B$3:B$960,MATCH(A230,ross!B$3:B$960,1)):INDEX(ross!B$3:B$960,MATCH(A230,ross!B$3:B$960,1)+1))</f>
        <v>3.2556947842106956</v>
      </c>
      <c r="G230" s="3">
        <f t="shared" si="6"/>
        <v>1.0000000000000001E-30</v>
      </c>
      <c r="H230" s="9">
        <f>FORECAST(A230,INDEX('18O'!C$3:C$29,MATCH(A230,'18O'!A$3:A$29,1)):INDEX('18O'!C$3:C$29,MATCH(A230,'18O'!A$3:A$29,1)+1),INDEX('18O'!A$3:A$29,MATCH(A230,'18O'!A$3:A$29,1)):INDEX('18O'!A$3:A$29,MATCH(A230,'18O'!A$3:A$29,1)+1))</f>
        <v>111.40542222222221</v>
      </c>
      <c r="I230" s="27">
        <f>'39Ar'!E230</f>
        <v>0.67999999999999972</v>
      </c>
      <c r="J230" s="8">
        <f>FORECAST($A230,INDEX(NG!B$2:B$17,MATCH($A230,NG!A$2:A$17,1)):INDEX(NG!B$2:B$17,MATCH($A230,NG!A$2:A$17,1)+1),INDEX(NG!A$2:A$17,MATCH($A230,NG!A$2:A$17,1)):INDEX(NG!A$2:A$17,MATCH($A230,NG!A$2:A$17,1)+1))</f>
        <v>1.0753905482751491E-5</v>
      </c>
      <c r="K230" s="8">
        <f>FORECAST($A230,INDEX(NG!D$2:D$18,MATCH($A230,NG!C$2:C$18,1)):INDEX(NG!D$2:D$18,MATCH($A230,NG!C$2:C$18,1)+1),INDEX(NG!C$2:C$18,MATCH($A230,NG!C$2:C$18,1)):INDEX(NG!C$2:C$18,MATCH($A230,NG!C$2:C$18,1)+1))</f>
        <v>1.2487349698463113E-7</v>
      </c>
      <c r="L230" s="8">
        <f>FORECAST($A230,INDEX(NG!F$2:F$14,MATCH($A230,NG!E$2:E$14,1)):INDEX(NG!F$2:F$14,MATCH($A230,NG!E$2:E$14,1)+1),INDEX(NG!E$2:E$14,MATCH($A230,NG!E$2:E$14,1)):INDEX(NG!E$2:E$14,MATCH($A230,NG!E$2:E$14,1)+1))</f>
        <v>6.154148315941398E-7</v>
      </c>
      <c r="M230" s="8">
        <f>FORECAST($A230,INDEX(NG!H$2:H$14,MATCH($A230,NG!G$2:G$14,1)):INDEX(NG!H$2:H$14,MATCH($A230,NG!G$2:G$14,1)+1),INDEX(NG!G$2:G$14,MATCH($A230,NG!G$2:G$14,1)):INDEX(NG!G$2:G$14,MATCH($A230,NG!G$2:G$14,1)+1))</f>
        <v>4.0941352699753322E-8</v>
      </c>
      <c r="N230" s="3">
        <v>3.0000000000000001E-6</v>
      </c>
      <c r="O230" s="3">
        <v>5.0000000000000003E-10</v>
      </c>
    </row>
    <row r="231" spans="1:15" x14ac:dyDescent="0.35">
      <c r="A231">
        <v>229</v>
      </c>
      <c r="B231" s="39">
        <f t="shared" si="7"/>
        <v>-229</v>
      </c>
      <c r="C231" s="39">
        <v>0</v>
      </c>
      <c r="D231" s="39">
        <v>0</v>
      </c>
      <c r="E231" s="40">
        <v>23.66311</v>
      </c>
      <c r="F231" s="7">
        <f>FORECAST(A231,INDEX(ross!I$3:I$960,MATCH(A231,ross!B$3:B$960,1)):INDEX(ross!I$3:I$960,MATCH(A231,ross!B$3:B$960,1)+1),INDEX(ross!B$3:B$960,MATCH(A231,ross!B$3:B$960,1)):INDEX(ross!B$3:B$960,MATCH(A231,ross!B$3:B$960,1)+1))</f>
        <v>3.2563698929403384</v>
      </c>
      <c r="G231" s="3">
        <f t="shared" si="6"/>
        <v>1.0000000000000001E-30</v>
      </c>
      <c r="H231" s="9">
        <f>FORECAST(A231,INDEX('18O'!C$3:C$29,MATCH(A231,'18O'!A$3:A$29,1)):INDEX('18O'!C$3:C$29,MATCH(A231,'18O'!A$3:A$29,1)+1),INDEX('18O'!A$3:A$29,MATCH(A231,'18O'!A$3:A$29,1)):INDEX('18O'!A$3:A$29,MATCH(A231,'18O'!A$3:A$29,1)+1))</f>
        <v>111.40487777777777</v>
      </c>
      <c r="I231" s="27">
        <f>'39Ar'!E231</f>
        <v>0.67999999999999972</v>
      </c>
      <c r="J231" s="8">
        <f>FORECAST($A231,INDEX(NG!B$2:B$17,MATCH($A231,NG!A$2:A$17,1)):INDEX(NG!B$2:B$17,MATCH($A231,NG!A$2:A$17,1)+1),INDEX(NG!A$2:A$17,MATCH($A231,NG!A$2:A$17,1)):INDEX(NG!A$2:A$17,MATCH($A231,NG!A$2:A$17,1)+1))</f>
        <v>1.0774077068388213E-5</v>
      </c>
      <c r="K231" s="8">
        <f>FORECAST($A231,INDEX(NG!D$2:D$18,MATCH($A231,NG!C$2:C$18,1)):INDEX(NG!D$2:D$18,MATCH($A231,NG!C$2:C$18,1)+1),INDEX(NG!C$2:C$18,MATCH($A231,NG!C$2:C$18,1)):INDEX(NG!C$2:C$18,MATCH($A231,NG!C$2:C$18,1)+1))</f>
        <v>1.2467910311112152E-7</v>
      </c>
      <c r="L231" s="8">
        <f>FORECAST($A231,INDEX(NG!F$2:F$14,MATCH($A231,NG!E$2:E$14,1)):INDEX(NG!F$2:F$14,MATCH($A231,NG!E$2:E$14,1)+1),INDEX(NG!E$2:E$14,MATCH($A231,NG!E$2:E$14,1)):INDEX(NG!E$2:E$14,MATCH($A231,NG!E$2:E$14,1)+1))</f>
        <v>6.1387298573696399E-7</v>
      </c>
      <c r="M231" s="8">
        <f>FORECAST($A231,INDEX(NG!H$2:H$14,MATCH($A231,NG!G$2:G$14,1)):INDEX(NG!H$2:H$14,MATCH($A231,NG!G$2:G$14,1)+1),INDEX(NG!G$2:G$14,MATCH($A231,NG!G$2:G$14,1)):INDEX(NG!G$2:G$14,MATCH($A231,NG!G$2:G$14,1)+1))</f>
        <v>4.0875549293843194E-8</v>
      </c>
      <c r="N231" s="3">
        <v>3.0000000000000001E-6</v>
      </c>
      <c r="O231" s="3">
        <v>5.0000000000000003E-10</v>
      </c>
    </row>
    <row r="232" spans="1:15" x14ac:dyDescent="0.35">
      <c r="A232">
        <v>230</v>
      </c>
      <c r="B232" s="39">
        <f t="shared" si="7"/>
        <v>-230</v>
      </c>
      <c r="C232" s="39">
        <v>0</v>
      </c>
      <c r="D232" s="39">
        <v>0</v>
      </c>
      <c r="E232" s="40">
        <v>23.66311</v>
      </c>
      <c r="F232" s="7">
        <f>FORECAST(A232,INDEX(ross!I$3:I$960,MATCH(A232,ross!B$3:B$960,1)):INDEX(ross!I$3:I$960,MATCH(A232,ross!B$3:B$960,1)+1),INDEX(ross!B$3:B$960,MATCH(A232,ross!B$3:B$960,1)):INDEX(ross!B$3:B$960,MATCH(A232,ross!B$3:B$960,1)+1))</f>
        <v>3.2578203708787026</v>
      </c>
      <c r="G232" s="3">
        <f t="shared" si="6"/>
        <v>1.0000000000000001E-30</v>
      </c>
      <c r="H232" s="9">
        <f>FORECAST(A232,INDEX('18O'!C$3:C$29,MATCH(A232,'18O'!A$3:A$29,1)):INDEX('18O'!C$3:C$29,MATCH(A232,'18O'!A$3:A$29,1)+1),INDEX('18O'!A$3:A$29,MATCH(A232,'18O'!A$3:A$29,1)):INDEX('18O'!A$3:A$29,MATCH(A232,'18O'!A$3:A$29,1)+1))</f>
        <v>111.40433333333333</v>
      </c>
      <c r="I232" s="27">
        <f>'39Ar'!E232</f>
        <v>0.67999999999999972</v>
      </c>
      <c r="J232" s="8">
        <f>FORECAST($A232,INDEX(NG!B$2:B$17,MATCH($A232,NG!A$2:A$17,1)):INDEX(NG!B$2:B$17,MATCH($A232,NG!A$2:A$17,1)+1),INDEX(NG!A$2:A$17,MATCH($A232,NG!A$2:A$17,1)):INDEX(NG!A$2:A$17,MATCH($A232,NG!A$2:A$17,1)+1))</f>
        <v>1.0794248654024934E-5</v>
      </c>
      <c r="K232" s="8">
        <f>FORECAST($A232,INDEX(NG!D$2:D$18,MATCH($A232,NG!C$2:C$18,1)):INDEX(NG!D$2:D$18,MATCH($A232,NG!C$2:C$18,1)+1),INDEX(NG!C$2:C$18,MATCH($A232,NG!C$2:C$18,1)):INDEX(NG!C$2:C$18,MATCH($A232,NG!C$2:C$18,1)+1))</f>
        <v>1.244847092376119E-7</v>
      </c>
      <c r="L232" s="8">
        <f>FORECAST($A232,INDEX(NG!F$2:F$14,MATCH($A232,NG!E$2:E$14,1)):INDEX(NG!F$2:F$14,MATCH($A232,NG!E$2:E$14,1)+1),INDEX(NG!E$2:E$14,MATCH($A232,NG!E$2:E$14,1)):INDEX(NG!E$2:E$14,MATCH($A232,NG!E$2:E$14,1)+1))</f>
        <v>6.1233113987978827E-7</v>
      </c>
      <c r="M232" s="8">
        <f>FORECAST($A232,INDEX(NG!H$2:H$14,MATCH($A232,NG!G$2:G$14,1)):INDEX(NG!H$2:H$14,MATCH($A232,NG!G$2:G$14,1)+1),INDEX(NG!G$2:G$14,MATCH($A232,NG!G$2:G$14,1)):INDEX(NG!G$2:G$14,MATCH($A232,NG!G$2:G$14,1)+1))</f>
        <v>4.0809745887933072E-8</v>
      </c>
      <c r="N232" s="3">
        <v>3.0000000000000001E-6</v>
      </c>
      <c r="O232" s="3">
        <v>5.0000000000000003E-10</v>
      </c>
    </row>
    <row r="233" spans="1:15" x14ac:dyDescent="0.35">
      <c r="A233">
        <v>231</v>
      </c>
      <c r="B233" s="39">
        <f t="shared" si="7"/>
        <v>-231</v>
      </c>
      <c r="C233" s="39">
        <v>0</v>
      </c>
      <c r="D233" s="39">
        <v>0</v>
      </c>
      <c r="E233" s="40">
        <v>23.66311</v>
      </c>
      <c r="F233" s="7">
        <f>FORECAST(A233,INDEX(ross!I$3:I$960,MATCH(A233,ross!B$3:B$960,1)):INDEX(ross!I$3:I$960,MATCH(A233,ross!B$3:B$960,1)+1),INDEX(ross!B$3:B$960,MATCH(A233,ross!B$3:B$960,1)):INDEX(ross!B$3:B$960,MATCH(A233,ross!B$3:B$960,1)+1))</f>
        <v>3.2580357929155372</v>
      </c>
      <c r="G233" s="3">
        <f t="shared" si="6"/>
        <v>1.0000000000000001E-30</v>
      </c>
      <c r="H233" s="9">
        <f>FORECAST(A233,INDEX('18O'!C$3:C$29,MATCH(A233,'18O'!A$3:A$29,1)):INDEX('18O'!C$3:C$29,MATCH(A233,'18O'!A$3:A$29,1)+1),INDEX('18O'!A$3:A$29,MATCH(A233,'18O'!A$3:A$29,1)):INDEX('18O'!A$3:A$29,MATCH(A233,'18O'!A$3:A$29,1)+1))</f>
        <v>111.40378888888888</v>
      </c>
      <c r="I233" s="27">
        <f>'39Ar'!E233</f>
        <v>0.67999999999999972</v>
      </c>
      <c r="J233" s="8">
        <f>FORECAST($A233,INDEX(NG!B$2:B$17,MATCH($A233,NG!A$2:A$17,1)):INDEX(NG!B$2:B$17,MATCH($A233,NG!A$2:A$17,1)+1),INDEX(NG!A$2:A$17,MATCH($A233,NG!A$2:A$17,1)):INDEX(NG!A$2:A$17,MATCH($A233,NG!A$2:A$17,1)+1))</f>
        <v>1.0814420239661656E-5</v>
      </c>
      <c r="K233" s="8">
        <f>FORECAST($A233,INDEX(NG!D$2:D$18,MATCH($A233,NG!C$2:C$18,1)):INDEX(NG!D$2:D$18,MATCH($A233,NG!C$2:C$18,1)+1),INDEX(NG!C$2:C$18,MATCH($A233,NG!C$2:C$18,1)):INDEX(NG!C$2:C$18,MATCH($A233,NG!C$2:C$18,1)+1))</f>
        <v>1.2429031536410226E-7</v>
      </c>
      <c r="L233" s="8">
        <f>FORECAST($A233,INDEX(NG!F$2:F$14,MATCH($A233,NG!E$2:E$14,1)):INDEX(NG!F$2:F$14,MATCH($A233,NG!E$2:E$14,1)+1),INDEX(NG!E$2:E$14,MATCH($A233,NG!E$2:E$14,1)):INDEX(NG!E$2:E$14,MATCH($A233,NG!E$2:E$14,1)+1))</f>
        <v>6.1078929402261246E-7</v>
      </c>
      <c r="M233" s="8">
        <f>FORECAST($A233,INDEX(NG!H$2:H$14,MATCH($A233,NG!G$2:G$14,1)):INDEX(NG!H$2:H$14,MATCH($A233,NG!G$2:G$14,1)+1),INDEX(NG!G$2:G$14,MATCH($A233,NG!G$2:G$14,1)):INDEX(NG!G$2:G$14,MATCH($A233,NG!G$2:G$14,1)+1))</f>
        <v>4.0743942482022944E-8</v>
      </c>
      <c r="N233" s="3">
        <v>3.0000000000000001E-6</v>
      </c>
      <c r="O233" s="3">
        <v>5.0000000000000003E-10</v>
      </c>
    </row>
    <row r="234" spans="1:15" x14ac:dyDescent="0.35">
      <c r="A234">
        <v>232</v>
      </c>
      <c r="B234" s="39">
        <f t="shared" si="7"/>
        <v>-232</v>
      </c>
      <c r="C234" s="39">
        <v>0</v>
      </c>
      <c r="D234" s="39">
        <v>0</v>
      </c>
      <c r="E234" s="40">
        <v>23.663835873192699</v>
      </c>
      <c r="F234" s="7">
        <f>FORECAST(A234,INDEX(ross!I$3:I$960,MATCH(A234,ross!B$3:B$960,1)):INDEX(ross!I$3:I$960,MATCH(A234,ross!B$3:B$960,1)+1),INDEX(ross!B$3:B$960,MATCH(A234,ross!B$3:B$960,1)):INDEX(ross!B$3:B$960,MATCH(A234,ross!B$3:B$960,1)+1))</f>
        <v>3.2585559985156842</v>
      </c>
      <c r="G234" s="3">
        <f t="shared" si="6"/>
        <v>1.0000000000000001E-30</v>
      </c>
      <c r="H234" s="9">
        <f>FORECAST(A234,INDEX('18O'!C$3:C$29,MATCH(A234,'18O'!A$3:A$29,1)):INDEX('18O'!C$3:C$29,MATCH(A234,'18O'!A$3:A$29,1)+1),INDEX('18O'!A$3:A$29,MATCH(A234,'18O'!A$3:A$29,1)):INDEX('18O'!A$3:A$29,MATCH(A234,'18O'!A$3:A$29,1)+1))</f>
        <v>111.40324444444444</v>
      </c>
      <c r="I234" s="27">
        <f>'39Ar'!E234</f>
        <v>0.67999999999999972</v>
      </c>
      <c r="J234" s="8">
        <f>FORECAST($A234,INDEX(NG!B$2:B$17,MATCH($A234,NG!A$2:A$17,1)):INDEX(NG!B$2:B$17,MATCH($A234,NG!A$2:A$17,1)+1),INDEX(NG!A$2:A$17,MATCH($A234,NG!A$2:A$17,1)):INDEX(NG!A$2:A$17,MATCH($A234,NG!A$2:A$17,1)+1))</f>
        <v>1.0834591825298378E-5</v>
      </c>
      <c r="K234" s="8">
        <f>FORECAST($A234,INDEX(NG!D$2:D$18,MATCH($A234,NG!C$2:C$18,1)):INDEX(NG!D$2:D$18,MATCH($A234,NG!C$2:C$18,1)+1),INDEX(NG!C$2:C$18,MATCH($A234,NG!C$2:C$18,1)):INDEX(NG!C$2:C$18,MATCH($A234,NG!C$2:C$18,1)+1))</f>
        <v>1.2409592149059265E-7</v>
      </c>
      <c r="L234" s="8">
        <f>FORECAST($A234,INDEX(NG!F$2:F$14,MATCH($A234,NG!E$2:E$14,1)):INDEX(NG!F$2:F$14,MATCH($A234,NG!E$2:E$14,1)+1),INDEX(NG!E$2:E$14,MATCH($A234,NG!E$2:E$14,1)):INDEX(NG!E$2:E$14,MATCH($A234,NG!E$2:E$14,1)+1))</f>
        <v>6.0924744816543674E-7</v>
      </c>
      <c r="M234" s="8">
        <f>FORECAST($A234,INDEX(NG!H$2:H$14,MATCH($A234,NG!G$2:G$14,1)):INDEX(NG!H$2:H$14,MATCH($A234,NG!G$2:G$14,1)+1),INDEX(NG!G$2:G$14,MATCH($A234,NG!G$2:G$14,1)):INDEX(NG!G$2:G$14,MATCH($A234,NG!G$2:G$14,1)+1))</f>
        <v>4.0678139076112822E-8</v>
      </c>
      <c r="N234" s="3">
        <v>3.0000000000000001E-6</v>
      </c>
      <c r="O234" s="3">
        <v>5.0000000000000003E-10</v>
      </c>
    </row>
    <row r="235" spans="1:15" x14ac:dyDescent="0.35">
      <c r="A235">
        <v>233</v>
      </c>
      <c r="B235" s="39">
        <f t="shared" si="7"/>
        <v>-233</v>
      </c>
      <c r="C235" s="39">
        <v>0</v>
      </c>
      <c r="D235" s="39">
        <v>0</v>
      </c>
      <c r="E235" s="40">
        <v>23.665138822739813</v>
      </c>
      <c r="F235" s="7">
        <f>FORECAST(A235,INDEX(ross!I$3:I$960,MATCH(A235,ross!B$3:B$960,1)):INDEX(ross!I$3:I$960,MATCH(A235,ross!B$3:B$960,1)+1),INDEX(ross!B$3:B$960,MATCH(A235,ross!B$3:B$960,1)):INDEX(ross!B$3:B$960,MATCH(A235,ross!B$3:B$960,1)+1))</f>
        <v>3.2592398679261576</v>
      </c>
      <c r="G235" s="3">
        <f t="shared" si="6"/>
        <v>1.0000000000000001E-30</v>
      </c>
      <c r="H235" s="9">
        <f>FORECAST(A235,INDEX('18O'!C$3:C$29,MATCH(A235,'18O'!A$3:A$29,1)):INDEX('18O'!C$3:C$29,MATCH(A235,'18O'!A$3:A$29,1)+1),INDEX('18O'!A$3:A$29,MATCH(A235,'18O'!A$3:A$29,1)):INDEX('18O'!A$3:A$29,MATCH(A235,'18O'!A$3:A$29,1)+1))</f>
        <v>111.4027</v>
      </c>
      <c r="I235" s="27">
        <f>'39Ar'!E235</f>
        <v>0.67999999999999972</v>
      </c>
      <c r="J235" s="8">
        <f>FORECAST($A235,INDEX(NG!B$2:B$17,MATCH($A235,NG!A$2:A$17,1)):INDEX(NG!B$2:B$17,MATCH($A235,NG!A$2:A$17,1)+1),INDEX(NG!A$2:A$17,MATCH($A235,NG!A$2:A$17,1)):INDEX(NG!A$2:A$17,MATCH($A235,NG!A$2:A$17,1)+1))</f>
        <v>1.0854763410935099E-5</v>
      </c>
      <c r="K235" s="8">
        <f>FORECAST($A235,INDEX(NG!D$2:D$18,MATCH($A235,NG!C$2:C$18,1)):INDEX(NG!D$2:D$18,MATCH($A235,NG!C$2:C$18,1)+1),INDEX(NG!C$2:C$18,MATCH($A235,NG!C$2:C$18,1)):INDEX(NG!C$2:C$18,MATCH($A235,NG!C$2:C$18,1)+1))</f>
        <v>1.2390152761708303E-7</v>
      </c>
      <c r="L235" s="8">
        <f>FORECAST($A235,INDEX(NG!F$2:F$14,MATCH($A235,NG!E$2:E$14,1)):INDEX(NG!F$2:F$14,MATCH($A235,NG!E$2:E$14,1)+1),INDEX(NG!E$2:E$14,MATCH($A235,NG!E$2:E$14,1)):INDEX(NG!E$2:E$14,MATCH($A235,NG!E$2:E$14,1)+1))</f>
        <v>6.0770560230826103E-7</v>
      </c>
      <c r="M235" s="8">
        <f>FORECAST($A235,INDEX(NG!H$2:H$14,MATCH($A235,NG!G$2:G$14,1)):INDEX(NG!H$2:H$14,MATCH($A235,NG!G$2:G$14,1)+1),INDEX(NG!G$2:G$14,MATCH($A235,NG!G$2:G$14,1)):INDEX(NG!G$2:G$14,MATCH($A235,NG!G$2:G$14,1)+1))</f>
        <v>4.0612335670202701E-8</v>
      </c>
      <c r="N235" s="3">
        <v>3.0000000000000001E-6</v>
      </c>
      <c r="O235" s="3">
        <v>5.0000000000000003E-10</v>
      </c>
    </row>
    <row r="236" spans="1:15" x14ac:dyDescent="0.35">
      <c r="A236">
        <v>234</v>
      </c>
      <c r="B236" s="39">
        <f t="shared" si="7"/>
        <v>-234</v>
      </c>
      <c r="C236" s="39">
        <v>0</v>
      </c>
      <c r="D236" s="39">
        <v>0</v>
      </c>
      <c r="E236" s="40">
        <v>23.666589173482912</v>
      </c>
      <c r="F236" s="7">
        <f>FORECAST(A236,INDEX(ross!I$3:I$960,MATCH(A236,ross!B$3:B$960,1)):INDEX(ross!I$3:I$960,MATCH(A236,ross!B$3:B$960,1)+1),INDEX(ross!B$3:B$960,MATCH(A236,ross!B$3:B$960,1)):INDEX(ross!B$3:B$960,MATCH(A236,ross!B$3:B$960,1)+1))</f>
        <v>3.2599619058578613</v>
      </c>
      <c r="G236" s="3">
        <f t="shared" si="6"/>
        <v>1.0000000000000001E-30</v>
      </c>
      <c r="H236" s="9">
        <f>FORECAST(A236,INDEX('18O'!C$3:C$29,MATCH(A236,'18O'!A$3:A$29,1)):INDEX('18O'!C$3:C$29,MATCH(A236,'18O'!A$3:A$29,1)+1),INDEX('18O'!A$3:A$29,MATCH(A236,'18O'!A$3:A$29,1)):INDEX('18O'!A$3:A$29,MATCH(A236,'18O'!A$3:A$29,1)+1))</f>
        <v>111.40215555555554</v>
      </c>
      <c r="I236" s="27">
        <f>'39Ar'!E236</f>
        <v>0.67999999999999972</v>
      </c>
      <c r="J236" s="8">
        <f>FORECAST($A236,INDEX(NG!B$2:B$17,MATCH($A236,NG!A$2:A$17,1)):INDEX(NG!B$2:B$17,MATCH($A236,NG!A$2:A$17,1)+1),INDEX(NG!A$2:A$17,MATCH($A236,NG!A$2:A$17,1)):INDEX(NG!A$2:A$17,MATCH($A236,NG!A$2:A$17,1)+1))</f>
        <v>1.0874934996571823E-5</v>
      </c>
      <c r="K236" s="8">
        <f>FORECAST($A236,INDEX(NG!D$2:D$18,MATCH($A236,NG!C$2:C$18,1)):INDEX(NG!D$2:D$18,MATCH($A236,NG!C$2:C$18,1)+1),INDEX(NG!C$2:C$18,MATCH($A236,NG!C$2:C$18,1)):INDEX(NG!C$2:C$18,MATCH($A236,NG!C$2:C$18,1)+1))</f>
        <v>1.2370713374357339E-7</v>
      </c>
      <c r="L236" s="8">
        <f>FORECAST($A236,INDEX(NG!F$2:F$14,MATCH($A236,NG!E$2:E$14,1)):INDEX(NG!F$2:F$14,MATCH($A236,NG!E$2:E$14,1)+1),INDEX(NG!E$2:E$14,MATCH($A236,NG!E$2:E$14,1)):INDEX(NG!E$2:E$14,MATCH($A236,NG!E$2:E$14,1)+1))</f>
        <v>6.0616375645108532E-7</v>
      </c>
      <c r="M236" s="8">
        <f>FORECAST($A236,INDEX(NG!H$2:H$14,MATCH($A236,NG!G$2:G$14,1)):INDEX(NG!H$2:H$14,MATCH($A236,NG!G$2:G$14,1)+1),INDEX(NG!G$2:G$14,MATCH($A236,NG!G$2:G$14,1)):INDEX(NG!G$2:G$14,MATCH($A236,NG!G$2:G$14,1)+1))</f>
        <v>4.0546532264292572E-8</v>
      </c>
      <c r="N236" s="3">
        <v>3.0000000000000001E-6</v>
      </c>
      <c r="O236" s="3">
        <v>5.0000000000000003E-10</v>
      </c>
    </row>
    <row r="237" spans="1:15" x14ac:dyDescent="0.35">
      <c r="A237">
        <v>235</v>
      </c>
      <c r="B237" s="39">
        <f t="shared" si="7"/>
        <v>-235</v>
      </c>
      <c r="C237" s="39">
        <v>0</v>
      </c>
      <c r="D237" s="39">
        <v>0</v>
      </c>
      <c r="E237" s="40">
        <v>23.676713259833416</v>
      </c>
      <c r="F237" s="7">
        <f>FORECAST(A237,INDEX(ross!I$3:I$960,MATCH(A237,ross!B$3:B$960,1)):INDEX(ross!I$3:I$960,MATCH(A237,ross!B$3:B$960,1)+1),INDEX(ross!B$3:B$960,MATCH(A237,ross!B$3:B$960,1)):INDEX(ross!B$3:B$960,MATCH(A237,ross!B$3:B$960,1)+1))</f>
        <v>3.2613066339562176</v>
      </c>
      <c r="G237" s="3">
        <f t="shared" si="6"/>
        <v>1.0000000000000001E-30</v>
      </c>
      <c r="H237" s="9">
        <f>FORECAST(A237,INDEX('18O'!C$3:C$29,MATCH(A237,'18O'!A$3:A$29,1)):INDEX('18O'!C$3:C$29,MATCH(A237,'18O'!A$3:A$29,1)+1),INDEX('18O'!A$3:A$29,MATCH(A237,'18O'!A$3:A$29,1)):INDEX('18O'!A$3:A$29,MATCH(A237,'18O'!A$3:A$29,1)+1))</f>
        <v>111.40161111111109</v>
      </c>
      <c r="I237" s="27">
        <f>'39Ar'!E237</f>
        <v>0.67999999999999972</v>
      </c>
      <c r="J237" s="8">
        <f>FORECAST($A237,INDEX(NG!B$2:B$17,MATCH($A237,NG!A$2:A$17,1)):INDEX(NG!B$2:B$17,MATCH($A237,NG!A$2:A$17,1)+1),INDEX(NG!A$2:A$17,MATCH($A237,NG!A$2:A$17,1)):INDEX(NG!A$2:A$17,MATCH($A237,NG!A$2:A$17,1)+1))</f>
        <v>1.0895106582208543E-5</v>
      </c>
      <c r="K237" s="8">
        <f>FORECAST($A237,INDEX(NG!D$2:D$18,MATCH($A237,NG!C$2:C$18,1)):INDEX(NG!D$2:D$18,MATCH($A237,NG!C$2:C$18,1)+1),INDEX(NG!C$2:C$18,MATCH($A237,NG!C$2:C$18,1)):INDEX(NG!C$2:C$18,MATCH($A237,NG!C$2:C$18,1)+1))</f>
        <v>1.2351273987006378E-7</v>
      </c>
      <c r="L237" s="8">
        <f>FORECAST($A237,INDEX(NG!F$2:F$14,MATCH($A237,NG!E$2:E$14,1)):INDEX(NG!F$2:F$14,MATCH($A237,NG!E$2:E$14,1)+1),INDEX(NG!E$2:E$14,MATCH($A237,NG!E$2:E$14,1)):INDEX(NG!E$2:E$14,MATCH($A237,NG!E$2:E$14,1)+1))</f>
        <v>6.0462191059390961E-7</v>
      </c>
      <c r="M237" s="8">
        <f>FORECAST($A237,INDEX(NG!H$2:H$14,MATCH($A237,NG!G$2:G$14,1)):INDEX(NG!H$2:H$14,MATCH($A237,NG!G$2:G$14,1)+1),INDEX(NG!G$2:G$14,MATCH($A237,NG!G$2:G$14,1)):INDEX(NG!G$2:G$14,MATCH($A237,NG!G$2:G$14,1)+1))</f>
        <v>4.0480728858382444E-8</v>
      </c>
      <c r="N237" s="3">
        <v>3.0000000000000001E-6</v>
      </c>
      <c r="O237" s="3">
        <v>5.0000000000000003E-10</v>
      </c>
    </row>
    <row r="238" spans="1:15" x14ac:dyDescent="0.35">
      <c r="A238">
        <v>236</v>
      </c>
      <c r="B238" s="39">
        <f t="shared" si="7"/>
        <v>-236</v>
      </c>
      <c r="C238" s="39">
        <v>0</v>
      </c>
      <c r="D238" s="39">
        <v>0</v>
      </c>
      <c r="E238" s="40">
        <v>23.684425894509136</v>
      </c>
      <c r="F238" s="7">
        <f>FORECAST(A238,INDEX(ross!I$3:I$960,MATCH(A238,ross!B$3:B$960,1)):INDEX(ross!I$3:I$960,MATCH(A238,ross!B$3:B$960,1)+1),INDEX(ross!B$3:B$960,MATCH(A238,ross!B$3:B$960,1)):INDEX(ross!B$3:B$960,MATCH(A238,ross!B$3:B$960,1)+1))</f>
        <v>3.2626999786446413</v>
      </c>
      <c r="G238" s="3">
        <f t="shared" si="6"/>
        <v>1.0000000000000001E-30</v>
      </c>
      <c r="H238" s="9">
        <f>FORECAST(A238,INDEX('18O'!C$3:C$29,MATCH(A238,'18O'!A$3:A$29,1)):INDEX('18O'!C$3:C$29,MATCH(A238,'18O'!A$3:A$29,1)+1),INDEX('18O'!A$3:A$29,MATCH(A238,'18O'!A$3:A$29,1)):INDEX('18O'!A$3:A$29,MATCH(A238,'18O'!A$3:A$29,1)+1))</f>
        <v>111.40106666666665</v>
      </c>
      <c r="I238" s="27">
        <f>'39Ar'!E238</f>
        <v>0.67999999999999972</v>
      </c>
      <c r="J238" s="8">
        <f>FORECAST($A238,INDEX(NG!B$2:B$17,MATCH($A238,NG!A$2:A$17,1)):INDEX(NG!B$2:B$17,MATCH($A238,NG!A$2:A$17,1)+1),INDEX(NG!A$2:A$17,MATCH($A238,NG!A$2:A$17,1)):INDEX(NG!A$2:A$17,MATCH($A238,NG!A$2:A$17,1)+1))</f>
        <v>1.0915278167845264E-5</v>
      </c>
      <c r="K238" s="8">
        <f>FORECAST($A238,INDEX(NG!D$2:D$18,MATCH($A238,NG!C$2:C$18,1)):INDEX(NG!D$2:D$18,MATCH($A238,NG!C$2:C$18,1)+1),INDEX(NG!C$2:C$18,MATCH($A238,NG!C$2:C$18,1)):INDEX(NG!C$2:C$18,MATCH($A238,NG!C$2:C$18,1)+1))</f>
        <v>1.2331834599655417E-7</v>
      </c>
      <c r="L238" s="8">
        <f>FORECAST($A238,INDEX(NG!F$2:F$14,MATCH($A238,NG!E$2:E$14,1)):INDEX(NG!F$2:F$14,MATCH($A238,NG!E$2:E$14,1)+1),INDEX(NG!E$2:E$14,MATCH($A238,NG!E$2:E$14,1)):INDEX(NG!E$2:E$14,MATCH($A238,NG!E$2:E$14,1)+1))</f>
        <v>6.0308006473673379E-7</v>
      </c>
      <c r="M238" s="8">
        <f>FORECAST($A238,INDEX(NG!H$2:H$14,MATCH($A238,NG!G$2:G$14,1)):INDEX(NG!H$2:H$14,MATCH($A238,NG!G$2:G$14,1)+1),INDEX(NG!G$2:G$14,MATCH($A238,NG!G$2:G$14,1)):INDEX(NG!G$2:G$14,MATCH($A238,NG!G$2:G$14,1)+1))</f>
        <v>4.0414925452472322E-8</v>
      </c>
      <c r="N238" s="3">
        <v>3.0000000000000001E-6</v>
      </c>
      <c r="O238" s="3">
        <v>5.0000000000000003E-10</v>
      </c>
    </row>
    <row r="239" spans="1:15" x14ac:dyDescent="0.35">
      <c r="A239">
        <v>237</v>
      </c>
      <c r="B239" s="39">
        <f t="shared" si="7"/>
        <v>-237</v>
      </c>
      <c r="C239" s="39">
        <v>0</v>
      </c>
      <c r="D239" s="39">
        <v>0</v>
      </c>
      <c r="E239" s="40">
        <v>23.690133079118151</v>
      </c>
      <c r="F239" s="7">
        <f>FORECAST(A239,INDEX(ross!I$3:I$960,MATCH(A239,ross!B$3:B$960,1)):INDEX(ross!I$3:I$960,MATCH(A239,ross!B$3:B$960,1)+1),INDEX(ross!B$3:B$960,MATCH(A239,ross!B$3:B$960,1)):INDEX(ross!B$3:B$960,MATCH(A239,ross!B$3:B$960,1)+1))</f>
        <v>3.2639809843166541</v>
      </c>
      <c r="G239" s="3">
        <f t="shared" si="6"/>
        <v>1.0000000000000001E-30</v>
      </c>
      <c r="H239" s="9">
        <f>FORECAST(A239,INDEX('18O'!C$3:C$29,MATCH(A239,'18O'!A$3:A$29,1)):INDEX('18O'!C$3:C$29,MATCH(A239,'18O'!A$3:A$29,1)+1),INDEX('18O'!A$3:A$29,MATCH(A239,'18O'!A$3:A$29,1)):INDEX('18O'!A$3:A$29,MATCH(A239,'18O'!A$3:A$29,1)+1))</f>
        <v>111.40052222222221</v>
      </c>
      <c r="I239" s="27">
        <f>'39Ar'!E239</f>
        <v>0.67999999999999972</v>
      </c>
      <c r="J239" s="8">
        <f>FORECAST($A239,INDEX(NG!B$2:B$17,MATCH($A239,NG!A$2:A$17,1)):INDEX(NG!B$2:B$17,MATCH($A239,NG!A$2:A$17,1)+1),INDEX(NG!A$2:A$17,MATCH($A239,NG!A$2:A$17,1)):INDEX(NG!A$2:A$17,MATCH($A239,NG!A$2:A$17,1)+1))</f>
        <v>1.0935449753481988E-5</v>
      </c>
      <c r="K239" s="8">
        <f>FORECAST($A239,INDEX(NG!D$2:D$18,MATCH($A239,NG!C$2:C$18,1)):INDEX(NG!D$2:D$18,MATCH($A239,NG!C$2:C$18,1)+1),INDEX(NG!C$2:C$18,MATCH($A239,NG!C$2:C$18,1)):INDEX(NG!C$2:C$18,MATCH($A239,NG!C$2:C$18,1)+1))</f>
        <v>1.2312395212304455E-7</v>
      </c>
      <c r="L239" s="8">
        <f>FORECAST($A239,INDEX(NG!F$2:F$14,MATCH($A239,NG!E$2:E$14,1)):INDEX(NG!F$2:F$14,MATCH($A239,NG!E$2:E$14,1)+1),INDEX(NG!E$2:E$14,MATCH($A239,NG!E$2:E$14,1)):INDEX(NG!E$2:E$14,MATCH($A239,NG!E$2:E$14,1)+1))</f>
        <v>6.0153821887955797E-7</v>
      </c>
      <c r="M239" s="8">
        <f>FORECAST($A239,INDEX(NG!H$2:H$14,MATCH($A239,NG!G$2:G$14,1)):INDEX(NG!H$2:H$14,MATCH($A239,NG!G$2:G$14,1)+1),INDEX(NG!G$2:G$14,MATCH($A239,NG!G$2:G$14,1)):INDEX(NG!G$2:G$14,MATCH($A239,NG!G$2:G$14,1)+1))</f>
        <v>4.0349122046562201E-8</v>
      </c>
      <c r="N239" s="3">
        <v>3.0000000000000001E-6</v>
      </c>
      <c r="O239" s="3">
        <v>5.0000000000000003E-10</v>
      </c>
    </row>
    <row r="240" spans="1:15" x14ac:dyDescent="0.35">
      <c r="A240">
        <v>238</v>
      </c>
      <c r="B240" s="39">
        <f t="shared" si="7"/>
        <v>-238</v>
      </c>
      <c r="C240" s="39">
        <v>0</v>
      </c>
      <c r="D240" s="39">
        <v>0</v>
      </c>
      <c r="E240" s="40">
        <v>23.695073435587059</v>
      </c>
      <c r="F240" s="7">
        <f>FORECAST(A240,INDEX(ross!I$3:I$960,MATCH(A240,ross!B$3:B$960,1)):INDEX(ross!I$3:I$960,MATCH(A240,ross!B$3:B$960,1)+1),INDEX(ross!B$3:B$960,MATCH(A240,ross!B$3:B$960,1)):INDEX(ross!B$3:B$960,MATCH(A240,ross!B$3:B$960,1)+1))</f>
        <v>3.2654466402917297</v>
      </c>
      <c r="G240" s="3">
        <f t="shared" si="6"/>
        <v>1.0000000000000001E-30</v>
      </c>
      <c r="H240" s="9">
        <f>FORECAST(A240,INDEX('18O'!C$3:C$29,MATCH(A240,'18O'!A$3:A$29,1)):INDEX('18O'!C$3:C$29,MATCH(A240,'18O'!A$3:A$29,1)+1),INDEX('18O'!A$3:A$29,MATCH(A240,'18O'!A$3:A$29,1)):INDEX('18O'!A$3:A$29,MATCH(A240,'18O'!A$3:A$29,1)+1))</f>
        <v>111.39993783993782</v>
      </c>
      <c r="I240" s="27">
        <f>'39Ar'!E240</f>
        <v>0.67999999999999972</v>
      </c>
      <c r="J240" s="8">
        <f>FORECAST($A240,INDEX(NG!B$2:B$17,MATCH($A240,NG!A$2:A$17,1)):INDEX(NG!B$2:B$17,MATCH($A240,NG!A$2:A$17,1)+1),INDEX(NG!A$2:A$17,MATCH($A240,NG!A$2:A$17,1)):INDEX(NG!A$2:A$17,MATCH($A240,NG!A$2:A$17,1)+1))</f>
        <v>1.0955621339118708E-5</v>
      </c>
      <c r="K240" s="8">
        <f>FORECAST($A240,INDEX(NG!D$2:D$18,MATCH($A240,NG!C$2:C$18,1)):INDEX(NG!D$2:D$18,MATCH($A240,NG!C$2:C$18,1)+1),INDEX(NG!C$2:C$18,MATCH($A240,NG!C$2:C$18,1)):INDEX(NG!C$2:C$18,MATCH($A240,NG!C$2:C$18,1)+1))</f>
        <v>1.2292955824953494E-7</v>
      </c>
      <c r="L240" s="8">
        <f>FORECAST($A240,INDEX(NG!F$2:F$14,MATCH($A240,NG!E$2:E$14,1)):INDEX(NG!F$2:F$14,MATCH($A240,NG!E$2:E$14,1)+1),INDEX(NG!E$2:E$14,MATCH($A240,NG!E$2:E$14,1)):INDEX(NG!E$2:E$14,MATCH($A240,NG!E$2:E$14,1)+1))</f>
        <v>5.9999637302238226E-7</v>
      </c>
      <c r="M240" s="8">
        <f>FORECAST($A240,INDEX(NG!H$2:H$14,MATCH($A240,NG!G$2:G$14,1)):INDEX(NG!H$2:H$14,MATCH($A240,NG!G$2:G$14,1)+1),INDEX(NG!G$2:G$14,MATCH($A240,NG!G$2:G$14,1)):INDEX(NG!G$2:G$14,MATCH($A240,NG!G$2:G$14,1)+1))</f>
        <v>4.0283318640652079E-8</v>
      </c>
      <c r="N240" s="3">
        <v>3.0000000000000001E-6</v>
      </c>
      <c r="O240" s="3">
        <v>5.0000000000000003E-10</v>
      </c>
    </row>
    <row r="241" spans="1:15" x14ac:dyDescent="0.35">
      <c r="A241">
        <v>239</v>
      </c>
      <c r="B241" s="39">
        <f t="shared" si="7"/>
        <v>-239</v>
      </c>
      <c r="C241" s="39">
        <v>0</v>
      </c>
      <c r="D241" s="39">
        <v>0</v>
      </c>
      <c r="E241" s="40">
        <v>23.700744832216994</v>
      </c>
      <c r="F241" s="7">
        <f>FORECAST(A241,INDEX(ross!I$3:I$960,MATCH(A241,ross!B$3:B$960,1)):INDEX(ross!I$3:I$960,MATCH(A241,ross!B$3:B$960,1)+1),INDEX(ross!B$3:B$960,MATCH(A241,ross!B$3:B$960,1)):INDEX(ross!B$3:B$960,MATCH(A241,ross!B$3:B$960,1)+1))</f>
        <v>3.2664162298447592</v>
      </c>
      <c r="G241" s="3">
        <f t="shared" si="6"/>
        <v>1.0000000000000001E-30</v>
      </c>
      <c r="H241" s="9">
        <f>FORECAST(A241,INDEX('18O'!C$3:C$29,MATCH(A241,'18O'!A$3:A$29,1)):INDEX('18O'!C$3:C$29,MATCH(A241,'18O'!A$3:A$29,1)+1),INDEX('18O'!A$3:A$29,MATCH(A241,'18O'!A$3:A$29,1)):INDEX('18O'!A$3:A$29,MATCH(A241,'18O'!A$3:A$29,1)+1))</f>
        <v>111.3984149184149</v>
      </c>
      <c r="I241" s="27">
        <f>'39Ar'!E241</f>
        <v>0.67999999999999972</v>
      </c>
      <c r="J241" s="8">
        <f>FORECAST($A241,INDEX(NG!B$2:B$17,MATCH($A241,NG!A$2:A$17,1)):INDEX(NG!B$2:B$17,MATCH($A241,NG!A$2:A$17,1)+1),INDEX(NG!A$2:A$17,MATCH($A241,NG!A$2:A$17,1)):INDEX(NG!A$2:A$17,MATCH($A241,NG!A$2:A$17,1)+1))</f>
        <v>1.0975792924755431E-5</v>
      </c>
      <c r="K241" s="8">
        <f>FORECAST($A241,INDEX(NG!D$2:D$18,MATCH($A241,NG!C$2:C$18,1)):INDEX(NG!D$2:D$18,MATCH($A241,NG!C$2:C$18,1)+1),INDEX(NG!C$2:C$18,MATCH($A241,NG!C$2:C$18,1)):INDEX(NG!C$2:C$18,MATCH($A241,NG!C$2:C$18,1)+1))</f>
        <v>1.2273516437602533E-7</v>
      </c>
      <c r="L241" s="8">
        <f>FORECAST($A241,INDEX(NG!F$2:F$14,MATCH($A241,NG!E$2:E$14,1)):INDEX(NG!F$2:F$14,MATCH($A241,NG!E$2:E$14,1)+1),INDEX(NG!E$2:E$14,MATCH($A241,NG!E$2:E$14,1)):INDEX(NG!E$2:E$14,MATCH($A241,NG!E$2:E$14,1)+1))</f>
        <v>5.9845452716520655E-7</v>
      </c>
      <c r="M241" s="8">
        <f>FORECAST($A241,INDEX(NG!H$2:H$14,MATCH($A241,NG!G$2:G$14,1)):INDEX(NG!H$2:H$14,MATCH($A241,NG!G$2:G$14,1)+1),INDEX(NG!G$2:G$14,MATCH($A241,NG!G$2:G$14,1)):INDEX(NG!G$2:G$14,MATCH($A241,NG!G$2:G$14,1)+1))</f>
        <v>4.0217515234741951E-8</v>
      </c>
      <c r="N241" s="3">
        <v>3.0000000000000001E-6</v>
      </c>
      <c r="O241" s="3">
        <v>5.0000000000000003E-10</v>
      </c>
    </row>
    <row r="242" spans="1:15" x14ac:dyDescent="0.35">
      <c r="A242">
        <v>240</v>
      </c>
      <c r="B242" s="39">
        <f t="shared" si="7"/>
        <v>-240</v>
      </c>
      <c r="C242" s="39">
        <v>0</v>
      </c>
      <c r="D242" s="39">
        <v>0</v>
      </c>
      <c r="E242" s="40">
        <v>23.718620079445543</v>
      </c>
      <c r="F242" s="7">
        <f>FORECAST(A242,INDEX(ross!I$3:I$960,MATCH(A242,ross!B$3:B$960,1)):INDEX(ross!I$3:I$960,MATCH(A242,ross!B$3:B$960,1)+1),INDEX(ross!B$3:B$960,MATCH(A242,ross!B$3:B$960,1)):INDEX(ross!B$3:B$960,MATCH(A242,ross!B$3:B$960,1)+1))</f>
        <v>3.2677674911715986</v>
      </c>
      <c r="G242" s="3">
        <f t="shared" si="6"/>
        <v>1.0000000000000001E-30</v>
      </c>
      <c r="H242" s="9">
        <f>FORECAST(A242,INDEX('18O'!C$3:C$29,MATCH(A242,'18O'!A$3:A$29,1)):INDEX('18O'!C$3:C$29,MATCH(A242,'18O'!A$3:A$29,1)+1),INDEX('18O'!A$3:A$29,MATCH(A242,'18O'!A$3:A$29,1)):INDEX('18O'!A$3:A$29,MATCH(A242,'18O'!A$3:A$29,1)+1))</f>
        <v>111.39689199689198</v>
      </c>
      <c r="I242" s="27">
        <f>'39Ar'!E242</f>
        <v>0.67999999999999972</v>
      </c>
      <c r="J242" s="8">
        <f>FORECAST($A242,INDEX(NG!B$2:B$17,MATCH($A242,NG!A$2:A$17,1)):INDEX(NG!B$2:B$17,MATCH($A242,NG!A$2:A$17,1)+1),INDEX(NG!A$2:A$17,MATCH($A242,NG!A$2:A$17,1)):INDEX(NG!A$2:A$17,MATCH($A242,NG!A$2:A$17,1)+1))</f>
        <v>1.0995964510392153E-5</v>
      </c>
      <c r="K242" s="8">
        <f>FORECAST($A242,INDEX(NG!D$2:D$18,MATCH($A242,NG!C$2:C$18,1)):INDEX(NG!D$2:D$18,MATCH($A242,NG!C$2:C$18,1)+1),INDEX(NG!C$2:C$18,MATCH($A242,NG!C$2:C$18,1)):INDEX(NG!C$2:C$18,MATCH($A242,NG!C$2:C$18,1)+1))</f>
        <v>1.2254077050251569E-7</v>
      </c>
      <c r="L242" s="8">
        <f>FORECAST($A242,INDEX(NG!F$2:F$14,MATCH($A242,NG!E$2:E$14,1)):INDEX(NG!F$2:F$14,MATCH($A242,NG!E$2:E$14,1)+1),INDEX(NG!E$2:E$14,MATCH($A242,NG!E$2:E$14,1)):INDEX(NG!E$2:E$14,MATCH($A242,NG!E$2:E$14,1)+1))</f>
        <v>5.9691268130803084E-7</v>
      </c>
      <c r="M242" s="8">
        <f>FORECAST($A242,INDEX(NG!H$2:H$14,MATCH($A242,NG!G$2:G$14,1)):INDEX(NG!H$2:H$14,MATCH($A242,NG!G$2:G$14,1)+1),INDEX(NG!G$2:G$14,MATCH($A242,NG!G$2:G$14,1)):INDEX(NG!G$2:G$14,MATCH($A242,NG!G$2:G$14,1)+1))</f>
        <v>4.0151711828831822E-8</v>
      </c>
      <c r="N242" s="3">
        <v>3.0000000000000001E-6</v>
      </c>
      <c r="O242" s="3">
        <v>5.0000000000000003E-10</v>
      </c>
    </row>
    <row r="243" spans="1:15" x14ac:dyDescent="0.35">
      <c r="A243">
        <v>241</v>
      </c>
      <c r="B243" s="39">
        <f t="shared" si="7"/>
        <v>-241</v>
      </c>
      <c r="C243" s="39">
        <v>0</v>
      </c>
      <c r="D243" s="39">
        <v>0</v>
      </c>
      <c r="E243" s="40">
        <v>23.737573107509043</v>
      </c>
      <c r="F243" s="7">
        <f>FORECAST(A243,INDEX(ross!I$3:I$960,MATCH(A243,ross!B$3:B$960,1)):INDEX(ross!I$3:I$960,MATCH(A243,ross!B$3:B$960,1)+1),INDEX(ross!B$3:B$960,MATCH(A243,ross!B$3:B$960,1)):INDEX(ross!B$3:B$960,MATCH(A243,ross!B$3:B$960,1)+1))</f>
        <v>3.2696000318969833</v>
      </c>
      <c r="G243" s="3">
        <f t="shared" si="6"/>
        <v>1.0000000000000001E-30</v>
      </c>
      <c r="H243" s="9">
        <f>FORECAST(A243,INDEX('18O'!C$3:C$29,MATCH(A243,'18O'!A$3:A$29,1)):INDEX('18O'!C$3:C$29,MATCH(A243,'18O'!A$3:A$29,1)+1),INDEX('18O'!A$3:A$29,MATCH(A243,'18O'!A$3:A$29,1)):INDEX('18O'!A$3:A$29,MATCH(A243,'18O'!A$3:A$29,1)+1))</f>
        <v>111.39536907536906</v>
      </c>
      <c r="I243" s="27">
        <f>'39Ar'!E243</f>
        <v>0.67999999999999972</v>
      </c>
      <c r="J243" s="8">
        <f>FORECAST($A243,INDEX(NG!B$2:B$17,MATCH($A243,NG!A$2:A$17,1)):INDEX(NG!B$2:B$17,MATCH($A243,NG!A$2:A$17,1)+1),INDEX(NG!A$2:A$17,MATCH($A243,NG!A$2:A$17,1)):INDEX(NG!A$2:A$17,MATCH($A243,NG!A$2:A$17,1)+1))</f>
        <v>1.1016136096028874E-5</v>
      </c>
      <c r="K243" s="8">
        <f>FORECAST($A243,INDEX(NG!D$2:D$18,MATCH($A243,NG!C$2:C$18,1)):INDEX(NG!D$2:D$18,MATCH($A243,NG!C$2:C$18,1)+1),INDEX(NG!C$2:C$18,MATCH($A243,NG!C$2:C$18,1)):INDEX(NG!C$2:C$18,MATCH($A243,NG!C$2:C$18,1)+1))</f>
        <v>1.2234637662900607E-7</v>
      </c>
      <c r="L243" s="8">
        <f>FORECAST($A243,INDEX(NG!F$2:F$14,MATCH($A243,NG!E$2:E$14,1)):INDEX(NG!F$2:F$14,MATCH($A243,NG!E$2:E$14,1)+1),INDEX(NG!E$2:E$14,MATCH($A243,NG!E$2:E$14,1)):INDEX(NG!E$2:E$14,MATCH($A243,NG!E$2:E$14,1)+1))</f>
        <v>5.9537083545085513E-7</v>
      </c>
      <c r="M243" s="8">
        <f>FORECAST($A243,INDEX(NG!H$2:H$14,MATCH($A243,NG!G$2:G$14,1)):INDEX(NG!H$2:H$14,MATCH($A243,NG!G$2:G$14,1)+1),INDEX(NG!G$2:G$14,MATCH($A243,NG!G$2:G$14,1)):INDEX(NG!G$2:G$14,MATCH($A243,NG!G$2:G$14,1)+1))</f>
        <v>4.0085908422921701E-8</v>
      </c>
      <c r="N243" s="3">
        <v>3.0000000000000001E-6</v>
      </c>
      <c r="O243" s="3">
        <v>5.0000000000000003E-10</v>
      </c>
    </row>
    <row r="244" spans="1:15" x14ac:dyDescent="0.35">
      <c r="A244">
        <v>242</v>
      </c>
      <c r="B244" s="39">
        <f t="shared" si="7"/>
        <v>-242</v>
      </c>
      <c r="C244" s="39">
        <v>0</v>
      </c>
      <c r="D244" s="39">
        <v>0</v>
      </c>
      <c r="E244" s="40">
        <v>23.772374871545566</v>
      </c>
      <c r="F244" s="7">
        <f>FORECAST(A244,INDEX(ross!I$3:I$960,MATCH(A244,ross!B$3:B$960,1)):INDEX(ross!I$3:I$960,MATCH(A244,ross!B$3:B$960,1)+1),INDEX(ross!B$3:B$960,MATCH(A244,ross!B$3:B$960,1)):INDEX(ross!B$3:B$960,MATCH(A244,ross!B$3:B$960,1)+1))</f>
        <v>3.2720666629410751</v>
      </c>
      <c r="G244" s="3">
        <f t="shared" si="6"/>
        <v>1.0000000000000001E-30</v>
      </c>
      <c r="H244" s="9">
        <f>FORECAST(A244,INDEX('18O'!C$3:C$29,MATCH(A244,'18O'!A$3:A$29,1)):INDEX('18O'!C$3:C$29,MATCH(A244,'18O'!A$3:A$29,1)+1),INDEX('18O'!A$3:A$29,MATCH(A244,'18O'!A$3:A$29,1)):INDEX('18O'!A$3:A$29,MATCH(A244,'18O'!A$3:A$29,1)+1))</f>
        <v>111.39384615384614</v>
      </c>
      <c r="I244" s="27">
        <f>'39Ar'!E244</f>
        <v>0.67999999999999972</v>
      </c>
      <c r="J244" s="8">
        <f>FORECAST($A244,INDEX(NG!B$2:B$17,MATCH($A244,NG!A$2:A$17,1)):INDEX(NG!B$2:B$17,MATCH($A244,NG!A$2:A$17,1)+1),INDEX(NG!A$2:A$17,MATCH($A244,NG!A$2:A$17,1)):INDEX(NG!A$2:A$17,MATCH($A244,NG!A$2:A$17,1)+1))</f>
        <v>1.1036307681665596E-5</v>
      </c>
      <c r="K244" s="8">
        <f>FORECAST($A244,INDEX(NG!D$2:D$18,MATCH($A244,NG!C$2:C$18,1)):INDEX(NG!D$2:D$18,MATCH($A244,NG!C$2:C$18,1)+1),INDEX(NG!C$2:C$18,MATCH($A244,NG!C$2:C$18,1)):INDEX(NG!C$2:C$18,MATCH($A244,NG!C$2:C$18,1)+1))</f>
        <v>1.2215198275549646E-7</v>
      </c>
      <c r="L244" s="8">
        <f>FORECAST($A244,INDEX(NG!F$2:F$14,MATCH($A244,NG!E$2:E$14,1)):INDEX(NG!F$2:F$14,MATCH($A244,NG!E$2:E$14,1)+1),INDEX(NG!E$2:E$14,MATCH($A244,NG!E$2:E$14,1)):INDEX(NG!E$2:E$14,MATCH($A244,NG!E$2:E$14,1)+1))</f>
        <v>5.9382898959367931E-7</v>
      </c>
      <c r="M244" s="8">
        <f>FORECAST($A244,INDEX(NG!H$2:H$14,MATCH($A244,NG!G$2:G$14,1)):INDEX(NG!H$2:H$14,MATCH($A244,NG!G$2:G$14,1)+1),INDEX(NG!G$2:G$14,MATCH($A244,NG!G$2:G$14,1)):INDEX(NG!G$2:G$14,MATCH($A244,NG!G$2:G$14,1)+1))</f>
        <v>4.0020105017011579E-8</v>
      </c>
      <c r="N244" s="3">
        <v>3.0000000000000001E-6</v>
      </c>
      <c r="O244" s="3">
        <v>5.0000000000000003E-10</v>
      </c>
    </row>
    <row r="245" spans="1:15" x14ac:dyDescent="0.35">
      <c r="A245">
        <v>243</v>
      </c>
      <c r="B245" s="39">
        <f t="shared" si="7"/>
        <v>-243</v>
      </c>
      <c r="C245" s="39">
        <v>0</v>
      </c>
      <c r="D245" s="39">
        <v>0</v>
      </c>
      <c r="E245" s="40">
        <v>23.831622073850887</v>
      </c>
      <c r="F245" s="7">
        <f>FORECAST(A245,INDEX(ross!I$3:I$960,MATCH(A245,ross!B$3:B$960,1)):INDEX(ross!I$3:I$960,MATCH(A245,ross!B$3:B$960,1)+1),INDEX(ross!B$3:B$960,MATCH(A245,ross!B$3:B$960,1)):INDEX(ross!B$3:B$960,MATCH(A245,ross!B$3:B$960,1)+1))</f>
        <v>3.2738523799345911</v>
      </c>
      <c r="G245" s="3">
        <f t="shared" si="6"/>
        <v>1.0000000000000001E-30</v>
      </c>
      <c r="H245" s="9">
        <f>FORECAST(A245,INDEX('18O'!C$3:C$29,MATCH(A245,'18O'!A$3:A$29,1)):INDEX('18O'!C$3:C$29,MATCH(A245,'18O'!A$3:A$29,1)+1),INDEX('18O'!A$3:A$29,MATCH(A245,'18O'!A$3:A$29,1)):INDEX('18O'!A$3:A$29,MATCH(A245,'18O'!A$3:A$29,1)+1))</f>
        <v>111.39232323232321</v>
      </c>
      <c r="I245" s="27">
        <f>'39Ar'!E245</f>
        <v>0.67999999999999972</v>
      </c>
      <c r="J245" s="8">
        <f>FORECAST($A245,INDEX(NG!B$2:B$17,MATCH($A245,NG!A$2:A$17,1)):INDEX(NG!B$2:B$17,MATCH($A245,NG!A$2:A$17,1)+1),INDEX(NG!A$2:A$17,MATCH($A245,NG!A$2:A$17,1)):INDEX(NG!A$2:A$17,MATCH($A245,NG!A$2:A$17,1)+1))</f>
        <v>1.1056479267302318E-5</v>
      </c>
      <c r="K245" s="8">
        <f>FORECAST($A245,INDEX(NG!D$2:D$18,MATCH($A245,NG!C$2:C$18,1)):INDEX(NG!D$2:D$18,MATCH($A245,NG!C$2:C$18,1)+1),INDEX(NG!C$2:C$18,MATCH($A245,NG!C$2:C$18,1)):INDEX(NG!C$2:C$18,MATCH($A245,NG!C$2:C$18,1)+1))</f>
        <v>1.2195758888198685E-7</v>
      </c>
      <c r="L245" s="8">
        <f>FORECAST($A245,INDEX(NG!F$2:F$14,MATCH($A245,NG!E$2:E$14,1)):INDEX(NG!F$2:F$14,MATCH($A245,NG!E$2:E$14,1)+1),INDEX(NG!E$2:E$14,MATCH($A245,NG!E$2:E$14,1)):INDEX(NG!E$2:E$14,MATCH($A245,NG!E$2:E$14,1)+1))</f>
        <v>5.922871437365036E-7</v>
      </c>
      <c r="M245" s="8">
        <f>FORECAST($A245,INDEX(NG!H$2:H$14,MATCH($A245,NG!G$2:G$14,1)):INDEX(NG!H$2:H$14,MATCH($A245,NG!G$2:G$14,1)+1),INDEX(NG!G$2:G$14,MATCH($A245,NG!G$2:G$14,1)):INDEX(NG!G$2:G$14,MATCH($A245,NG!G$2:G$14,1)+1))</f>
        <v>3.9954301611101457E-8</v>
      </c>
      <c r="N245" s="3">
        <v>3.0000000000000001E-6</v>
      </c>
      <c r="O245" s="3">
        <v>5.0000000000000003E-10</v>
      </c>
    </row>
    <row r="246" spans="1:15" x14ac:dyDescent="0.35">
      <c r="A246">
        <v>244</v>
      </c>
      <c r="B246" s="39">
        <f t="shared" si="7"/>
        <v>-244</v>
      </c>
      <c r="C246" s="39">
        <v>0</v>
      </c>
      <c r="D246" s="39">
        <v>0</v>
      </c>
      <c r="E246" s="40">
        <v>23.892933189858269</v>
      </c>
      <c r="F246" s="7">
        <f>FORECAST(A246,INDEX(ross!I$3:I$960,MATCH(A246,ross!B$3:B$960,1)):INDEX(ross!I$3:I$960,MATCH(A246,ross!B$3:B$960,1)+1),INDEX(ross!B$3:B$960,MATCH(A246,ross!B$3:B$960,1)):INDEX(ross!B$3:B$960,MATCH(A246,ross!B$3:B$960,1)+1))</f>
        <v>3.2774115238688863</v>
      </c>
      <c r="G246" s="3">
        <f t="shared" si="6"/>
        <v>1.0000000000000001E-30</v>
      </c>
      <c r="H246" s="9">
        <f>FORECAST(A246,INDEX('18O'!C$3:C$29,MATCH(A246,'18O'!A$3:A$29,1)):INDEX('18O'!C$3:C$29,MATCH(A246,'18O'!A$3:A$29,1)+1),INDEX('18O'!A$3:A$29,MATCH(A246,'18O'!A$3:A$29,1)):INDEX('18O'!A$3:A$29,MATCH(A246,'18O'!A$3:A$29,1)+1))</f>
        <v>111.39080031080029</v>
      </c>
      <c r="I246" s="27">
        <f>'39Ar'!E246</f>
        <v>0.67999999999999972</v>
      </c>
      <c r="J246" s="8">
        <f>FORECAST($A246,INDEX(NG!B$2:B$17,MATCH($A246,NG!A$2:A$17,1)):INDEX(NG!B$2:B$17,MATCH($A246,NG!A$2:A$17,1)+1),INDEX(NG!A$2:A$17,MATCH($A246,NG!A$2:A$17,1)):INDEX(NG!A$2:A$17,MATCH($A246,NG!A$2:A$17,1)+1))</f>
        <v>1.1076650852939039E-5</v>
      </c>
      <c r="K246" s="8">
        <f>FORECAST($A246,INDEX(NG!D$2:D$18,MATCH($A246,NG!C$2:C$18,1)):INDEX(NG!D$2:D$18,MATCH($A246,NG!C$2:C$18,1)+1),INDEX(NG!C$2:C$18,MATCH($A246,NG!C$2:C$18,1)):INDEX(NG!C$2:C$18,MATCH($A246,NG!C$2:C$18,1)+1))</f>
        <v>1.2176319500847721E-7</v>
      </c>
      <c r="L246" s="8">
        <f>FORECAST($A246,INDEX(NG!F$2:F$14,MATCH($A246,NG!E$2:E$14,1)):INDEX(NG!F$2:F$14,MATCH($A246,NG!E$2:E$14,1)+1),INDEX(NG!E$2:E$14,MATCH($A246,NG!E$2:E$14,1)):INDEX(NG!E$2:E$14,MATCH($A246,NG!E$2:E$14,1)+1))</f>
        <v>5.9074529787932778E-7</v>
      </c>
      <c r="M246" s="8">
        <f>FORECAST($A246,INDEX(NG!H$2:H$14,MATCH($A246,NG!G$2:G$14,1)):INDEX(NG!H$2:H$14,MATCH($A246,NG!G$2:G$14,1)+1),INDEX(NG!G$2:G$14,MATCH($A246,NG!G$2:G$14,1)):INDEX(NG!G$2:G$14,MATCH($A246,NG!G$2:G$14,1)+1))</f>
        <v>3.9888498205191329E-8</v>
      </c>
      <c r="N246" s="3">
        <v>3.0000000000000001E-6</v>
      </c>
      <c r="O246" s="3">
        <v>5.0000000000000003E-10</v>
      </c>
    </row>
    <row r="247" spans="1:15" x14ac:dyDescent="0.35">
      <c r="A247">
        <v>245</v>
      </c>
      <c r="B247" s="39">
        <f t="shared" si="7"/>
        <v>-245</v>
      </c>
      <c r="C247" s="39">
        <v>0</v>
      </c>
      <c r="D247" s="39">
        <v>0</v>
      </c>
      <c r="E247" s="40">
        <v>23.977562886974212</v>
      </c>
      <c r="F247" s="7">
        <f>FORECAST(A247,INDEX(ross!I$3:I$960,MATCH(A247,ross!B$3:B$960,1)):INDEX(ross!I$3:I$960,MATCH(A247,ross!B$3:B$960,1)+1),INDEX(ross!B$3:B$960,MATCH(A247,ross!B$3:B$960,1)):INDEX(ross!B$3:B$960,MATCH(A247,ross!B$3:B$960,1)+1))</f>
        <v>3.2817009904515926</v>
      </c>
      <c r="G247" s="3">
        <f t="shared" si="6"/>
        <v>1.0000000000000001E-30</v>
      </c>
      <c r="H247" s="9">
        <f>FORECAST(A247,INDEX('18O'!C$3:C$29,MATCH(A247,'18O'!A$3:A$29,1)):INDEX('18O'!C$3:C$29,MATCH(A247,'18O'!A$3:A$29,1)+1),INDEX('18O'!A$3:A$29,MATCH(A247,'18O'!A$3:A$29,1)):INDEX('18O'!A$3:A$29,MATCH(A247,'18O'!A$3:A$29,1)+1))</f>
        <v>111.38927738927737</v>
      </c>
      <c r="I247" s="27">
        <f>'39Ar'!E247</f>
        <v>0.67999999999999972</v>
      </c>
      <c r="J247" s="8">
        <f>FORECAST($A247,INDEX(NG!B$2:B$17,MATCH($A247,NG!A$2:A$17,1)):INDEX(NG!B$2:B$17,MATCH($A247,NG!A$2:A$17,1)+1),INDEX(NG!A$2:A$17,MATCH($A247,NG!A$2:A$17,1)):INDEX(NG!A$2:A$17,MATCH($A247,NG!A$2:A$17,1)+1))</f>
        <v>1.1096822438575761E-5</v>
      </c>
      <c r="K247" s="8">
        <f>FORECAST($A247,INDEX(NG!D$2:D$18,MATCH($A247,NG!C$2:C$18,1)):INDEX(NG!D$2:D$18,MATCH($A247,NG!C$2:C$18,1)+1),INDEX(NG!C$2:C$18,MATCH($A247,NG!C$2:C$18,1)):INDEX(NG!C$2:C$18,MATCH($A247,NG!C$2:C$18,1)+1))</f>
        <v>1.2156880113496759E-7</v>
      </c>
      <c r="L247" s="8">
        <f>FORECAST($A247,INDEX(NG!F$2:F$14,MATCH($A247,NG!E$2:E$14,1)):INDEX(NG!F$2:F$14,MATCH($A247,NG!E$2:E$14,1)+1),INDEX(NG!E$2:E$14,MATCH($A247,NG!E$2:E$14,1)):INDEX(NG!E$2:E$14,MATCH($A247,NG!E$2:E$14,1)+1))</f>
        <v>5.8920345202215207E-7</v>
      </c>
      <c r="M247" s="8">
        <f>FORECAST($A247,INDEX(NG!H$2:H$14,MATCH($A247,NG!G$2:G$14,1)):INDEX(NG!H$2:H$14,MATCH($A247,NG!G$2:G$14,1)+1),INDEX(NG!G$2:G$14,MATCH($A247,NG!G$2:G$14,1)):INDEX(NG!G$2:G$14,MATCH($A247,NG!G$2:G$14,1)+1))</f>
        <v>3.9822694799281201E-8</v>
      </c>
      <c r="N247" s="3">
        <v>3.0000000000000001E-6</v>
      </c>
      <c r="O247" s="3">
        <v>5.0000000000000003E-10</v>
      </c>
    </row>
    <row r="248" spans="1:15" x14ac:dyDescent="0.35">
      <c r="A248">
        <v>246</v>
      </c>
      <c r="B248" s="39">
        <f t="shared" si="7"/>
        <v>-246</v>
      </c>
      <c r="C248" s="39">
        <v>0</v>
      </c>
      <c r="D248" s="39">
        <v>0</v>
      </c>
      <c r="E248" s="40">
        <v>24.060978304102317</v>
      </c>
      <c r="F248" s="7">
        <f>FORECAST(A248,INDEX(ross!I$3:I$960,MATCH(A248,ross!B$3:B$960,1)):INDEX(ross!I$3:I$960,MATCH(A248,ross!B$3:B$960,1)+1),INDEX(ross!B$3:B$960,MATCH(A248,ross!B$3:B$960,1)):INDEX(ross!B$3:B$960,MATCH(A248,ross!B$3:B$960,1)+1))</f>
        <v>3.2866306602415181</v>
      </c>
      <c r="G248" s="3">
        <f t="shared" si="6"/>
        <v>1.0000000000000001E-30</v>
      </c>
      <c r="H248" s="9">
        <f>FORECAST(A248,INDEX('18O'!C$3:C$29,MATCH(A248,'18O'!A$3:A$29,1)):INDEX('18O'!C$3:C$29,MATCH(A248,'18O'!A$3:A$29,1)+1),INDEX('18O'!A$3:A$29,MATCH(A248,'18O'!A$3:A$29,1)):INDEX('18O'!A$3:A$29,MATCH(A248,'18O'!A$3:A$29,1)+1))</f>
        <v>111.38888888888887</v>
      </c>
      <c r="I248" s="27">
        <f>'39Ar'!E248</f>
        <v>0.67999999999999972</v>
      </c>
      <c r="J248" s="8">
        <f>FORECAST($A248,INDEX(NG!B$2:B$17,MATCH($A248,NG!A$2:A$17,1)):INDEX(NG!B$2:B$17,MATCH($A248,NG!A$2:A$17,1)+1),INDEX(NG!A$2:A$17,MATCH($A248,NG!A$2:A$17,1)):INDEX(NG!A$2:A$17,MATCH($A248,NG!A$2:A$17,1)+1))</f>
        <v>1.1116994024212483E-5</v>
      </c>
      <c r="K248" s="8">
        <f>FORECAST($A248,INDEX(NG!D$2:D$18,MATCH($A248,NG!C$2:C$18,1)):INDEX(NG!D$2:D$18,MATCH($A248,NG!C$2:C$18,1)+1),INDEX(NG!C$2:C$18,MATCH($A248,NG!C$2:C$18,1)):INDEX(NG!C$2:C$18,MATCH($A248,NG!C$2:C$18,1)+1))</f>
        <v>1.2137440726145798E-7</v>
      </c>
      <c r="L248" s="8">
        <f>FORECAST($A248,INDEX(NG!F$2:F$14,MATCH($A248,NG!E$2:E$14,1)):INDEX(NG!F$2:F$14,MATCH($A248,NG!E$2:E$14,1)+1),INDEX(NG!E$2:E$14,MATCH($A248,NG!E$2:E$14,1)):INDEX(NG!E$2:E$14,MATCH($A248,NG!E$2:E$14,1)+1))</f>
        <v>5.8766160616497635E-7</v>
      </c>
      <c r="M248" s="8">
        <f>FORECAST($A248,INDEX(NG!H$2:H$14,MATCH($A248,NG!G$2:G$14,1)):INDEX(NG!H$2:H$14,MATCH($A248,NG!G$2:G$14,1)+1),INDEX(NG!G$2:G$14,MATCH($A248,NG!G$2:G$14,1)):INDEX(NG!G$2:G$14,MATCH($A248,NG!G$2:G$14,1)+1))</f>
        <v>3.9756891393371079E-8</v>
      </c>
      <c r="N248" s="3">
        <v>3.0000000000000001E-6</v>
      </c>
      <c r="O248" s="3">
        <v>5.0000000000000003E-10</v>
      </c>
    </row>
    <row r="249" spans="1:15" x14ac:dyDescent="0.35">
      <c r="A249">
        <v>247</v>
      </c>
      <c r="B249" s="39">
        <f t="shared" si="7"/>
        <v>-247</v>
      </c>
      <c r="C249" s="39">
        <v>0</v>
      </c>
      <c r="D249" s="39">
        <v>0</v>
      </c>
      <c r="E249" s="40">
        <v>24.115214232825998</v>
      </c>
      <c r="F249" s="7">
        <f>FORECAST(A249,INDEX(ross!I$3:I$960,MATCH(A249,ross!B$3:B$960,1)):INDEX(ross!I$3:I$960,MATCH(A249,ross!B$3:B$960,1)+1),INDEX(ross!B$3:B$960,MATCH(A249,ross!B$3:B$960,1)):INDEX(ross!B$3:B$960,MATCH(A249,ross!B$3:B$960,1)+1))</f>
        <v>3.2920497617087152</v>
      </c>
      <c r="G249" s="3">
        <f t="shared" si="6"/>
        <v>1.0000000000000001E-30</v>
      </c>
      <c r="H249" s="9">
        <f>FORECAST(A249,INDEX('18O'!C$3:C$29,MATCH(A249,'18O'!A$3:A$29,1)):INDEX('18O'!C$3:C$29,MATCH(A249,'18O'!A$3:A$29,1)+1),INDEX('18O'!A$3:A$29,MATCH(A249,'18O'!A$3:A$29,1)):INDEX('18O'!A$3:A$29,MATCH(A249,'18O'!A$3:A$29,1)+1))</f>
        <v>111.38888888888887</v>
      </c>
      <c r="I249" s="27">
        <f>'39Ar'!E249</f>
        <v>0.67999999999999972</v>
      </c>
      <c r="J249" s="8">
        <f>FORECAST($A249,INDEX(NG!B$2:B$17,MATCH($A249,NG!A$2:A$17,1)):INDEX(NG!B$2:B$17,MATCH($A249,NG!A$2:A$17,1)+1),INDEX(NG!A$2:A$17,MATCH($A249,NG!A$2:A$17,1)):INDEX(NG!A$2:A$17,MATCH($A249,NG!A$2:A$17,1)+1))</f>
        <v>1.1137165609849204E-5</v>
      </c>
      <c r="K249" s="8">
        <f>FORECAST($A249,INDEX(NG!D$2:D$18,MATCH($A249,NG!C$2:C$18,1)):INDEX(NG!D$2:D$18,MATCH($A249,NG!C$2:C$18,1)+1),INDEX(NG!C$2:C$18,MATCH($A249,NG!C$2:C$18,1)):INDEX(NG!C$2:C$18,MATCH($A249,NG!C$2:C$18,1)+1))</f>
        <v>1.2118001338794837E-7</v>
      </c>
      <c r="L249" s="8">
        <f>FORECAST($A249,INDEX(NG!F$2:F$14,MATCH($A249,NG!E$2:E$14,1)):INDEX(NG!F$2:F$14,MATCH($A249,NG!E$2:E$14,1)+1),INDEX(NG!E$2:E$14,MATCH($A249,NG!E$2:E$14,1)):INDEX(NG!E$2:E$14,MATCH($A249,NG!E$2:E$14,1)+1))</f>
        <v>5.8611976030780064E-7</v>
      </c>
      <c r="M249" s="8">
        <f>FORECAST($A249,INDEX(NG!H$2:H$14,MATCH($A249,NG!G$2:G$14,1)):INDEX(NG!H$2:H$14,MATCH($A249,NG!G$2:G$14,1)+1),INDEX(NG!G$2:G$14,MATCH($A249,NG!G$2:G$14,1)):INDEX(NG!G$2:G$14,MATCH($A249,NG!G$2:G$14,1)+1))</f>
        <v>3.9691087987460957E-8</v>
      </c>
      <c r="N249" s="3">
        <v>3.0000000000000001E-6</v>
      </c>
      <c r="O249" s="3">
        <v>5.0000000000000003E-10</v>
      </c>
    </row>
    <row r="250" spans="1:15" x14ac:dyDescent="0.35">
      <c r="A250">
        <v>248</v>
      </c>
      <c r="B250" s="39">
        <f t="shared" si="7"/>
        <v>-248</v>
      </c>
      <c r="C250" s="39">
        <v>0</v>
      </c>
      <c r="D250" s="39">
        <v>0</v>
      </c>
      <c r="E250" s="40">
        <v>24.188572000860106</v>
      </c>
      <c r="F250" s="7">
        <f>FORECAST(A250,INDEX(ross!I$3:I$960,MATCH(A250,ross!B$3:B$960,1)):INDEX(ross!I$3:I$960,MATCH(A250,ross!B$3:B$960,1)+1),INDEX(ross!B$3:B$960,MATCH(A250,ross!B$3:B$960,1)):INDEX(ross!B$3:B$960,MATCH(A250,ross!B$3:B$960,1)+1))</f>
        <v>3.3018445907502834</v>
      </c>
      <c r="G250" s="3">
        <f t="shared" si="6"/>
        <v>1.0000000000000001E-30</v>
      </c>
      <c r="H250" s="9">
        <f>FORECAST(A250,INDEX('18O'!C$3:C$29,MATCH(A250,'18O'!A$3:A$29,1)):INDEX('18O'!C$3:C$29,MATCH(A250,'18O'!A$3:A$29,1)+1),INDEX('18O'!A$3:A$29,MATCH(A250,'18O'!A$3:A$29,1)):INDEX('18O'!A$3:A$29,MATCH(A250,'18O'!A$3:A$29,1)+1))</f>
        <v>111.38888888888887</v>
      </c>
      <c r="I250" s="27">
        <f>'39Ar'!E250</f>
        <v>0.67999999999999972</v>
      </c>
      <c r="J250" s="8">
        <f>FORECAST($A250,INDEX(NG!B$2:B$17,MATCH($A250,NG!A$2:A$17,1)):INDEX(NG!B$2:B$17,MATCH($A250,NG!A$2:A$17,1)+1),INDEX(NG!A$2:A$17,MATCH($A250,NG!A$2:A$17,1)):INDEX(NG!A$2:A$17,MATCH($A250,NG!A$2:A$17,1)+1))</f>
        <v>1.1157337195485928E-5</v>
      </c>
      <c r="K250" s="8">
        <f>FORECAST($A250,INDEX(NG!D$2:D$18,MATCH($A250,NG!C$2:C$18,1)):INDEX(NG!D$2:D$18,MATCH($A250,NG!C$2:C$18,1)+1),INDEX(NG!C$2:C$18,MATCH($A250,NG!C$2:C$18,1)):INDEX(NG!C$2:C$18,MATCH($A250,NG!C$2:C$18,1)+1))</f>
        <v>1.2098561951443875E-7</v>
      </c>
      <c r="L250" s="8">
        <f>FORECAST($A250,INDEX(NG!F$2:F$14,MATCH($A250,NG!E$2:E$14,1)):INDEX(NG!F$2:F$14,MATCH($A250,NG!E$2:E$14,1)+1),INDEX(NG!E$2:E$14,MATCH($A250,NG!E$2:E$14,1)):INDEX(NG!E$2:E$14,MATCH($A250,NG!E$2:E$14,1)+1))</f>
        <v>5.8457791445062493E-7</v>
      </c>
      <c r="M250" s="8">
        <f>FORECAST($A250,INDEX(NG!H$2:H$14,MATCH($A250,NG!G$2:G$14,1)):INDEX(NG!H$2:H$14,MATCH($A250,NG!G$2:G$14,1)+1),INDEX(NG!G$2:G$14,MATCH($A250,NG!G$2:G$14,1)):INDEX(NG!G$2:G$14,MATCH($A250,NG!G$2:G$14,1)+1))</f>
        <v>3.9625284581550835E-8</v>
      </c>
      <c r="N250" s="3">
        <v>3.0000000000000001E-6</v>
      </c>
      <c r="O250" s="3">
        <v>5.0000000000000003E-10</v>
      </c>
    </row>
    <row r="251" spans="1:15" x14ac:dyDescent="0.35">
      <c r="A251">
        <v>249</v>
      </c>
      <c r="B251" s="39">
        <f t="shared" si="7"/>
        <v>-249</v>
      </c>
      <c r="C251" s="39">
        <v>0</v>
      </c>
      <c r="D251" s="39">
        <v>0</v>
      </c>
      <c r="E251" s="40">
        <v>24.25024464650134</v>
      </c>
      <c r="F251" s="7">
        <f>FORECAST(A251,INDEX(ross!I$3:I$960,MATCH(A251,ross!B$3:B$960,1)):INDEX(ross!I$3:I$960,MATCH(A251,ross!B$3:B$960,1)+1),INDEX(ross!B$3:B$960,MATCH(A251,ross!B$3:B$960,1)):INDEX(ross!B$3:B$960,MATCH(A251,ross!B$3:B$960,1)+1))</f>
        <v>3.312946717016044</v>
      </c>
      <c r="G251" s="3">
        <f t="shared" si="6"/>
        <v>1.0000000000000001E-30</v>
      </c>
      <c r="H251" s="9">
        <f>FORECAST(A251,INDEX('18O'!C$3:C$29,MATCH(A251,'18O'!A$3:A$29,1)):INDEX('18O'!C$3:C$29,MATCH(A251,'18O'!A$3:A$29,1)+1),INDEX('18O'!A$3:A$29,MATCH(A251,'18O'!A$3:A$29,1)):INDEX('18O'!A$3:A$29,MATCH(A251,'18O'!A$3:A$29,1)+1))</f>
        <v>111.38888888888887</v>
      </c>
      <c r="I251" s="27">
        <f>'39Ar'!E251</f>
        <v>0.67999999999999972</v>
      </c>
      <c r="J251" s="8">
        <f>FORECAST($A251,INDEX(NG!B$2:B$17,MATCH($A251,NG!A$2:A$17,1)):INDEX(NG!B$2:B$17,MATCH($A251,NG!A$2:A$17,1)+1),INDEX(NG!A$2:A$17,MATCH($A251,NG!A$2:A$17,1)):INDEX(NG!A$2:A$17,MATCH($A251,NG!A$2:A$17,1)+1))</f>
        <v>1.1177508781122648E-5</v>
      </c>
      <c r="K251" s="8">
        <f>FORECAST($A251,INDEX(NG!D$2:D$18,MATCH($A251,NG!C$2:C$18,1)):INDEX(NG!D$2:D$18,MATCH($A251,NG!C$2:C$18,1)+1),INDEX(NG!C$2:C$18,MATCH($A251,NG!C$2:C$18,1)):INDEX(NG!C$2:C$18,MATCH($A251,NG!C$2:C$18,1)+1))</f>
        <v>1.2079122564092914E-7</v>
      </c>
      <c r="L251" s="8">
        <f>FORECAST($A251,INDEX(NG!F$2:F$14,MATCH($A251,NG!E$2:E$14,1)):INDEX(NG!F$2:F$14,MATCH($A251,NG!E$2:E$14,1)+1),INDEX(NG!E$2:E$14,MATCH($A251,NG!E$2:E$14,1)):INDEX(NG!E$2:E$14,MATCH($A251,NG!E$2:E$14,1)+1))</f>
        <v>5.8303606859344911E-7</v>
      </c>
      <c r="M251" s="8">
        <f>FORECAST($A251,INDEX(NG!H$2:H$14,MATCH($A251,NG!G$2:G$14,1)):INDEX(NG!H$2:H$14,MATCH($A251,NG!G$2:G$14,1)+1),INDEX(NG!G$2:G$14,MATCH($A251,NG!G$2:G$14,1)):INDEX(NG!G$2:G$14,MATCH($A251,NG!G$2:G$14,1)+1))</f>
        <v>3.9559481175640707E-8</v>
      </c>
      <c r="N251" s="3">
        <v>3.0000000000000001E-6</v>
      </c>
      <c r="O251" s="3">
        <v>5.0000000000000003E-10</v>
      </c>
    </row>
    <row r="252" spans="1:15" x14ac:dyDescent="0.35">
      <c r="A252">
        <v>250</v>
      </c>
      <c r="B252" s="39">
        <f t="shared" si="7"/>
        <v>-250</v>
      </c>
      <c r="C252" s="39">
        <v>0</v>
      </c>
      <c r="D252" s="39">
        <v>0</v>
      </c>
      <c r="E252" s="40">
        <v>24.320163498324657</v>
      </c>
      <c r="F252" s="7">
        <f>FORECAST(A252,INDEX(ross!I$3:I$960,MATCH(A252,ross!B$3:B$960,1)):INDEX(ross!I$3:I$960,MATCH(A252,ross!B$3:B$960,1)+1),INDEX(ross!B$3:B$960,MATCH(A252,ross!B$3:B$960,1)):INDEX(ross!B$3:B$960,MATCH(A252,ross!B$3:B$960,1)+1))</f>
        <v>3.3259890071573901</v>
      </c>
      <c r="G252" s="3">
        <f t="shared" si="6"/>
        <v>1.0000000000000001E-30</v>
      </c>
      <c r="H252" s="9">
        <f>FORECAST(A252,INDEX('18O'!C$3:C$29,MATCH(A252,'18O'!A$3:A$29,1)):INDEX('18O'!C$3:C$29,MATCH(A252,'18O'!A$3:A$29,1)+1),INDEX('18O'!A$3:A$29,MATCH(A252,'18O'!A$3:A$29,1)):INDEX('18O'!A$3:A$29,MATCH(A252,'18O'!A$3:A$29,1)+1))</f>
        <v>111.38888888888887</v>
      </c>
      <c r="I252" s="27">
        <v>1.0000000000000001E-5</v>
      </c>
      <c r="J252" s="8">
        <f>FORECAST($A252,INDEX(NG!B$2:B$17,MATCH($A252,NG!A$2:A$17,1)):INDEX(NG!B$2:B$17,MATCH($A252,NG!A$2:A$17,1)+1),INDEX(NG!A$2:A$17,MATCH($A252,NG!A$2:A$17,1)):INDEX(NG!A$2:A$17,MATCH($A252,NG!A$2:A$17,1)+1))</f>
        <v>1.1197680366759369E-5</v>
      </c>
      <c r="K252" s="8">
        <f>FORECAST($A252,INDEX(NG!D$2:D$18,MATCH($A252,NG!C$2:C$18,1)):INDEX(NG!D$2:D$18,MATCH($A252,NG!C$2:C$18,1)+1),INDEX(NG!C$2:C$18,MATCH($A252,NG!C$2:C$18,1)):INDEX(NG!C$2:C$18,MATCH($A252,NG!C$2:C$18,1)+1))</f>
        <v>1.205968317674195E-7</v>
      </c>
      <c r="L252" s="8">
        <f>FORECAST($A252,INDEX(NG!F$2:F$14,MATCH($A252,NG!E$2:E$14,1)):INDEX(NG!F$2:F$14,MATCH($A252,NG!E$2:E$14,1)+1),INDEX(NG!E$2:E$14,MATCH($A252,NG!E$2:E$14,1)):INDEX(NG!E$2:E$14,MATCH($A252,NG!E$2:E$14,1)+1))</f>
        <v>5.814942227362734E-7</v>
      </c>
      <c r="M252" s="8">
        <f>FORECAST($A252,INDEX(NG!H$2:H$14,MATCH($A252,NG!G$2:G$14,1)):INDEX(NG!H$2:H$14,MATCH($A252,NG!G$2:G$14,1)+1),INDEX(NG!G$2:G$14,MATCH($A252,NG!G$2:G$14,1)):INDEX(NG!G$2:G$14,MATCH($A252,NG!G$2:G$14,1)+1))</f>
        <v>3.9493677769730579E-8</v>
      </c>
      <c r="N252" s="3">
        <v>3.0000000000000001E-6</v>
      </c>
      <c r="O252" s="3">
        <v>5.0000000000000003E-10</v>
      </c>
    </row>
    <row r="253" spans="1:15" x14ac:dyDescent="0.35">
      <c r="A253">
        <v>251</v>
      </c>
      <c r="B253" s="39">
        <f t="shared" si="7"/>
        <v>-251</v>
      </c>
      <c r="C253" s="39">
        <v>0</v>
      </c>
      <c r="D253" s="39">
        <v>0</v>
      </c>
      <c r="E253" s="40">
        <v>24.391355568353219</v>
      </c>
      <c r="F253" s="7">
        <f>FORECAST(A253,INDEX(ross!I$3:I$960,MATCH(A253,ross!B$3:B$960,1)):INDEX(ross!I$3:I$960,MATCH(A253,ross!B$3:B$960,1)+1),INDEX(ross!B$3:B$960,MATCH(A253,ross!B$3:B$960,1)):INDEX(ross!B$3:B$960,MATCH(A253,ross!B$3:B$960,1)+1))</f>
        <v>3.3441991177553714</v>
      </c>
      <c r="G253" s="3">
        <f t="shared" si="6"/>
        <v>1.0000000000000001E-30</v>
      </c>
      <c r="H253" s="9">
        <f>FORECAST(A253,INDEX('18O'!C$3:C$29,MATCH(A253,'18O'!A$3:A$29,1)):INDEX('18O'!C$3:C$29,MATCH(A253,'18O'!A$3:A$29,1)+1),INDEX('18O'!A$3:A$29,MATCH(A253,'18O'!A$3:A$29,1)):INDEX('18O'!A$3:A$29,MATCH(A253,'18O'!A$3:A$29,1)+1))</f>
        <v>111.38498316498314</v>
      </c>
      <c r="I253" s="27">
        <v>1.0000000000000001E-5</v>
      </c>
      <c r="J253" s="8">
        <f>FORECAST($A253,INDEX(NG!B$2:B$17,MATCH($A253,NG!A$2:A$17,1)):INDEX(NG!B$2:B$17,MATCH($A253,NG!A$2:A$17,1)+1),INDEX(NG!A$2:A$17,MATCH($A253,NG!A$2:A$17,1)):INDEX(NG!A$2:A$17,MATCH($A253,NG!A$2:A$17,1)+1))</f>
        <v>1.1217851952396093E-5</v>
      </c>
      <c r="K253" s="8">
        <f>FORECAST($A253,INDEX(NG!D$2:D$18,MATCH($A253,NG!C$2:C$18,1)):INDEX(NG!D$2:D$18,MATCH($A253,NG!C$2:C$18,1)+1),INDEX(NG!C$2:C$18,MATCH($A253,NG!C$2:C$18,1)):INDEX(NG!C$2:C$18,MATCH($A253,NG!C$2:C$18,1)+1))</f>
        <v>1.2040243789390989E-7</v>
      </c>
      <c r="L253" s="8">
        <f>FORECAST($A253,INDEX(NG!F$2:F$14,MATCH($A253,NG!E$2:E$14,1)):INDEX(NG!F$2:F$14,MATCH($A253,NG!E$2:E$14,1)+1),INDEX(NG!E$2:E$14,MATCH($A253,NG!E$2:E$14,1)):INDEX(NG!E$2:E$14,MATCH($A253,NG!E$2:E$14,1)+1))</f>
        <v>5.7995237687909758E-7</v>
      </c>
      <c r="M253" s="8">
        <f>FORECAST($A253,INDEX(NG!H$2:H$14,MATCH($A253,NG!G$2:G$14,1)):INDEX(NG!H$2:H$14,MATCH($A253,NG!G$2:G$14,1)+1),INDEX(NG!G$2:G$14,MATCH($A253,NG!G$2:G$14,1)):INDEX(NG!G$2:G$14,MATCH($A253,NG!G$2:G$14,1)+1))</f>
        <v>3.9427874363820457E-8</v>
      </c>
      <c r="N253" s="3">
        <v>3.0000000000000001E-6</v>
      </c>
      <c r="O253" s="3">
        <v>5.0000000000000003E-10</v>
      </c>
    </row>
    <row r="254" spans="1:15" x14ac:dyDescent="0.35">
      <c r="A254">
        <v>252</v>
      </c>
      <c r="B254" s="39">
        <f t="shared" si="7"/>
        <v>-252</v>
      </c>
      <c r="C254" s="39">
        <v>0</v>
      </c>
      <c r="D254" s="39">
        <v>0</v>
      </c>
      <c r="E254" s="40">
        <v>24.448213810612039</v>
      </c>
      <c r="F254" s="7">
        <f>FORECAST(A254,INDEX(ross!I$3:I$960,MATCH(A254,ross!B$3:B$960,1)):INDEX(ross!I$3:I$960,MATCH(A254,ross!B$3:B$960,1)+1),INDEX(ross!B$3:B$960,MATCH(A254,ross!B$3:B$960,1)):INDEX(ross!B$3:B$960,MATCH(A254,ross!B$3:B$960,1)+1))</f>
        <v>3.3788997864538652</v>
      </c>
      <c r="G254" s="3">
        <f t="shared" si="6"/>
        <v>1.0000000000000001E-30</v>
      </c>
      <c r="H254" s="9">
        <f>FORECAST(A254,INDEX('18O'!C$3:C$29,MATCH(A254,'18O'!A$3:A$29,1)):INDEX('18O'!C$3:C$29,MATCH(A254,'18O'!A$3:A$29,1)+1),INDEX('18O'!A$3:A$29,MATCH(A254,'18O'!A$3:A$29,1)):INDEX('18O'!A$3:A$29,MATCH(A254,'18O'!A$3:A$29,1)+1))</f>
        <v>111.37838383838383</v>
      </c>
      <c r="I254" s="27">
        <v>1.0000000000000001E-5</v>
      </c>
      <c r="J254" s="8">
        <f>FORECAST($A254,INDEX(NG!B$2:B$17,MATCH($A254,NG!A$2:A$17,1)):INDEX(NG!B$2:B$17,MATCH($A254,NG!A$2:A$17,1)+1),INDEX(NG!A$2:A$17,MATCH($A254,NG!A$2:A$17,1)):INDEX(NG!A$2:A$17,MATCH($A254,NG!A$2:A$17,1)+1))</f>
        <v>1.1238023538032813E-5</v>
      </c>
      <c r="K254" s="8">
        <f>FORECAST($A254,INDEX(NG!D$2:D$18,MATCH($A254,NG!C$2:C$18,1)):INDEX(NG!D$2:D$18,MATCH($A254,NG!C$2:C$18,1)+1),INDEX(NG!C$2:C$18,MATCH($A254,NG!C$2:C$18,1)):INDEX(NG!C$2:C$18,MATCH($A254,NG!C$2:C$18,1)+1))</f>
        <v>1.2020804402040027E-7</v>
      </c>
      <c r="L254" s="8">
        <f>FORECAST($A254,INDEX(NG!F$2:F$14,MATCH($A254,NG!E$2:E$14,1)):INDEX(NG!F$2:F$14,MATCH($A254,NG!E$2:E$14,1)+1),INDEX(NG!E$2:E$14,MATCH($A254,NG!E$2:E$14,1)):INDEX(NG!E$2:E$14,MATCH($A254,NG!E$2:E$14,1)+1))</f>
        <v>5.7841053102192187E-7</v>
      </c>
      <c r="M254" s="8">
        <f>FORECAST($A254,INDEX(NG!H$2:H$14,MATCH($A254,NG!G$2:G$14,1)):INDEX(NG!H$2:H$14,MATCH($A254,NG!G$2:G$14,1)+1),INDEX(NG!G$2:G$14,MATCH($A254,NG!G$2:G$14,1)):INDEX(NG!G$2:G$14,MATCH($A254,NG!G$2:G$14,1)+1))</f>
        <v>3.9362070957910335E-8</v>
      </c>
      <c r="N254" s="3">
        <v>3.0000000000000001E-6</v>
      </c>
      <c r="O254" s="3">
        <v>5.0000000000000003E-10</v>
      </c>
    </row>
    <row r="255" spans="1:15" x14ac:dyDescent="0.35">
      <c r="A255">
        <v>253</v>
      </c>
      <c r="B255" s="39">
        <f t="shared" si="7"/>
        <v>-253</v>
      </c>
      <c r="C255" s="39">
        <v>0</v>
      </c>
      <c r="D255" s="39">
        <v>0</v>
      </c>
      <c r="E255" s="40">
        <v>24.505169146618137</v>
      </c>
      <c r="F255" s="7">
        <f>FORECAST(A255,INDEX(ross!I$3:I$960,MATCH(A255,ross!B$3:B$960,1)):INDEX(ross!I$3:I$960,MATCH(A255,ross!B$3:B$960,1)+1),INDEX(ross!B$3:B$960,MATCH(A255,ross!B$3:B$960,1)):INDEX(ross!B$3:B$960,MATCH(A255,ross!B$3:B$960,1)+1))</f>
        <v>3.4337654788042151</v>
      </c>
      <c r="G255" s="3">
        <f t="shared" si="6"/>
        <v>1.0000000000000001E-30</v>
      </c>
      <c r="H255" s="9">
        <f>FORECAST(A255,INDEX('18O'!C$3:C$29,MATCH(A255,'18O'!A$3:A$29,1)):INDEX('18O'!C$3:C$29,MATCH(A255,'18O'!A$3:A$29,1)+1),INDEX('18O'!A$3:A$29,MATCH(A255,'18O'!A$3:A$29,1)):INDEX('18O'!A$3:A$29,MATCH(A255,'18O'!A$3:A$29,1)+1))</f>
        <v>111.3717845117845</v>
      </c>
      <c r="I255" s="27">
        <v>1.0000000000000001E-5</v>
      </c>
      <c r="J255" s="8">
        <f>FORECAST($A255,INDEX(NG!B$2:B$17,MATCH($A255,NG!A$2:A$17,1)):INDEX(NG!B$2:B$17,MATCH($A255,NG!A$2:A$17,1)+1),INDEX(NG!A$2:A$17,MATCH($A255,NG!A$2:A$17,1)):INDEX(NG!A$2:A$17,MATCH($A255,NG!A$2:A$17,1)+1))</f>
        <v>1.1258195123669536E-5</v>
      </c>
      <c r="K255" s="8">
        <f>FORECAST($A255,INDEX(NG!D$2:D$18,MATCH($A255,NG!C$2:C$18,1)):INDEX(NG!D$2:D$18,MATCH($A255,NG!C$2:C$18,1)+1),INDEX(NG!C$2:C$18,MATCH($A255,NG!C$2:C$18,1)):INDEX(NG!C$2:C$18,MATCH($A255,NG!C$2:C$18,1)+1))</f>
        <v>1.2001365014689063E-7</v>
      </c>
      <c r="L255" s="8">
        <f>FORECAST($A255,INDEX(NG!F$2:F$14,MATCH($A255,NG!E$2:E$14,1)):INDEX(NG!F$2:F$14,MATCH($A255,NG!E$2:E$14,1)+1),INDEX(NG!E$2:E$14,MATCH($A255,NG!E$2:E$14,1)):INDEX(NG!E$2:E$14,MATCH($A255,NG!E$2:E$14,1)+1))</f>
        <v>5.7686868516474616E-7</v>
      </c>
      <c r="M255" s="8">
        <f>FORECAST($A255,INDEX(NG!H$2:H$14,MATCH($A255,NG!G$2:G$14,1)):INDEX(NG!H$2:H$14,MATCH($A255,NG!G$2:G$14,1)+1),INDEX(NG!G$2:G$14,MATCH($A255,NG!G$2:G$14,1)):INDEX(NG!G$2:G$14,MATCH($A255,NG!G$2:G$14,1)+1))</f>
        <v>3.9296267552000207E-8</v>
      </c>
      <c r="N255" s="3">
        <v>3.0000000000000001E-6</v>
      </c>
      <c r="O255" s="3">
        <v>5.0000000000000003E-10</v>
      </c>
    </row>
    <row r="256" spans="1:15" x14ac:dyDescent="0.35">
      <c r="A256">
        <v>254</v>
      </c>
      <c r="B256" s="39">
        <f t="shared" si="7"/>
        <v>-254</v>
      </c>
      <c r="C256" s="39">
        <v>0</v>
      </c>
      <c r="D256" s="39">
        <v>0</v>
      </c>
      <c r="E256" s="40">
        <v>24.555589022138214</v>
      </c>
      <c r="F256" s="7">
        <f>FORECAST(A256,INDEX(ross!I$3:I$960,MATCH(A256,ross!B$3:B$960,1)):INDEX(ross!I$3:I$960,MATCH(A256,ross!B$3:B$960,1)+1),INDEX(ross!B$3:B$960,MATCH(A256,ross!B$3:B$960,1)):INDEX(ross!B$3:B$960,MATCH(A256,ross!B$3:B$960,1)+1))</f>
        <v>3.5429793326813197</v>
      </c>
      <c r="G256" s="3">
        <f t="shared" si="6"/>
        <v>1.0000000000000001E-30</v>
      </c>
      <c r="H256" s="9">
        <f>FORECAST(A256,INDEX('18O'!C$3:C$29,MATCH(A256,'18O'!A$3:A$29,1)):INDEX('18O'!C$3:C$29,MATCH(A256,'18O'!A$3:A$29,1)+1),INDEX('18O'!A$3:A$29,MATCH(A256,'18O'!A$3:A$29,1)):INDEX('18O'!A$3:A$29,MATCH(A256,'18O'!A$3:A$29,1)+1))</f>
        <v>111.36518518518518</v>
      </c>
      <c r="I256" s="27">
        <v>1.0000000000000001E-5</v>
      </c>
      <c r="J256" s="8">
        <f>FORECAST($A256,INDEX(NG!B$2:B$17,MATCH($A256,NG!A$2:A$17,1)):INDEX(NG!B$2:B$17,MATCH($A256,NG!A$2:A$17,1)+1),INDEX(NG!A$2:A$17,MATCH($A256,NG!A$2:A$17,1)):INDEX(NG!A$2:A$17,MATCH($A256,NG!A$2:A$17,1)+1))</f>
        <v>1.1278366709306258E-5</v>
      </c>
      <c r="K256" s="8">
        <f>FORECAST($A256,INDEX(NG!D$2:D$18,MATCH($A256,NG!C$2:C$18,1)):INDEX(NG!D$2:D$18,MATCH($A256,NG!C$2:C$18,1)+1),INDEX(NG!C$2:C$18,MATCH($A256,NG!C$2:C$18,1)):INDEX(NG!C$2:C$18,MATCH($A256,NG!C$2:C$18,1)+1))</f>
        <v>1.1981925627338102E-7</v>
      </c>
      <c r="L256" s="8">
        <f>FORECAST($A256,INDEX(NG!F$2:F$14,MATCH($A256,NG!E$2:E$14,1)):INDEX(NG!F$2:F$14,MATCH($A256,NG!E$2:E$14,1)+1),INDEX(NG!E$2:E$14,MATCH($A256,NG!E$2:E$14,1)):INDEX(NG!E$2:E$14,MATCH($A256,NG!E$2:E$14,1)+1))</f>
        <v>5.7532683930757045E-7</v>
      </c>
      <c r="M256" s="8">
        <f>FORECAST($A256,INDEX(NG!H$2:H$14,MATCH($A256,NG!G$2:G$14,1)):INDEX(NG!H$2:H$14,MATCH($A256,NG!G$2:G$14,1)+1),INDEX(NG!G$2:G$14,MATCH($A256,NG!G$2:G$14,1)):INDEX(NG!G$2:G$14,MATCH($A256,NG!G$2:G$14,1)+1))</f>
        <v>3.9230464146090085E-8</v>
      </c>
      <c r="N256" s="3">
        <v>3.0000000000000001E-6</v>
      </c>
      <c r="O256" s="3">
        <v>5.0000000000000003E-10</v>
      </c>
    </row>
    <row r="257" spans="1:15" x14ac:dyDescent="0.35">
      <c r="A257">
        <v>255</v>
      </c>
      <c r="B257" s="39">
        <f t="shared" si="7"/>
        <v>-255</v>
      </c>
      <c r="C257" s="39">
        <v>0</v>
      </c>
      <c r="D257" s="39">
        <v>0</v>
      </c>
      <c r="E257" s="40">
        <v>24.601581345089507</v>
      </c>
      <c r="F257" s="7">
        <f>FORECAST(A257,INDEX(ross!I$3:I$960,MATCH(A257,ross!B$3:B$960,1)):INDEX(ross!I$3:I$960,MATCH(A257,ross!B$3:B$960,1)+1),INDEX(ross!B$3:B$960,MATCH(A257,ross!B$3:B$960,1)):INDEX(ross!B$3:B$960,MATCH(A257,ross!B$3:B$960,1)+1))</f>
        <v>3.7155286233138796</v>
      </c>
      <c r="G257" s="3">
        <f t="shared" si="6"/>
        <v>1.0000000000000001E-30</v>
      </c>
      <c r="H257" s="9">
        <f>FORECAST(A257,INDEX('18O'!C$3:C$29,MATCH(A257,'18O'!A$3:A$29,1)):INDEX('18O'!C$3:C$29,MATCH(A257,'18O'!A$3:A$29,1)+1),INDEX('18O'!A$3:A$29,MATCH(A257,'18O'!A$3:A$29,1)):INDEX('18O'!A$3:A$29,MATCH(A257,'18O'!A$3:A$29,1)+1))</f>
        <v>111.35858585858585</v>
      </c>
      <c r="I257" s="27">
        <v>1.0000000000000001E-5</v>
      </c>
      <c r="J257" s="8">
        <f>FORECAST($A257,INDEX(NG!B$2:B$17,MATCH($A257,NG!A$2:A$17,1)):INDEX(NG!B$2:B$17,MATCH($A257,NG!A$2:A$17,1)+1),INDEX(NG!A$2:A$17,MATCH($A257,NG!A$2:A$17,1)):INDEX(NG!A$2:A$17,MATCH($A257,NG!A$2:A$17,1)+1))</f>
        <v>1.1658647768821698E-5</v>
      </c>
      <c r="K257" s="8">
        <f>FORECAST($A257,INDEX(NG!D$2:D$18,MATCH($A257,NG!C$2:C$18,1)):INDEX(NG!D$2:D$18,MATCH($A257,NG!C$2:C$18,1)+1),INDEX(NG!C$2:C$18,MATCH($A257,NG!C$2:C$18,1)):INDEX(NG!C$2:C$18,MATCH($A257,NG!C$2:C$18,1)+1))</f>
        <v>1.1898695420313539E-7</v>
      </c>
      <c r="L257" s="8">
        <f>FORECAST($A257,INDEX(NG!F$2:F$14,MATCH($A257,NG!E$2:E$14,1)):INDEX(NG!F$2:F$14,MATCH($A257,NG!E$2:E$14,1)+1),INDEX(NG!E$2:E$14,MATCH($A257,NG!E$2:E$14,1)):INDEX(NG!E$2:E$14,MATCH($A257,NG!E$2:E$14,1)+1))</f>
        <v>5.6537820936379574E-7</v>
      </c>
      <c r="M257" s="8">
        <f>FORECAST($A257,INDEX(NG!H$2:H$14,MATCH($A257,NG!G$2:G$14,1)):INDEX(NG!H$2:H$14,MATCH($A257,NG!G$2:G$14,1)+1),INDEX(NG!G$2:G$14,MATCH($A257,NG!G$2:G$14,1)):INDEX(NG!G$2:G$14,MATCH($A257,NG!G$2:G$14,1)+1))</f>
        <v>3.8440777472533269E-8</v>
      </c>
      <c r="N257" s="3">
        <v>3.0000000000000001E-6</v>
      </c>
      <c r="O257" s="3">
        <v>5.0000000000000003E-10</v>
      </c>
    </row>
    <row r="258" spans="1:15" x14ac:dyDescent="0.35">
      <c r="A258">
        <v>256</v>
      </c>
      <c r="B258" s="39">
        <f t="shared" si="7"/>
        <v>-256</v>
      </c>
      <c r="C258" s="39">
        <v>0</v>
      </c>
      <c r="D258" s="39">
        <v>0</v>
      </c>
      <c r="E258" s="40">
        <v>24.646938434523911</v>
      </c>
      <c r="F258" s="7">
        <f>FORECAST(A258,INDEX(ross!I$3:I$960,MATCH(A258,ross!B$3:B$960,1)):INDEX(ross!I$3:I$960,MATCH(A258,ross!B$3:B$960,1)+1),INDEX(ross!B$3:B$960,MATCH(A258,ross!B$3:B$960,1)):INDEX(ross!B$3:B$960,MATCH(A258,ross!B$3:B$960,1)+1))</f>
        <v>3.9519052317811756</v>
      </c>
      <c r="G258" s="3">
        <f t="shared" si="6"/>
        <v>1.0000000000000001E-30</v>
      </c>
      <c r="H258" s="9">
        <f>FORECAST(A258,INDEX('18O'!C$3:C$29,MATCH(A258,'18O'!A$3:A$29,1)):INDEX('18O'!C$3:C$29,MATCH(A258,'18O'!A$3:A$29,1)+1),INDEX('18O'!A$3:A$29,MATCH(A258,'18O'!A$3:A$29,1)):INDEX('18O'!A$3:A$29,MATCH(A258,'18O'!A$3:A$29,1)+1))</f>
        <v>111.35166499833166</v>
      </c>
      <c r="I258" s="27">
        <v>1.0000000000000001E-5</v>
      </c>
      <c r="J258" s="8">
        <f>FORECAST($A258,INDEX(NG!B$2:B$17,MATCH($A258,NG!A$2:A$17,1)):INDEX(NG!B$2:B$17,MATCH($A258,NG!A$2:A$17,1)+1),INDEX(NG!A$2:A$17,MATCH($A258,NG!A$2:A$17,1)):INDEX(NG!A$2:A$17,MATCH($A258,NG!A$2:A$17,1)+1))</f>
        <v>1.207453515833863E-5</v>
      </c>
      <c r="K258" s="8">
        <f>FORECAST($A258,INDEX(NG!D$2:D$18,MATCH($A258,NG!C$2:C$18,1)):INDEX(NG!D$2:D$18,MATCH($A258,NG!C$2:C$18,1)+1),INDEX(NG!C$2:C$18,MATCH($A258,NG!C$2:C$18,1)):INDEX(NG!C$2:C$18,MATCH($A258,NG!C$2:C$18,1)+1))</f>
        <v>1.1809157806399898E-7</v>
      </c>
      <c r="L258" s="8">
        <f>FORECAST($A258,INDEX(NG!F$2:F$14,MATCH($A258,NG!E$2:E$14,1)):INDEX(NG!F$2:F$14,MATCH($A258,NG!E$2:E$14,1)+1),INDEX(NG!E$2:E$14,MATCH($A258,NG!E$2:E$14,1)):INDEX(NG!E$2:E$14,MATCH($A258,NG!E$2:E$14,1)+1))</f>
        <v>5.5459834683617725E-7</v>
      </c>
      <c r="M258" s="8">
        <f>FORECAST($A258,INDEX(NG!H$2:H$14,MATCH($A258,NG!G$2:G$14,1)):INDEX(NG!H$2:H$14,MATCH($A258,NG!G$2:G$14,1)+1),INDEX(NG!G$2:G$14,MATCH($A258,NG!G$2:G$14,1)):INDEX(NG!G$2:G$14,MATCH($A258,NG!G$2:G$14,1)+1))</f>
        <v>3.7579515824197955E-8</v>
      </c>
      <c r="N258" s="3">
        <v>3.0000000000000001E-6</v>
      </c>
      <c r="O258" s="3">
        <v>5.0000000000000003E-10</v>
      </c>
    </row>
    <row r="259" spans="1:15" x14ac:dyDescent="0.35">
      <c r="A259">
        <v>257</v>
      </c>
      <c r="B259" s="39">
        <f t="shared" si="7"/>
        <v>-257</v>
      </c>
      <c r="C259" s="39">
        <v>0</v>
      </c>
      <c r="D259" s="39">
        <v>0</v>
      </c>
      <c r="E259" s="40">
        <v>24.684419790410551</v>
      </c>
      <c r="F259" s="7">
        <f>FORECAST(A259,INDEX(ross!I$3:I$960,MATCH(A259,ross!B$3:B$960,1)):INDEX(ross!I$3:I$960,MATCH(A259,ross!B$3:B$960,1)+1),INDEX(ross!B$3:B$960,MATCH(A259,ross!B$3:B$960,1)):INDEX(ross!B$3:B$960,MATCH(A259,ross!B$3:B$960,1)+1))</f>
        <v>4.162760872288402</v>
      </c>
      <c r="G259" s="3">
        <f t="shared" ref="G259:G322" si="8">1E-30</f>
        <v>1.0000000000000001E-30</v>
      </c>
      <c r="H259" s="9">
        <f>FORECAST(A259,INDEX('18O'!C$3:C$29,MATCH(A259,'18O'!A$3:A$29,1)):INDEX('18O'!C$3:C$29,MATCH(A259,'18O'!A$3:A$29,1)+1),INDEX('18O'!A$3:A$29,MATCH(A259,'18O'!A$3:A$29,1)):INDEX('18O'!A$3:A$29,MATCH(A259,'18O'!A$3:A$29,1)+1))</f>
        <v>111.34447113780446</v>
      </c>
      <c r="I259" s="27">
        <v>1.0000000000000001E-5</v>
      </c>
      <c r="J259" s="8">
        <f>FORECAST($A259,INDEX(NG!B$2:B$17,MATCH($A259,NG!A$2:A$17,1)):INDEX(NG!B$2:B$17,MATCH($A259,NG!A$2:A$17,1)+1),INDEX(NG!A$2:A$17,MATCH($A259,NG!A$2:A$17,1)):INDEX(NG!A$2:A$17,MATCH($A259,NG!A$2:A$17,1)+1))</f>
        <v>1.2490422547855562E-5</v>
      </c>
      <c r="K259" s="8">
        <f>FORECAST($A259,INDEX(NG!D$2:D$18,MATCH($A259,NG!C$2:C$18,1)):INDEX(NG!D$2:D$18,MATCH($A259,NG!C$2:C$18,1)+1),INDEX(NG!C$2:C$18,MATCH($A259,NG!C$2:C$18,1)):INDEX(NG!C$2:C$18,MATCH($A259,NG!C$2:C$18,1)+1))</f>
        <v>1.1719620192486257E-7</v>
      </c>
      <c r="L259" s="8">
        <f>FORECAST($A259,INDEX(NG!F$2:F$14,MATCH($A259,NG!E$2:E$14,1)):INDEX(NG!F$2:F$14,MATCH($A259,NG!E$2:E$14,1)+1),INDEX(NG!E$2:E$14,MATCH($A259,NG!E$2:E$14,1)):INDEX(NG!E$2:E$14,MATCH($A259,NG!E$2:E$14,1)+1))</f>
        <v>5.4381848430855877E-7</v>
      </c>
      <c r="M259" s="8">
        <f>FORECAST($A259,INDEX(NG!H$2:H$14,MATCH($A259,NG!G$2:G$14,1)):INDEX(NG!H$2:H$14,MATCH($A259,NG!G$2:G$14,1)+1),INDEX(NG!G$2:G$14,MATCH($A259,NG!G$2:G$14,1)):INDEX(NG!G$2:G$14,MATCH($A259,NG!G$2:G$14,1)+1))</f>
        <v>3.6718254175862641E-8</v>
      </c>
      <c r="N259" s="3">
        <v>3.0000000000000001E-6</v>
      </c>
      <c r="O259" s="3">
        <v>5.0000000000000003E-10</v>
      </c>
    </row>
    <row r="260" spans="1:15" x14ac:dyDescent="0.35">
      <c r="A260">
        <v>258</v>
      </c>
      <c r="B260" s="39">
        <f t="shared" ref="B260:B323" si="9">-A260</f>
        <v>-258</v>
      </c>
      <c r="C260" s="39">
        <v>0</v>
      </c>
      <c r="D260" s="39">
        <v>0</v>
      </c>
      <c r="E260" s="40">
        <v>24.715709785223687</v>
      </c>
      <c r="F260" s="7">
        <f>FORECAST(A260,INDEX(ross!I$3:I$960,MATCH(A260,ross!B$3:B$960,1)):INDEX(ross!I$3:I$960,MATCH(A260,ross!B$3:B$960,1)+1),INDEX(ross!B$3:B$960,MATCH(A260,ross!B$3:B$960,1)):INDEX(ross!B$3:B$960,MATCH(A260,ross!B$3:B$960,1)+1))</f>
        <v>4.3932801970259447</v>
      </c>
      <c r="G260" s="3">
        <f t="shared" si="8"/>
        <v>1.0000000000000001E-30</v>
      </c>
      <c r="H260" s="9">
        <f>FORECAST(A260,INDEX('18O'!C$3:C$29,MATCH(A260,'18O'!A$3:A$29,1)):INDEX('18O'!C$3:C$29,MATCH(A260,'18O'!A$3:A$29,1)+1),INDEX('18O'!A$3:A$29,MATCH(A260,'18O'!A$3:A$29,1)):INDEX('18O'!A$3:A$29,MATCH(A260,'18O'!A$3:A$29,1)+1))</f>
        <v>111.33727727727727</v>
      </c>
      <c r="I260" s="27">
        <v>1.0000000000000001E-5</v>
      </c>
      <c r="J260" s="8">
        <f>FORECAST($A260,INDEX(NG!B$2:B$17,MATCH($A260,NG!A$2:A$17,1)):INDEX(NG!B$2:B$17,MATCH($A260,NG!A$2:A$17,1)+1),INDEX(NG!A$2:A$17,MATCH($A260,NG!A$2:A$17,1)):INDEX(NG!A$2:A$17,MATCH($A260,NG!A$2:A$17,1)+1))</f>
        <v>1.2906309937372481E-5</v>
      </c>
      <c r="K260" s="8">
        <f>FORECAST($A260,INDEX(NG!D$2:D$18,MATCH($A260,NG!C$2:C$18,1)):INDEX(NG!D$2:D$18,MATCH($A260,NG!C$2:C$18,1)+1),INDEX(NG!C$2:C$18,MATCH($A260,NG!C$2:C$18,1)):INDEX(NG!C$2:C$18,MATCH($A260,NG!C$2:C$18,1)+1))</f>
        <v>1.1630082578572616E-7</v>
      </c>
      <c r="L260" s="8">
        <f>FORECAST($A260,INDEX(NG!F$2:F$14,MATCH($A260,NG!E$2:E$14,1)):INDEX(NG!F$2:F$14,MATCH($A260,NG!E$2:E$14,1)+1),INDEX(NG!E$2:E$14,MATCH($A260,NG!E$2:E$14,1)):INDEX(NG!E$2:E$14,MATCH($A260,NG!E$2:E$14,1)+1))</f>
        <v>5.3303862178094028E-7</v>
      </c>
      <c r="M260" s="8">
        <f>FORECAST($A260,INDEX(NG!H$2:H$14,MATCH($A260,NG!G$2:G$14,1)):INDEX(NG!H$2:H$14,MATCH($A260,NG!G$2:G$14,1)+1),INDEX(NG!G$2:G$14,MATCH($A260,NG!G$2:G$14,1)):INDEX(NG!G$2:G$14,MATCH($A260,NG!G$2:G$14,1)+1))</f>
        <v>3.5856992527527327E-8</v>
      </c>
      <c r="N260" s="3">
        <v>3.0000000000000001E-6</v>
      </c>
      <c r="O260" s="3">
        <v>5.0000000000000003E-10</v>
      </c>
    </row>
    <row r="261" spans="1:15" x14ac:dyDescent="0.35">
      <c r="A261">
        <v>259</v>
      </c>
      <c r="B261" s="39">
        <f t="shared" si="9"/>
        <v>-259</v>
      </c>
      <c r="C261" s="39">
        <v>0</v>
      </c>
      <c r="D261" s="39">
        <v>0</v>
      </c>
      <c r="E261" s="40">
        <v>24.730869679724766</v>
      </c>
      <c r="F261" s="7">
        <f>FORECAST(A261,INDEX(ross!I$3:I$960,MATCH(A261,ross!B$3:B$960,1)):INDEX(ross!I$3:I$960,MATCH(A261,ross!B$3:B$960,1)+1),INDEX(ross!B$3:B$960,MATCH(A261,ross!B$3:B$960,1)):INDEX(ross!B$3:B$960,MATCH(A261,ross!B$3:B$960,1)+1))</f>
        <v>4.5686582040336567</v>
      </c>
      <c r="G261" s="3">
        <f t="shared" si="8"/>
        <v>1.0000000000000001E-30</v>
      </c>
      <c r="H261" s="9">
        <f>FORECAST(A261,INDEX('18O'!C$3:C$29,MATCH(A261,'18O'!A$3:A$29,1)):INDEX('18O'!C$3:C$29,MATCH(A261,'18O'!A$3:A$29,1)+1),INDEX('18O'!A$3:A$29,MATCH(A261,'18O'!A$3:A$29,1)):INDEX('18O'!A$3:A$29,MATCH(A261,'18O'!A$3:A$29,1)+1))</f>
        <v>111.33008341675009</v>
      </c>
      <c r="I261" s="27">
        <v>1.0000000000000001E-5</v>
      </c>
      <c r="J261" s="8">
        <f>FORECAST($A261,INDEX(NG!B$2:B$17,MATCH($A261,NG!A$2:A$17,1)):INDEX(NG!B$2:B$17,MATCH($A261,NG!A$2:A$17,1)+1),INDEX(NG!A$2:A$17,MATCH($A261,NG!A$2:A$17,1)):INDEX(NG!A$2:A$17,MATCH($A261,NG!A$2:A$17,1)+1))</f>
        <v>1.3322197326889412E-5</v>
      </c>
      <c r="K261" s="8">
        <f>FORECAST($A261,INDEX(NG!D$2:D$18,MATCH($A261,NG!C$2:C$18,1)):INDEX(NG!D$2:D$18,MATCH($A261,NG!C$2:C$18,1)+1),INDEX(NG!C$2:C$18,MATCH($A261,NG!C$2:C$18,1)):INDEX(NG!C$2:C$18,MATCH($A261,NG!C$2:C$18,1)+1))</f>
        <v>1.1540544964658975E-7</v>
      </c>
      <c r="L261" s="8">
        <f>FORECAST($A261,INDEX(NG!F$2:F$14,MATCH($A261,NG!E$2:E$14,1)):INDEX(NG!F$2:F$14,MATCH($A261,NG!E$2:E$14,1)+1),INDEX(NG!E$2:E$14,MATCH($A261,NG!E$2:E$14,1)):INDEX(NG!E$2:E$14,MATCH($A261,NG!E$2:E$14,1)+1))</f>
        <v>5.2225875925332179E-7</v>
      </c>
      <c r="M261" s="8">
        <f>FORECAST($A261,INDEX(NG!H$2:H$14,MATCH($A261,NG!G$2:G$14,1)):INDEX(NG!H$2:H$14,MATCH($A261,NG!G$2:G$14,1)+1),INDEX(NG!G$2:G$14,MATCH($A261,NG!G$2:G$14,1)):INDEX(NG!G$2:G$14,MATCH($A261,NG!G$2:G$14,1)+1))</f>
        <v>3.4995730879191987E-8</v>
      </c>
      <c r="N261" s="3">
        <v>3.0000000000000001E-6</v>
      </c>
      <c r="O261" s="3">
        <v>5.0000000000000003E-10</v>
      </c>
    </row>
    <row r="262" spans="1:15" x14ac:dyDescent="0.35">
      <c r="A262">
        <v>260</v>
      </c>
      <c r="B262" s="39">
        <f t="shared" si="9"/>
        <v>-260</v>
      </c>
      <c r="C262" s="39">
        <v>0</v>
      </c>
      <c r="D262" s="39">
        <v>0</v>
      </c>
      <c r="E262" s="40">
        <v>24.749518231741519</v>
      </c>
      <c r="F262" s="7">
        <f>FORECAST(A262,INDEX(ross!I$3:I$960,MATCH(A262,ross!B$3:B$960,1)):INDEX(ross!I$3:I$960,MATCH(A262,ross!B$3:B$960,1)+1),INDEX(ross!B$3:B$960,MATCH(A262,ross!B$3:B$960,1)):INDEX(ross!B$3:B$960,MATCH(A262,ross!B$3:B$960,1)+1))</f>
        <v>4.7047773168976121</v>
      </c>
      <c r="G262" s="3">
        <f t="shared" si="8"/>
        <v>1.0000000000000001E-30</v>
      </c>
      <c r="H262" s="9">
        <f>FORECAST(A262,INDEX('18O'!C$3:C$29,MATCH(A262,'18O'!A$3:A$29,1)):INDEX('18O'!C$3:C$29,MATCH(A262,'18O'!A$3:A$29,1)+1),INDEX('18O'!A$3:A$29,MATCH(A262,'18O'!A$3:A$29,1)):INDEX('18O'!A$3:A$29,MATCH(A262,'18O'!A$3:A$29,1)+1))</f>
        <v>111.32288955622289</v>
      </c>
      <c r="I262" s="27">
        <v>1.0000000000000001E-5</v>
      </c>
      <c r="J262" s="8">
        <f>FORECAST($A262,INDEX(NG!B$2:B$17,MATCH($A262,NG!A$2:A$17,1)):INDEX(NG!B$2:B$17,MATCH($A262,NG!A$2:A$17,1)+1),INDEX(NG!A$2:A$17,MATCH($A262,NG!A$2:A$17,1)):INDEX(NG!A$2:A$17,MATCH($A262,NG!A$2:A$17,1)+1))</f>
        <v>1.3738084716406344E-5</v>
      </c>
      <c r="K262" s="8">
        <f>FORECAST($A262,INDEX(NG!D$2:D$18,MATCH($A262,NG!C$2:C$18,1)):INDEX(NG!D$2:D$18,MATCH($A262,NG!C$2:C$18,1)+1),INDEX(NG!C$2:C$18,MATCH($A262,NG!C$2:C$18,1)):INDEX(NG!C$2:C$18,MATCH($A262,NG!C$2:C$18,1)+1))</f>
        <v>1.1451007350745335E-7</v>
      </c>
      <c r="L262" s="8">
        <f>FORECAST($A262,INDEX(NG!F$2:F$14,MATCH($A262,NG!E$2:E$14,1)):INDEX(NG!F$2:F$14,MATCH($A262,NG!E$2:E$14,1)+1),INDEX(NG!E$2:E$14,MATCH($A262,NG!E$2:E$14,1)):INDEX(NG!E$2:E$14,MATCH($A262,NG!E$2:E$14,1)+1))</f>
        <v>5.1147889672570373E-7</v>
      </c>
      <c r="M262" s="8">
        <f>FORECAST($A262,INDEX(NG!H$2:H$14,MATCH($A262,NG!G$2:G$14,1)):INDEX(NG!H$2:H$14,MATCH($A262,NG!G$2:G$14,1)+1),INDEX(NG!G$2:G$14,MATCH($A262,NG!G$2:G$14,1)):INDEX(NG!G$2:G$14,MATCH($A262,NG!G$2:G$14,1)+1))</f>
        <v>3.4134469230856673E-8</v>
      </c>
      <c r="N262" s="3">
        <v>3.0000000000000001E-6</v>
      </c>
      <c r="O262" s="3">
        <v>5.0000000000000003E-10</v>
      </c>
    </row>
    <row r="263" spans="1:15" x14ac:dyDescent="0.35">
      <c r="A263">
        <v>261</v>
      </c>
      <c r="B263" s="39">
        <f t="shared" si="9"/>
        <v>-261</v>
      </c>
      <c r="C263" s="39">
        <v>0</v>
      </c>
      <c r="D263" s="39">
        <v>0</v>
      </c>
      <c r="E263" s="40">
        <v>24.756577835192047</v>
      </c>
      <c r="F263" s="7">
        <f>FORECAST(A263,INDEX(ross!I$3:I$960,MATCH(A263,ross!B$3:B$960,1)):INDEX(ross!I$3:I$960,MATCH(A263,ross!B$3:B$960,1)+1),INDEX(ross!B$3:B$960,MATCH(A263,ross!B$3:B$960,1)):INDEX(ross!B$3:B$960,MATCH(A263,ross!B$3:B$960,1)+1))</f>
        <v>4.8085215477468672</v>
      </c>
      <c r="G263" s="3">
        <f t="shared" si="8"/>
        <v>1.0000000000000001E-30</v>
      </c>
      <c r="H263" s="9">
        <f>FORECAST(A263,INDEX('18O'!C$3:C$29,MATCH(A263,'18O'!A$3:A$29,1)):INDEX('18O'!C$3:C$29,MATCH(A263,'18O'!A$3:A$29,1)+1),INDEX('18O'!A$3:A$29,MATCH(A263,'18O'!A$3:A$29,1)):INDEX('18O'!A$3:A$29,MATCH(A263,'18O'!A$3:A$29,1)+1))</f>
        <v>111.31569569569569</v>
      </c>
      <c r="I263" s="27">
        <v>1.0000000000000001E-5</v>
      </c>
      <c r="J263" s="8">
        <f>FORECAST($A263,INDEX(NG!B$2:B$17,MATCH($A263,NG!A$2:A$17,1)):INDEX(NG!B$2:B$17,MATCH($A263,NG!A$2:A$17,1)+1),INDEX(NG!A$2:A$17,MATCH($A263,NG!A$2:A$17,1)):INDEX(NG!A$2:A$17,MATCH($A263,NG!A$2:A$17,1)+1))</f>
        <v>1.4153972105923263E-5</v>
      </c>
      <c r="K263" s="8">
        <f>FORECAST($A263,INDEX(NG!D$2:D$18,MATCH($A263,NG!C$2:C$18,1)):INDEX(NG!D$2:D$18,MATCH($A263,NG!C$2:C$18,1)+1),INDEX(NG!C$2:C$18,MATCH($A263,NG!C$2:C$18,1)):INDEX(NG!C$2:C$18,MATCH($A263,NG!C$2:C$18,1)+1))</f>
        <v>1.1361469736831694E-7</v>
      </c>
      <c r="L263" s="8">
        <f>FORECAST($A263,INDEX(NG!F$2:F$14,MATCH($A263,NG!E$2:E$14,1)):INDEX(NG!F$2:F$14,MATCH($A263,NG!E$2:E$14,1)+1),INDEX(NG!E$2:E$14,MATCH($A263,NG!E$2:E$14,1)):INDEX(NG!E$2:E$14,MATCH($A263,NG!E$2:E$14,1)+1))</f>
        <v>5.0069903419808524E-7</v>
      </c>
      <c r="M263" s="8">
        <f>FORECAST($A263,INDEX(NG!H$2:H$14,MATCH($A263,NG!G$2:G$14,1)):INDEX(NG!H$2:H$14,MATCH($A263,NG!G$2:G$14,1)+1),INDEX(NG!G$2:G$14,MATCH($A263,NG!G$2:G$14,1)):INDEX(NG!G$2:G$14,MATCH($A263,NG!G$2:G$14,1)+1))</f>
        <v>3.3273207582521359E-8</v>
      </c>
      <c r="N263" s="3">
        <v>3.0000000000000001E-6</v>
      </c>
      <c r="O263" s="3">
        <v>5.0000000000000003E-10</v>
      </c>
    </row>
    <row r="264" spans="1:15" x14ac:dyDescent="0.35">
      <c r="A264">
        <v>262</v>
      </c>
      <c r="B264" s="39">
        <f t="shared" si="9"/>
        <v>-262</v>
      </c>
      <c r="C264" s="39">
        <v>0</v>
      </c>
      <c r="D264" s="39">
        <v>0</v>
      </c>
      <c r="E264" s="40">
        <v>24.768951727857463</v>
      </c>
      <c r="F264" s="7">
        <f>FORECAST(A264,INDEX(ross!I$3:I$960,MATCH(A264,ross!B$3:B$960,1)):INDEX(ross!I$3:I$960,MATCH(A264,ross!B$3:B$960,1)+1),INDEX(ross!B$3:B$960,MATCH(A264,ross!B$3:B$960,1)):INDEX(ross!B$3:B$960,MATCH(A264,ross!B$3:B$960,1)+1))</f>
        <v>4.876625907441313</v>
      </c>
      <c r="G264" s="3">
        <f t="shared" si="8"/>
        <v>1.0000000000000001E-30</v>
      </c>
      <c r="H264" s="9">
        <f>FORECAST(A264,INDEX('18O'!C$3:C$29,MATCH(A264,'18O'!A$3:A$29,1)):INDEX('18O'!C$3:C$29,MATCH(A264,'18O'!A$3:A$29,1)+1),INDEX('18O'!A$3:A$29,MATCH(A264,'18O'!A$3:A$29,1)):INDEX('18O'!A$3:A$29,MATCH(A264,'18O'!A$3:A$29,1)+1))</f>
        <v>111.3085018351685</v>
      </c>
      <c r="I264" s="27">
        <v>1.0000000000000001E-5</v>
      </c>
      <c r="J264" s="8">
        <f>FORECAST($A264,INDEX(NG!B$2:B$17,MATCH($A264,NG!A$2:A$17,1)):INDEX(NG!B$2:B$17,MATCH($A264,NG!A$2:A$17,1)+1),INDEX(NG!A$2:A$17,MATCH($A264,NG!A$2:A$17,1)):INDEX(NG!A$2:A$17,MATCH($A264,NG!A$2:A$17,1)+1))</f>
        <v>1.4569859495440195E-5</v>
      </c>
      <c r="K264" s="8">
        <f>FORECAST($A264,INDEX(NG!D$2:D$18,MATCH($A264,NG!C$2:C$18,1)):INDEX(NG!D$2:D$18,MATCH($A264,NG!C$2:C$18,1)+1),INDEX(NG!C$2:C$18,MATCH($A264,NG!C$2:C$18,1)):INDEX(NG!C$2:C$18,MATCH($A264,NG!C$2:C$18,1)+1))</f>
        <v>1.1271932122918056E-7</v>
      </c>
      <c r="L264" s="8">
        <f>FORECAST($A264,INDEX(NG!F$2:F$14,MATCH($A264,NG!E$2:E$14,1)):INDEX(NG!F$2:F$14,MATCH($A264,NG!E$2:E$14,1)+1),INDEX(NG!E$2:E$14,MATCH($A264,NG!E$2:E$14,1)):INDEX(NG!E$2:E$14,MATCH($A264,NG!E$2:E$14,1)+1))</f>
        <v>4.8991917167046675E-7</v>
      </c>
      <c r="M264" s="8">
        <f>FORECAST($A264,INDEX(NG!H$2:H$14,MATCH($A264,NG!G$2:G$14,1)):INDEX(NG!H$2:H$14,MATCH($A264,NG!G$2:G$14,1)+1),INDEX(NG!G$2:G$14,MATCH($A264,NG!G$2:G$14,1)):INDEX(NG!G$2:G$14,MATCH($A264,NG!G$2:G$14,1)+1))</f>
        <v>3.2411945934186045E-8</v>
      </c>
      <c r="N264" s="3">
        <v>3.0000000000000001E-6</v>
      </c>
      <c r="O264" s="3">
        <v>5.0000000000000003E-10</v>
      </c>
    </row>
    <row r="265" spans="1:15" x14ac:dyDescent="0.35">
      <c r="A265">
        <v>263</v>
      </c>
      <c r="B265" s="39">
        <f t="shared" si="9"/>
        <v>-263</v>
      </c>
      <c r="C265" s="39">
        <v>0</v>
      </c>
      <c r="D265" s="39">
        <v>0</v>
      </c>
      <c r="E265" s="40">
        <v>24.783432576916535</v>
      </c>
      <c r="F265" s="7">
        <f>FORECAST(A265,INDEX(ross!I$3:I$960,MATCH(A265,ross!B$3:B$960,1)):INDEX(ross!I$3:I$960,MATCH(A265,ross!B$3:B$960,1)+1),INDEX(ross!B$3:B$960,MATCH(A265,ross!B$3:B$960,1)):INDEX(ross!B$3:B$960,MATCH(A265,ross!B$3:B$960,1)+1))</f>
        <v>4.9109943791176622</v>
      </c>
      <c r="G265" s="3">
        <f t="shared" si="8"/>
        <v>1.0000000000000001E-30</v>
      </c>
      <c r="H265" s="9">
        <f>FORECAST(A265,INDEX('18O'!C$3:C$29,MATCH(A265,'18O'!A$3:A$29,1)):INDEX('18O'!C$3:C$29,MATCH(A265,'18O'!A$3:A$29,1)+1),INDEX('18O'!A$3:A$29,MATCH(A265,'18O'!A$3:A$29,1)):INDEX('18O'!A$3:A$29,MATCH(A265,'18O'!A$3:A$29,1)+1))</f>
        <v>111.3013079746413</v>
      </c>
      <c r="I265" s="27">
        <v>1.0000000000000001E-5</v>
      </c>
      <c r="J265" s="8">
        <f>FORECAST($A265,INDEX(NG!B$2:B$17,MATCH($A265,NG!A$2:A$17,1)):INDEX(NG!B$2:B$17,MATCH($A265,NG!A$2:A$17,1)+1),INDEX(NG!A$2:A$17,MATCH($A265,NG!A$2:A$17,1)):INDEX(NG!A$2:A$17,MATCH($A265,NG!A$2:A$17,1)+1))</f>
        <v>1.4985746884957127E-5</v>
      </c>
      <c r="K265" s="8">
        <f>FORECAST($A265,INDEX(NG!D$2:D$18,MATCH($A265,NG!C$2:C$18,1)):INDEX(NG!D$2:D$18,MATCH($A265,NG!C$2:C$18,1)+1),INDEX(NG!C$2:C$18,MATCH($A265,NG!C$2:C$18,1)):INDEX(NG!C$2:C$18,MATCH($A265,NG!C$2:C$18,1)+1))</f>
        <v>1.1182394509004415E-7</v>
      </c>
      <c r="L265" s="8">
        <f>FORECAST($A265,INDEX(NG!F$2:F$14,MATCH($A265,NG!E$2:E$14,1)):INDEX(NG!F$2:F$14,MATCH($A265,NG!E$2:E$14,1)+1),INDEX(NG!E$2:E$14,MATCH($A265,NG!E$2:E$14,1)):INDEX(NG!E$2:E$14,MATCH($A265,NG!E$2:E$14,1)+1))</f>
        <v>4.7913930914284826E-7</v>
      </c>
      <c r="M265" s="8">
        <f>FORECAST($A265,INDEX(NG!H$2:H$14,MATCH($A265,NG!G$2:G$14,1)):INDEX(NG!H$2:H$14,MATCH($A265,NG!G$2:G$14,1)+1),INDEX(NG!G$2:G$14,MATCH($A265,NG!G$2:G$14,1)):INDEX(NG!G$2:G$14,MATCH($A265,NG!G$2:G$14,1)+1))</f>
        <v>3.1550684285850731E-8</v>
      </c>
      <c r="N265" s="3">
        <v>3.0000000000000001E-6</v>
      </c>
      <c r="O265" s="3">
        <v>5.0000000000000003E-10</v>
      </c>
    </row>
    <row r="266" spans="1:15" x14ac:dyDescent="0.35">
      <c r="A266">
        <v>264</v>
      </c>
      <c r="B266" s="39">
        <f t="shared" si="9"/>
        <v>-264</v>
      </c>
      <c r="C266" s="39">
        <v>0</v>
      </c>
      <c r="D266" s="39">
        <v>0</v>
      </c>
      <c r="E266" s="40">
        <v>24.793316367728245</v>
      </c>
      <c r="F266" s="7">
        <f>FORECAST(A266,INDEX(ross!I$3:I$960,MATCH(A266,ross!B$3:B$960,1)):INDEX(ross!I$3:I$960,MATCH(A266,ross!B$3:B$960,1)+1),INDEX(ross!B$3:B$960,MATCH(A266,ross!B$3:B$960,1)):INDEX(ross!B$3:B$960,MATCH(A266,ross!B$3:B$960,1)+1))</f>
        <v>4.9422719581647172</v>
      </c>
      <c r="G266" s="3">
        <f t="shared" si="8"/>
        <v>1.0000000000000001E-30</v>
      </c>
      <c r="H266" s="9">
        <f>FORECAST(A266,INDEX('18O'!C$3:C$29,MATCH(A266,'18O'!A$3:A$29,1)):INDEX('18O'!C$3:C$29,MATCH(A266,'18O'!A$3:A$29,1)+1),INDEX('18O'!A$3:A$29,MATCH(A266,'18O'!A$3:A$29,1)):INDEX('18O'!A$3:A$29,MATCH(A266,'18O'!A$3:A$29,1)+1))</f>
        <v>111.29411411411411</v>
      </c>
      <c r="I266" s="27">
        <v>1.0000000000000001E-5</v>
      </c>
      <c r="J266" s="8">
        <f>FORECAST($A266,INDEX(NG!B$2:B$17,MATCH($A266,NG!A$2:A$17,1)):INDEX(NG!B$2:B$17,MATCH($A266,NG!A$2:A$17,1)+1),INDEX(NG!A$2:A$17,MATCH($A266,NG!A$2:A$17,1)):INDEX(NG!A$2:A$17,MATCH($A266,NG!A$2:A$17,1)+1))</f>
        <v>1.5401634274474045E-5</v>
      </c>
      <c r="K266" s="8">
        <f>FORECAST($A266,INDEX(NG!D$2:D$18,MATCH($A266,NG!C$2:C$18,1)):INDEX(NG!D$2:D$18,MATCH($A266,NG!C$2:C$18,1)+1),INDEX(NG!C$2:C$18,MATCH($A266,NG!C$2:C$18,1)):INDEX(NG!C$2:C$18,MATCH($A266,NG!C$2:C$18,1)+1))</f>
        <v>1.1092856895090774E-7</v>
      </c>
      <c r="L266" s="8">
        <f>FORECAST($A266,INDEX(NG!F$2:F$14,MATCH($A266,NG!E$2:E$14,1)):INDEX(NG!F$2:F$14,MATCH($A266,NG!E$2:E$14,1)+1),INDEX(NG!E$2:E$14,MATCH($A266,NG!E$2:E$14,1)):INDEX(NG!E$2:E$14,MATCH($A266,NG!E$2:E$14,1)+1))</f>
        <v>4.6835944661522978E-7</v>
      </c>
      <c r="M266" s="8">
        <f>FORECAST($A266,INDEX(NG!H$2:H$14,MATCH($A266,NG!G$2:G$14,1)):INDEX(NG!H$2:H$14,MATCH($A266,NG!G$2:G$14,1)+1),INDEX(NG!G$2:G$14,MATCH($A266,NG!G$2:G$14,1)):INDEX(NG!G$2:G$14,MATCH($A266,NG!G$2:G$14,1)+1))</f>
        <v>3.0689422637515417E-8</v>
      </c>
      <c r="N266" s="3">
        <v>3.0000000000000001E-6</v>
      </c>
      <c r="O266" s="3">
        <v>5.0000000000000003E-10</v>
      </c>
    </row>
    <row r="267" spans="1:15" x14ac:dyDescent="0.35">
      <c r="A267">
        <v>265</v>
      </c>
      <c r="B267" s="39">
        <f t="shared" si="9"/>
        <v>-265</v>
      </c>
      <c r="C267" s="39">
        <v>0</v>
      </c>
      <c r="D267" s="39">
        <v>0</v>
      </c>
      <c r="E267" s="40">
        <v>24.797817442002771</v>
      </c>
      <c r="F267" s="7">
        <f>FORECAST(A267,INDEX(ross!I$3:I$960,MATCH(A267,ross!B$3:B$960,1)):INDEX(ross!I$3:I$960,MATCH(A267,ross!B$3:B$960,1)+1),INDEX(ross!B$3:B$960,MATCH(A267,ross!B$3:B$960,1)):INDEX(ross!B$3:B$960,MATCH(A267,ross!B$3:B$960,1)+1))</f>
        <v>4.9661637336334277</v>
      </c>
      <c r="G267" s="3">
        <f t="shared" si="8"/>
        <v>1.0000000000000001E-30</v>
      </c>
      <c r="H267" s="9">
        <f>FORECAST(A267,INDEX('18O'!C$3:C$29,MATCH(A267,'18O'!A$3:A$29,1)):INDEX('18O'!C$3:C$29,MATCH(A267,'18O'!A$3:A$29,1)+1),INDEX('18O'!A$3:A$29,MATCH(A267,'18O'!A$3:A$29,1)):INDEX('18O'!A$3:A$29,MATCH(A267,'18O'!A$3:A$29,1)+1))</f>
        <v>111.28692025358693</v>
      </c>
      <c r="I267" s="27">
        <v>1.0000000000000001E-5</v>
      </c>
      <c r="J267" s="8">
        <f>FORECAST($A267,INDEX(NG!B$2:B$17,MATCH($A267,NG!A$2:A$17,1)):INDEX(NG!B$2:B$17,MATCH($A267,NG!A$2:A$17,1)+1),INDEX(NG!A$2:A$17,MATCH($A267,NG!A$2:A$17,1)):INDEX(NG!A$2:A$17,MATCH($A267,NG!A$2:A$17,1)+1))</f>
        <v>1.5817521663990977E-5</v>
      </c>
      <c r="K267" s="8">
        <f>FORECAST($A267,INDEX(NG!D$2:D$18,MATCH($A267,NG!C$2:C$18,1)):INDEX(NG!D$2:D$18,MATCH($A267,NG!C$2:C$18,1)+1),INDEX(NG!C$2:C$18,MATCH($A267,NG!C$2:C$18,1)):INDEX(NG!C$2:C$18,MATCH($A267,NG!C$2:C$18,1)+1))</f>
        <v>1.1003319281177133E-7</v>
      </c>
      <c r="L267" s="8">
        <f>FORECAST($A267,INDEX(NG!F$2:F$14,MATCH($A267,NG!E$2:E$14,1)):INDEX(NG!F$2:F$14,MATCH($A267,NG!E$2:E$14,1)+1),INDEX(NG!E$2:E$14,MATCH($A267,NG!E$2:E$14,1)):INDEX(NG!E$2:E$14,MATCH($A267,NG!E$2:E$14,1)+1))</f>
        <v>4.5757958408761129E-7</v>
      </c>
      <c r="M267" s="8">
        <f>FORECAST($A267,INDEX(NG!H$2:H$14,MATCH($A267,NG!G$2:G$14,1)):INDEX(NG!H$2:H$14,MATCH($A267,NG!G$2:G$14,1)+1),INDEX(NG!G$2:G$14,MATCH($A267,NG!G$2:G$14,1)):INDEX(NG!G$2:G$14,MATCH($A267,NG!G$2:G$14,1)+1))</f>
        <v>2.9828160989180076E-8</v>
      </c>
      <c r="N267" s="3">
        <v>3.0000000000000001E-6</v>
      </c>
      <c r="O267" s="3">
        <v>5.0000000000000003E-10</v>
      </c>
    </row>
    <row r="268" spans="1:15" x14ac:dyDescent="0.35">
      <c r="A268">
        <v>266</v>
      </c>
      <c r="B268" s="39">
        <f t="shared" si="9"/>
        <v>-266</v>
      </c>
      <c r="C268" s="39">
        <v>0</v>
      </c>
      <c r="D268" s="39">
        <v>0</v>
      </c>
      <c r="E268" s="40">
        <v>24.810164254181355</v>
      </c>
      <c r="F268" s="7">
        <f>FORECAST(A268,INDEX(ross!I$3:I$960,MATCH(A268,ross!B$3:B$960,1)):INDEX(ross!I$3:I$960,MATCH(A268,ross!B$3:B$960,1)+1),INDEX(ross!B$3:B$960,MATCH(A268,ross!B$3:B$960,1)):INDEX(ross!B$3:B$960,MATCH(A268,ross!B$3:B$960,1)+1))</f>
        <v>4.9826229322901385</v>
      </c>
      <c r="G268" s="3">
        <f t="shared" si="8"/>
        <v>1.0000000000000001E-30</v>
      </c>
      <c r="H268" s="9">
        <f>FORECAST(A268,INDEX('18O'!C$3:C$29,MATCH(A268,'18O'!A$3:A$29,1)):INDEX('18O'!C$3:C$29,MATCH(A268,'18O'!A$3:A$29,1)+1),INDEX('18O'!A$3:A$29,MATCH(A268,'18O'!A$3:A$29,1)):INDEX('18O'!A$3:A$29,MATCH(A268,'18O'!A$3:A$29,1)+1))</f>
        <v>111.27972639305973</v>
      </c>
      <c r="I268" s="27">
        <v>1.0000000000000001E-5</v>
      </c>
      <c r="J268" s="8">
        <f>FORECAST($A268,INDEX(NG!B$2:B$17,MATCH($A268,NG!A$2:A$17,1)):INDEX(NG!B$2:B$17,MATCH($A268,NG!A$2:A$17,1)+1),INDEX(NG!A$2:A$17,MATCH($A268,NG!A$2:A$17,1)):INDEX(NG!A$2:A$17,MATCH($A268,NG!A$2:A$17,1)+1))</f>
        <v>1.6233409053507909E-5</v>
      </c>
      <c r="K268" s="8">
        <f>FORECAST($A268,INDEX(NG!D$2:D$18,MATCH($A268,NG!C$2:C$18,1)):INDEX(NG!D$2:D$18,MATCH($A268,NG!C$2:C$18,1)+1),INDEX(NG!C$2:C$18,MATCH($A268,NG!C$2:C$18,1)):INDEX(NG!C$2:C$18,MATCH($A268,NG!C$2:C$18,1)+1))</f>
        <v>1.0913781667263493E-7</v>
      </c>
      <c r="L268" s="8">
        <f>FORECAST($A268,INDEX(NG!F$2:F$14,MATCH($A268,NG!E$2:E$14,1)):INDEX(NG!F$2:F$14,MATCH($A268,NG!E$2:E$14,1)+1),INDEX(NG!E$2:E$14,MATCH($A268,NG!E$2:E$14,1)):INDEX(NG!E$2:E$14,MATCH($A268,NG!E$2:E$14,1)+1))</f>
        <v>4.467997215599928E-7</v>
      </c>
      <c r="M268" s="8">
        <f>FORECAST($A268,INDEX(NG!H$2:H$14,MATCH($A268,NG!G$2:G$14,1)):INDEX(NG!H$2:H$14,MATCH($A268,NG!G$2:G$14,1)+1),INDEX(NG!G$2:G$14,MATCH($A268,NG!G$2:G$14,1)):INDEX(NG!G$2:G$14,MATCH($A268,NG!G$2:G$14,1)+1))</f>
        <v>2.8966899340844762E-8</v>
      </c>
      <c r="N268" s="3">
        <v>3.0000000000000001E-6</v>
      </c>
      <c r="O268" s="3">
        <v>5.0000000000000003E-10</v>
      </c>
    </row>
    <row r="269" spans="1:15" x14ac:dyDescent="0.35">
      <c r="A269">
        <v>267</v>
      </c>
      <c r="B269" s="39">
        <f t="shared" si="9"/>
        <v>-267</v>
      </c>
      <c r="C269" s="39">
        <v>0</v>
      </c>
      <c r="D269" s="39">
        <v>0</v>
      </c>
      <c r="E269" s="40">
        <v>24.818521293818481</v>
      </c>
      <c r="F269" s="7">
        <f>FORECAST(A269,INDEX(ross!I$3:I$960,MATCH(A269,ross!B$3:B$960,1)):INDEX(ross!I$3:I$960,MATCH(A269,ross!B$3:B$960,1)+1),INDEX(ross!B$3:B$960,MATCH(A269,ross!B$3:B$960,1)):INDEX(ross!B$3:B$960,MATCH(A269,ross!B$3:B$960,1)+1))</f>
        <v>4.9927637239726241</v>
      </c>
      <c r="G269" s="3">
        <f t="shared" si="8"/>
        <v>1.0000000000000001E-30</v>
      </c>
      <c r="H269" s="9">
        <f>FORECAST(A269,INDEX('18O'!C$3:C$29,MATCH(A269,'18O'!A$3:A$29,1)):INDEX('18O'!C$3:C$29,MATCH(A269,'18O'!A$3:A$29,1)+1),INDEX('18O'!A$3:A$29,MATCH(A269,'18O'!A$3:A$29,1)):INDEX('18O'!A$3:A$29,MATCH(A269,'18O'!A$3:A$29,1)+1))</f>
        <v>111.27253253253254</v>
      </c>
      <c r="I269" s="27">
        <v>1.0000000000000001E-5</v>
      </c>
      <c r="J269" s="8">
        <f>FORECAST($A269,INDEX(NG!B$2:B$17,MATCH($A269,NG!A$2:A$17,1)):INDEX(NG!B$2:B$17,MATCH($A269,NG!A$2:A$17,1)+1),INDEX(NG!A$2:A$17,MATCH($A269,NG!A$2:A$17,1)):INDEX(NG!A$2:A$17,MATCH($A269,NG!A$2:A$17,1)+1))</f>
        <v>1.6649296443024827E-5</v>
      </c>
      <c r="K269" s="8">
        <f>FORECAST($A269,INDEX(NG!D$2:D$18,MATCH($A269,NG!C$2:C$18,1)):INDEX(NG!D$2:D$18,MATCH($A269,NG!C$2:C$18,1)+1),INDEX(NG!C$2:C$18,MATCH($A269,NG!C$2:C$18,1)):INDEX(NG!C$2:C$18,MATCH($A269,NG!C$2:C$18,1)+1))</f>
        <v>1.0824244053349855E-7</v>
      </c>
      <c r="L269" s="8">
        <f>FORECAST($A269,INDEX(NG!F$2:F$14,MATCH($A269,NG!E$2:E$14,1)):INDEX(NG!F$2:F$14,MATCH($A269,NG!E$2:E$14,1)+1),INDEX(NG!E$2:E$14,MATCH($A269,NG!E$2:E$14,1)):INDEX(NG!E$2:E$14,MATCH($A269,NG!E$2:E$14,1)+1))</f>
        <v>4.3601985903237474E-7</v>
      </c>
      <c r="M269" s="8">
        <f>FORECAST($A269,INDEX(NG!H$2:H$14,MATCH($A269,NG!G$2:G$14,1)):INDEX(NG!H$2:H$14,MATCH($A269,NG!G$2:G$14,1)+1),INDEX(NG!G$2:G$14,MATCH($A269,NG!G$2:G$14,1)):INDEX(NG!G$2:G$14,MATCH($A269,NG!G$2:G$14,1)+1))</f>
        <v>2.8105637692509448E-8</v>
      </c>
      <c r="N269" s="3">
        <v>3.0000000000000001E-6</v>
      </c>
      <c r="O269" s="3">
        <v>5.0000000000000003E-10</v>
      </c>
    </row>
    <row r="270" spans="1:15" x14ac:dyDescent="0.35">
      <c r="A270">
        <v>268</v>
      </c>
      <c r="B270" s="39">
        <f t="shared" si="9"/>
        <v>-268</v>
      </c>
      <c r="C270" s="39">
        <v>0</v>
      </c>
      <c r="D270" s="39">
        <v>0</v>
      </c>
      <c r="E270" s="40">
        <v>24.826565121648404</v>
      </c>
      <c r="F270" s="7">
        <f>FORECAST(A270,INDEX(ross!I$3:I$960,MATCH(A270,ross!B$3:B$960,1)):INDEX(ross!I$3:I$960,MATCH(A270,ross!B$3:B$960,1)+1),INDEX(ross!B$3:B$960,MATCH(A270,ross!B$3:B$960,1)):INDEX(ross!B$3:B$960,MATCH(A270,ross!B$3:B$960,1)+1))</f>
        <v>5.0083311186511725</v>
      </c>
      <c r="G270" s="3">
        <f t="shared" si="8"/>
        <v>1.0000000000000001E-30</v>
      </c>
      <c r="H270" s="9">
        <f>FORECAST(A270,INDEX('18O'!C$3:C$29,MATCH(A270,'18O'!A$3:A$29,1)):INDEX('18O'!C$3:C$29,MATCH(A270,'18O'!A$3:A$29,1)+1),INDEX('18O'!A$3:A$29,MATCH(A270,'18O'!A$3:A$29,1)):INDEX('18O'!A$3:A$29,MATCH(A270,'18O'!A$3:A$29,1)+1))</f>
        <v>111.26533867200534</v>
      </c>
      <c r="I270" s="27">
        <v>1.0000000000000001E-5</v>
      </c>
      <c r="J270" s="8">
        <f>FORECAST($A270,INDEX(NG!B$2:B$17,MATCH($A270,NG!A$2:A$17,1)):INDEX(NG!B$2:B$17,MATCH($A270,NG!A$2:A$17,1)+1),INDEX(NG!A$2:A$17,MATCH($A270,NG!A$2:A$17,1)):INDEX(NG!A$2:A$17,MATCH($A270,NG!A$2:A$17,1)+1))</f>
        <v>1.7065183832541759E-5</v>
      </c>
      <c r="K270" s="8">
        <f>FORECAST($A270,INDEX(NG!D$2:D$18,MATCH($A270,NG!C$2:C$18,1)):INDEX(NG!D$2:D$18,MATCH($A270,NG!C$2:C$18,1)+1),INDEX(NG!C$2:C$18,MATCH($A270,NG!C$2:C$18,1)):INDEX(NG!C$2:C$18,MATCH($A270,NG!C$2:C$18,1)+1))</f>
        <v>1.0734706439436214E-7</v>
      </c>
      <c r="L270" s="8">
        <f>FORECAST($A270,INDEX(NG!F$2:F$14,MATCH($A270,NG!E$2:E$14,1)):INDEX(NG!F$2:F$14,MATCH($A270,NG!E$2:E$14,1)+1),INDEX(NG!E$2:E$14,MATCH($A270,NG!E$2:E$14,1)):INDEX(NG!E$2:E$14,MATCH($A270,NG!E$2:E$14,1)+1))</f>
        <v>4.2523999650475625E-7</v>
      </c>
      <c r="M270" s="8">
        <f>FORECAST($A270,INDEX(NG!H$2:H$14,MATCH($A270,NG!G$2:G$14,1)):INDEX(NG!H$2:H$14,MATCH($A270,NG!G$2:G$14,1)+1),INDEX(NG!G$2:G$14,MATCH($A270,NG!G$2:G$14,1)):INDEX(NG!G$2:G$14,MATCH($A270,NG!G$2:G$14,1)+1))</f>
        <v>2.7244376044174134E-8</v>
      </c>
      <c r="N270" s="3">
        <v>3.0000000000000001E-6</v>
      </c>
      <c r="O270" s="3">
        <v>5.0000000000000003E-10</v>
      </c>
    </row>
    <row r="271" spans="1:15" x14ac:dyDescent="0.35">
      <c r="A271">
        <v>269</v>
      </c>
      <c r="B271" s="39">
        <f t="shared" si="9"/>
        <v>-269</v>
      </c>
      <c r="C271" s="39">
        <v>0</v>
      </c>
      <c r="D271" s="39">
        <v>0</v>
      </c>
      <c r="E271" s="40">
        <v>24.834258738896306</v>
      </c>
      <c r="F271" s="7">
        <f>FORECAST(A271,INDEX(ross!I$3:I$960,MATCH(A271,ross!B$3:B$960,1)):INDEX(ross!I$3:I$960,MATCH(A271,ross!B$3:B$960,1)+1),INDEX(ross!B$3:B$960,MATCH(A271,ross!B$3:B$960,1)):INDEX(ross!B$3:B$960,MATCH(A271,ross!B$3:B$960,1)+1))</f>
        <v>5.007526762949559</v>
      </c>
      <c r="G271" s="3">
        <f t="shared" si="8"/>
        <v>1.0000000000000001E-30</v>
      </c>
      <c r="H271" s="9">
        <f>FORECAST(A271,INDEX('18O'!C$3:C$29,MATCH(A271,'18O'!A$3:A$29,1)):INDEX('18O'!C$3:C$29,MATCH(A271,'18O'!A$3:A$29,1)+1),INDEX('18O'!A$3:A$29,MATCH(A271,'18O'!A$3:A$29,1)):INDEX('18O'!A$3:A$29,MATCH(A271,'18O'!A$3:A$29,1)+1))</f>
        <v>111.25814481147815</v>
      </c>
      <c r="I271" s="27">
        <v>1.0000000000000001E-5</v>
      </c>
      <c r="J271" s="8">
        <f>FORECAST($A271,INDEX(NG!B$2:B$17,MATCH($A271,NG!A$2:A$17,1)):INDEX(NG!B$2:B$17,MATCH($A271,NG!A$2:A$17,1)+1),INDEX(NG!A$2:A$17,MATCH($A271,NG!A$2:A$17,1)):INDEX(NG!A$2:A$17,MATCH($A271,NG!A$2:A$17,1)+1))</f>
        <v>1.7481071222058691E-5</v>
      </c>
      <c r="K271" s="8">
        <f>FORECAST($A271,INDEX(NG!D$2:D$18,MATCH($A271,NG!C$2:C$18,1)):INDEX(NG!D$2:D$18,MATCH($A271,NG!C$2:C$18,1)+1),INDEX(NG!C$2:C$18,MATCH($A271,NG!C$2:C$18,1)):INDEX(NG!C$2:C$18,MATCH($A271,NG!C$2:C$18,1)+1))</f>
        <v>1.0645168825522573E-7</v>
      </c>
      <c r="L271" s="8">
        <f>FORECAST($A271,INDEX(NG!F$2:F$14,MATCH($A271,NG!E$2:E$14,1)):INDEX(NG!F$2:F$14,MATCH($A271,NG!E$2:E$14,1)+1),INDEX(NG!E$2:E$14,MATCH($A271,NG!E$2:E$14,1)):INDEX(NG!E$2:E$14,MATCH($A271,NG!E$2:E$14,1)+1))</f>
        <v>4.1446013397713776E-7</v>
      </c>
      <c r="M271" s="8">
        <f>FORECAST($A271,INDEX(NG!H$2:H$14,MATCH($A271,NG!G$2:G$14,1)):INDEX(NG!H$2:H$14,MATCH($A271,NG!G$2:G$14,1)+1),INDEX(NG!G$2:G$14,MATCH($A271,NG!G$2:G$14,1)):INDEX(NG!G$2:G$14,MATCH($A271,NG!G$2:G$14,1)+1))</f>
        <v>2.638311439583882E-8</v>
      </c>
      <c r="N271" s="3">
        <v>3.0000000000000001E-6</v>
      </c>
      <c r="O271" s="3">
        <v>5.0000000000000003E-10</v>
      </c>
    </row>
    <row r="272" spans="1:15" x14ac:dyDescent="0.35">
      <c r="A272">
        <v>270</v>
      </c>
      <c r="B272" s="39">
        <f t="shared" si="9"/>
        <v>-270</v>
      </c>
      <c r="C272" s="39">
        <v>0</v>
      </c>
      <c r="D272" s="39">
        <v>0</v>
      </c>
      <c r="E272" s="40">
        <v>24.840920956413679</v>
      </c>
      <c r="F272" s="7">
        <f>FORECAST(A272,INDEX(ross!I$3:I$960,MATCH(A272,ross!B$3:B$960,1)):INDEX(ross!I$3:I$960,MATCH(A272,ross!B$3:B$960,1)+1),INDEX(ross!B$3:B$960,MATCH(A272,ross!B$3:B$960,1)):INDEX(ross!B$3:B$960,MATCH(A272,ross!B$3:B$960,1)+1))</f>
        <v>5.0124010171643505</v>
      </c>
      <c r="G272" s="3">
        <f t="shared" si="8"/>
        <v>1.0000000000000001E-30</v>
      </c>
      <c r="H272" s="9">
        <f>FORECAST(A272,INDEX('18O'!C$3:C$29,MATCH(A272,'18O'!A$3:A$29,1)):INDEX('18O'!C$3:C$29,MATCH(A272,'18O'!A$3:A$29,1)+1),INDEX('18O'!A$3:A$29,MATCH(A272,'18O'!A$3:A$29,1)):INDEX('18O'!A$3:A$29,MATCH(A272,'18O'!A$3:A$29,1)+1))</f>
        <v>111.25095095095095</v>
      </c>
      <c r="I272" s="27">
        <v>1.0000000000000001E-5</v>
      </c>
      <c r="J272" s="8">
        <f>FORECAST($A272,INDEX(NG!B$2:B$17,MATCH($A272,NG!A$2:A$17,1)):INDEX(NG!B$2:B$17,MATCH($A272,NG!A$2:A$17,1)+1),INDEX(NG!A$2:A$17,MATCH($A272,NG!A$2:A$17,1)):INDEX(NG!A$2:A$17,MATCH($A272,NG!A$2:A$17,1)+1))</f>
        <v>1.7896958611575623E-5</v>
      </c>
      <c r="K272" s="8">
        <f>FORECAST($A272,INDEX(NG!D$2:D$18,MATCH($A272,NG!C$2:C$18,1)):INDEX(NG!D$2:D$18,MATCH($A272,NG!C$2:C$18,1)+1),INDEX(NG!C$2:C$18,MATCH($A272,NG!C$2:C$18,1)):INDEX(NG!C$2:C$18,MATCH($A272,NG!C$2:C$18,1)+1))</f>
        <v>1.0555631211608932E-7</v>
      </c>
      <c r="L272" s="8">
        <f>FORECAST($A272,INDEX(NG!F$2:F$14,MATCH($A272,NG!E$2:E$14,1)):INDEX(NG!F$2:F$14,MATCH($A272,NG!E$2:E$14,1)+1),INDEX(NG!E$2:E$14,MATCH($A272,NG!E$2:E$14,1)):INDEX(NG!E$2:E$14,MATCH($A272,NG!E$2:E$14,1)+1))</f>
        <v>4.0368027144951928E-7</v>
      </c>
      <c r="M272" s="8">
        <f>FORECAST($A272,INDEX(NG!H$2:H$14,MATCH($A272,NG!G$2:G$14,1)):INDEX(NG!H$2:H$14,MATCH($A272,NG!G$2:G$14,1)+1),INDEX(NG!G$2:G$14,MATCH($A272,NG!G$2:G$14,1)):INDEX(NG!G$2:G$14,MATCH($A272,NG!G$2:G$14,1)+1))</f>
        <v>2.5521852747503506E-8</v>
      </c>
      <c r="N272" s="3">
        <v>3.0000000000000001E-6</v>
      </c>
      <c r="O272" s="3">
        <v>5.0000000000000003E-10</v>
      </c>
    </row>
    <row r="273" spans="1:15" x14ac:dyDescent="0.35">
      <c r="A273">
        <v>271</v>
      </c>
      <c r="B273" s="39">
        <f t="shared" si="9"/>
        <v>-271</v>
      </c>
      <c r="C273" s="39">
        <v>0</v>
      </c>
      <c r="D273" s="39">
        <v>0</v>
      </c>
      <c r="E273" s="40">
        <v>24.847071138579768</v>
      </c>
      <c r="F273" s="7">
        <f>FORECAST(A273,INDEX(ross!I$3:I$960,MATCH(A273,ross!B$3:B$960,1)):INDEX(ross!I$3:I$960,MATCH(A273,ross!B$3:B$960,1)+1),INDEX(ross!B$3:B$960,MATCH(A273,ross!B$3:B$960,1)):INDEX(ross!B$3:B$960,MATCH(A273,ross!B$3:B$960,1)+1))</f>
        <v>5.0152087289886289</v>
      </c>
      <c r="G273" s="3">
        <f t="shared" si="8"/>
        <v>1.0000000000000001E-30</v>
      </c>
      <c r="H273" s="9">
        <f>FORECAST(A273,INDEX('18O'!C$3:C$29,MATCH(A273,'18O'!A$3:A$29,1)):INDEX('18O'!C$3:C$29,MATCH(A273,'18O'!A$3:A$29,1)+1),INDEX('18O'!A$3:A$29,MATCH(A273,'18O'!A$3:A$29,1)):INDEX('18O'!A$3:A$29,MATCH(A273,'18O'!A$3:A$29,1)+1))</f>
        <v>111.24375709042377</v>
      </c>
      <c r="I273" s="27">
        <v>1.0000000000000001E-5</v>
      </c>
      <c r="J273" s="8">
        <f>FORECAST($A273,INDEX(NG!B$2:B$17,MATCH($A273,NG!A$2:A$17,1)):INDEX(NG!B$2:B$17,MATCH($A273,NG!A$2:A$17,1)+1),INDEX(NG!A$2:A$17,MATCH($A273,NG!A$2:A$17,1)):INDEX(NG!A$2:A$17,MATCH($A273,NG!A$2:A$17,1)+1))</f>
        <v>1.8312846001092541E-5</v>
      </c>
      <c r="K273" s="8">
        <f>FORECAST($A273,INDEX(NG!D$2:D$18,MATCH($A273,NG!C$2:C$18,1)):INDEX(NG!D$2:D$18,MATCH($A273,NG!C$2:C$18,1)+1),INDEX(NG!C$2:C$18,MATCH($A273,NG!C$2:C$18,1)):INDEX(NG!C$2:C$18,MATCH($A273,NG!C$2:C$18,1)+1))</f>
        <v>1.0466093597695291E-7</v>
      </c>
      <c r="L273" s="8">
        <f>FORECAST($A273,INDEX(NG!F$2:F$14,MATCH($A273,NG!E$2:E$14,1)):INDEX(NG!F$2:F$14,MATCH($A273,NG!E$2:E$14,1)+1),INDEX(NG!E$2:E$14,MATCH($A273,NG!E$2:E$14,1)):INDEX(NG!E$2:E$14,MATCH($A273,NG!E$2:E$14,1)+1))</f>
        <v>3.9290040892190079E-7</v>
      </c>
      <c r="M273" s="8">
        <f>FORECAST($A273,INDEX(NG!H$2:H$14,MATCH($A273,NG!G$2:G$14,1)):INDEX(NG!H$2:H$14,MATCH($A273,NG!G$2:G$14,1)+1),INDEX(NG!G$2:G$14,MATCH($A273,NG!G$2:G$14,1)):INDEX(NG!G$2:G$14,MATCH($A273,NG!G$2:G$14,1)+1))</f>
        <v>2.4660591099168166E-8</v>
      </c>
      <c r="N273" s="3">
        <v>3.0000000000000001E-6</v>
      </c>
      <c r="O273" s="3">
        <v>5.0000000000000003E-10</v>
      </c>
    </row>
    <row r="274" spans="1:15" x14ac:dyDescent="0.35">
      <c r="A274">
        <v>272</v>
      </c>
      <c r="B274" s="39">
        <f t="shared" si="9"/>
        <v>-272</v>
      </c>
      <c r="C274" s="39">
        <v>0</v>
      </c>
      <c r="D274" s="39">
        <v>0</v>
      </c>
      <c r="E274" s="40">
        <v>24.852739730095266</v>
      </c>
      <c r="F274" s="7">
        <f>FORECAST(A274,INDEX(ross!I$3:I$960,MATCH(A274,ross!B$3:B$960,1)):INDEX(ross!I$3:I$960,MATCH(A274,ross!B$3:B$960,1)+1),INDEX(ross!B$3:B$960,MATCH(A274,ross!B$3:B$960,1)):INDEX(ross!B$3:B$960,MATCH(A274,ross!B$3:B$960,1)+1))</f>
        <v>5.0209903067809742</v>
      </c>
      <c r="G274" s="3">
        <f t="shared" si="8"/>
        <v>1.0000000000000001E-30</v>
      </c>
      <c r="H274" s="9">
        <f>FORECAST(A274,INDEX('18O'!C$3:C$29,MATCH(A274,'18O'!A$3:A$29,1)):INDEX('18O'!C$3:C$29,MATCH(A274,'18O'!A$3:A$29,1)+1),INDEX('18O'!A$3:A$29,MATCH(A274,'18O'!A$3:A$29,1)):INDEX('18O'!A$3:A$29,MATCH(A274,'18O'!A$3:A$29,1)+1))</f>
        <v>111.23656322989657</v>
      </c>
      <c r="I274" s="27">
        <v>1.0000000000000001E-5</v>
      </c>
      <c r="J274" s="8">
        <f>FORECAST($A274,INDEX(NG!B$2:B$17,MATCH($A274,NG!A$2:A$17,1)):INDEX(NG!B$2:B$17,MATCH($A274,NG!A$2:A$17,1)+1),INDEX(NG!A$2:A$17,MATCH($A274,NG!A$2:A$17,1)):INDEX(NG!A$2:A$17,MATCH($A274,NG!A$2:A$17,1)+1))</f>
        <v>1.8728733390609473E-5</v>
      </c>
      <c r="K274" s="8">
        <f>FORECAST($A274,INDEX(NG!D$2:D$18,MATCH($A274,NG!C$2:C$18,1)):INDEX(NG!D$2:D$18,MATCH($A274,NG!C$2:C$18,1)+1),INDEX(NG!C$2:C$18,MATCH($A274,NG!C$2:C$18,1)):INDEX(NG!C$2:C$18,MATCH($A274,NG!C$2:C$18,1)+1))</f>
        <v>1.0376555983781651E-7</v>
      </c>
      <c r="L274" s="8">
        <f>FORECAST($A274,INDEX(NG!F$2:F$14,MATCH($A274,NG!E$2:E$14,1)):INDEX(NG!F$2:F$14,MATCH($A274,NG!E$2:E$14,1)+1),INDEX(NG!E$2:E$14,MATCH($A274,NG!E$2:E$14,1)):INDEX(NG!E$2:E$14,MATCH($A274,NG!E$2:E$14,1)+1))</f>
        <v>3.821205463942823E-7</v>
      </c>
      <c r="M274" s="8">
        <f>FORECAST($A274,INDEX(NG!H$2:H$14,MATCH($A274,NG!G$2:G$14,1)):INDEX(NG!H$2:H$14,MATCH($A274,NG!G$2:G$14,1)+1),INDEX(NG!G$2:G$14,MATCH($A274,NG!G$2:G$14,1)):INDEX(NG!G$2:G$14,MATCH($A274,NG!G$2:G$14,1)+1))</f>
        <v>2.3799329450832852E-8</v>
      </c>
      <c r="N274" s="3">
        <v>3.0000000000000001E-6</v>
      </c>
      <c r="O274" s="3">
        <v>5.0000000000000003E-10</v>
      </c>
    </row>
    <row r="275" spans="1:15" x14ac:dyDescent="0.35">
      <c r="A275">
        <v>273</v>
      </c>
      <c r="B275" s="39">
        <f t="shared" si="9"/>
        <v>-273</v>
      </c>
      <c r="C275" s="39">
        <v>0</v>
      </c>
      <c r="D275" s="39">
        <v>0</v>
      </c>
      <c r="E275" s="40">
        <v>24.858408321610767</v>
      </c>
      <c r="F275" s="7">
        <f>FORECAST(A275,INDEX(ross!I$3:I$960,MATCH(A275,ross!B$3:B$960,1)):INDEX(ross!I$3:I$960,MATCH(A275,ross!B$3:B$960,1)+1),INDEX(ross!B$3:B$960,MATCH(A275,ross!B$3:B$960,1)):INDEX(ross!B$3:B$960,MATCH(A275,ross!B$3:B$960,1)+1))</f>
        <v>5.0249245394156423</v>
      </c>
      <c r="G275" s="3">
        <f t="shared" si="8"/>
        <v>1.0000000000000001E-30</v>
      </c>
      <c r="H275" s="9">
        <f>FORECAST(A275,INDEX('18O'!C$3:C$29,MATCH(A275,'18O'!A$3:A$29,1)):INDEX('18O'!C$3:C$29,MATCH(A275,'18O'!A$3:A$29,1)+1),INDEX('18O'!A$3:A$29,MATCH(A275,'18O'!A$3:A$29,1)):INDEX('18O'!A$3:A$29,MATCH(A275,'18O'!A$3:A$29,1)+1))</f>
        <v>111.23230452674899</v>
      </c>
      <c r="I275" s="27">
        <v>1.0000000000000001E-5</v>
      </c>
      <c r="J275" s="8">
        <f>FORECAST($A275,INDEX(NG!B$2:B$17,MATCH($A275,NG!A$2:A$17,1)):INDEX(NG!B$2:B$17,MATCH($A275,NG!A$2:A$17,1)+1),INDEX(NG!A$2:A$17,MATCH($A275,NG!A$2:A$17,1)):INDEX(NG!A$2:A$17,MATCH($A275,NG!A$2:A$17,1)+1))</f>
        <v>1.9144620780126405E-5</v>
      </c>
      <c r="K275" s="8">
        <f>FORECAST($A275,INDEX(NG!D$2:D$18,MATCH($A275,NG!C$2:C$18,1)):INDEX(NG!D$2:D$18,MATCH($A275,NG!C$2:C$18,1)+1),INDEX(NG!C$2:C$18,MATCH($A275,NG!C$2:C$18,1)):INDEX(NG!C$2:C$18,MATCH($A275,NG!C$2:C$18,1)+1))</f>
        <v>1.028701836986801E-7</v>
      </c>
      <c r="L275" s="8">
        <f>FORECAST($A275,INDEX(NG!F$2:F$14,MATCH($A275,NG!E$2:E$14,1)):INDEX(NG!F$2:F$14,MATCH($A275,NG!E$2:E$14,1)+1),INDEX(NG!E$2:E$14,MATCH($A275,NG!E$2:E$14,1)):INDEX(NG!E$2:E$14,MATCH($A275,NG!E$2:E$14,1)+1))</f>
        <v>3.7134068386666381E-7</v>
      </c>
      <c r="M275" s="8">
        <f>FORECAST($A275,INDEX(NG!H$2:H$14,MATCH($A275,NG!G$2:G$14,1)):INDEX(NG!H$2:H$14,MATCH($A275,NG!G$2:G$14,1)+1),INDEX(NG!G$2:G$14,MATCH($A275,NG!G$2:G$14,1)):INDEX(NG!G$2:G$14,MATCH($A275,NG!G$2:G$14,1)+1))</f>
        <v>2.2938067802497538E-8</v>
      </c>
      <c r="N275" s="3">
        <v>3.0000000000000001E-6</v>
      </c>
      <c r="O275" s="3">
        <v>5.0000000000000003E-10</v>
      </c>
    </row>
    <row r="276" spans="1:15" x14ac:dyDescent="0.35">
      <c r="A276">
        <v>274</v>
      </c>
      <c r="B276" s="39">
        <f t="shared" si="9"/>
        <v>-274</v>
      </c>
      <c r="C276" s="39">
        <v>0</v>
      </c>
      <c r="D276" s="39">
        <v>0</v>
      </c>
      <c r="E276" s="40">
        <v>24.86234</v>
      </c>
      <c r="F276" s="7">
        <f>FORECAST(A276,INDEX(ross!I$3:I$960,MATCH(A276,ross!B$3:B$960,1)):INDEX(ross!I$3:I$960,MATCH(A276,ross!B$3:B$960,1)+1),INDEX(ross!B$3:B$960,MATCH(A276,ross!B$3:B$960,1)):INDEX(ross!B$3:B$960,MATCH(A276,ross!B$3:B$960,1)+1))</f>
        <v>5.0288310745182834</v>
      </c>
      <c r="G276" s="3">
        <f t="shared" si="8"/>
        <v>1.0000000000000001E-30</v>
      </c>
      <c r="H276" s="9">
        <f>FORECAST(A276,INDEX('18O'!C$3:C$29,MATCH(A276,'18O'!A$3:A$29,1)):INDEX('18O'!C$3:C$29,MATCH(A276,'18O'!A$3:A$29,1)+1),INDEX('18O'!A$3:A$29,MATCH(A276,'18O'!A$3:A$29,1)):INDEX('18O'!A$3:A$29,MATCH(A276,'18O'!A$3:A$29,1)+1))</f>
        <v>111.23043743331812</v>
      </c>
      <c r="I276" s="27">
        <v>1.0000000000000001E-5</v>
      </c>
      <c r="J276" s="8">
        <f>FORECAST($A276,INDEX(NG!B$2:B$17,MATCH($A276,NG!A$2:A$17,1)):INDEX(NG!B$2:B$17,MATCH($A276,NG!A$2:A$17,1)+1),INDEX(NG!A$2:A$17,MATCH($A276,NG!A$2:A$17,1)):INDEX(NG!A$2:A$17,MATCH($A276,NG!A$2:A$17,1)+1))</f>
        <v>1.9173610002149461E-5</v>
      </c>
      <c r="K276" s="8">
        <f>FORECAST($A276,INDEX(NG!D$2:D$18,MATCH($A276,NG!C$2:C$18,1)):INDEX(NG!D$2:D$18,MATCH($A276,NG!C$2:C$18,1)+1),INDEX(NG!C$2:C$18,MATCH($A276,NG!C$2:C$18,1)):INDEX(NG!C$2:C$18,MATCH($A276,NG!C$2:C$18,1)+1))</f>
        <v>1.0258896372435691E-7</v>
      </c>
      <c r="L276" s="8">
        <f>FORECAST($A276,INDEX(NG!F$2:F$14,MATCH($A276,NG!E$2:E$14,1)):INDEX(NG!F$2:F$14,MATCH($A276,NG!E$2:E$14,1)+1),INDEX(NG!E$2:E$14,MATCH($A276,NG!E$2:E$14,1)):INDEX(NG!E$2:E$14,MATCH($A276,NG!E$2:E$14,1)+1))</f>
        <v>3.6958573175155713E-7</v>
      </c>
      <c r="M276" s="8">
        <f>FORECAST($A276,INDEX(NG!H$2:H$14,MATCH($A276,NG!G$2:G$14,1)):INDEX(NG!H$2:H$14,MATCH($A276,NG!G$2:G$14,1)+1),INDEX(NG!G$2:G$14,MATCH($A276,NG!G$2:G$14,1)):INDEX(NG!G$2:G$14,MATCH($A276,NG!G$2:G$14,1)+1))</f>
        <v>2.285500388747155E-8</v>
      </c>
      <c r="N276" s="3">
        <v>3.0000000000000001E-6</v>
      </c>
      <c r="O276" s="3">
        <v>5.0000000000000003E-10</v>
      </c>
    </row>
    <row r="277" spans="1:15" x14ac:dyDescent="0.35">
      <c r="A277">
        <v>275</v>
      </c>
      <c r="B277" s="39">
        <f t="shared" si="9"/>
        <v>-275</v>
      </c>
      <c r="C277" s="39">
        <v>0</v>
      </c>
      <c r="D277" s="39">
        <v>0</v>
      </c>
      <c r="E277" s="40">
        <v>24.86234</v>
      </c>
      <c r="F277" s="7">
        <f>FORECAST(A277,INDEX(ross!I$3:I$960,MATCH(A277,ross!B$3:B$960,1)):INDEX(ross!I$3:I$960,MATCH(A277,ross!B$3:B$960,1)+1),INDEX(ross!B$3:B$960,MATCH(A277,ross!B$3:B$960,1)):INDEX(ross!B$3:B$960,MATCH(A277,ross!B$3:B$960,1)+1))</f>
        <v>5.0312951779753803</v>
      </c>
      <c r="G277" s="3">
        <f t="shared" si="8"/>
        <v>1.0000000000000001E-30</v>
      </c>
      <c r="H277" s="9">
        <f>FORECAST(A277,INDEX('18O'!C$3:C$29,MATCH(A277,'18O'!A$3:A$29,1)):INDEX('18O'!C$3:C$29,MATCH(A277,'18O'!A$3:A$29,1)+1),INDEX('18O'!A$3:A$29,MATCH(A277,'18O'!A$3:A$29,1)):INDEX('18O'!A$3:A$29,MATCH(A277,'18O'!A$3:A$29,1)+1))</f>
        <v>111.22857033988723</v>
      </c>
      <c r="I277" s="27">
        <v>1.0000000000000001E-5</v>
      </c>
      <c r="J277" s="8">
        <f>FORECAST($A277,INDEX(NG!B$2:B$17,MATCH($A277,NG!A$2:A$17,1)):INDEX(NG!B$2:B$17,MATCH($A277,NG!A$2:A$17,1)+1),INDEX(NG!A$2:A$17,MATCH($A277,NG!A$2:A$17,1)):INDEX(NG!A$2:A$17,MATCH($A277,NG!A$2:A$17,1)+1))</f>
        <v>1.920021096387935E-5</v>
      </c>
      <c r="K277" s="8">
        <f>FORECAST($A277,INDEX(NG!D$2:D$18,MATCH($A277,NG!C$2:C$18,1)):INDEX(NG!D$2:D$18,MATCH($A277,NG!C$2:C$18,1)+1),INDEX(NG!C$2:C$18,MATCH($A277,NG!C$2:C$18,1)):INDEX(NG!C$2:C$18,MATCH($A277,NG!C$2:C$18,1)+1))</f>
        <v>1.0231153483747086E-7</v>
      </c>
      <c r="L277" s="8">
        <f>FORECAST($A277,INDEX(NG!F$2:F$14,MATCH($A277,NG!E$2:E$14,1)):INDEX(NG!F$2:F$14,MATCH($A277,NG!E$2:E$14,1)+1),INDEX(NG!E$2:E$14,MATCH($A277,NG!E$2:E$14,1)):INDEX(NG!E$2:E$14,MATCH($A277,NG!E$2:E$14,1)+1))</f>
        <v>3.6788648895998459E-7</v>
      </c>
      <c r="M277" s="8">
        <f>FORECAST($A277,INDEX(NG!H$2:H$14,MATCH($A277,NG!G$2:G$14,1)):INDEX(NG!H$2:H$14,MATCH($A277,NG!G$2:G$14,1)+1),INDEX(NG!G$2:G$14,MATCH($A277,NG!G$2:G$14,1)):INDEX(NG!G$2:G$14,MATCH($A277,NG!G$2:G$14,1)+1))</f>
        <v>2.2776743662157326E-8</v>
      </c>
      <c r="N277" s="3">
        <v>3.0000000000000001E-6</v>
      </c>
      <c r="O277" s="3">
        <v>5.0000000000000003E-10</v>
      </c>
    </row>
    <row r="278" spans="1:15" x14ac:dyDescent="0.35">
      <c r="A278">
        <v>276</v>
      </c>
      <c r="B278" s="39">
        <f t="shared" si="9"/>
        <v>-276</v>
      </c>
      <c r="C278" s="39">
        <v>0</v>
      </c>
      <c r="D278" s="39">
        <v>0</v>
      </c>
      <c r="E278" s="40">
        <v>24.86234</v>
      </c>
      <c r="F278" s="7">
        <f>FORECAST(A278,INDEX(ross!I$3:I$960,MATCH(A278,ross!B$3:B$960,1)):INDEX(ross!I$3:I$960,MATCH(A278,ross!B$3:B$960,1)+1),INDEX(ross!B$3:B$960,MATCH(A278,ross!B$3:B$960,1)):INDEX(ross!B$3:B$960,MATCH(A278,ross!B$3:B$960,1)+1))</f>
        <v>5.0342501442449965</v>
      </c>
      <c r="G278" s="3">
        <f t="shared" si="8"/>
        <v>1.0000000000000001E-30</v>
      </c>
      <c r="H278" s="9">
        <f>FORECAST(A278,INDEX('18O'!C$3:C$29,MATCH(A278,'18O'!A$3:A$29,1)):INDEX('18O'!C$3:C$29,MATCH(A278,'18O'!A$3:A$29,1)+1),INDEX('18O'!A$3:A$29,MATCH(A278,'18O'!A$3:A$29,1)):INDEX('18O'!A$3:A$29,MATCH(A278,'18O'!A$3:A$29,1)+1))</f>
        <v>111.22670324645634</v>
      </c>
      <c r="I278" s="27">
        <v>1.0000000000000001E-5</v>
      </c>
      <c r="J278" s="8">
        <f>FORECAST($A278,INDEX(NG!B$2:B$17,MATCH($A278,NG!A$2:A$17,1)):INDEX(NG!B$2:B$17,MATCH($A278,NG!A$2:A$17,1)+1),INDEX(NG!A$2:A$17,MATCH($A278,NG!A$2:A$17,1)):INDEX(NG!A$2:A$17,MATCH($A278,NG!A$2:A$17,1)+1))</f>
        <v>1.922681192560924E-5</v>
      </c>
      <c r="K278" s="8">
        <f>FORECAST($A278,INDEX(NG!D$2:D$18,MATCH($A278,NG!C$2:C$18,1)):INDEX(NG!D$2:D$18,MATCH($A278,NG!C$2:C$18,1)+1),INDEX(NG!C$2:C$18,MATCH($A278,NG!C$2:C$18,1)):INDEX(NG!C$2:C$18,MATCH($A278,NG!C$2:C$18,1)+1))</f>
        <v>1.020341059505848E-7</v>
      </c>
      <c r="L278" s="8">
        <f>FORECAST($A278,INDEX(NG!F$2:F$14,MATCH($A278,NG!E$2:E$14,1)):INDEX(NG!F$2:F$14,MATCH($A278,NG!E$2:E$14,1)+1),INDEX(NG!E$2:E$14,MATCH($A278,NG!E$2:E$14,1)):INDEX(NG!E$2:E$14,MATCH($A278,NG!E$2:E$14,1)+1))</f>
        <v>3.66187246168412E-7</v>
      </c>
      <c r="M278" s="8">
        <f>FORECAST($A278,INDEX(NG!H$2:H$14,MATCH($A278,NG!G$2:G$14,1)):INDEX(NG!H$2:H$14,MATCH($A278,NG!G$2:G$14,1)+1),INDEX(NG!G$2:G$14,MATCH($A278,NG!G$2:G$14,1)):INDEX(NG!G$2:G$14,MATCH($A278,NG!G$2:G$14,1)+1))</f>
        <v>2.2698483436843099E-8</v>
      </c>
      <c r="N278" s="3">
        <v>3.0000000000000001E-6</v>
      </c>
      <c r="O278" s="3">
        <v>5.0000000000000003E-10</v>
      </c>
    </row>
    <row r="279" spans="1:15" x14ac:dyDescent="0.35">
      <c r="A279">
        <v>277</v>
      </c>
      <c r="B279" s="39">
        <f t="shared" si="9"/>
        <v>-277</v>
      </c>
      <c r="C279" s="39">
        <v>0</v>
      </c>
      <c r="D279" s="39">
        <v>0</v>
      </c>
      <c r="E279" s="40">
        <v>24.869388112378999</v>
      </c>
      <c r="F279" s="7">
        <f>FORECAST(A279,INDEX(ross!I$3:I$960,MATCH(A279,ross!B$3:B$960,1)):INDEX(ross!I$3:I$960,MATCH(A279,ross!B$3:B$960,1)+1),INDEX(ross!B$3:B$960,MATCH(A279,ross!B$3:B$960,1)):INDEX(ross!B$3:B$960,MATCH(A279,ross!B$3:B$960,1)+1))</f>
        <v>5.0381529035216541</v>
      </c>
      <c r="G279" s="3">
        <f t="shared" si="8"/>
        <v>1.0000000000000001E-30</v>
      </c>
      <c r="H279" s="9">
        <f>FORECAST(A279,INDEX('18O'!C$3:C$29,MATCH(A279,'18O'!A$3:A$29,1)):INDEX('18O'!C$3:C$29,MATCH(A279,'18O'!A$3:A$29,1)+1),INDEX('18O'!A$3:A$29,MATCH(A279,'18O'!A$3:A$29,1)):INDEX('18O'!A$3:A$29,MATCH(A279,'18O'!A$3:A$29,1)+1))</f>
        <v>111.22483615302546</v>
      </c>
      <c r="I279" s="27">
        <v>1.0000000000000001E-5</v>
      </c>
      <c r="J279" s="8">
        <f>FORECAST($A279,INDEX(NG!B$2:B$17,MATCH($A279,NG!A$2:A$17,1)):INDEX(NG!B$2:B$17,MATCH($A279,NG!A$2:A$17,1)+1),INDEX(NG!A$2:A$17,MATCH($A279,NG!A$2:A$17,1)):INDEX(NG!A$2:A$17,MATCH($A279,NG!A$2:A$17,1)+1))</f>
        <v>1.9253412887339133E-5</v>
      </c>
      <c r="K279" s="8">
        <f>FORECAST($A279,INDEX(NG!D$2:D$18,MATCH($A279,NG!C$2:C$18,1)):INDEX(NG!D$2:D$18,MATCH($A279,NG!C$2:C$18,1)+1),INDEX(NG!C$2:C$18,MATCH($A279,NG!C$2:C$18,1)):INDEX(NG!C$2:C$18,MATCH($A279,NG!C$2:C$18,1)+1))</f>
        <v>1.0175667706369875E-7</v>
      </c>
      <c r="L279" s="8">
        <f>FORECAST($A279,INDEX(NG!F$2:F$14,MATCH($A279,NG!E$2:E$14,1)):INDEX(NG!F$2:F$14,MATCH($A279,NG!E$2:E$14,1)+1),INDEX(NG!E$2:E$14,MATCH($A279,NG!E$2:E$14,1)):INDEX(NG!E$2:E$14,MATCH($A279,NG!E$2:E$14,1)+1))</f>
        <v>3.6448800337683946E-7</v>
      </c>
      <c r="M279" s="8">
        <f>FORECAST($A279,INDEX(NG!H$2:H$14,MATCH($A279,NG!G$2:G$14,1)):INDEX(NG!H$2:H$14,MATCH($A279,NG!G$2:G$14,1)+1),INDEX(NG!G$2:G$14,MATCH($A279,NG!G$2:G$14,1)):INDEX(NG!G$2:G$14,MATCH($A279,NG!G$2:G$14,1)+1))</f>
        <v>2.2620223211528871E-8</v>
      </c>
      <c r="N279" s="3">
        <v>3.0000000000000001E-6</v>
      </c>
      <c r="O279" s="3">
        <v>5.0000000000000003E-10</v>
      </c>
    </row>
    <row r="280" spans="1:15" x14ac:dyDescent="0.35">
      <c r="A280">
        <v>278</v>
      </c>
      <c r="B280" s="39">
        <f t="shared" si="9"/>
        <v>-278</v>
      </c>
      <c r="C280" s="39">
        <v>0</v>
      </c>
      <c r="D280" s="39">
        <v>0</v>
      </c>
      <c r="E280" s="40">
        <v>24.880334241592827</v>
      </c>
      <c r="F280" s="7">
        <f>FORECAST(A280,INDEX(ross!I$3:I$960,MATCH(A280,ross!B$3:B$960,1)):INDEX(ross!I$3:I$960,MATCH(A280,ross!B$3:B$960,1)+1),INDEX(ross!B$3:B$960,MATCH(A280,ross!B$3:B$960,1)):INDEX(ross!B$3:B$960,MATCH(A280,ross!B$3:B$960,1)+1))</f>
        <v>5.0416486274516288</v>
      </c>
      <c r="G280" s="3">
        <f t="shared" si="8"/>
        <v>1.0000000000000001E-30</v>
      </c>
      <c r="H280" s="9">
        <f>FORECAST(A280,INDEX('18O'!C$3:C$29,MATCH(A280,'18O'!A$3:A$29,1)):INDEX('18O'!C$3:C$29,MATCH(A280,'18O'!A$3:A$29,1)+1),INDEX('18O'!A$3:A$29,MATCH(A280,'18O'!A$3:A$29,1)):INDEX('18O'!A$3:A$29,MATCH(A280,'18O'!A$3:A$29,1)+1))</f>
        <v>111.22296905959458</v>
      </c>
      <c r="I280" s="27">
        <v>1.0000000000000001E-5</v>
      </c>
      <c r="J280" s="8">
        <f>FORECAST($A280,INDEX(NG!B$2:B$17,MATCH($A280,NG!A$2:A$17,1)):INDEX(NG!B$2:B$17,MATCH($A280,NG!A$2:A$17,1)+1),INDEX(NG!A$2:A$17,MATCH($A280,NG!A$2:A$17,1)):INDEX(NG!A$2:A$17,MATCH($A280,NG!A$2:A$17,1)+1))</f>
        <v>1.9280013849069022E-5</v>
      </c>
      <c r="K280" s="8">
        <f>FORECAST($A280,INDEX(NG!D$2:D$18,MATCH($A280,NG!C$2:C$18,1)):INDEX(NG!D$2:D$18,MATCH($A280,NG!C$2:C$18,1)+1),INDEX(NG!C$2:C$18,MATCH($A280,NG!C$2:C$18,1)):INDEX(NG!C$2:C$18,MATCH($A280,NG!C$2:C$18,1)+1))</f>
        <v>1.0147924817681271E-7</v>
      </c>
      <c r="L280" s="8">
        <f>FORECAST($A280,INDEX(NG!F$2:F$14,MATCH($A280,NG!E$2:E$14,1)):INDEX(NG!F$2:F$14,MATCH($A280,NG!E$2:E$14,1)+1),INDEX(NG!E$2:E$14,MATCH($A280,NG!E$2:E$14,1)):INDEX(NG!E$2:E$14,MATCH($A280,NG!E$2:E$14,1)+1))</f>
        <v>3.6278876058526687E-7</v>
      </c>
      <c r="M280" s="8">
        <f>FORECAST($A280,INDEX(NG!H$2:H$14,MATCH($A280,NG!G$2:G$14,1)):INDEX(NG!H$2:H$14,MATCH($A280,NG!G$2:G$14,1)+1),INDEX(NG!G$2:G$14,MATCH($A280,NG!G$2:G$14,1)):INDEX(NG!G$2:G$14,MATCH($A280,NG!G$2:G$14,1)+1))</f>
        <v>2.2541962986214644E-8</v>
      </c>
      <c r="N280" s="3">
        <v>3.0000000000000001E-6</v>
      </c>
      <c r="O280" s="3">
        <v>5.0000000000000003E-10</v>
      </c>
    </row>
    <row r="281" spans="1:15" x14ac:dyDescent="0.35">
      <c r="A281">
        <v>279</v>
      </c>
      <c r="B281" s="39">
        <f t="shared" si="9"/>
        <v>-279</v>
      </c>
      <c r="C281" s="39">
        <v>0</v>
      </c>
      <c r="D281" s="39">
        <v>0</v>
      </c>
      <c r="E281" s="40">
        <v>24.888801445447353</v>
      </c>
      <c r="F281" s="7">
        <f>FORECAST(A281,INDEX(ross!I$3:I$960,MATCH(A281,ross!B$3:B$960,1)):INDEX(ross!I$3:I$960,MATCH(A281,ross!B$3:B$960,1)+1),INDEX(ross!B$3:B$960,MATCH(A281,ross!B$3:B$960,1)):INDEX(ross!B$3:B$960,MATCH(A281,ross!B$3:B$960,1)+1))</f>
        <v>5.0432957282991726</v>
      </c>
      <c r="G281" s="3">
        <f t="shared" si="8"/>
        <v>1.0000000000000001E-30</v>
      </c>
      <c r="H281" s="9">
        <f>FORECAST(A281,INDEX('18O'!C$3:C$29,MATCH(A281,'18O'!A$3:A$29,1)):INDEX('18O'!C$3:C$29,MATCH(A281,'18O'!A$3:A$29,1)+1),INDEX('18O'!A$3:A$29,MATCH(A281,'18O'!A$3:A$29,1)):INDEX('18O'!A$3:A$29,MATCH(A281,'18O'!A$3:A$29,1)+1))</f>
        <v>111.22273112807464</v>
      </c>
      <c r="I281" s="27">
        <v>1.0000000000000001E-5</v>
      </c>
      <c r="J281" s="8">
        <f>FORECAST($A281,INDEX(NG!B$2:B$17,MATCH($A281,NG!A$2:A$17,1)):INDEX(NG!B$2:B$17,MATCH($A281,NG!A$2:A$17,1)+1),INDEX(NG!A$2:A$17,MATCH($A281,NG!A$2:A$17,1)):INDEX(NG!A$2:A$17,MATCH($A281,NG!A$2:A$17,1)+1))</f>
        <v>1.9306614810798911E-5</v>
      </c>
      <c r="K281" s="8">
        <f>FORECAST($A281,INDEX(NG!D$2:D$18,MATCH($A281,NG!C$2:C$18,1)):INDEX(NG!D$2:D$18,MATCH($A281,NG!C$2:C$18,1)+1),INDEX(NG!C$2:C$18,MATCH($A281,NG!C$2:C$18,1)):INDEX(NG!C$2:C$18,MATCH($A281,NG!C$2:C$18,1)+1))</f>
        <v>1.0120181928992665E-7</v>
      </c>
      <c r="L281" s="8">
        <f>FORECAST($A281,INDEX(NG!F$2:F$14,MATCH($A281,NG!E$2:E$14,1)):INDEX(NG!F$2:F$14,MATCH($A281,NG!E$2:E$14,1)+1),INDEX(NG!E$2:E$14,MATCH($A281,NG!E$2:E$14,1)):INDEX(NG!E$2:E$14,MATCH($A281,NG!E$2:E$14,1)+1))</f>
        <v>3.6108951779369428E-7</v>
      </c>
      <c r="M281" s="8">
        <f>FORECAST($A281,INDEX(NG!H$2:H$14,MATCH($A281,NG!G$2:G$14,1)):INDEX(NG!H$2:H$14,MATCH($A281,NG!G$2:G$14,1)+1),INDEX(NG!G$2:G$14,MATCH($A281,NG!G$2:G$14,1)):INDEX(NG!G$2:G$14,MATCH($A281,NG!G$2:G$14,1)+1))</f>
        <v>2.246370276090042E-8</v>
      </c>
      <c r="N281" s="3">
        <v>3.0000000000000001E-6</v>
      </c>
      <c r="O281" s="3">
        <v>5.0000000000000003E-10</v>
      </c>
    </row>
    <row r="282" spans="1:15" x14ac:dyDescent="0.35">
      <c r="A282">
        <v>280</v>
      </c>
      <c r="B282" s="39">
        <f t="shared" si="9"/>
        <v>-280</v>
      </c>
      <c r="C282" s="39">
        <v>0</v>
      </c>
      <c r="D282" s="39">
        <v>0</v>
      </c>
      <c r="E282" s="40">
        <v>24.897231555557216</v>
      </c>
      <c r="F282" s="7">
        <f>FORECAST(A282,INDEX(ross!I$3:I$960,MATCH(A282,ross!B$3:B$960,1)):INDEX(ross!I$3:I$960,MATCH(A282,ross!B$3:B$960,1)+1),INDEX(ross!B$3:B$960,MATCH(A282,ross!B$3:B$960,1)):INDEX(ross!B$3:B$960,MATCH(A282,ross!B$3:B$960,1)+1))</f>
        <v>5.0482972120354859</v>
      </c>
      <c r="G282" s="3">
        <f t="shared" si="8"/>
        <v>1.0000000000000001E-30</v>
      </c>
      <c r="H282" s="9">
        <f>FORECAST(A282,INDEX('18O'!C$3:C$29,MATCH(A282,'18O'!A$3:A$29,1)):INDEX('18O'!C$3:C$29,MATCH(A282,'18O'!A$3:A$29,1)+1),INDEX('18O'!A$3:A$29,MATCH(A282,'18O'!A$3:A$29,1)):INDEX('18O'!A$3:A$29,MATCH(A282,'18O'!A$3:A$29,1)+1))</f>
        <v>111.22357930449533</v>
      </c>
      <c r="I282" s="27">
        <v>1.0000000000000001E-5</v>
      </c>
      <c r="J282" s="8">
        <f>FORECAST($A282,INDEX(NG!B$2:B$17,MATCH($A282,NG!A$2:A$17,1)):INDEX(NG!B$2:B$17,MATCH($A282,NG!A$2:A$17,1)+1),INDEX(NG!A$2:A$17,MATCH($A282,NG!A$2:A$17,1)):INDEX(NG!A$2:A$17,MATCH($A282,NG!A$2:A$17,1)+1))</f>
        <v>1.9333215772528804E-5</v>
      </c>
      <c r="K282" s="8">
        <f>FORECAST($A282,INDEX(NG!D$2:D$18,MATCH($A282,NG!C$2:C$18,1)):INDEX(NG!D$2:D$18,MATCH($A282,NG!C$2:C$18,1)+1),INDEX(NG!C$2:C$18,MATCH($A282,NG!C$2:C$18,1)):INDEX(NG!C$2:C$18,MATCH($A282,NG!C$2:C$18,1)+1))</f>
        <v>1.009243904030406E-7</v>
      </c>
      <c r="L282" s="8">
        <f>FORECAST($A282,INDEX(NG!F$2:F$14,MATCH($A282,NG!E$2:E$14,1)):INDEX(NG!F$2:F$14,MATCH($A282,NG!E$2:E$14,1)+1),INDEX(NG!E$2:E$14,MATCH($A282,NG!E$2:E$14,1)):INDEX(NG!E$2:E$14,MATCH($A282,NG!E$2:E$14,1)+1))</f>
        <v>3.5939027500212175E-7</v>
      </c>
      <c r="M282" s="8">
        <f>FORECAST($A282,INDEX(NG!H$2:H$14,MATCH($A282,NG!G$2:G$14,1)):INDEX(NG!H$2:H$14,MATCH($A282,NG!G$2:G$14,1)+1),INDEX(NG!G$2:G$14,MATCH($A282,NG!G$2:G$14,1)):INDEX(NG!G$2:G$14,MATCH($A282,NG!G$2:G$14,1)+1))</f>
        <v>2.2385442535586192E-8</v>
      </c>
      <c r="N282" s="3">
        <v>3.0000000000000001E-6</v>
      </c>
      <c r="O282" s="3">
        <v>5.0000000000000003E-10</v>
      </c>
    </row>
    <row r="283" spans="1:15" x14ac:dyDescent="0.35">
      <c r="A283">
        <v>281</v>
      </c>
      <c r="B283" s="39">
        <f t="shared" si="9"/>
        <v>-281</v>
      </c>
      <c r="C283" s="39">
        <v>0</v>
      </c>
      <c r="D283" s="39">
        <v>0</v>
      </c>
      <c r="E283" s="40">
        <v>24.904033869615457</v>
      </c>
      <c r="F283" s="7">
        <f>FORECAST(A283,INDEX(ross!I$3:I$960,MATCH(A283,ross!B$3:B$960,1)):INDEX(ross!I$3:I$960,MATCH(A283,ross!B$3:B$960,1)+1),INDEX(ross!B$3:B$960,MATCH(A283,ross!B$3:B$960,1)):INDEX(ross!B$3:B$960,MATCH(A283,ross!B$3:B$960,1)+1))</f>
        <v>5.0508853923406534</v>
      </c>
      <c r="G283" s="3">
        <f t="shared" si="8"/>
        <v>1.0000000000000001E-30</v>
      </c>
      <c r="H283" s="9">
        <f>FORECAST(A283,INDEX('18O'!C$3:C$29,MATCH(A283,'18O'!A$3:A$29,1)):INDEX('18O'!C$3:C$29,MATCH(A283,'18O'!A$3:A$29,1)+1),INDEX('18O'!A$3:A$29,MATCH(A283,'18O'!A$3:A$29,1)):INDEX('18O'!A$3:A$29,MATCH(A283,'18O'!A$3:A$29,1)+1))</f>
        <v>111.22442748091603</v>
      </c>
      <c r="I283" s="27">
        <v>1.0000000000000001E-5</v>
      </c>
      <c r="J283" s="8">
        <f>FORECAST($A283,INDEX(NG!B$2:B$17,MATCH($A283,NG!A$2:A$17,1)):INDEX(NG!B$2:B$17,MATCH($A283,NG!A$2:A$17,1)+1),INDEX(NG!A$2:A$17,MATCH($A283,NG!A$2:A$17,1)):INDEX(NG!A$2:A$17,MATCH($A283,NG!A$2:A$17,1)+1))</f>
        <v>1.9359816734258694E-5</v>
      </c>
      <c r="K283" s="8">
        <f>FORECAST($A283,INDEX(NG!D$2:D$18,MATCH($A283,NG!C$2:C$18,1)):INDEX(NG!D$2:D$18,MATCH($A283,NG!C$2:C$18,1)+1),INDEX(NG!C$2:C$18,MATCH($A283,NG!C$2:C$18,1)):INDEX(NG!C$2:C$18,MATCH($A283,NG!C$2:C$18,1)+1))</f>
        <v>1.0064696151615454E-7</v>
      </c>
      <c r="L283" s="8">
        <f>FORECAST($A283,INDEX(NG!F$2:F$14,MATCH($A283,NG!E$2:E$14,1)):INDEX(NG!F$2:F$14,MATCH($A283,NG!E$2:E$14,1)+1),INDEX(NG!E$2:E$14,MATCH($A283,NG!E$2:E$14,1)):INDEX(NG!E$2:E$14,MATCH($A283,NG!E$2:E$14,1)+1))</f>
        <v>3.5769103221054916E-7</v>
      </c>
      <c r="M283" s="8">
        <f>FORECAST($A283,INDEX(NG!H$2:H$14,MATCH($A283,NG!G$2:G$14,1)):INDEX(NG!H$2:H$14,MATCH($A283,NG!G$2:G$14,1)+1),INDEX(NG!G$2:G$14,MATCH($A283,NG!G$2:G$14,1)):INDEX(NG!G$2:G$14,MATCH($A283,NG!G$2:G$14,1)+1))</f>
        <v>2.2307182310271965E-8</v>
      </c>
      <c r="N283" s="3">
        <v>3.0000000000000001E-6</v>
      </c>
      <c r="O283" s="3">
        <v>5.0000000000000003E-10</v>
      </c>
    </row>
    <row r="284" spans="1:15" x14ac:dyDescent="0.35">
      <c r="A284">
        <v>282</v>
      </c>
      <c r="B284" s="39">
        <f t="shared" si="9"/>
        <v>-282</v>
      </c>
      <c r="C284" s="39">
        <v>0</v>
      </c>
      <c r="D284" s="39">
        <v>0</v>
      </c>
      <c r="E284" s="40">
        <v>24.910836183673698</v>
      </c>
      <c r="F284" s="7">
        <f>FORECAST(A284,INDEX(ross!I$3:I$960,MATCH(A284,ross!B$3:B$960,1)):INDEX(ross!I$3:I$960,MATCH(A284,ross!B$3:B$960,1)+1),INDEX(ross!B$3:B$960,MATCH(A284,ross!B$3:B$960,1)):INDEX(ross!B$3:B$960,MATCH(A284,ross!B$3:B$960,1)+1))</f>
        <v>5.0518925562155239</v>
      </c>
      <c r="G284" s="3">
        <f t="shared" si="8"/>
        <v>1.0000000000000001E-30</v>
      </c>
      <c r="H284" s="9">
        <f>FORECAST(A284,INDEX('18O'!C$3:C$29,MATCH(A284,'18O'!A$3:A$29,1)):INDEX('18O'!C$3:C$29,MATCH(A284,'18O'!A$3:A$29,1)+1),INDEX('18O'!A$3:A$29,MATCH(A284,'18O'!A$3:A$29,1)):INDEX('18O'!A$3:A$29,MATCH(A284,'18O'!A$3:A$29,1)+1))</f>
        <v>111.22527565733672</v>
      </c>
      <c r="I284" s="27">
        <v>1.0000000000000001E-5</v>
      </c>
      <c r="J284" s="8">
        <f>FORECAST($A284,INDEX(NG!B$2:B$17,MATCH($A284,NG!A$2:A$17,1)):INDEX(NG!B$2:B$17,MATCH($A284,NG!A$2:A$17,1)+1),INDEX(NG!A$2:A$17,MATCH($A284,NG!A$2:A$17,1)):INDEX(NG!A$2:A$17,MATCH($A284,NG!A$2:A$17,1)+1))</f>
        <v>1.9386417695988583E-5</v>
      </c>
      <c r="K284" s="8">
        <f>FORECAST($A284,INDEX(NG!D$2:D$18,MATCH($A284,NG!C$2:C$18,1)):INDEX(NG!D$2:D$18,MATCH($A284,NG!C$2:C$18,1)+1),INDEX(NG!C$2:C$18,MATCH($A284,NG!C$2:C$18,1)):INDEX(NG!C$2:C$18,MATCH($A284,NG!C$2:C$18,1)+1))</f>
        <v>1.0036953262926849E-7</v>
      </c>
      <c r="L284" s="8">
        <f>FORECAST($A284,INDEX(NG!F$2:F$14,MATCH($A284,NG!E$2:E$14,1)):INDEX(NG!F$2:F$14,MATCH($A284,NG!E$2:E$14,1)+1),INDEX(NG!E$2:E$14,MATCH($A284,NG!E$2:E$14,1)):INDEX(NG!E$2:E$14,MATCH($A284,NG!E$2:E$14,1)+1))</f>
        <v>3.5599178941897662E-7</v>
      </c>
      <c r="M284" s="8">
        <f>FORECAST($A284,INDEX(NG!H$2:H$14,MATCH($A284,NG!G$2:G$14,1)):INDEX(NG!H$2:H$14,MATCH($A284,NG!G$2:G$14,1)+1),INDEX(NG!G$2:G$14,MATCH($A284,NG!G$2:G$14,1)):INDEX(NG!G$2:G$14,MATCH($A284,NG!G$2:G$14,1)+1))</f>
        <v>2.222892208495774E-8</v>
      </c>
      <c r="N284" s="3">
        <v>3.0000000000000001E-6</v>
      </c>
      <c r="O284" s="3">
        <v>5.0000000000000003E-10</v>
      </c>
    </row>
    <row r="285" spans="1:15" x14ac:dyDescent="0.35">
      <c r="A285">
        <v>283</v>
      </c>
      <c r="B285" s="39">
        <f t="shared" si="9"/>
        <v>-283</v>
      </c>
      <c r="C285" s="39">
        <v>0</v>
      </c>
      <c r="D285" s="39">
        <v>0</v>
      </c>
      <c r="E285" s="40">
        <v>24.921235560247617</v>
      </c>
      <c r="F285" s="7">
        <f>FORECAST(A285,INDEX(ross!I$3:I$960,MATCH(A285,ross!B$3:B$960,1)):INDEX(ross!I$3:I$960,MATCH(A285,ross!B$3:B$960,1)+1),INDEX(ross!B$3:B$960,MATCH(A285,ross!B$3:B$960,1)):INDEX(ross!B$3:B$960,MATCH(A285,ross!B$3:B$960,1)+1))</f>
        <v>5.0529440855025918</v>
      </c>
      <c r="G285" s="3">
        <f t="shared" si="8"/>
        <v>1.0000000000000001E-30</v>
      </c>
      <c r="H285" s="9">
        <f>FORECAST(A285,INDEX('18O'!C$3:C$29,MATCH(A285,'18O'!A$3:A$29,1)):INDEX('18O'!C$3:C$29,MATCH(A285,'18O'!A$3:A$29,1)+1),INDEX('18O'!A$3:A$29,MATCH(A285,'18O'!A$3:A$29,1)):INDEX('18O'!A$3:A$29,MATCH(A285,'18O'!A$3:A$29,1)+1))</f>
        <v>111.22612383375743</v>
      </c>
      <c r="I285" s="27">
        <v>1.0000000000000001E-5</v>
      </c>
      <c r="J285" s="8">
        <f>FORECAST($A285,INDEX(NG!B$2:B$17,MATCH($A285,NG!A$2:A$17,1)):INDEX(NG!B$2:B$17,MATCH($A285,NG!A$2:A$17,1)+1),INDEX(NG!A$2:A$17,MATCH($A285,NG!A$2:A$17,1)):INDEX(NG!A$2:A$17,MATCH($A285,NG!A$2:A$17,1)+1))</f>
        <v>1.9413018657718476E-5</v>
      </c>
      <c r="K285" s="8">
        <f>FORECAST($A285,INDEX(NG!D$2:D$18,MATCH($A285,NG!C$2:C$18,1)):INDEX(NG!D$2:D$18,MATCH($A285,NG!C$2:C$18,1)+1),INDEX(NG!C$2:C$18,MATCH($A285,NG!C$2:C$18,1)):INDEX(NG!C$2:C$18,MATCH($A285,NG!C$2:C$18,1)+1))</f>
        <v>1.0009210374238245E-7</v>
      </c>
      <c r="L285" s="8">
        <f>FORECAST($A285,INDEX(NG!F$2:F$14,MATCH($A285,NG!E$2:E$14,1)):INDEX(NG!F$2:F$14,MATCH($A285,NG!E$2:E$14,1)+1),INDEX(NG!E$2:E$14,MATCH($A285,NG!E$2:E$14,1)):INDEX(NG!E$2:E$14,MATCH($A285,NG!E$2:E$14,1)+1))</f>
        <v>3.5429254662740408E-7</v>
      </c>
      <c r="M285" s="8">
        <f>FORECAST($A285,INDEX(NG!H$2:H$14,MATCH($A285,NG!G$2:G$14,1)):INDEX(NG!H$2:H$14,MATCH($A285,NG!G$2:G$14,1)+1),INDEX(NG!G$2:G$14,MATCH($A285,NG!G$2:G$14,1)):INDEX(NG!G$2:G$14,MATCH($A285,NG!G$2:G$14,1)+1))</f>
        <v>2.2150661859643513E-8</v>
      </c>
      <c r="N285" s="3">
        <v>3.0000000000000001E-6</v>
      </c>
      <c r="O285" s="3">
        <v>5.0000000000000003E-10</v>
      </c>
    </row>
    <row r="286" spans="1:15" x14ac:dyDescent="0.35">
      <c r="A286">
        <v>284</v>
      </c>
      <c r="B286" s="39">
        <f t="shared" si="9"/>
        <v>-284</v>
      </c>
      <c r="C286" s="39">
        <v>0</v>
      </c>
      <c r="D286" s="39">
        <v>0</v>
      </c>
      <c r="E286" s="40">
        <v>24.938368620495236</v>
      </c>
      <c r="F286" s="7">
        <f>FORECAST(A286,INDEX(ross!I$3:I$960,MATCH(A286,ross!B$3:B$960,1)):INDEX(ross!I$3:I$960,MATCH(A286,ross!B$3:B$960,1)+1),INDEX(ross!B$3:B$960,MATCH(A286,ross!B$3:B$960,1)):INDEX(ross!B$3:B$960,MATCH(A286,ross!B$3:B$960,1)+1))</f>
        <v>5.0552760069346672</v>
      </c>
      <c r="G286" s="3">
        <f t="shared" si="8"/>
        <v>1.0000000000000001E-30</v>
      </c>
      <c r="H286" s="9">
        <f>FORECAST(A286,INDEX('18O'!C$3:C$29,MATCH(A286,'18O'!A$3:A$29,1)):INDEX('18O'!C$3:C$29,MATCH(A286,'18O'!A$3:A$29,1)+1),INDEX('18O'!A$3:A$29,MATCH(A286,'18O'!A$3:A$29,1)):INDEX('18O'!A$3:A$29,MATCH(A286,'18O'!A$3:A$29,1)+1))</f>
        <v>111.22697201017813</v>
      </c>
      <c r="I286" s="27">
        <v>1.0000000000000001E-5</v>
      </c>
      <c r="J286" s="8">
        <f>FORECAST($A286,INDEX(NG!B$2:B$17,MATCH($A286,NG!A$2:A$17,1)):INDEX(NG!B$2:B$17,MATCH($A286,NG!A$2:A$17,1)+1),INDEX(NG!A$2:A$17,MATCH($A286,NG!A$2:A$17,1)):INDEX(NG!A$2:A$17,MATCH($A286,NG!A$2:A$17,1)+1))</f>
        <v>1.9439619619448365E-5</v>
      </c>
      <c r="K286" s="8">
        <f>FORECAST($A286,INDEX(NG!D$2:D$18,MATCH($A286,NG!C$2:C$18,1)):INDEX(NG!D$2:D$18,MATCH($A286,NG!C$2:C$18,1)+1),INDEX(NG!C$2:C$18,MATCH($A286,NG!C$2:C$18,1)):INDEX(NG!C$2:C$18,MATCH($A286,NG!C$2:C$18,1)+1))</f>
        <v>9.9814674855496387E-8</v>
      </c>
      <c r="L286" s="8">
        <f>FORECAST($A286,INDEX(NG!F$2:F$14,MATCH($A286,NG!E$2:E$14,1)):INDEX(NG!F$2:F$14,MATCH($A286,NG!E$2:E$14,1)+1),INDEX(NG!E$2:E$14,MATCH($A286,NG!E$2:E$14,1)):INDEX(NG!E$2:E$14,MATCH($A286,NG!E$2:E$14,1)+1))</f>
        <v>3.5259330383583144E-7</v>
      </c>
      <c r="M286" s="8">
        <f>FORECAST($A286,INDEX(NG!H$2:H$14,MATCH($A286,NG!G$2:G$14,1)):INDEX(NG!H$2:H$14,MATCH($A286,NG!G$2:G$14,1)+1),INDEX(NG!G$2:G$14,MATCH($A286,NG!G$2:G$14,1)):INDEX(NG!G$2:G$14,MATCH($A286,NG!G$2:G$14,1)+1))</f>
        <v>2.2072401634329286E-8</v>
      </c>
      <c r="N286" s="3">
        <v>3.0000000000000001E-6</v>
      </c>
      <c r="O286" s="3">
        <v>5.0000000000000003E-10</v>
      </c>
    </row>
    <row r="287" spans="1:15" x14ac:dyDescent="0.35">
      <c r="A287">
        <v>285</v>
      </c>
      <c r="B287" s="39">
        <f t="shared" si="9"/>
        <v>-285</v>
      </c>
      <c r="C287" s="39">
        <v>0</v>
      </c>
      <c r="D287" s="39">
        <v>0</v>
      </c>
      <c r="E287" s="40">
        <v>24.951802523667624</v>
      </c>
      <c r="F287" s="7">
        <f>FORECAST(A287,INDEX(ross!I$3:I$960,MATCH(A287,ross!B$3:B$960,1)):INDEX(ross!I$3:I$960,MATCH(A287,ross!B$3:B$960,1)+1),INDEX(ross!B$3:B$960,MATCH(A287,ross!B$3:B$960,1)):INDEX(ross!B$3:B$960,MATCH(A287,ross!B$3:B$960,1)+1))</f>
        <v>5.0618063003827416</v>
      </c>
      <c r="G287" s="3">
        <f t="shared" si="8"/>
        <v>1.0000000000000001E-30</v>
      </c>
      <c r="H287" s="9">
        <f>FORECAST(A287,INDEX('18O'!C$3:C$29,MATCH(A287,'18O'!A$3:A$29,1)):INDEX('18O'!C$3:C$29,MATCH(A287,'18O'!A$3:A$29,1)+1),INDEX('18O'!A$3:A$29,MATCH(A287,'18O'!A$3:A$29,1)):INDEX('18O'!A$3:A$29,MATCH(A287,'18O'!A$3:A$29,1)+1))</f>
        <v>111.22782018659882</v>
      </c>
      <c r="I287" s="27">
        <v>1.0000000000000001E-5</v>
      </c>
      <c r="J287" s="8">
        <f>FORECAST($A287,INDEX(NG!B$2:B$17,MATCH($A287,NG!A$2:A$17,1)):INDEX(NG!B$2:B$17,MATCH($A287,NG!A$2:A$17,1)+1),INDEX(NG!A$2:A$17,MATCH($A287,NG!A$2:A$17,1)):INDEX(NG!A$2:A$17,MATCH($A287,NG!A$2:A$17,1)+1))</f>
        <v>1.9466220581178255E-5</v>
      </c>
      <c r="K287" s="8">
        <f>FORECAST($A287,INDEX(NG!D$2:D$18,MATCH($A287,NG!C$2:C$18,1)):INDEX(NG!D$2:D$18,MATCH($A287,NG!C$2:C$18,1)+1),INDEX(NG!C$2:C$18,MATCH($A287,NG!C$2:C$18,1)):INDEX(NG!C$2:C$18,MATCH($A287,NG!C$2:C$18,1)+1))</f>
        <v>9.9537245968610341E-8</v>
      </c>
      <c r="L287" s="8">
        <f>FORECAST($A287,INDEX(NG!F$2:F$14,MATCH($A287,NG!E$2:E$14,1)):INDEX(NG!F$2:F$14,MATCH($A287,NG!E$2:E$14,1)+1),INDEX(NG!E$2:E$14,MATCH($A287,NG!E$2:E$14,1)):INDEX(NG!E$2:E$14,MATCH($A287,NG!E$2:E$14,1)+1))</f>
        <v>3.508940610442589E-7</v>
      </c>
      <c r="M287" s="8">
        <f>FORECAST($A287,INDEX(NG!H$2:H$14,MATCH($A287,NG!G$2:G$14,1)):INDEX(NG!H$2:H$14,MATCH($A287,NG!G$2:G$14,1)+1),INDEX(NG!G$2:G$14,MATCH($A287,NG!G$2:G$14,1)):INDEX(NG!G$2:G$14,MATCH($A287,NG!G$2:G$14,1)+1))</f>
        <v>2.1994141409015058E-8</v>
      </c>
      <c r="N287" s="3">
        <v>3.0000000000000001E-6</v>
      </c>
      <c r="O287" s="3">
        <v>5.0000000000000003E-10</v>
      </c>
    </row>
    <row r="288" spans="1:15" x14ac:dyDescent="0.35">
      <c r="A288">
        <v>286</v>
      </c>
      <c r="B288" s="39">
        <f t="shared" si="9"/>
        <v>-286</v>
      </c>
      <c r="C288" s="39">
        <v>0</v>
      </c>
      <c r="D288" s="39">
        <v>0</v>
      </c>
      <c r="E288" s="40">
        <v>24.962871690212921</v>
      </c>
      <c r="F288" s="7">
        <f>FORECAST(A288,INDEX(ross!I$3:I$960,MATCH(A288,ross!B$3:B$960,1)):INDEX(ross!I$3:I$960,MATCH(A288,ross!B$3:B$960,1)+1),INDEX(ross!B$3:B$960,MATCH(A288,ross!B$3:B$960,1)):INDEX(ross!B$3:B$960,MATCH(A288,ross!B$3:B$960,1)+1))</f>
        <v>5.0617704976994897</v>
      </c>
      <c r="G288" s="3">
        <f t="shared" si="8"/>
        <v>1.0000000000000001E-30</v>
      </c>
      <c r="H288" s="9">
        <f>FORECAST(A288,INDEX('18O'!C$3:C$29,MATCH(A288,'18O'!A$3:A$29,1)):INDEX('18O'!C$3:C$29,MATCH(A288,'18O'!A$3:A$29,1)+1),INDEX('18O'!A$3:A$29,MATCH(A288,'18O'!A$3:A$29,1)):INDEX('18O'!A$3:A$29,MATCH(A288,'18O'!A$3:A$29,1)+1))</f>
        <v>111.22866836301952</v>
      </c>
      <c r="I288" s="27">
        <v>1.0000000000000001E-5</v>
      </c>
      <c r="J288" s="8">
        <f>FORECAST($A288,INDEX(NG!B$2:B$17,MATCH($A288,NG!A$2:A$17,1)):INDEX(NG!B$2:B$17,MATCH($A288,NG!A$2:A$17,1)+1),INDEX(NG!A$2:A$17,MATCH($A288,NG!A$2:A$17,1)):INDEX(NG!A$2:A$17,MATCH($A288,NG!A$2:A$17,1)+1))</f>
        <v>1.9492821542908148E-5</v>
      </c>
      <c r="K288" s="8">
        <f>FORECAST($A288,INDEX(NG!D$2:D$18,MATCH($A288,NG!C$2:C$18,1)):INDEX(NG!D$2:D$18,MATCH($A288,NG!C$2:C$18,1)+1),INDEX(NG!C$2:C$18,MATCH($A288,NG!C$2:C$18,1)):INDEX(NG!C$2:C$18,MATCH($A288,NG!C$2:C$18,1)+1))</f>
        <v>9.9259817081724294E-8</v>
      </c>
      <c r="L288" s="8">
        <f>FORECAST($A288,INDEX(NG!F$2:F$14,MATCH($A288,NG!E$2:E$14,1)):INDEX(NG!F$2:F$14,MATCH($A288,NG!E$2:E$14,1)+1),INDEX(NG!E$2:E$14,MATCH($A288,NG!E$2:E$14,1)):INDEX(NG!E$2:E$14,MATCH($A288,NG!E$2:E$14,1)+1))</f>
        <v>3.4919481825268637E-7</v>
      </c>
      <c r="M288" s="8">
        <f>FORECAST($A288,INDEX(NG!H$2:H$14,MATCH($A288,NG!G$2:G$14,1)):INDEX(NG!H$2:H$14,MATCH($A288,NG!G$2:G$14,1)+1),INDEX(NG!G$2:G$14,MATCH($A288,NG!G$2:G$14,1)):INDEX(NG!G$2:G$14,MATCH($A288,NG!G$2:G$14,1)+1))</f>
        <v>2.1915881183700834E-8</v>
      </c>
      <c r="N288" s="3">
        <v>3.0000000000000001E-6</v>
      </c>
      <c r="O288" s="3">
        <v>5.0000000000000003E-10</v>
      </c>
    </row>
    <row r="289" spans="1:15" x14ac:dyDescent="0.35">
      <c r="A289">
        <v>287</v>
      </c>
      <c r="B289" s="39">
        <f t="shared" si="9"/>
        <v>-287</v>
      </c>
      <c r="C289" s="39">
        <v>0</v>
      </c>
      <c r="D289" s="39">
        <v>0</v>
      </c>
      <c r="E289" s="40">
        <v>24.974146419072881</v>
      </c>
      <c r="F289" s="7">
        <f>FORECAST(A289,INDEX(ross!I$3:I$960,MATCH(A289,ross!B$3:B$960,1)):INDEX(ross!I$3:I$960,MATCH(A289,ross!B$3:B$960,1)+1),INDEX(ross!B$3:B$960,MATCH(A289,ross!B$3:B$960,1)):INDEX(ross!B$3:B$960,MATCH(A289,ross!B$3:B$960,1)+1))</f>
        <v>5.0622365917323346</v>
      </c>
      <c r="G289" s="3">
        <f t="shared" si="8"/>
        <v>1.0000000000000001E-30</v>
      </c>
      <c r="H289" s="9">
        <f>FORECAST(A289,INDEX('18O'!C$3:C$29,MATCH(A289,'18O'!A$3:A$29,1)):INDEX('18O'!C$3:C$29,MATCH(A289,'18O'!A$3:A$29,1)+1),INDEX('18O'!A$3:A$29,MATCH(A289,'18O'!A$3:A$29,1)):INDEX('18O'!A$3:A$29,MATCH(A289,'18O'!A$3:A$29,1)+1))</f>
        <v>111.22951653944021</v>
      </c>
      <c r="I289" s="27">
        <v>1.0000000000000001E-5</v>
      </c>
      <c r="J289" s="8">
        <f>FORECAST($A289,INDEX(NG!B$2:B$17,MATCH($A289,NG!A$2:A$17,1)):INDEX(NG!B$2:B$17,MATCH($A289,NG!A$2:A$17,1)+1),INDEX(NG!A$2:A$17,MATCH($A289,NG!A$2:A$17,1)):INDEX(NG!A$2:A$17,MATCH($A289,NG!A$2:A$17,1)+1))</f>
        <v>1.9519422504638034E-5</v>
      </c>
      <c r="K289" s="8">
        <f>FORECAST($A289,INDEX(NG!D$2:D$18,MATCH($A289,NG!C$2:C$18,1)):INDEX(NG!D$2:D$18,MATCH($A289,NG!C$2:C$18,1)+1),INDEX(NG!C$2:C$18,MATCH($A289,NG!C$2:C$18,1)):INDEX(NG!C$2:C$18,MATCH($A289,NG!C$2:C$18,1)+1))</f>
        <v>9.8982388194838235E-8</v>
      </c>
      <c r="L289" s="8">
        <f>FORECAST($A289,INDEX(NG!F$2:F$14,MATCH($A289,NG!E$2:E$14,1)):INDEX(NG!F$2:F$14,MATCH($A289,NG!E$2:E$14,1)+1),INDEX(NG!E$2:E$14,MATCH($A289,NG!E$2:E$14,1)):INDEX(NG!E$2:E$14,MATCH($A289,NG!E$2:E$14,1)+1))</f>
        <v>3.4749557546111383E-7</v>
      </c>
      <c r="M289" s="8">
        <f>FORECAST($A289,INDEX(NG!H$2:H$14,MATCH($A289,NG!G$2:G$14,1)):INDEX(NG!H$2:H$14,MATCH($A289,NG!G$2:G$14,1)+1),INDEX(NG!G$2:G$14,MATCH($A289,NG!G$2:G$14,1)):INDEX(NG!G$2:G$14,MATCH($A289,NG!G$2:G$14,1)+1))</f>
        <v>2.1837620958386606E-8</v>
      </c>
      <c r="N289" s="3">
        <v>3.0000000000000001E-6</v>
      </c>
      <c r="O289" s="3">
        <v>5.0000000000000003E-10</v>
      </c>
    </row>
    <row r="290" spans="1:15" x14ac:dyDescent="0.35">
      <c r="A290">
        <v>288</v>
      </c>
      <c r="B290" s="39">
        <f t="shared" si="9"/>
        <v>-288</v>
      </c>
      <c r="C290" s="39">
        <v>0</v>
      </c>
      <c r="D290" s="39">
        <v>0</v>
      </c>
      <c r="E290" s="40">
        <v>24.98816737072254</v>
      </c>
      <c r="F290" s="7">
        <f>FORECAST(A290,INDEX(ross!I$3:I$960,MATCH(A290,ross!B$3:B$960,1)):INDEX(ross!I$3:I$960,MATCH(A290,ross!B$3:B$960,1)+1),INDEX(ross!B$3:B$960,MATCH(A290,ross!B$3:B$960,1)):INDEX(ross!B$3:B$960,MATCH(A290,ross!B$3:B$960,1)+1))</f>
        <v>5.0640693952598461</v>
      </c>
      <c r="G290" s="3">
        <f t="shared" si="8"/>
        <v>1.0000000000000001E-30</v>
      </c>
      <c r="H290" s="9">
        <f>FORECAST(A290,INDEX('18O'!C$3:C$29,MATCH(A290,'18O'!A$3:A$29,1)):INDEX('18O'!C$3:C$29,MATCH(A290,'18O'!A$3:A$29,1)+1),INDEX('18O'!A$3:A$29,MATCH(A290,'18O'!A$3:A$29,1)):INDEX('18O'!A$3:A$29,MATCH(A290,'18O'!A$3:A$29,1)+1))</f>
        <v>111.23036471586092</v>
      </c>
      <c r="I290" s="27">
        <v>1.0000000000000001E-5</v>
      </c>
      <c r="J290" s="8">
        <f>FORECAST($A290,INDEX(NG!B$2:B$17,MATCH($A290,NG!A$2:A$17,1)):INDEX(NG!B$2:B$17,MATCH($A290,NG!A$2:A$17,1)+1),INDEX(NG!A$2:A$17,MATCH($A290,NG!A$2:A$17,1)):INDEX(NG!A$2:A$17,MATCH($A290,NG!A$2:A$17,1)+1))</f>
        <v>1.9546023466367926E-5</v>
      </c>
      <c r="K290" s="8">
        <f>FORECAST($A290,INDEX(NG!D$2:D$18,MATCH($A290,NG!C$2:C$18,1)):INDEX(NG!D$2:D$18,MATCH($A290,NG!C$2:C$18,1)+1),INDEX(NG!C$2:C$18,MATCH($A290,NG!C$2:C$18,1)):INDEX(NG!C$2:C$18,MATCH($A290,NG!C$2:C$18,1)+1))</f>
        <v>9.8704959307952188E-8</v>
      </c>
      <c r="L290" s="8">
        <f>FORECAST($A290,INDEX(NG!F$2:F$14,MATCH($A290,NG!E$2:E$14,1)):INDEX(NG!F$2:F$14,MATCH($A290,NG!E$2:E$14,1)+1),INDEX(NG!E$2:E$14,MATCH($A290,NG!E$2:E$14,1)):INDEX(NG!E$2:E$14,MATCH($A290,NG!E$2:E$14,1)+1))</f>
        <v>3.4579633266954119E-7</v>
      </c>
      <c r="M290" s="8">
        <f>FORECAST($A290,INDEX(NG!H$2:H$14,MATCH($A290,NG!G$2:G$14,1)):INDEX(NG!H$2:H$14,MATCH($A290,NG!G$2:G$14,1)+1),INDEX(NG!G$2:G$14,MATCH($A290,NG!G$2:G$14,1)):INDEX(NG!G$2:G$14,MATCH($A290,NG!G$2:G$14,1)+1))</f>
        <v>2.1759360733072379E-8</v>
      </c>
      <c r="N290" s="3">
        <v>3.0000000000000001E-6</v>
      </c>
      <c r="O290" s="3">
        <v>5.0000000000000003E-10</v>
      </c>
    </row>
    <row r="291" spans="1:15" x14ac:dyDescent="0.35">
      <c r="A291">
        <v>289</v>
      </c>
      <c r="B291" s="39">
        <f t="shared" si="9"/>
        <v>-289</v>
      </c>
      <c r="C291" s="39">
        <v>0</v>
      </c>
      <c r="D291" s="39">
        <v>0</v>
      </c>
      <c r="E291" s="40">
        <v>25.002753374487966</v>
      </c>
      <c r="F291" s="7">
        <f>FORECAST(A291,INDEX(ross!I$3:I$960,MATCH(A291,ross!B$3:B$960,1)):INDEX(ross!I$3:I$960,MATCH(A291,ross!B$3:B$960,1)+1),INDEX(ross!B$3:B$960,MATCH(A291,ross!B$3:B$960,1)):INDEX(ross!B$3:B$960,MATCH(A291,ross!B$3:B$960,1)+1))</f>
        <v>5.064770071978268</v>
      </c>
      <c r="G291" s="3">
        <f t="shared" si="8"/>
        <v>1.0000000000000001E-30</v>
      </c>
      <c r="H291" s="9">
        <f>FORECAST(A291,INDEX('18O'!C$3:C$29,MATCH(A291,'18O'!A$3:A$29,1)):INDEX('18O'!C$3:C$29,MATCH(A291,'18O'!A$3:A$29,1)+1),INDEX('18O'!A$3:A$29,MATCH(A291,'18O'!A$3:A$29,1)):INDEX('18O'!A$3:A$29,MATCH(A291,'18O'!A$3:A$29,1)+1))</f>
        <v>111.2312128922816</v>
      </c>
      <c r="I291" s="27">
        <v>1.0000000000000001E-5</v>
      </c>
      <c r="J291" s="8">
        <f>FORECAST($A291,INDEX(NG!B$2:B$17,MATCH($A291,NG!A$2:A$17,1)):INDEX(NG!B$2:B$17,MATCH($A291,NG!A$2:A$17,1)+1),INDEX(NG!A$2:A$17,MATCH($A291,NG!A$2:A$17,1)):INDEX(NG!A$2:A$17,MATCH($A291,NG!A$2:A$17,1)+1))</f>
        <v>1.9572624428097819E-5</v>
      </c>
      <c r="K291" s="8">
        <f>FORECAST($A291,INDEX(NG!D$2:D$18,MATCH($A291,NG!C$2:C$18,1)):INDEX(NG!D$2:D$18,MATCH($A291,NG!C$2:C$18,1)+1),INDEX(NG!C$2:C$18,MATCH($A291,NG!C$2:C$18,1)):INDEX(NG!C$2:C$18,MATCH($A291,NG!C$2:C$18,1)+1))</f>
        <v>9.8427530421066128E-8</v>
      </c>
      <c r="L291" s="8">
        <f>FORECAST($A291,INDEX(NG!F$2:F$14,MATCH($A291,NG!E$2:E$14,1)):INDEX(NG!F$2:F$14,MATCH($A291,NG!E$2:E$14,1)+1),INDEX(NG!E$2:E$14,MATCH($A291,NG!E$2:E$14,1)):INDEX(NG!E$2:E$14,MATCH($A291,NG!E$2:E$14,1)+1))</f>
        <v>3.4409708987796865E-7</v>
      </c>
      <c r="M291" s="8">
        <f>FORECAST($A291,INDEX(NG!H$2:H$14,MATCH($A291,NG!G$2:G$14,1)):INDEX(NG!H$2:H$14,MATCH($A291,NG!G$2:G$14,1)+1),INDEX(NG!G$2:G$14,MATCH($A291,NG!G$2:G$14,1)):INDEX(NG!G$2:G$14,MATCH($A291,NG!G$2:G$14,1)+1))</f>
        <v>2.1681100507758155E-8</v>
      </c>
      <c r="N291" s="3">
        <v>3.0000000000000001E-6</v>
      </c>
      <c r="O291" s="3">
        <v>5.0000000000000003E-10</v>
      </c>
    </row>
    <row r="292" spans="1:15" x14ac:dyDescent="0.35">
      <c r="A292">
        <v>290</v>
      </c>
      <c r="B292" s="39">
        <f t="shared" si="9"/>
        <v>-290</v>
      </c>
      <c r="C292" s="39">
        <v>0</v>
      </c>
      <c r="D292" s="39">
        <v>0</v>
      </c>
      <c r="E292" s="40">
        <v>25.025593619344598</v>
      </c>
      <c r="F292" s="7">
        <f>FORECAST(A292,INDEX(ross!I$3:I$960,MATCH(A292,ross!B$3:B$960,1)):INDEX(ross!I$3:I$960,MATCH(A292,ross!B$3:B$960,1)+1),INDEX(ross!B$3:B$960,MATCH(A292,ross!B$3:B$960,1)):INDEX(ross!B$3:B$960,MATCH(A292,ross!B$3:B$960,1)+1))</f>
        <v>5.0713249496526087</v>
      </c>
      <c r="G292" s="3">
        <f t="shared" si="8"/>
        <v>1.0000000000000001E-30</v>
      </c>
      <c r="H292" s="9">
        <f>FORECAST(A292,INDEX('18O'!C$3:C$29,MATCH(A292,'18O'!A$3:A$29,1)):INDEX('18O'!C$3:C$29,MATCH(A292,'18O'!A$3:A$29,1)+1),INDEX('18O'!A$3:A$29,MATCH(A292,'18O'!A$3:A$29,1)):INDEX('18O'!A$3:A$29,MATCH(A292,'18O'!A$3:A$29,1)+1))</f>
        <v>111.23206106870231</v>
      </c>
      <c r="I292" s="27">
        <v>1.0000000000000001E-5</v>
      </c>
      <c r="J292" s="8">
        <f>FORECAST($A292,INDEX(NG!B$2:B$17,MATCH($A292,NG!A$2:A$17,1)):INDEX(NG!B$2:B$17,MATCH($A292,NG!A$2:A$17,1)+1),INDEX(NG!A$2:A$17,MATCH($A292,NG!A$2:A$17,1)):INDEX(NG!A$2:A$17,MATCH($A292,NG!A$2:A$17,1)+1))</f>
        <v>1.9599225389827705E-5</v>
      </c>
      <c r="K292" s="8">
        <f>FORECAST($A292,INDEX(NG!D$2:D$18,MATCH($A292,NG!C$2:C$18,1)):INDEX(NG!D$2:D$18,MATCH($A292,NG!C$2:C$18,1)+1),INDEX(NG!C$2:C$18,MATCH($A292,NG!C$2:C$18,1)):INDEX(NG!C$2:C$18,MATCH($A292,NG!C$2:C$18,1)+1))</f>
        <v>9.8150101534180082E-8</v>
      </c>
      <c r="L292" s="8">
        <f>FORECAST($A292,INDEX(NG!F$2:F$14,MATCH($A292,NG!E$2:E$14,1)):INDEX(NG!F$2:F$14,MATCH($A292,NG!E$2:E$14,1)+1),INDEX(NG!E$2:E$14,MATCH($A292,NG!E$2:E$14,1)):INDEX(NG!E$2:E$14,MATCH($A292,NG!E$2:E$14,1)+1))</f>
        <v>3.4239784708639611E-7</v>
      </c>
      <c r="M292" s="8">
        <f>FORECAST($A292,INDEX(NG!H$2:H$14,MATCH($A292,NG!G$2:G$14,1)):INDEX(NG!H$2:H$14,MATCH($A292,NG!G$2:G$14,1)+1),INDEX(NG!G$2:G$14,MATCH($A292,NG!G$2:G$14,1)):INDEX(NG!G$2:G$14,MATCH($A292,NG!G$2:G$14,1)+1))</f>
        <v>2.1602840282443927E-8</v>
      </c>
      <c r="N292" s="3">
        <v>3.0000000000000001E-6</v>
      </c>
      <c r="O292" s="3">
        <v>5.0000000000000003E-10</v>
      </c>
    </row>
    <row r="293" spans="1:15" x14ac:dyDescent="0.35">
      <c r="A293">
        <v>291</v>
      </c>
      <c r="B293" s="39">
        <f t="shared" si="9"/>
        <v>-291</v>
      </c>
      <c r="C293" s="39">
        <v>0</v>
      </c>
      <c r="D293" s="39">
        <v>0</v>
      </c>
      <c r="E293" s="40">
        <v>25.046487720294273</v>
      </c>
      <c r="F293" s="7">
        <f>FORECAST(A293,INDEX(ross!I$3:I$960,MATCH(A293,ross!B$3:B$960,1)):INDEX(ross!I$3:I$960,MATCH(A293,ross!B$3:B$960,1)+1),INDEX(ross!B$3:B$960,MATCH(A293,ross!B$3:B$960,1)):INDEX(ross!B$3:B$960,MATCH(A293,ross!B$3:B$960,1)+1))</f>
        <v>5.0716430506781727</v>
      </c>
      <c r="G293" s="3">
        <f t="shared" si="8"/>
        <v>1.0000000000000001E-30</v>
      </c>
      <c r="H293" s="9">
        <f>FORECAST(A293,INDEX('18O'!C$3:C$29,MATCH(A293,'18O'!A$3:A$29,1)):INDEX('18O'!C$3:C$29,MATCH(A293,'18O'!A$3:A$29,1)+1),INDEX('18O'!A$3:A$29,MATCH(A293,'18O'!A$3:A$29,1)):INDEX('18O'!A$3:A$29,MATCH(A293,'18O'!A$3:A$29,1)+1))</f>
        <v>111.23290924512301</v>
      </c>
      <c r="I293" s="27">
        <v>1.0000000000000001E-5</v>
      </c>
      <c r="J293" s="8">
        <f>FORECAST($A293,INDEX(NG!B$2:B$17,MATCH($A293,NG!A$2:A$17,1)):INDEX(NG!B$2:B$17,MATCH($A293,NG!A$2:A$17,1)+1),INDEX(NG!A$2:A$17,MATCH($A293,NG!A$2:A$17,1)):INDEX(NG!A$2:A$17,MATCH($A293,NG!A$2:A$17,1)+1))</f>
        <v>1.9625826351557598E-5</v>
      </c>
      <c r="K293" s="8">
        <f>FORECAST($A293,INDEX(NG!D$2:D$18,MATCH($A293,NG!C$2:C$18,1)):INDEX(NG!D$2:D$18,MATCH($A293,NG!C$2:C$18,1)+1),INDEX(NG!C$2:C$18,MATCH($A293,NG!C$2:C$18,1)):INDEX(NG!C$2:C$18,MATCH($A293,NG!C$2:C$18,1)+1))</f>
        <v>9.7872672647294035E-8</v>
      </c>
      <c r="L293" s="8">
        <f>FORECAST($A293,INDEX(NG!F$2:F$14,MATCH($A293,NG!E$2:E$14,1)):INDEX(NG!F$2:F$14,MATCH($A293,NG!E$2:E$14,1)+1),INDEX(NG!E$2:E$14,MATCH($A293,NG!E$2:E$14,1)):INDEX(NG!E$2:E$14,MATCH($A293,NG!E$2:E$14,1)+1))</f>
        <v>3.4069860429482347E-7</v>
      </c>
      <c r="M293" s="8">
        <f>FORECAST($A293,INDEX(NG!H$2:H$14,MATCH($A293,NG!G$2:G$14,1)):INDEX(NG!H$2:H$14,MATCH($A293,NG!G$2:G$14,1)+1),INDEX(NG!G$2:G$14,MATCH($A293,NG!G$2:G$14,1)):INDEX(NG!G$2:G$14,MATCH($A293,NG!G$2:G$14,1)+1))</f>
        <v>2.15245800571297E-8</v>
      </c>
      <c r="N293" s="3">
        <v>3.0000000000000001E-6</v>
      </c>
      <c r="O293" s="3">
        <v>5.0000000000000003E-10</v>
      </c>
    </row>
    <row r="294" spans="1:15" x14ac:dyDescent="0.35">
      <c r="A294">
        <v>292</v>
      </c>
      <c r="B294" s="39">
        <f t="shared" si="9"/>
        <v>-292</v>
      </c>
      <c r="C294" s="39">
        <v>0</v>
      </c>
      <c r="D294" s="39">
        <v>0</v>
      </c>
      <c r="E294" s="40">
        <v>25.063356550014959</v>
      </c>
      <c r="F294" s="7">
        <f>FORECAST(A294,INDEX(ross!I$3:I$960,MATCH(A294,ross!B$3:B$960,1)):INDEX(ross!I$3:I$960,MATCH(A294,ross!B$3:B$960,1)+1),INDEX(ross!B$3:B$960,MATCH(A294,ross!B$3:B$960,1)):INDEX(ross!B$3:B$960,MATCH(A294,ross!B$3:B$960,1)+1))</f>
        <v>5.0736086816976904</v>
      </c>
      <c r="G294" s="3">
        <f t="shared" si="8"/>
        <v>1.0000000000000001E-30</v>
      </c>
      <c r="H294" s="9">
        <f>FORECAST(A294,INDEX('18O'!C$3:C$29,MATCH(A294,'18O'!A$3:A$29,1)):INDEX('18O'!C$3:C$29,MATCH(A294,'18O'!A$3:A$29,1)+1),INDEX('18O'!A$3:A$29,MATCH(A294,'18O'!A$3:A$29,1)):INDEX('18O'!A$3:A$29,MATCH(A294,'18O'!A$3:A$29,1)+1))</f>
        <v>111.23261183261187</v>
      </c>
      <c r="I294" s="27">
        <v>1.0000000000000001E-5</v>
      </c>
      <c r="J294" s="8">
        <f>FORECAST($A294,INDEX(NG!B$2:B$17,MATCH($A294,NG!A$2:A$17,1)):INDEX(NG!B$2:B$17,MATCH($A294,NG!A$2:A$17,1)+1),INDEX(NG!A$2:A$17,MATCH($A294,NG!A$2:A$17,1)):INDEX(NG!A$2:A$17,MATCH($A294,NG!A$2:A$17,1)+1))</f>
        <v>1.9652427313287491E-5</v>
      </c>
      <c r="K294" s="8">
        <f>FORECAST($A294,INDEX(NG!D$2:D$18,MATCH($A294,NG!C$2:C$18,1)):INDEX(NG!D$2:D$18,MATCH($A294,NG!C$2:C$18,1)+1),INDEX(NG!C$2:C$18,MATCH($A294,NG!C$2:C$18,1)):INDEX(NG!C$2:C$18,MATCH($A294,NG!C$2:C$18,1)+1))</f>
        <v>9.7595243760407976E-8</v>
      </c>
      <c r="L294" s="8">
        <f>FORECAST($A294,INDEX(NG!F$2:F$14,MATCH($A294,NG!E$2:E$14,1)):INDEX(NG!F$2:F$14,MATCH($A294,NG!E$2:E$14,1)+1),INDEX(NG!E$2:E$14,MATCH($A294,NG!E$2:E$14,1)):INDEX(NG!E$2:E$14,MATCH($A294,NG!E$2:E$14,1)+1))</f>
        <v>3.3899936150325093E-7</v>
      </c>
      <c r="M294" s="8">
        <f>FORECAST($A294,INDEX(NG!H$2:H$14,MATCH($A294,NG!G$2:G$14,1)):INDEX(NG!H$2:H$14,MATCH($A294,NG!G$2:G$14,1)+1),INDEX(NG!G$2:G$14,MATCH($A294,NG!G$2:G$14,1)):INDEX(NG!G$2:G$14,MATCH($A294,NG!G$2:G$14,1)+1))</f>
        <v>2.1446319831815476E-8</v>
      </c>
      <c r="N294" s="3">
        <v>3.0000000000000001E-6</v>
      </c>
      <c r="O294" s="3">
        <v>5.0000000000000003E-10</v>
      </c>
    </row>
    <row r="295" spans="1:15" x14ac:dyDescent="0.35">
      <c r="A295">
        <v>293</v>
      </c>
      <c r="B295" s="39">
        <f t="shared" si="9"/>
        <v>-293</v>
      </c>
      <c r="C295" s="39">
        <v>0</v>
      </c>
      <c r="D295" s="39">
        <v>0</v>
      </c>
      <c r="E295" s="40">
        <v>25.079904898856686</v>
      </c>
      <c r="F295" s="7">
        <f>FORECAST(A295,INDEX(ross!I$3:I$960,MATCH(A295,ross!B$3:B$960,1)):INDEX(ross!I$3:I$960,MATCH(A295,ross!B$3:B$960,1)+1),INDEX(ross!B$3:B$960,MATCH(A295,ross!B$3:B$960,1)):INDEX(ross!B$3:B$960,MATCH(A295,ross!B$3:B$960,1)+1))</f>
        <v>5.0741359425969534</v>
      </c>
      <c r="G295" s="3">
        <f t="shared" si="8"/>
        <v>1.0000000000000001E-30</v>
      </c>
      <c r="H295" s="9">
        <f>FORECAST(A295,INDEX('18O'!C$3:C$29,MATCH(A295,'18O'!A$3:A$29,1)):INDEX('18O'!C$3:C$29,MATCH(A295,'18O'!A$3:A$29,1)+1),INDEX('18O'!A$3:A$29,MATCH(A295,'18O'!A$3:A$29,1)):INDEX('18O'!A$3:A$29,MATCH(A295,'18O'!A$3:A$29,1)+1))</f>
        <v>111.23116883116886</v>
      </c>
      <c r="I295" s="27">
        <v>1.0000000000000001E-5</v>
      </c>
      <c r="J295" s="8">
        <f>FORECAST($A295,INDEX(NG!B$2:B$17,MATCH($A295,NG!A$2:A$17,1)):INDEX(NG!B$2:B$17,MATCH($A295,NG!A$2:A$17,1)+1),INDEX(NG!A$2:A$17,MATCH($A295,NG!A$2:A$17,1)):INDEX(NG!A$2:A$17,MATCH($A295,NG!A$2:A$17,1)+1))</f>
        <v>1.9679028275017377E-5</v>
      </c>
      <c r="K295" s="8">
        <f>FORECAST($A295,INDEX(NG!D$2:D$18,MATCH($A295,NG!C$2:C$18,1)):INDEX(NG!D$2:D$18,MATCH($A295,NG!C$2:C$18,1)+1),INDEX(NG!C$2:C$18,MATCH($A295,NG!C$2:C$18,1)):INDEX(NG!C$2:C$18,MATCH($A295,NG!C$2:C$18,1)+1))</f>
        <v>9.7317814873521929E-8</v>
      </c>
      <c r="L295" s="8">
        <f>FORECAST($A295,INDEX(NG!F$2:F$14,MATCH($A295,NG!E$2:E$14,1)):INDEX(NG!F$2:F$14,MATCH($A295,NG!E$2:E$14,1)+1),INDEX(NG!E$2:E$14,MATCH($A295,NG!E$2:E$14,1)):INDEX(NG!E$2:E$14,MATCH($A295,NG!E$2:E$14,1)+1))</f>
        <v>3.3730011871167839E-7</v>
      </c>
      <c r="M295" s="8">
        <f>FORECAST($A295,INDEX(NG!H$2:H$14,MATCH($A295,NG!G$2:G$14,1)):INDEX(NG!H$2:H$14,MATCH($A295,NG!G$2:G$14,1)+1),INDEX(NG!G$2:G$14,MATCH($A295,NG!G$2:G$14,1)):INDEX(NG!G$2:G$14,MATCH($A295,NG!G$2:G$14,1)+1))</f>
        <v>2.1368059606501248E-8</v>
      </c>
      <c r="N295" s="3">
        <v>3.0000000000000001E-6</v>
      </c>
      <c r="O295" s="3">
        <v>5.0000000000000003E-10</v>
      </c>
    </row>
    <row r="296" spans="1:15" x14ac:dyDescent="0.35">
      <c r="A296">
        <v>294</v>
      </c>
      <c r="B296" s="39">
        <f t="shared" si="9"/>
        <v>-294</v>
      </c>
      <c r="C296" s="39">
        <v>0</v>
      </c>
      <c r="D296" s="39">
        <v>0</v>
      </c>
      <c r="E296" s="40">
        <v>25.096398962888358</v>
      </c>
      <c r="F296" s="7">
        <f>FORECAST(A296,INDEX(ross!I$3:I$960,MATCH(A296,ross!B$3:B$960,1)):INDEX(ross!I$3:I$960,MATCH(A296,ross!B$3:B$960,1)+1),INDEX(ross!B$3:B$960,MATCH(A296,ross!B$3:B$960,1)):INDEX(ross!B$3:B$960,MATCH(A296,ross!B$3:B$960,1)+1))</f>
        <v>5.0750627120896787</v>
      </c>
      <c r="G296" s="3">
        <f t="shared" si="8"/>
        <v>1.0000000000000001E-30</v>
      </c>
      <c r="H296" s="9">
        <f>FORECAST(A296,INDEX('18O'!C$3:C$29,MATCH(A296,'18O'!A$3:A$29,1)):INDEX('18O'!C$3:C$29,MATCH(A296,'18O'!A$3:A$29,1)+1),INDEX('18O'!A$3:A$29,MATCH(A296,'18O'!A$3:A$29,1)):INDEX('18O'!A$3:A$29,MATCH(A296,'18O'!A$3:A$29,1)+1))</f>
        <v>111.22972582972585</v>
      </c>
      <c r="I296" s="27">
        <v>1.0000000000000001E-5</v>
      </c>
      <c r="J296" s="8">
        <f>FORECAST($A296,INDEX(NG!B$2:B$17,MATCH($A296,NG!A$2:A$17,1)):INDEX(NG!B$2:B$17,MATCH($A296,NG!A$2:A$17,1)+1),INDEX(NG!A$2:A$17,MATCH($A296,NG!A$2:A$17,1)):INDEX(NG!A$2:A$17,MATCH($A296,NG!A$2:A$17,1)+1))</f>
        <v>1.970562923674727E-5</v>
      </c>
      <c r="K296" s="8">
        <f>FORECAST($A296,INDEX(NG!D$2:D$18,MATCH($A296,NG!C$2:C$18,1)):INDEX(NG!D$2:D$18,MATCH($A296,NG!C$2:C$18,1)+1),INDEX(NG!C$2:C$18,MATCH($A296,NG!C$2:C$18,1)):INDEX(NG!C$2:C$18,MATCH($A296,NG!C$2:C$18,1)+1))</f>
        <v>9.704038598663587E-8</v>
      </c>
      <c r="L296" s="8">
        <f>FORECAST($A296,INDEX(NG!F$2:F$14,MATCH($A296,NG!E$2:E$14,1)):INDEX(NG!F$2:F$14,MATCH($A296,NG!E$2:E$14,1)+1),INDEX(NG!E$2:E$14,MATCH($A296,NG!E$2:E$14,1)):INDEX(NG!E$2:E$14,MATCH($A296,NG!E$2:E$14,1)+1))</f>
        <v>3.3560087592010586E-7</v>
      </c>
      <c r="M296" s="8">
        <f>FORECAST($A296,INDEX(NG!H$2:H$14,MATCH($A296,NG!G$2:G$14,1)):INDEX(NG!H$2:H$14,MATCH($A296,NG!G$2:G$14,1)+1),INDEX(NG!G$2:G$14,MATCH($A296,NG!G$2:G$14,1)):INDEX(NG!G$2:G$14,MATCH($A296,NG!G$2:G$14,1)+1))</f>
        <v>2.1289799381187021E-8</v>
      </c>
      <c r="N296" s="3">
        <v>3.0000000000000001E-6</v>
      </c>
      <c r="O296" s="3">
        <v>5.0000000000000003E-10</v>
      </c>
    </row>
    <row r="297" spans="1:15" x14ac:dyDescent="0.35">
      <c r="A297">
        <v>295</v>
      </c>
      <c r="B297" s="39">
        <f t="shared" si="9"/>
        <v>-295</v>
      </c>
      <c r="C297" s="39">
        <v>0</v>
      </c>
      <c r="D297" s="39">
        <v>0</v>
      </c>
      <c r="E297" s="40">
        <v>25.108913795410508</v>
      </c>
      <c r="F297" s="7">
        <f>FORECAST(A297,INDEX(ross!I$3:I$960,MATCH(A297,ross!B$3:B$960,1)):INDEX(ross!I$3:I$960,MATCH(A297,ross!B$3:B$960,1)+1),INDEX(ross!B$3:B$960,MATCH(A297,ross!B$3:B$960,1)):INDEX(ross!B$3:B$960,MATCH(A297,ross!B$3:B$960,1)+1))</f>
        <v>5.0787769273954542</v>
      </c>
      <c r="G297" s="3">
        <f t="shared" si="8"/>
        <v>1.0000000000000001E-30</v>
      </c>
      <c r="H297" s="9">
        <f>FORECAST(A297,INDEX('18O'!C$3:C$29,MATCH(A297,'18O'!A$3:A$29,1)):INDEX('18O'!C$3:C$29,MATCH(A297,'18O'!A$3:A$29,1)+1),INDEX('18O'!A$3:A$29,MATCH(A297,'18O'!A$3:A$29,1)):INDEX('18O'!A$3:A$29,MATCH(A297,'18O'!A$3:A$29,1)+1))</f>
        <v>111.22828282828286</v>
      </c>
      <c r="I297" s="27">
        <v>1.0000000000000001E-5</v>
      </c>
      <c r="J297" s="8">
        <f>FORECAST($A297,INDEX(NG!B$2:B$17,MATCH($A297,NG!A$2:A$17,1)):INDEX(NG!B$2:B$17,MATCH($A297,NG!A$2:A$17,1)+1),INDEX(NG!A$2:A$17,MATCH($A297,NG!A$2:A$17,1)):INDEX(NG!A$2:A$17,MATCH($A297,NG!A$2:A$17,1)+1))</f>
        <v>1.9738933702564189E-5</v>
      </c>
      <c r="K297" s="8">
        <f>FORECAST($A297,INDEX(NG!D$2:D$18,MATCH($A297,NG!C$2:C$18,1)):INDEX(NG!D$2:D$18,MATCH($A297,NG!C$2:C$18,1)+1),INDEX(NG!C$2:C$18,MATCH($A297,NG!C$2:C$18,1)):INDEX(NG!C$2:C$18,MATCH($A297,NG!C$2:C$18,1)+1))</f>
        <v>9.6880354609826391E-8</v>
      </c>
      <c r="L297" s="8">
        <f>FORECAST($A297,INDEX(NG!F$2:F$14,MATCH($A297,NG!E$2:E$14,1)):INDEX(NG!F$2:F$14,MATCH($A297,NG!E$2:E$14,1)+1),INDEX(NG!E$2:E$14,MATCH($A297,NG!E$2:E$14,1)):INDEX(NG!E$2:E$14,MATCH($A297,NG!E$2:E$14,1)+1))</f>
        <v>3.3463588859571695E-7</v>
      </c>
      <c r="M297" s="8">
        <f>FORECAST($A297,INDEX(NG!H$2:H$14,MATCH($A297,NG!G$2:G$14,1)):INDEX(NG!H$2:H$14,MATCH($A297,NG!G$2:G$14,1)+1),INDEX(NG!G$2:G$14,MATCH($A297,NG!G$2:G$14,1)):INDEX(NG!G$2:G$14,MATCH($A297,NG!G$2:G$14,1)+1))</f>
        <v>2.1272073845303816E-8</v>
      </c>
      <c r="N297" s="3">
        <v>3.0000000000000001E-6</v>
      </c>
      <c r="O297" s="3">
        <v>5.0000000000000003E-10</v>
      </c>
    </row>
    <row r="298" spans="1:15" x14ac:dyDescent="0.35">
      <c r="A298">
        <v>296</v>
      </c>
      <c r="B298" s="39">
        <f t="shared" si="9"/>
        <v>-296</v>
      </c>
      <c r="C298" s="39">
        <v>0</v>
      </c>
      <c r="D298" s="39">
        <v>0</v>
      </c>
      <c r="E298" s="40">
        <v>25.12072409627741</v>
      </c>
      <c r="F298" s="7">
        <f>FORECAST(A298,INDEX(ross!I$3:I$960,MATCH(A298,ross!B$3:B$960,1)):INDEX(ross!I$3:I$960,MATCH(A298,ross!B$3:B$960,1)+1),INDEX(ross!B$3:B$960,MATCH(A298,ross!B$3:B$960,1)):INDEX(ross!B$3:B$960,MATCH(A298,ross!B$3:B$960,1)+1))</f>
        <v>5.081459714444847</v>
      </c>
      <c r="G298" s="3">
        <f t="shared" si="8"/>
        <v>1.0000000000000001E-30</v>
      </c>
      <c r="H298" s="9">
        <f>FORECAST(A298,INDEX('18O'!C$3:C$29,MATCH(A298,'18O'!A$3:A$29,1)):INDEX('18O'!C$3:C$29,MATCH(A298,'18O'!A$3:A$29,1)+1),INDEX('18O'!A$3:A$29,MATCH(A298,'18O'!A$3:A$29,1)):INDEX('18O'!A$3:A$29,MATCH(A298,'18O'!A$3:A$29,1)+1))</f>
        <v>111.22683982683985</v>
      </c>
      <c r="I298" s="27">
        <v>1.0000000000000001E-5</v>
      </c>
      <c r="J298" s="8">
        <f>FORECAST($A298,INDEX(NG!B$2:B$17,MATCH($A298,NG!A$2:A$17,1)):INDEX(NG!B$2:B$17,MATCH($A298,NG!A$2:A$17,1)+1),INDEX(NG!A$2:A$17,MATCH($A298,NG!A$2:A$17,1)):INDEX(NG!A$2:A$17,MATCH($A298,NG!A$2:A$17,1)+1))</f>
        <v>1.9778389619190385E-5</v>
      </c>
      <c r="K298" s="8">
        <f>FORECAST($A298,INDEX(NG!D$2:D$18,MATCH($A298,NG!C$2:C$18,1)):INDEX(NG!D$2:D$18,MATCH($A298,NG!C$2:C$18,1)+1),INDEX(NG!C$2:C$18,MATCH($A298,NG!C$2:C$18,1)):INDEX(NG!C$2:C$18,MATCH($A298,NG!C$2:C$18,1)+1))</f>
        <v>9.6828052712851866E-8</v>
      </c>
      <c r="L298" s="8">
        <f>FORECAST($A298,INDEX(NG!F$2:F$14,MATCH($A298,NG!E$2:E$14,1)):INDEX(NG!F$2:F$14,MATCH($A298,NG!E$2:E$14,1)+1),INDEX(NG!E$2:E$14,MATCH($A298,NG!E$2:E$14,1)):INDEX(NG!E$2:E$14,MATCH($A298,NG!E$2:E$14,1)+1))</f>
        <v>3.3434468864121429E-7</v>
      </c>
      <c r="M298" s="8">
        <f>FORECAST($A298,INDEX(NG!H$2:H$14,MATCH($A298,NG!G$2:G$14,1)):INDEX(NG!H$2:H$14,MATCH($A298,NG!G$2:G$14,1)+1),INDEX(NG!G$2:G$14,MATCH($A298,NG!G$2:G$14,1)):INDEX(NG!G$2:G$14,MATCH($A298,NG!G$2:G$14,1)+1))</f>
        <v>2.1309897789133776E-8</v>
      </c>
      <c r="N298" s="3">
        <v>3.0000000000000001E-6</v>
      </c>
      <c r="O298" s="3">
        <v>5.0000000000000003E-10</v>
      </c>
    </row>
    <row r="299" spans="1:15" x14ac:dyDescent="0.35">
      <c r="A299">
        <v>297</v>
      </c>
      <c r="B299" s="39">
        <f t="shared" si="9"/>
        <v>-297</v>
      </c>
      <c r="C299" s="39">
        <v>0</v>
      </c>
      <c r="D299" s="39">
        <v>0</v>
      </c>
      <c r="E299" s="40">
        <v>25.132534397144315</v>
      </c>
      <c r="F299" s="7">
        <f>FORECAST(A299,INDEX(ross!I$3:I$960,MATCH(A299,ross!B$3:B$960,1)):INDEX(ross!I$3:I$960,MATCH(A299,ross!B$3:B$960,1)+1),INDEX(ross!B$3:B$960,MATCH(A299,ross!B$3:B$960,1)):INDEX(ross!B$3:B$960,MATCH(A299,ross!B$3:B$960,1)+1))</f>
        <v>5.0838481167258998</v>
      </c>
      <c r="G299" s="3">
        <f t="shared" si="8"/>
        <v>1.0000000000000001E-30</v>
      </c>
      <c r="H299" s="9">
        <f>FORECAST(A299,INDEX('18O'!C$3:C$29,MATCH(A299,'18O'!A$3:A$29,1)):INDEX('18O'!C$3:C$29,MATCH(A299,'18O'!A$3:A$29,1)+1),INDEX('18O'!A$3:A$29,MATCH(A299,'18O'!A$3:A$29,1)):INDEX('18O'!A$3:A$29,MATCH(A299,'18O'!A$3:A$29,1)+1))</f>
        <v>111.22539682539686</v>
      </c>
      <c r="I299" s="27">
        <v>1.0000000000000001E-5</v>
      </c>
      <c r="J299" s="8">
        <f>FORECAST($A299,INDEX(NG!B$2:B$17,MATCH($A299,NG!A$2:A$17,1)):INDEX(NG!B$2:B$17,MATCH($A299,NG!A$2:A$17,1)+1),INDEX(NG!A$2:A$17,MATCH($A299,NG!A$2:A$17,1)):INDEX(NG!A$2:A$17,MATCH($A299,NG!A$2:A$17,1)+1))</f>
        <v>1.9817845535816578E-5</v>
      </c>
      <c r="K299" s="8">
        <f>FORECAST($A299,INDEX(NG!D$2:D$18,MATCH($A299,NG!C$2:C$18,1)):INDEX(NG!D$2:D$18,MATCH($A299,NG!C$2:C$18,1)+1),INDEX(NG!C$2:C$18,MATCH($A299,NG!C$2:C$18,1)):INDEX(NG!C$2:C$18,MATCH($A299,NG!C$2:C$18,1)+1))</f>
        <v>9.6775750815877341E-8</v>
      </c>
      <c r="L299" s="8">
        <f>FORECAST($A299,INDEX(NG!F$2:F$14,MATCH($A299,NG!E$2:E$14,1)):INDEX(NG!F$2:F$14,MATCH($A299,NG!E$2:E$14,1)+1),INDEX(NG!E$2:E$14,MATCH($A299,NG!E$2:E$14,1)):INDEX(NG!E$2:E$14,MATCH($A299,NG!E$2:E$14,1)+1))</f>
        <v>3.3405348868671169E-7</v>
      </c>
      <c r="M299" s="8">
        <f>FORECAST($A299,INDEX(NG!H$2:H$14,MATCH($A299,NG!G$2:G$14,1)):INDEX(NG!H$2:H$14,MATCH($A299,NG!G$2:G$14,1)+1),INDEX(NG!G$2:G$14,MATCH($A299,NG!G$2:G$14,1)):INDEX(NG!G$2:G$14,MATCH($A299,NG!G$2:G$14,1)+1))</f>
        <v>2.1347721732963736E-8</v>
      </c>
      <c r="N299" s="3">
        <v>3.0000000000000001E-6</v>
      </c>
      <c r="O299" s="3">
        <v>5.0000000000000003E-10</v>
      </c>
    </row>
    <row r="300" spans="1:15" x14ac:dyDescent="0.35">
      <c r="A300">
        <v>298</v>
      </c>
      <c r="B300" s="39">
        <f t="shared" si="9"/>
        <v>-298</v>
      </c>
      <c r="C300" s="39">
        <v>0</v>
      </c>
      <c r="D300" s="39">
        <v>0</v>
      </c>
      <c r="E300" s="40">
        <v>25.143987742763201</v>
      </c>
      <c r="F300" s="7">
        <f>FORECAST(A300,INDEX(ross!I$3:I$960,MATCH(A300,ross!B$3:B$960,1)):INDEX(ross!I$3:I$960,MATCH(A300,ross!B$3:B$960,1)+1),INDEX(ross!B$3:B$960,MATCH(A300,ross!B$3:B$960,1)):INDEX(ross!B$3:B$960,MATCH(A300,ross!B$3:B$960,1)+1))</f>
        <v>5.0899462445252155</v>
      </c>
      <c r="G300" s="3">
        <f t="shared" si="8"/>
        <v>1.0000000000000001E-30</v>
      </c>
      <c r="H300" s="9">
        <f>FORECAST(A300,INDEX('18O'!C$3:C$29,MATCH(A300,'18O'!A$3:A$29,1)):INDEX('18O'!C$3:C$29,MATCH(A300,'18O'!A$3:A$29,1)+1),INDEX('18O'!A$3:A$29,MATCH(A300,'18O'!A$3:A$29,1)):INDEX('18O'!A$3:A$29,MATCH(A300,'18O'!A$3:A$29,1)+1))</f>
        <v>111.22395382395385</v>
      </c>
      <c r="I300" s="27">
        <v>1.0000000000000001E-5</v>
      </c>
      <c r="J300" s="8">
        <f>FORECAST($A300,INDEX(NG!B$2:B$17,MATCH($A300,NG!A$2:A$17,1)):INDEX(NG!B$2:B$17,MATCH($A300,NG!A$2:A$17,1)+1),INDEX(NG!A$2:A$17,MATCH($A300,NG!A$2:A$17,1)):INDEX(NG!A$2:A$17,MATCH($A300,NG!A$2:A$17,1)+1))</f>
        <v>1.9857301452442774E-5</v>
      </c>
      <c r="K300" s="8">
        <f>FORECAST($A300,INDEX(NG!D$2:D$18,MATCH($A300,NG!C$2:C$18,1)):INDEX(NG!D$2:D$18,MATCH($A300,NG!C$2:C$18,1)+1),INDEX(NG!C$2:C$18,MATCH($A300,NG!C$2:C$18,1)):INDEX(NG!C$2:C$18,MATCH($A300,NG!C$2:C$18,1)+1))</f>
        <v>9.6723448918902815E-8</v>
      </c>
      <c r="L300" s="8">
        <f>FORECAST($A300,INDEX(NG!F$2:F$14,MATCH($A300,NG!E$2:E$14,1)):INDEX(NG!F$2:F$14,MATCH($A300,NG!E$2:E$14,1)+1),INDEX(NG!E$2:E$14,MATCH($A300,NG!E$2:E$14,1)):INDEX(NG!E$2:E$14,MATCH($A300,NG!E$2:E$14,1)+1))</f>
        <v>3.3376228873220904E-7</v>
      </c>
      <c r="M300" s="8">
        <f>FORECAST($A300,INDEX(NG!H$2:H$14,MATCH($A300,NG!G$2:G$14,1)):INDEX(NG!H$2:H$14,MATCH($A300,NG!G$2:G$14,1)+1),INDEX(NG!G$2:G$14,MATCH($A300,NG!G$2:G$14,1)):INDEX(NG!G$2:G$14,MATCH($A300,NG!G$2:G$14,1)+1))</f>
        <v>2.1385545676793696E-8</v>
      </c>
      <c r="N300" s="3">
        <v>3.0000000000000001E-6</v>
      </c>
      <c r="O300" s="3">
        <v>5.0000000000000003E-10</v>
      </c>
    </row>
    <row r="301" spans="1:15" x14ac:dyDescent="0.35">
      <c r="A301">
        <v>299</v>
      </c>
      <c r="B301" s="39">
        <f t="shared" si="9"/>
        <v>-299</v>
      </c>
      <c r="C301" s="39">
        <v>0</v>
      </c>
      <c r="D301" s="39">
        <v>0</v>
      </c>
      <c r="E301" s="40">
        <v>25.155404955743556</v>
      </c>
      <c r="F301" s="7">
        <f>FORECAST(A301,INDEX(ross!I$3:I$960,MATCH(A301,ross!B$3:B$960,1)):INDEX(ross!I$3:I$960,MATCH(A301,ross!B$3:B$960,1)+1),INDEX(ross!B$3:B$960,MATCH(A301,ross!B$3:B$960,1)):INDEX(ross!B$3:B$960,MATCH(A301,ross!B$3:B$960,1)+1))</f>
        <v>5.0924760926637509</v>
      </c>
      <c r="G301" s="3">
        <f t="shared" si="8"/>
        <v>1.0000000000000001E-30</v>
      </c>
      <c r="H301" s="9">
        <f>FORECAST(A301,INDEX('18O'!C$3:C$29,MATCH(A301,'18O'!A$3:A$29,1)):INDEX('18O'!C$3:C$29,MATCH(A301,'18O'!A$3:A$29,1)+1),INDEX('18O'!A$3:A$29,MATCH(A301,'18O'!A$3:A$29,1)):INDEX('18O'!A$3:A$29,MATCH(A301,'18O'!A$3:A$29,1)+1))</f>
        <v>111.22251082251084</v>
      </c>
      <c r="I301" s="27">
        <v>1.0000000000000001E-5</v>
      </c>
      <c r="J301" s="8">
        <f>FORECAST($A301,INDEX(NG!B$2:B$17,MATCH($A301,NG!A$2:A$17,1)):INDEX(NG!B$2:B$17,MATCH($A301,NG!A$2:A$17,1)+1),INDEX(NG!A$2:A$17,MATCH($A301,NG!A$2:A$17,1)):INDEX(NG!A$2:A$17,MATCH($A301,NG!A$2:A$17,1)+1))</f>
        <v>1.989675736906897E-5</v>
      </c>
      <c r="K301" s="8">
        <f>FORECAST($A301,INDEX(NG!D$2:D$18,MATCH($A301,NG!C$2:C$18,1)):INDEX(NG!D$2:D$18,MATCH($A301,NG!C$2:C$18,1)+1),INDEX(NG!C$2:C$18,MATCH($A301,NG!C$2:C$18,1)):INDEX(NG!C$2:C$18,MATCH($A301,NG!C$2:C$18,1)+1))</f>
        <v>9.667114702192829E-8</v>
      </c>
      <c r="L301" s="8">
        <f>FORECAST($A301,INDEX(NG!F$2:F$14,MATCH($A301,NG!E$2:E$14,1)):INDEX(NG!F$2:F$14,MATCH($A301,NG!E$2:E$14,1)+1),INDEX(NG!E$2:E$14,MATCH($A301,NG!E$2:E$14,1)):INDEX(NG!E$2:E$14,MATCH($A301,NG!E$2:E$14,1)+1))</f>
        <v>3.3347108877770638E-7</v>
      </c>
      <c r="M301" s="8">
        <f>FORECAST($A301,INDEX(NG!H$2:H$14,MATCH($A301,NG!G$2:G$14,1)):INDEX(NG!H$2:H$14,MATCH($A301,NG!G$2:G$14,1)+1),INDEX(NG!G$2:G$14,MATCH($A301,NG!G$2:G$14,1)):INDEX(NG!G$2:G$14,MATCH($A301,NG!G$2:G$14,1)+1))</f>
        <v>2.1423369620623655E-8</v>
      </c>
      <c r="N301" s="3">
        <v>3.0000000000000001E-6</v>
      </c>
      <c r="O301" s="3">
        <v>5.0000000000000003E-10</v>
      </c>
    </row>
    <row r="302" spans="1:15" x14ac:dyDescent="0.35">
      <c r="A302">
        <v>300</v>
      </c>
      <c r="B302" s="39">
        <f t="shared" si="9"/>
        <v>-300</v>
      </c>
      <c r="C302" s="39">
        <v>0</v>
      </c>
      <c r="D302" s="39">
        <v>0</v>
      </c>
      <c r="E302" s="40">
        <v>25.166822168723915</v>
      </c>
      <c r="F302" s="7">
        <f>FORECAST(A302,INDEX(ross!I$3:I$960,MATCH(A302,ross!B$3:B$960,1)):INDEX(ross!I$3:I$960,MATCH(A302,ross!B$3:B$960,1)+1),INDEX(ross!B$3:B$960,MATCH(A302,ross!B$3:B$960,1)):INDEX(ross!B$3:B$960,MATCH(A302,ross!B$3:B$960,1)+1))</f>
        <v>5.1000832537580916</v>
      </c>
      <c r="G302" s="3">
        <f t="shared" si="8"/>
        <v>1.0000000000000001E-30</v>
      </c>
      <c r="H302" s="9">
        <f>FORECAST(A302,INDEX('18O'!C$3:C$29,MATCH(A302,'18O'!A$3:A$29,1)):INDEX('18O'!C$3:C$29,MATCH(A302,'18O'!A$3:A$29,1)+1),INDEX('18O'!A$3:A$29,MATCH(A302,'18O'!A$3:A$29,1)):INDEX('18O'!A$3:A$29,MATCH(A302,'18O'!A$3:A$29,1)+1))</f>
        <v>111.22106782106785</v>
      </c>
      <c r="I302" s="27">
        <v>1.0000000000000001E-5</v>
      </c>
      <c r="J302" s="8">
        <f>FORECAST($A302,INDEX(NG!B$2:B$17,MATCH($A302,NG!A$2:A$17,1)):INDEX(NG!B$2:B$17,MATCH($A302,NG!A$2:A$17,1)+1),INDEX(NG!A$2:A$17,MATCH($A302,NG!A$2:A$17,1)):INDEX(NG!A$2:A$17,MATCH($A302,NG!A$2:A$17,1)+1))</f>
        <v>1.9936213285695163E-5</v>
      </c>
      <c r="K302" s="8">
        <f>FORECAST($A302,INDEX(NG!D$2:D$18,MATCH($A302,NG!C$2:C$18,1)):INDEX(NG!D$2:D$18,MATCH($A302,NG!C$2:C$18,1)+1),INDEX(NG!C$2:C$18,MATCH($A302,NG!C$2:C$18,1)):INDEX(NG!C$2:C$18,MATCH($A302,NG!C$2:C$18,1)+1))</f>
        <v>9.6618845124953764E-8</v>
      </c>
      <c r="L302" s="8">
        <f>FORECAST($A302,INDEX(NG!F$2:F$14,MATCH($A302,NG!E$2:E$14,1)):INDEX(NG!F$2:F$14,MATCH($A302,NG!E$2:E$14,1)+1),INDEX(NG!E$2:E$14,MATCH($A302,NG!E$2:E$14,1)):INDEX(NG!E$2:E$14,MATCH($A302,NG!E$2:E$14,1)+1))</f>
        <v>3.3317988882320378E-7</v>
      </c>
      <c r="M302" s="8">
        <f>FORECAST($A302,INDEX(NG!H$2:H$14,MATCH($A302,NG!G$2:G$14,1)):INDEX(NG!H$2:H$14,MATCH($A302,NG!G$2:G$14,1)+1),INDEX(NG!G$2:G$14,MATCH($A302,NG!G$2:G$14,1)):INDEX(NG!G$2:G$14,MATCH($A302,NG!G$2:G$14,1)+1))</f>
        <v>2.1461193564453615E-8</v>
      </c>
      <c r="N302" s="3">
        <v>3.0000000000000001E-6</v>
      </c>
      <c r="O302" s="3">
        <v>5.0000000000000003E-10</v>
      </c>
    </row>
    <row r="303" spans="1:15" x14ac:dyDescent="0.35">
      <c r="A303">
        <v>301</v>
      </c>
      <c r="B303" s="39">
        <f t="shared" si="9"/>
        <v>-301</v>
      </c>
      <c r="C303" s="39">
        <v>0</v>
      </c>
      <c r="D303" s="39">
        <v>0</v>
      </c>
      <c r="E303" s="40">
        <v>25.17893378512748</v>
      </c>
      <c r="F303" s="7">
        <f>FORECAST(A303,INDEX(ross!I$3:I$960,MATCH(A303,ross!B$3:B$960,1)):INDEX(ross!I$3:I$960,MATCH(A303,ross!B$3:B$960,1)+1),INDEX(ross!B$3:B$960,MATCH(A303,ross!B$3:B$960,1)):INDEX(ross!B$3:B$960,MATCH(A303,ross!B$3:B$960,1)+1))</f>
        <v>5.1078925909465287</v>
      </c>
      <c r="G303" s="3">
        <f t="shared" si="8"/>
        <v>1.0000000000000001E-30</v>
      </c>
      <c r="H303" s="9">
        <f>FORECAST(A303,INDEX('18O'!C$3:C$29,MATCH(A303,'18O'!A$3:A$29,1)):INDEX('18O'!C$3:C$29,MATCH(A303,'18O'!A$3:A$29,1)+1),INDEX('18O'!A$3:A$29,MATCH(A303,'18O'!A$3:A$29,1)):INDEX('18O'!A$3:A$29,MATCH(A303,'18O'!A$3:A$29,1)+1))</f>
        <v>111.21962481962484</v>
      </c>
      <c r="I303" s="27">
        <v>1.0000000000000001E-5</v>
      </c>
      <c r="J303" s="8">
        <f>FORECAST($A303,INDEX(NG!B$2:B$17,MATCH($A303,NG!A$2:A$17,1)):INDEX(NG!B$2:B$17,MATCH($A303,NG!A$2:A$17,1)+1),INDEX(NG!A$2:A$17,MATCH($A303,NG!A$2:A$17,1)):INDEX(NG!A$2:A$17,MATCH($A303,NG!A$2:A$17,1)+1))</f>
        <v>1.9975669202321359E-5</v>
      </c>
      <c r="K303" s="8">
        <f>FORECAST($A303,INDEX(NG!D$2:D$18,MATCH($A303,NG!C$2:C$18,1)):INDEX(NG!D$2:D$18,MATCH($A303,NG!C$2:C$18,1)+1),INDEX(NG!C$2:C$18,MATCH($A303,NG!C$2:C$18,1)):INDEX(NG!C$2:C$18,MATCH($A303,NG!C$2:C$18,1)+1))</f>
        <v>9.6566543227979239E-8</v>
      </c>
      <c r="L303" s="8">
        <f>FORECAST($A303,INDEX(NG!F$2:F$14,MATCH($A303,NG!E$2:E$14,1)):INDEX(NG!F$2:F$14,MATCH($A303,NG!E$2:E$14,1)+1),INDEX(NG!E$2:E$14,MATCH($A303,NG!E$2:E$14,1)):INDEX(NG!E$2:E$14,MATCH($A303,NG!E$2:E$14,1)+1))</f>
        <v>3.3288868886870118E-7</v>
      </c>
      <c r="M303" s="8">
        <f>FORECAST($A303,INDEX(NG!H$2:H$14,MATCH($A303,NG!G$2:G$14,1)):INDEX(NG!H$2:H$14,MATCH($A303,NG!G$2:G$14,1)+1),INDEX(NG!G$2:G$14,MATCH($A303,NG!G$2:G$14,1)):INDEX(NG!G$2:G$14,MATCH($A303,NG!G$2:G$14,1)+1))</f>
        <v>2.1499017508283575E-8</v>
      </c>
      <c r="N303" s="3">
        <v>3.0000000000000001E-6</v>
      </c>
      <c r="O303" s="3">
        <v>5.0000000000000003E-10</v>
      </c>
    </row>
    <row r="304" spans="1:15" x14ac:dyDescent="0.35">
      <c r="A304">
        <v>302</v>
      </c>
      <c r="B304" s="39">
        <f t="shared" si="9"/>
        <v>-302</v>
      </c>
      <c r="C304" s="39">
        <v>0</v>
      </c>
      <c r="D304" s="39">
        <v>0</v>
      </c>
      <c r="E304" s="40">
        <v>25.191959344195183</v>
      </c>
      <c r="F304" s="7">
        <f>FORECAST(A304,INDEX(ross!I$3:I$960,MATCH(A304,ross!B$3:B$960,1)):INDEX(ross!I$3:I$960,MATCH(A304,ross!B$3:B$960,1)+1),INDEX(ross!B$3:B$960,MATCH(A304,ross!B$3:B$960,1)):INDEX(ross!B$3:B$960,MATCH(A304,ross!B$3:B$960,1)+1))</f>
        <v>5.1142189716816429</v>
      </c>
      <c r="G304" s="3">
        <f t="shared" si="8"/>
        <v>1.0000000000000001E-30</v>
      </c>
      <c r="H304" s="9">
        <f>FORECAST(A304,INDEX('18O'!C$3:C$29,MATCH(A304,'18O'!A$3:A$29,1)):INDEX('18O'!C$3:C$29,MATCH(A304,'18O'!A$3:A$29,1)+1),INDEX('18O'!A$3:A$29,MATCH(A304,'18O'!A$3:A$29,1)):INDEX('18O'!A$3:A$29,MATCH(A304,'18O'!A$3:A$29,1)+1))</f>
        <v>111.21818181818185</v>
      </c>
      <c r="I304" s="27">
        <v>1.0000000000000001E-5</v>
      </c>
      <c r="J304" s="8">
        <f>FORECAST($A304,INDEX(NG!B$2:B$17,MATCH($A304,NG!A$2:A$17,1)):INDEX(NG!B$2:B$17,MATCH($A304,NG!A$2:A$17,1)+1),INDEX(NG!A$2:A$17,MATCH($A304,NG!A$2:A$17,1)):INDEX(NG!A$2:A$17,MATCH($A304,NG!A$2:A$17,1)+1))</f>
        <v>2.0015125118947555E-5</v>
      </c>
      <c r="K304" s="8">
        <f>FORECAST($A304,INDEX(NG!D$2:D$18,MATCH($A304,NG!C$2:C$18,1)):INDEX(NG!D$2:D$18,MATCH($A304,NG!C$2:C$18,1)+1),INDEX(NG!C$2:C$18,MATCH($A304,NG!C$2:C$18,1)):INDEX(NG!C$2:C$18,MATCH($A304,NG!C$2:C$18,1)+1))</f>
        <v>9.6514241331004714E-8</v>
      </c>
      <c r="L304" s="8">
        <f>FORECAST($A304,INDEX(NG!F$2:F$14,MATCH($A304,NG!E$2:E$14,1)):INDEX(NG!F$2:F$14,MATCH($A304,NG!E$2:E$14,1)+1),INDEX(NG!E$2:E$14,MATCH($A304,NG!E$2:E$14,1)):INDEX(NG!E$2:E$14,MATCH($A304,NG!E$2:E$14,1)+1))</f>
        <v>3.3259748891419852E-7</v>
      </c>
      <c r="M304" s="8">
        <f>FORECAST($A304,INDEX(NG!H$2:H$14,MATCH($A304,NG!G$2:G$14,1)):INDEX(NG!H$2:H$14,MATCH($A304,NG!G$2:G$14,1)+1),INDEX(NG!G$2:G$14,MATCH($A304,NG!G$2:G$14,1)):INDEX(NG!G$2:G$14,MATCH($A304,NG!G$2:G$14,1)+1))</f>
        <v>2.1536841452113535E-8</v>
      </c>
      <c r="N304" s="3">
        <v>3.0000000000000001E-6</v>
      </c>
      <c r="O304" s="3">
        <v>5.0000000000000003E-10</v>
      </c>
    </row>
    <row r="305" spans="1:15" x14ac:dyDescent="0.35">
      <c r="A305">
        <v>303</v>
      </c>
      <c r="B305" s="39">
        <f t="shared" si="9"/>
        <v>-303</v>
      </c>
      <c r="C305" s="39">
        <v>0</v>
      </c>
      <c r="D305" s="39">
        <v>0</v>
      </c>
      <c r="E305" s="40">
        <v>25.204984903262883</v>
      </c>
      <c r="F305" s="7">
        <f>FORECAST(A305,INDEX(ross!I$3:I$960,MATCH(A305,ross!B$3:B$960,1)):INDEX(ross!I$3:I$960,MATCH(A305,ross!B$3:B$960,1)+1),INDEX(ross!B$3:B$960,MATCH(A305,ross!B$3:B$960,1)):INDEX(ross!B$3:B$960,MATCH(A305,ross!B$3:B$960,1)+1))</f>
        <v>5.1238801210032712</v>
      </c>
      <c r="G305" s="3">
        <f t="shared" si="8"/>
        <v>1.0000000000000001E-30</v>
      </c>
      <c r="H305" s="9">
        <f>FORECAST(A305,INDEX('18O'!C$3:C$29,MATCH(A305,'18O'!A$3:A$29,1)):INDEX('18O'!C$3:C$29,MATCH(A305,'18O'!A$3:A$29,1)+1),INDEX('18O'!A$3:A$29,MATCH(A305,'18O'!A$3:A$29,1)):INDEX('18O'!A$3:A$29,MATCH(A305,'18O'!A$3:A$29,1)+1))</f>
        <v>111.21673881673884</v>
      </c>
      <c r="I305" s="27">
        <v>1.0000000000000001E-5</v>
      </c>
      <c r="J305" s="8">
        <f>FORECAST($A305,INDEX(NG!B$2:B$17,MATCH($A305,NG!A$2:A$17,1)):INDEX(NG!B$2:B$17,MATCH($A305,NG!A$2:A$17,1)+1),INDEX(NG!A$2:A$17,MATCH($A305,NG!A$2:A$17,1)):INDEX(NG!A$2:A$17,MATCH($A305,NG!A$2:A$17,1)+1))</f>
        <v>2.0054581035573748E-5</v>
      </c>
      <c r="K305" s="8">
        <f>FORECAST($A305,INDEX(NG!D$2:D$18,MATCH($A305,NG!C$2:C$18,1)):INDEX(NG!D$2:D$18,MATCH($A305,NG!C$2:C$18,1)+1),INDEX(NG!C$2:C$18,MATCH($A305,NG!C$2:C$18,1)):INDEX(NG!C$2:C$18,MATCH($A305,NG!C$2:C$18,1)+1))</f>
        <v>9.6461939434030188E-8</v>
      </c>
      <c r="L305" s="8">
        <f>FORECAST($A305,INDEX(NG!F$2:F$14,MATCH($A305,NG!E$2:E$14,1)):INDEX(NG!F$2:F$14,MATCH($A305,NG!E$2:E$14,1)+1),INDEX(NG!E$2:E$14,MATCH($A305,NG!E$2:E$14,1)):INDEX(NG!E$2:E$14,MATCH($A305,NG!E$2:E$14,1)+1))</f>
        <v>3.3230628895969587E-7</v>
      </c>
      <c r="M305" s="8">
        <f>FORECAST($A305,INDEX(NG!H$2:H$14,MATCH($A305,NG!G$2:G$14,1)):INDEX(NG!H$2:H$14,MATCH($A305,NG!G$2:G$14,1)+1),INDEX(NG!G$2:G$14,MATCH($A305,NG!G$2:G$14,1)):INDEX(NG!G$2:G$14,MATCH($A305,NG!G$2:G$14,1)+1))</f>
        <v>2.1574665395943495E-8</v>
      </c>
      <c r="N305" s="3">
        <v>3.0000000000000001E-6</v>
      </c>
      <c r="O305" s="3">
        <v>5.0000000000000003E-10</v>
      </c>
    </row>
    <row r="306" spans="1:15" x14ac:dyDescent="0.35">
      <c r="A306">
        <v>304</v>
      </c>
      <c r="B306" s="39">
        <f t="shared" si="9"/>
        <v>-304</v>
      </c>
      <c r="C306" s="39">
        <v>0</v>
      </c>
      <c r="D306" s="39">
        <v>0</v>
      </c>
      <c r="E306" s="40">
        <v>25.220820446449121</v>
      </c>
      <c r="F306" s="7">
        <f>FORECAST(A306,INDEX(ross!I$3:I$960,MATCH(A306,ross!B$3:B$960,1)):INDEX(ross!I$3:I$960,MATCH(A306,ross!B$3:B$960,1)+1),INDEX(ross!B$3:B$960,MATCH(A306,ross!B$3:B$960,1)):INDEX(ross!B$3:B$960,MATCH(A306,ross!B$3:B$960,1)+1))</f>
        <v>5.1331882137036615</v>
      </c>
      <c r="G306" s="3">
        <f t="shared" si="8"/>
        <v>1.0000000000000001E-30</v>
      </c>
      <c r="H306" s="9">
        <f>FORECAST(A306,INDEX('18O'!C$3:C$29,MATCH(A306,'18O'!A$3:A$29,1)):INDEX('18O'!C$3:C$29,MATCH(A306,'18O'!A$3:A$29,1)+1),INDEX('18O'!A$3:A$29,MATCH(A306,'18O'!A$3:A$29,1)):INDEX('18O'!A$3:A$29,MATCH(A306,'18O'!A$3:A$29,1)+1))</f>
        <v>111.21529581529583</v>
      </c>
      <c r="I306" s="27">
        <v>1.0000000000000001E-5</v>
      </c>
      <c r="J306" s="8">
        <f>FORECAST($A306,INDEX(NG!B$2:B$17,MATCH($A306,NG!A$2:A$17,1)):INDEX(NG!B$2:B$17,MATCH($A306,NG!A$2:A$17,1)+1),INDEX(NG!A$2:A$17,MATCH($A306,NG!A$2:A$17,1)):INDEX(NG!A$2:A$17,MATCH($A306,NG!A$2:A$17,1)+1))</f>
        <v>2.0094036952199941E-5</v>
      </c>
      <c r="K306" s="8">
        <f>FORECAST($A306,INDEX(NG!D$2:D$18,MATCH($A306,NG!C$2:C$18,1)):INDEX(NG!D$2:D$18,MATCH($A306,NG!C$2:C$18,1)+1),INDEX(NG!C$2:C$18,MATCH($A306,NG!C$2:C$18,1)):INDEX(NG!C$2:C$18,MATCH($A306,NG!C$2:C$18,1)+1))</f>
        <v>9.6409637537055663E-8</v>
      </c>
      <c r="L306" s="8">
        <f>FORECAST($A306,INDEX(NG!F$2:F$14,MATCH($A306,NG!E$2:E$14,1)):INDEX(NG!F$2:F$14,MATCH($A306,NG!E$2:E$14,1)+1),INDEX(NG!E$2:E$14,MATCH($A306,NG!E$2:E$14,1)):INDEX(NG!E$2:E$14,MATCH($A306,NG!E$2:E$14,1)+1))</f>
        <v>3.3201508900519327E-7</v>
      </c>
      <c r="M306" s="8">
        <f>FORECAST($A306,INDEX(NG!H$2:H$14,MATCH($A306,NG!G$2:G$14,1)):INDEX(NG!H$2:H$14,MATCH($A306,NG!G$2:G$14,1)+1),INDEX(NG!G$2:G$14,MATCH($A306,NG!G$2:G$14,1)):INDEX(NG!G$2:G$14,MATCH($A306,NG!G$2:G$14,1)+1))</f>
        <v>2.1612489339773455E-8</v>
      </c>
      <c r="N306" s="3">
        <v>3.0000000000000001E-6</v>
      </c>
      <c r="O306" s="3">
        <v>5.0000000000000003E-10</v>
      </c>
    </row>
    <row r="307" spans="1:15" x14ac:dyDescent="0.35">
      <c r="A307">
        <v>305</v>
      </c>
      <c r="B307" s="39">
        <f t="shared" si="9"/>
        <v>-305</v>
      </c>
      <c r="C307" s="39">
        <v>0</v>
      </c>
      <c r="D307" s="39">
        <v>0</v>
      </c>
      <c r="E307" s="40">
        <v>25.238137634540202</v>
      </c>
      <c r="F307" s="7">
        <f>FORECAST(A307,INDEX(ross!I$3:I$960,MATCH(A307,ross!B$3:B$960,1)):INDEX(ross!I$3:I$960,MATCH(A307,ross!B$3:B$960,1)+1),INDEX(ross!B$3:B$960,MATCH(A307,ross!B$3:B$960,1)):INDEX(ross!B$3:B$960,MATCH(A307,ross!B$3:B$960,1)+1))</f>
        <v>5.14880001734406</v>
      </c>
      <c r="G307" s="3">
        <f t="shared" si="8"/>
        <v>1.0000000000000001E-30</v>
      </c>
      <c r="H307" s="9">
        <f>FORECAST(A307,INDEX('18O'!C$3:C$29,MATCH(A307,'18O'!A$3:A$29,1)):INDEX('18O'!C$3:C$29,MATCH(A307,'18O'!A$3:A$29,1)+1),INDEX('18O'!A$3:A$29,MATCH(A307,'18O'!A$3:A$29,1)):INDEX('18O'!A$3:A$29,MATCH(A307,'18O'!A$3:A$29,1)+1))</f>
        <v>111.21385281385284</v>
      </c>
      <c r="I307" s="27">
        <v>1.0000000000000001E-5</v>
      </c>
      <c r="J307" s="8">
        <f>FORECAST($A307,INDEX(NG!B$2:B$17,MATCH($A307,NG!A$2:A$17,1)):INDEX(NG!B$2:B$17,MATCH($A307,NG!A$2:A$17,1)+1),INDEX(NG!A$2:A$17,MATCH($A307,NG!A$2:A$17,1)):INDEX(NG!A$2:A$17,MATCH($A307,NG!A$2:A$17,1)+1))</f>
        <v>2.0133492868826137E-5</v>
      </c>
      <c r="K307" s="8">
        <f>FORECAST($A307,INDEX(NG!D$2:D$18,MATCH($A307,NG!C$2:C$18,1)):INDEX(NG!D$2:D$18,MATCH($A307,NG!C$2:C$18,1)+1),INDEX(NG!C$2:C$18,MATCH($A307,NG!C$2:C$18,1)):INDEX(NG!C$2:C$18,MATCH($A307,NG!C$2:C$18,1)+1))</f>
        <v>9.6357335640081137E-8</v>
      </c>
      <c r="L307" s="8">
        <f>FORECAST($A307,INDEX(NG!F$2:F$14,MATCH($A307,NG!E$2:E$14,1)):INDEX(NG!F$2:F$14,MATCH($A307,NG!E$2:E$14,1)+1),INDEX(NG!E$2:E$14,MATCH($A307,NG!E$2:E$14,1)):INDEX(NG!E$2:E$14,MATCH($A307,NG!E$2:E$14,1)+1))</f>
        <v>3.3172388905069061E-7</v>
      </c>
      <c r="M307" s="8">
        <f>FORECAST($A307,INDEX(NG!H$2:H$14,MATCH($A307,NG!G$2:G$14,1)):INDEX(NG!H$2:H$14,MATCH($A307,NG!G$2:G$14,1)+1),INDEX(NG!G$2:G$14,MATCH($A307,NG!G$2:G$14,1)):INDEX(NG!G$2:G$14,MATCH($A307,NG!G$2:G$14,1)+1))</f>
        <v>2.1650313283603415E-8</v>
      </c>
      <c r="N307" s="3">
        <v>3.0000000000000001E-6</v>
      </c>
      <c r="O307" s="3">
        <v>5.0000000000000003E-10</v>
      </c>
    </row>
    <row r="308" spans="1:15" x14ac:dyDescent="0.35">
      <c r="A308">
        <v>306</v>
      </c>
      <c r="B308" s="39">
        <f t="shared" si="9"/>
        <v>-306</v>
      </c>
      <c r="C308" s="39">
        <v>0</v>
      </c>
      <c r="D308" s="39">
        <v>0</v>
      </c>
      <c r="E308" s="40">
        <v>25.261751437021928</v>
      </c>
      <c r="F308" s="7">
        <f>FORECAST(A308,INDEX(ross!I$3:I$960,MATCH(A308,ross!B$3:B$960,1)):INDEX(ross!I$3:I$960,MATCH(A308,ross!B$3:B$960,1)+1),INDEX(ross!B$3:B$960,MATCH(A308,ross!B$3:B$960,1)):INDEX(ross!B$3:B$960,MATCH(A308,ross!B$3:B$960,1)+1))</f>
        <v>5.1690465900134104</v>
      </c>
      <c r="G308" s="3">
        <f t="shared" si="8"/>
        <v>1.0000000000000001E-30</v>
      </c>
      <c r="H308" s="9">
        <f>FORECAST(A308,INDEX('18O'!C$3:C$29,MATCH(A308,'18O'!A$3:A$29,1)):INDEX('18O'!C$3:C$29,MATCH(A308,'18O'!A$3:A$29,1)+1),INDEX('18O'!A$3:A$29,MATCH(A308,'18O'!A$3:A$29,1)):INDEX('18O'!A$3:A$29,MATCH(A308,'18O'!A$3:A$29,1)+1))</f>
        <v>111.21240981240983</v>
      </c>
      <c r="I308" s="27">
        <v>1.0000000000000001E-5</v>
      </c>
      <c r="J308" s="8">
        <f>FORECAST($A308,INDEX(NG!B$2:B$17,MATCH($A308,NG!A$2:A$17,1)):INDEX(NG!B$2:B$17,MATCH($A308,NG!A$2:A$17,1)+1),INDEX(NG!A$2:A$17,MATCH($A308,NG!A$2:A$17,1)):INDEX(NG!A$2:A$17,MATCH($A308,NG!A$2:A$17,1)+1))</f>
        <v>2.0172948785452333E-5</v>
      </c>
      <c r="K308" s="8">
        <f>FORECAST($A308,INDEX(NG!D$2:D$18,MATCH($A308,NG!C$2:C$18,1)):INDEX(NG!D$2:D$18,MATCH($A308,NG!C$2:C$18,1)+1),INDEX(NG!C$2:C$18,MATCH($A308,NG!C$2:C$18,1)):INDEX(NG!C$2:C$18,MATCH($A308,NG!C$2:C$18,1)+1))</f>
        <v>9.6305033743106612E-8</v>
      </c>
      <c r="L308" s="8">
        <f>FORECAST($A308,INDEX(NG!F$2:F$14,MATCH($A308,NG!E$2:E$14,1)):INDEX(NG!F$2:F$14,MATCH($A308,NG!E$2:E$14,1)+1),INDEX(NG!E$2:E$14,MATCH($A308,NG!E$2:E$14,1)):INDEX(NG!E$2:E$14,MATCH($A308,NG!E$2:E$14,1)+1))</f>
        <v>3.3143268909618801E-7</v>
      </c>
      <c r="M308" s="8">
        <f>FORECAST($A308,INDEX(NG!H$2:H$14,MATCH($A308,NG!G$2:G$14,1)):INDEX(NG!H$2:H$14,MATCH($A308,NG!G$2:G$14,1)+1),INDEX(NG!G$2:G$14,MATCH($A308,NG!G$2:G$14,1)):INDEX(NG!G$2:G$14,MATCH($A308,NG!G$2:G$14,1)+1))</f>
        <v>2.1688137227433375E-8</v>
      </c>
      <c r="N308" s="3">
        <v>3.0000000000000001E-6</v>
      </c>
      <c r="O308" s="3">
        <v>5.0000000000000003E-10</v>
      </c>
    </row>
    <row r="309" spans="1:15" x14ac:dyDescent="0.35">
      <c r="A309">
        <v>307</v>
      </c>
      <c r="B309" s="39">
        <f t="shared" si="9"/>
        <v>-307</v>
      </c>
      <c r="C309" s="39">
        <v>0</v>
      </c>
      <c r="D309" s="39">
        <v>0</v>
      </c>
      <c r="E309" s="40">
        <v>25.286136923240665</v>
      </c>
      <c r="F309" s="7">
        <f>FORECAST(A309,INDEX(ross!I$3:I$960,MATCH(A309,ross!B$3:B$960,1)):INDEX(ross!I$3:I$960,MATCH(A309,ross!B$3:B$960,1)+1),INDEX(ross!B$3:B$960,MATCH(A309,ross!B$3:B$960,1)):INDEX(ross!B$3:B$960,MATCH(A309,ross!B$3:B$960,1)+1))</f>
        <v>5.1885920034924116</v>
      </c>
      <c r="G309" s="3">
        <f t="shared" si="8"/>
        <v>1.0000000000000001E-30</v>
      </c>
      <c r="H309" s="9">
        <f>FORECAST(A309,INDEX('18O'!C$3:C$29,MATCH(A309,'18O'!A$3:A$29,1)):INDEX('18O'!C$3:C$29,MATCH(A309,'18O'!A$3:A$29,1)+1),INDEX('18O'!A$3:A$29,MATCH(A309,'18O'!A$3:A$29,1)):INDEX('18O'!A$3:A$29,MATCH(A309,'18O'!A$3:A$29,1)+1))</f>
        <v>111.21096681096684</v>
      </c>
      <c r="I309" s="27">
        <v>1.0000000000000001E-5</v>
      </c>
      <c r="J309" s="8">
        <f>FORECAST($A309,INDEX(NG!B$2:B$17,MATCH($A309,NG!A$2:A$17,1)):INDEX(NG!B$2:B$17,MATCH($A309,NG!A$2:A$17,1)+1),INDEX(NG!A$2:A$17,MATCH($A309,NG!A$2:A$17,1)):INDEX(NG!A$2:A$17,MATCH($A309,NG!A$2:A$17,1)+1))</f>
        <v>2.0212404702078526E-5</v>
      </c>
      <c r="K309" s="8">
        <f>FORECAST($A309,INDEX(NG!D$2:D$18,MATCH($A309,NG!C$2:C$18,1)):INDEX(NG!D$2:D$18,MATCH($A309,NG!C$2:C$18,1)+1),INDEX(NG!C$2:C$18,MATCH($A309,NG!C$2:C$18,1)):INDEX(NG!C$2:C$18,MATCH($A309,NG!C$2:C$18,1)+1))</f>
        <v>9.6252731846132087E-8</v>
      </c>
      <c r="L309" s="8">
        <f>FORECAST($A309,INDEX(NG!F$2:F$14,MATCH($A309,NG!E$2:E$14,1)):INDEX(NG!F$2:F$14,MATCH($A309,NG!E$2:E$14,1)+1),INDEX(NG!E$2:E$14,MATCH($A309,NG!E$2:E$14,1)):INDEX(NG!E$2:E$14,MATCH($A309,NG!E$2:E$14,1)+1))</f>
        <v>3.3114148914168536E-7</v>
      </c>
      <c r="M309" s="8">
        <f>FORECAST($A309,INDEX(NG!H$2:H$14,MATCH($A309,NG!G$2:G$14,1)):INDEX(NG!H$2:H$14,MATCH($A309,NG!G$2:G$14,1)+1),INDEX(NG!G$2:G$14,MATCH($A309,NG!G$2:G$14,1)):INDEX(NG!G$2:G$14,MATCH($A309,NG!G$2:G$14,1)+1))</f>
        <v>2.1725961171263335E-8</v>
      </c>
      <c r="N309" s="3">
        <v>3.0000000000000001E-6</v>
      </c>
      <c r="O309" s="3">
        <v>5.0000000000000003E-10</v>
      </c>
    </row>
    <row r="310" spans="1:15" x14ac:dyDescent="0.35">
      <c r="A310">
        <v>308</v>
      </c>
      <c r="B310" s="39">
        <f t="shared" si="9"/>
        <v>-308</v>
      </c>
      <c r="C310" s="39">
        <v>0</v>
      </c>
      <c r="D310" s="39">
        <v>0</v>
      </c>
      <c r="E310" s="40">
        <v>25.310881480703728</v>
      </c>
      <c r="F310" s="7">
        <f>FORECAST(A310,INDEX(ross!I$3:I$960,MATCH(A310,ross!B$3:B$960,1)):INDEX(ross!I$3:I$960,MATCH(A310,ross!B$3:B$960,1)+1),INDEX(ross!B$3:B$960,MATCH(A310,ross!B$3:B$960,1)):INDEX(ross!B$3:B$960,MATCH(A310,ross!B$3:B$960,1)+1))</f>
        <v>5.2080147646176389</v>
      </c>
      <c r="G310" s="3">
        <f t="shared" si="8"/>
        <v>1.0000000000000001E-30</v>
      </c>
      <c r="H310" s="9">
        <f>FORECAST(A310,INDEX('18O'!C$3:C$29,MATCH(A310,'18O'!A$3:A$29,1)):INDEX('18O'!C$3:C$29,MATCH(A310,'18O'!A$3:A$29,1)+1),INDEX('18O'!A$3:A$29,MATCH(A310,'18O'!A$3:A$29,1)):INDEX('18O'!A$3:A$29,MATCH(A310,'18O'!A$3:A$29,1)+1))</f>
        <v>111.20952380952383</v>
      </c>
      <c r="I310" s="27">
        <v>1.0000000000000001E-5</v>
      </c>
      <c r="J310" s="8">
        <f>FORECAST($A310,INDEX(NG!B$2:B$17,MATCH($A310,NG!A$2:A$17,1)):INDEX(NG!B$2:B$17,MATCH($A310,NG!A$2:A$17,1)+1),INDEX(NG!A$2:A$17,MATCH($A310,NG!A$2:A$17,1)):INDEX(NG!A$2:A$17,MATCH($A310,NG!A$2:A$17,1)+1))</f>
        <v>2.0251860618704722E-5</v>
      </c>
      <c r="K310" s="8">
        <f>FORECAST($A310,INDEX(NG!D$2:D$18,MATCH($A310,NG!C$2:C$18,1)):INDEX(NG!D$2:D$18,MATCH($A310,NG!C$2:C$18,1)+1),INDEX(NG!C$2:C$18,MATCH($A310,NG!C$2:C$18,1)):INDEX(NG!C$2:C$18,MATCH($A310,NG!C$2:C$18,1)+1))</f>
        <v>9.6200429949157561E-8</v>
      </c>
      <c r="L310" s="8">
        <f>FORECAST($A310,INDEX(NG!F$2:F$14,MATCH($A310,NG!E$2:E$14,1)):INDEX(NG!F$2:F$14,MATCH($A310,NG!E$2:E$14,1)+1),INDEX(NG!E$2:E$14,MATCH($A310,NG!E$2:E$14,1)):INDEX(NG!E$2:E$14,MATCH($A310,NG!E$2:E$14,1)+1))</f>
        <v>3.308502891871827E-7</v>
      </c>
      <c r="M310" s="8">
        <f>FORECAST($A310,INDEX(NG!H$2:H$14,MATCH($A310,NG!G$2:G$14,1)):INDEX(NG!H$2:H$14,MATCH($A310,NG!G$2:G$14,1)+1),INDEX(NG!G$2:G$14,MATCH($A310,NG!G$2:G$14,1)):INDEX(NG!G$2:G$14,MATCH($A310,NG!G$2:G$14,1)+1))</f>
        <v>2.1763785115093295E-8</v>
      </c>
      <c r="N310" s="3">
        <v>3.0000000000000001E-6</v>
      </c>
      <c r="O310" s="3">
        <v>5.0000000000000003E-10</v>
      </c>
    </row>
    <row r="311" spans="1:15" x14ac:dyDescent="0.35">
      <c r="A311">
        <v>309</v>
      </c>
      <c r="B311" s="39">
        <f t="shared" si="9"/>
        <v>-309</v>
      </c>
      <c r="C311" s="39">
        <v>0</v>
      </c>
      <c r="D311" s="39">
        <v>0</v>
      </c>
      <c r="E311" s="40">
        <v>25.337749249022611</v>
      </c>
      <c r="F311" s="7">
        <f>FORECAST(A311,INDEX(ross!I$3:I$960,MATCH(A311,ross!B$3:B$960,1)):INDEX(ross!I$3:I$960,MATCH(A311,ross!B$3:B$960,1)+1),INDEX(ross!B$3:B$960,MATCH(A311,ross!B$3:B$960,1)):INDEX(ross!B$3:B$960,MATCH(A311,ross!B$3:B$960,1)+1))</f>
        <v>5.2308776924756364</v>
      </c>
      <c r="G311" s="3">
        <f t="shared" si="8"/>
        <v>1.0000000000000001E-30</v>
      </c>
      <c r="H311" s="9">
        <f>FORECAST(A311,INDEX('18O'!C$3:C$29,MATCH(A311,'18O'!A$3:A$29,1)):INDEX('18O'!C$3:C$29,MATCH(A311,'18O'!A$3:A$29,1)+1),INDEX('18O'!A$3:A$29,MATCH(A311,'18O'!A$3:A$29,1)):INDEX('18O'!A$3:A$29,MATCH(A311,'18O'!A$3:A$29,1)+1))</f>
        <v>111.20808080808084</v>
      </c>
      <c r="I311" s="27">
        <v>1.0000000000000001E-5</v>
      </c>
      <c r="J311" s="8">
        <f>FORECAST($A311,INDEX(NG!B$2:B$17,MATCH($A311,NG!A$2:A$17,1)):INDEX(NG!B$2:B$17,MATCH($A311,NG!A$2:A$17,1)+1),INDEX(NG!A$2:A$17,MATCH($A311,NG!A$2:A$17,1)):INDEX(NG!A$2:A$17,MATCH($A311,NG!A$2:A$17,1)+1))</f>
        <v>2.0291316535330918E-5</v>
      </c>
      <c r="K311" s="8">
        <f>FORECAST($A311,INDEX(NG!D$2:D$18,MATCH($A311,NG!C$2:C$18,1)):INDEX(NG!D$2:D$18,MATCH($A311,NG!C$2:C$18,1)+1),INDEX(NG!C$2:C$18,MATCH($A311,NG!C$2:C$18,1)):INDEX(NG!C$2:C$18,MATCH($A311,NG!C$2:C$18,1)+1))</f>
        <v>9.6148128052183036E-8</v>
      </c>
      <c r="L311" s="8">
        <f>FORECAST($A311,INDEX(NG!F$2:F$14,MATCH($A311,NG!E$2:E$14,1)):INDEX(NG!F$2:F$14,MATCH($A311,NG!E$2:E$14,1)+1),INDEX(NG!E$2:E$14,MATCH($A311,NG!E$2:E$14,1)):INDEX(NG!E$2:E$14,MATCH($A311,NG!E$2:E$14,1)+1))</f>
        <v>3.305590892326801E-7</v>
      </c>
      <c r="M311" s="8">
        <f>FORECAST($A311,INDEX(NG!H$2:H$14,MATCH($A311,NG!G$2:G$14,1)):INDEX(NG!H$2:H$14,MATCH($A311,NG!G$2:G$14,1)+1),INDEX(NG!G$2:G$14,MATCH($A311,NG!G$2:G$14,1)):INDEX(NG!G$2:G$14,MATCH($A311,NG!G$2:G$14,1)+1))</f>
        <v>2.1801609058923255E-8</v>
      </c>
      <c r="N311" s="3">
        <v>3.0000000000000001E-6</v>
      </c>
      <c r="O311" s="3">
        <v>5.0000000000000003E-10</v>
      </c>
    </row>
    <row r="312" spans="1:15" x14ac:dyDescent="0.35">
      <c r="A312">
        <v>310</v>
      </c>
      <c r="B312" s="39">
        <f t="shared" si="9"/>
        <v>-310</v>
      </c>
      <c r="C312" s="39">
        <v>0</v>
      </c>
      <c r="D312" s="39">
        <v>0</v>
      </c>
      <c r="E312" s="40">
        <v>25.364576581557507</v>
      </c>
      <c r="F312" s="7">
        <f>FORECAST(A312,INDEX(ross!I$3:I$960,MATCH(A312,ross!B$3:B$960,1)):INDEX(ross!I$3:I$960,MATCH(A312,ross!B$3:B$960,1)+1),INDEX(ross!B$3:B$960,MATCH(A312,ross!B$3:B$960,1)):INDEX(ross!B$3:B$960,MATCH(A312,ross!B$3:B$960,1)+1))</f>
        <v>5.2567095405207507</v>
      </c>
      <c r="G312" s="3">
        <f t="shared" si="8"/>
        <v>1.0000000000000001E-30</v>
      </c>
      <c r="H312" s="9">
        <f>FORECAST(A312,INDEX('18O'!C$3:C$29,MATCH(A312,'18O'!A$3:A$29,1)):INDEX('18O'!C$3:C$29,MATCH(A312,'18O'!A$3:A$29,1)+1),INDEX('18O'!A$3:A$29,MATCH(A312,'18O'!A$3:A$29,1)):INDEX('18O'!A$3:A$29,MATCH(A312,'18O'!A$3:A$29,1)+1))</f>
        <v>111.20663780663783</v>
      </c>
      <c r="I312" s="27">
        <v>1.0000000000000001E-5</v>
      </c>
      <c r="J312" s="8">
        <f>FORECAST($A312,INDEX(NG!B$2:B$17,MATCH($A312,NG!A$2:A$17,1)):INDEX(NG!B$2:B$17,MATCH($A312,NG!A$2:A$17,1)+1),INDEX(NG!A$2:A$17,MATCH($A312,NG!A$2:A$17,1)):INDEX(NG!A$2:A$17,MATCH($A312,NG!A$2:A$17,1)+1))</f>
        <v>2.0330772451957111E-5</v>
      </c>
      <c r="K312" s="8">
        <f>FORECAST($A312,INDEX(NG!D$2:D$18,MATCH($A312,NG!C$2:C$18,1)):INDEX(NG!D$2:D$18,MATCH($A312,NG!C$2:C$18,1)+1),INDEX(NG!C$2:C$18,MATCH($A312,NG!C$2:C$18,1)):INDEX(NG!C$2:C$18,MATCH($A312,NG!C$2:C$18,1)+1))</f>
        <v>9.6095826155208511E-8</v>
      </c>
      <c r="L312" s="8">
        <f>FORECAST($A312,INDEX(NG!F$2:F$14,MATCH($A312,NG!E$2:E$14,1)):INDEX(NG!F$2:F$14,MATCH($A312,NG!E$2:E$14,1)+1),INDEX(NG!E$2:E$14,MATCH($A312,NG!E$2:E$14,1)):INDEX(NG!E$2:E$14,MATCH($A312,NG!E$2:E$14,1)+1))</f>
        <v>3.302678892781775E-7</v>
      </c>
      <c r="M312" s="8">
        <f>FORECAST($A312,INDEX(NG!H$2:H$14,MATCH($A312,NG!G$2:G$14,1)):INDEX(NG!H$2:H$14,MATCH($A312,NG!G$2:G$14,1)+1),INDEX(NG!G$2:G$14,MATCH($A312,NG!G$2:G$14,1)):INDEX(NG!G$2:G$14,MATCH($A312,NG!G$2:G$14,1)+1))</f>
        <v>2.1839433002753215E-8</v>
      </c>
      <c r="N312" s="3">
        <v>3.0000000000000001E-6</v>
      </c>
      <c r="O312" s="3">
        <v>5.0000000000000003E-10</v>
      </c>
    </row>
    <row r="313" spans="1:15" x14ac:dyDescent="0.35">
      <c r="A313">
        <v>311</v>
      </c>
      <c r="B313" s="39">
        <f t="shared" si="9"/>
        <v>-311</v>
      </c>
      <c r="C313" s="39">
        <v>0</v>
      </c>
      <c r="D313" s="39">
        <v>0</v>
      </c>
      <c r="E313" s="40">
        <v>25.39121969841672</v>
      </c>
      <c r="F313" s="7">
        <f>FORECAST(A313,INDEX(ross!I$3:I$960,MATCH(A313,ross!B$3:B$960,1)):INDEX(ross!I$3:I$960,MATCH(A313,ross!B$3:B$960,1)+1),INDEX(ross!B$3:B$960,MATCH(A313,ross!B$3:B$960,1)):INDEX(ross!B$3:B$960,MATCH(A313,ross!B$3:B$960,1)+1))</f>
        <v>5.2907964621415395</v>
      </c>
      <c r="G313" s="3">
        <f t="shared" si="8"/>
        <v>1.0000000000000001E-30</v>
      </c>
      <c r="H313" s="9">
        <f>FORECAST(A313,INDEX('18O'!C$3:C$29,MATCH(A313,'18O'!A$3:A$29,1)):INDEX('18O'!C$3:C$29,MATCH(A313,'18O'!A$3:A$29,1)+1),INDEX('18O'!A$3:A$29,MATCH(A313,'18O'!A$3:A$29,1)):INDEX('18O'!A$3:A$29,MATCH(A313,'18O'!A$3:A$29,1)+1))</f>
        <v>111.20519480519482</v>
      </c>
      <c r="I313" s="27">
        <v>1.0000000000000001E-5</v>
      </c>
      <c r="J313" s="8">
        <f>FORECAST($A313,INDEX(NG!B$2:B$17,MATCH($A313,NG!A$2:A$17,1)):INDEX(NG!B$2:B$17,MATCH($A313,NG!A$2:A$17,1)+1),INDEX(NG!A$2:A$17,MATCH($A313,NG!A$2:A$17,1)):INDEX(NG!A$2:A$17,MATCH($A313,NG!A$2:A$17,1)+1))</f>
        <v>2.0370228368583307E-5</v>
      </c>
      <c r="K313" s="8">
        <f>FORECAST($A313,INDEX(NG!D$2:D$18,MATCH($A313,NG!C$2:C$18,1)):INDEX(NG!D$2:D$18,MATCH($A313,NG!C$2:C$18,1)+1),INDEX(NG!C$2:C$18,MATCH($A313,NG!C$2:C$18,1)):INDEX(NG!C$2:C$18,MATCH($A313,NG!C$2:C$18,1)+1))</f>
        <v>9.6043524258233985E-8</v>
      </c>
      <c r="L313" s="8">
        <f>FORECAST($A313,INDEX(NG!F$2:F$14,MATCH($A313,NG!E$2:E$14,1)):INDEX(NG!F$2:F$14,MATCH($A313,NG!E$2:E$14,1)+1),INDEX(NG!E$2:E$14,MATCH($A313,NG!E$2:E$14,1)):INDEX(NG!E$2:E$14,MATCH($A313,NG!E$2:E$14,1)+1))</f>
        <v>3.2997668932367485E-7</v>
      </c>
      <c r="M313" s="8">
        <f>FORECAST($A313,INDEX(NG!H$2:H$14,MATCH($A313,NG!G$2:G$14,1)):INDEX(NG!H$2:H$14,MATCH($A313,NG!G$2:G$14,1)+1),INDEX(NG!G$2:G$14,MATCH($A313,NG!G$2:G$14,1)):INDEX(NG!G$2:G$14,MATCH($A313,NG!G$2:G$14,1)+1))</f>
        <v>2.1877256946583175E-8</v>
      </c>
      <c r="N313" s="3">
        <v>3.0000000000000001E-6</v>
      </c>
      <c r="O313" s="3">
        <v>5.0000000000000003E-10</v>
      </c>
    </row>
    <row r="314" spans="1:15" x14ac:dyDescent="0.35">
      <c r="A314">
        <v>312</v>
      </c>
      <c r="B314" s="39">
        <f t="shared" si="9"/>
        <v>-312</v>
      </c>
      <c r="C314" s="39">
        <v>0</v>
      </c>
      <c r="D314" s="39">
        <v>0</v>
      </c>
      <c r="E314" s="40">
        <v>25.419500125101592</v>
      </c>
      <c r="F314" s="7">
        <f>FORECAST(A314,INDEX(ross!I$3:I$960,MATCH(A314,ross!B$3:B$960,1)):INDEX(ross!I$3:I$960,MATCH(A314,ross!B$3:B$960,1)+1),INDEX(ross!B$3:B$960,MATCH(A314,ross!B$3:B$960,1)):INDEX(ross!B$3:B$960,MATCH(A314,ross!B$3:B$960,1)+1))</f>
        <v>5.3288050925482242</v>
      </c>
      <c r="G314" s="3">
        <f t="shared" si="8"/>
        <v>1.0000000000000001E-30</v>
      </c>
      <c r="H314" s="9">
        <f>FORECAST(A314,INDEX('18O'!C$3:C$29,MATCH(A314,'18O'!A$3:A$29,1)):INDEX('18O'!C$3:C$29,MATCH(A314,'18O'!A$3:A$29,1)+1),INDEX('18O'!A$3:A$29,MATCH(A314,'18O'!A$3:A$29,1)):INDEX('18O'!A$3:A$29,MATCH(A314,'18O'!A$3:A$29,1)+1))</f>
        <v>111.20375180375183</v>
      </c>
      <c r="I314" s="27">
        <v>1.0000000000000001E-5</v>
      </c>
      <c r="J314" s="8">
        <f>FORECAST($A314,INDEX(NG!B$2:B$17,MATCH($A314,NG!A$2:A$17,1)):INDEX(NG!B$2:B$17,MATCH($A314,NG!A$2:A$17,1)+1),INDEX(NG!A$2:A$17,MATCH($A314,NG!A$2:A$17,1)):INDEX(NG!A$2:A$17,MATCH($A314,NG!A$2:A$17,1)+1))</f>
        <v>2.0409684285209504E-5</v>
      </c>
      <c r="K314" s="8">
        <f>FORECAST($A314,INDEX(NG!D$2:D$18,MATCH($A314,NG!C$2:C$18,1)):INDEX(NG!D$2:D$18,MATCH($A314,NG!C$2:C$18,1)+1),INDEX(NG!C$2:C$18,MATCH($A314,NG!C$2:C$18,1)):INDEX(NG!C$2:C$18,MATCH($A314,NG!C$2:C$18,1)+1))</f>
        <v>9.599122236125946E-8</v>
      </c>
      <c r="L314" s="8">
        <f>FORECAST($A314,INDEX(NG!F$2:F$14,MATCH($A314,NG!E$2:E$14,1)):INDEX(NG!F$2:F$14,MATCH($A314,NG!E$2:E$14,1)+1),INDEX(NG!E$2:E$14,MATCH($A314,NG!E$2:E$14,1)):INDEX(NG!E$2:E$14,MATCH($A314,NG!E$2:E$14,1)+1))</f>
        <v>3.2968548936917219E-7</v>
      </c>
      <c r="M314" s="8">
        <f>FORECAST($A314,INDEX(NG!H$2:H$14,MATCH($A314,NG!G$2:G$14,1)):INDEX(NG!H$2:H$14,MATCH($A314,NG!G$2:G$14,1)+1),INDEX(NG!G$2:G$14,MATCH($A314,NG!G$2:G$14,1)):INDEX(NG!G$2:G$14,MATCH($A314,NG!G$2:G$14,1)+1))</f>
        <v>2.1915080890413135E-8</v>
      </c>
      <c r="N314" s="3">
        <v>3.0000000000000001E-6</v>
      </c>
      <c r="O314" s="3">
        <v>5.0000000000000003E-10</v>
      </c>
    </row>
    <row r="315" spans="1:15" x14ac:dyDescent="0.35">
      <c r="A315">
        <v>313</v>
      </c>
      <c r="B315" s="39">
        <f t="shared" si="9"/>
        <v>-313</v>
      </c>
      <c r="C315" s="39">
        <v>0</v>
      </c>
      <c r="D315" s="39">
        <v>0</v>
      </c>
      <c r="E315" s="40">
        <v>25.448369723270687</v>
      </c>
      <c r="F315" s="7">
        <f>FORECAST(A315,INDEX(ross!I$3:I$960,MATCH(A315,ross!B$3:B$960,1)):INDEX(ross!I$3:I$960,MATCH(A315,ross!B$3:B$960,1)+1),INDEX(ross!B$3:B$960,MATCH(A315,ross!B$3:B$960,1)):INDEX(ross!B$3:B$960,MATCH(A315,ross!B$3:B$960,1)+1))</f>
        <v>5.3549758733340624</v>
      </c>
      <c r="G315" s="3">
        <f t="shared" si="8"/>
        <v>1.0000000000000001E-30</v>
      </c>
      <c r="H315" s="9">
        <f>FORECAST(A315,INDEX('18O'!C$3:C$29,MATCH(A315,'18O'!A$3:A$29,1)):INDEX('18O'!C$3:C$29,MATCH(A315,'18O'!A$3:A$29,1)+1),INDEX('18O'!A$3:A$29,MATCH(A315,'18O'!A$3:A$29,1)):INDEX('18O'!A$3:A$29,MATCH(A315,'18O'!A$3:A$29,1)+1))</f>
        <v>111.20230880230882</v>
      </c>
      <c r="I315" s="27">
        <v>1.0000000000000001E-5</v>
      </c>
      <c r="J315" s="8">
        <f>FORECAST($A315,INDEX(NG!B$2:B$17,MATCH($A315,NG!A$2:A$17,1)):INDEX(NG!B$2:B$17,MATCH($A315,NG!A$2:A$17,1)+1),INDEX(NG!A$2:A$17,MATCH($A315,NG!A$2:A$17,1)):INDEX(NG!A$2:A$17,MATCH($A315,NG!A$2:A$17,1)+1))</f>
        <v>2.0449140201835696E-5</v>
      </c>
      <c r="K315" s="8">
        <f>FORECAST($A315,INDEX(NG!D$2:D$18,MATCH($A315,NG!C$2:C$18,1)):INDEX(NG!D$2:D$18,MATCH($A315,NG!C$2:C$18,1)+1),INDEX(NG!C$2:C$18,MATCH($A315,NG!C$2:C$18,1)):INDEX(NG!C$2:C$18,MATCH($A315,NG!C$2:C$18,1)+1))</f>
        <v>9.5938920464284934E-8</v>
      </c>
      <c r="L315" s="8">
        <f>FORECAST($A315,INDEX(NG!F$2:F$14,MATCH($A315,NG!E$2:E$14,1)):INDEX(NG!F$2:F$14,MATCH($A315,NG!E$2:E$14,1)+1),INDEX(NG!E$2:E$14,MATCH($A315,NG!E$2:E$14,1)):INDEX(NG!E$2:E$14,MATCH($A315,NG!E$2:E$14,1)+1))</f>
        <v>3.2939428941466959E-7</v>
      </c>
      <c r="M315" s="8">
        <f>FORECAST($A315,INDEX(NG!H$2:H$14,MATCH($A315,NG!G$2:G$14,1)):INDEX(NG!H$2:H$14,MATCH($A315,NG!G$2:G$14,1)+1),INDEX(NG!G$2:G$14,MATCH($A315,NG!G$2:G$14,1)):INDEX(NG!G$2:G$14,MATCH($A315,NG!G$2:G$14,1)+1))</f>
        <v>2.1952904834243094E-8</v>
      </c>
      <c r="N315" s="3">
        <v>3.0000000000000001E-6</v>
      </c>
      <c r="O315" s="3">
        <v>5.0000000000000003E-10</v>
      </c>
    </row>
    <row r="316" spans="1:15" x14ac:dyDescent="0.35">
      <c r="A316">
        <v>314</v>
      </c>
      <c r="B316" s="39">
        <f t="shared" si="9"/>
        <v>-314</v>
      </c>
      <c r="C316" s="39">
        <v>0</v>
      </c>
      <c r="D316" s="39">
        <v>0</v>
      </c>
      <c r="E316" s="40">
        <v>25.47176100750632</v>
      </c>
      <c r="F316" s="7">
        <f>FORECAST(A316,INDEX(ross!I$3:I$960,MATCH(A316,ross!B$3:B$960,1)):INDEX(ross!I$3:I$960,MATCH(A316,ross!B$3:B$960,1)+1),INDEX(ross!B$3:B$960,MATCH(A316,ross!B$3:B$960,1)):INDEX(ross!B$3:B$960,MATCH(A316,ross!B$3:B$960,1)+1))</f>
        <v>5.3862475853962053</v>
      </c>
      <c r="G316" s="3">
        <f t="shared" si="8"/>
        <v>1.0000000000000001E-30</v>
      </c>
      <c r="H316" s="9">
        <f>FORECAST(A316,INDEX('18O'!C$3:C$29,MATCH(A316,'18O'!A$3:A$29,1)):INDEX('18O'!C$3:C$29,MATCH(A316,'18O'!A$3:A$29,1)+1),INDEX('18O'!A$3:A$29,MATCH(A316,'18O'!A$3:A$29,1)):INDEX('18O'!A$3:A$29,MATCH(A316,'18O'!A$3:A$29,1)+1))</f>
        <v>111.20086580086583</v>
      </c>
      <c r="I316" s="27">
        <v>1.0000000000000001E-5</v>
      </c>
      <c r="J316" s="8">
        <f>FORECAST($A316,INDEX(NG!B$2:B$17,MATCH($A316,NG!A$2:A$17,1)):INDEX(NG!B$2:B$17,MATCH($A316,NG!A$2:A$17,1)+1),INDEX(NG!A$2:A$17,MATCH($A316,NG!A$2:A$17,1)):INDEX(NG!A$2:A$17,MATCH($A316,NG!A$2:A$17,1)+1))</f>
        <v>2.0488596118461889E-5</v>
      </c>
      <c r="K316" s="8">
        <f>FORECAST($A316,INDEX(NG!D$2:D$18,MATCH($A316,NG!C$2:C$18,1)):INDEX(NG!D$2:D$18,MATCH($A316,NG!C$2:C$18,1)+1),INDEX(NG!C$2:C$18,MATCH($A316,NG!C$2:C$18,1)):INDEX(NG!C$2:C$18,MATCH($A316,NG!C$2:C$18,1)+1))</f>
        <v>9.5886618567310409E-8</v>
      </c>
      <c r="L316" s="8">
        <f>FORECAST($A316,INDEX(NG!F$2:F$14,MATCH($A316,NG!E$2:E$14,1)):INDEX(NG!F$2:F$14,MATCH($A316,NG!E$2:E$14,1)+1),INDEX(NG!E$2:E$14,MATCH($A316,NG!E$2:E$14,1)):INDEX(NG!E$2:E$14,MATCH($A316,NG!E$2:E$14,1)+1))</f>
        <v>3.2910308946016694E-7</v>
      </c>
      <c r="M316" s="8">
        <f>FORECAST($A316,INDEX(NG!H$2:H$14,MATCH($A316,NG!G$2:G$14,1)):INDEX(NG!H$2:H$14,MATCH($A316,NG!G$2:G$14,1)+1),INDEX(NG!G$2:G$14,MATCH($A316,NG!G$2:G$14,1)):INDEX(NG!G$2:G$14,MATCH($A316,NG!G$2:G$14,1)+1))</f>
        <v>2.1990728778073054E-8</v>
      </c>
      <c r="N316" s="3">
        <v>3.0000000000000001E-6</v>
      </c>
      <c r="O316" s="3">
        <v>5.0000000000000003E-10</v>
      </c>
    </row>
    <row r="317" spans="1:15" x14ac:dyDescent="0.35">
      <c r="A317">
        <v>315</v>
      </c>
      <c r="B317" s="39">
        <f t="shared" si="9"/>
        <v>-315</v>
      </c>
      <c r="C317" s="39">
        <v>0</v>
      </c>
      <c r="D317" s="39">
        <v>0</v>
      </c>
      <c r="E317" s="40">
        <v>25.493418294747578</v>
      </c>
      <c r="F317" s="7">
        <f>FORECAST(A317,INDEX(ross!I$3:I$960,MATCH(A317,ross!B$3:B$960,1)):INDEX(ross!I$3:I$960,MATCH(A317,ross!B$3:B$960,1)+1),INDEX(ross!B$3:B$960,MATCH(A317,ross!B$3:B$960,1)):INDEX(ross!B$3:B$960,MATCH(A317,ross!B$3:B$960,1)+1))</f>
        <v>5.4066490565654508</v>
      </c>
      <c r="G317" s="3">
        <f t="shared" si="8"/>
        <v>1.0000000000000001E-30</v>
      </c>
      <c r="H317" s="9">
        <f>FORECAST(A317,INDEX('18O'!C$3:C$29,MATCH(A317,'18O'!A$3:A$29,1)):INDEX('18O'!C$3:C$29,MATCH(A317,'18O'!A$3:A$29,1)+1),INDEX('18O'!A$3:A$29,MATCH(A317,'18O'!A$3:A$29,1)):INDEX('18O'!A$3:A$29,MATCH(A317,'18O'!A$3:A$29,1)+1))</f>
        <v>111.19942279942282</v>
      </c>
      <c r="I317" s="27">
        <v>1.0000000000000001E-5</v>
      </c>
      <c r="J317" s="8">
        <f>FORECAST($A317,INDEX(NG!B$2:B$17,MATCH($A317,NG!A$2:A$17,1)):INDEX(NG!B$2:B$17,MATCH($A317,NG!A$2:A$17,1)+1),INDEX(NG!A$2:A$17,MATCH($A317,NG!A$2:A$17,1)):INDEX(NG!A$2:A$17,MATCH($A317,NG!A$2:A$17,1)+1))</f>
        <v>2.0528052035088085E-5</v>
      </c>
      <c r="K317" s="8">
        <f>FORECAST($A317,INDEX(NG!D$2:D$18,MATCH($A317,NG!C$2:C$18,1)):INDEX(NG!D$2:D$18,MATCH($A317,NG!C$2:C$18,1)+1),INDEX(NG!C$2:C$18,MATCH($A317,NG!C$2:C$18,1)):INDEX(NG!C$2:C$18,MATCH($A317,NG!C$2:C$18,1)+1))</f>
        <v>9.5834316670335884E-8</v>
      </c>
      <c r="L317" s="8">
        <f>FORECAST($A317,INDEX(NG!F$2:F$14,MATCH($A317,NG!E$2:E$14,1)):INDEX(NG!F$2:F$14,MATCH($A317,NG!E$2:E$14,1)+1),INDEX(NG!E$2:E$14,MATCH($A317,NG!E$2:E$14,1)):INDEX(NG!E$2:E$14,MATCH($A317,NG!E$2:E$14,1)+1))</f>
        <v>3.2881188950566434E-7</v>
      </c>
      <c r="M317" s="8">
        <f>FORECAST($A317,INDEX(NG!H$2:H$14,MATCH($A317,NG!G$2:G$14,1)):INDEX(NG!H$2:H$14,MATCH($A317,NG!G$2:G$14,1)+1),INDEX(NG!G$2:G$14,MATCH($A317,NG!G$2:G$14,1)):INDEX(NG!G$2:G$14,MATCH($A317,NG!G$2:G$14,1)+1))</f>
        <v>2.2028552721903014E-8</v>
      </c>
      <c r="N317" s="3">
        <v>3.0000000000000001E-6</v>
      </c>
      <c r="O317" s="3">
        <v>5.0000000000000003E-10</v>
      </c>
    </row>
    <row r="318" spans="1:15" x14ac:dyDescent="0.35">
      <c r="A318">
        <v>316</v>
      </c>
      <c r="B318" s="39">
        <f t="shared" si="9"/>
        <v>-316</v>
      </c>
      <c r="C318" s="39">
        <v>0</v>
      </c>
      <c r="D318" s="39">
        <v>0</v>
      </c>
      <c r="E318" s="40">
        <v>25.515917019887812</v>
      </c>
      <c r="F318" s="7">
        <f>FORECAST(A318,INDEX(ross!I$3:I$960,MATCH(A318,ross!B$3:B$960,1)):INDEX(ross!I$3:I$960,MATCH(A318,ross!B$3:B$960,1)+1),INDEX(ross!B$3:B$960,MATCH(A318,ross!B$3:B$960,1)):INDEX(ross!B$3:B$960,MATCH(A318,ross!B$3:B$960,1)+1))</f>
        <v>5.4407068548899007</v>
      </c>
      <c r="G318" s="3">
        <f t="shared" si="8"/>
        <v>1.0000000000000001E-30</v>
      </c>
      <c r="H318" s="9">
        <f>FORECAST(A318,INDEX('18O'!C$3:C$29,MATCH(A318,'18O'!A$3:A$29,1)):INDEX('18O'!C$3:C$29,MATCH(A318,'18O'!A$3:A$29,1)+1),INDEX('18O'!A$3:A$29,MATCH(A318,'18O'!A$3:A$29,1)):INDEX('18O'!A$3:A$29,MATCH(A318,'18O'!A$3:A$29,1)+1))</f>
        <v>111.19797979797981</v>
      </c>
      <c r="I318" s="27">
        <v>1.0000000000000001E-5</v>
      </c>
      <c r="J318" s="8">
        <f>FORECAST($A318,INDEX(NG!B$2:B$17,MATCH($A318,NG!A$2:A$17,1)):INDEX(NG!B$2:B$17,MATCH($A318,NG!A$2:A$17,1)+1),INDEX(NG!A$2:A$17,MATCH($A318,NG!A$2:A$17,1)):INDEX(NG!A$2:A$17,MATCH($A318,NG!A$2:A$17,1)+1))</f>
        <v>2.0567507951714281E-5</v>
      </c>
      <c r="K318" s="8">
        <f>FORECAST($A318,INDEX(NG!D$2:D$18,MATCH($A318,NG!C$2:C$18,1)):INDEX(NG!D$2:D$18,MATCH($A318,NG!C$2:C$18,1)+1),INDEX(NG!C$2:C$18,MATCH($A318,NG!C$2:C$18,1)):INDEX(NG!C$2:C$18,MATCH($A318,NG!C$2:C$18,1)+1))</f>
        <v>9.5782014773361358E-8</v>
      </c>
      <c r="L318" s="8">
        <f>FORECAST($A318,INDEX(NG!F$2:F$14,MATCH($A318,NG!E$2:E$14,1)):INDEX(NG!F$2:F$14,MATCH($A318,NG!E$2:E$14,1)+1),INDEX(NG!E$2:E$14,MATCH($A318,NG!E$2:E$14,1)):INDEX(NG!E$2:E$14,MATCH($A318,NG!E$2:E$14,1)+1))</f>
        <v>3.2852068955116168E-7</v>
      </c>
      <c r="M318" s="8">
        <f>FORECAST($A318,INDEX(NG!H$2:H$14,MATCH($A318,NG!G$2:G$14,1)):INDEX(NG!H$2:H$14,MATCH($A318,NG!G$2:G$14,1)+1),INDEX(NG!G$2:G$14,MATCH($A318,NG!G$2:G$14,1)):INDEX(NG!G$2:G$14,MATCH($A318,NG!G$2:G$14,1)+1))</f>
        <v>2.2066376665732974E-8</v>
      </c>
      <c r="N318" s="3">
        <v>3.0000000000000001E-6</v>
      </c>
      <c r="O318" s="3">
        <v>5.0000000000000003E-10</v>
      </c>
    </row>
    <row r="319" spans="1:15" x14ac:dyDescent="0.35">
      <c r="A319">
        <v>317</v>
      </c>
      <c r="B319" s="39">
        <f t="shared" si="9"/>
        <v>-317</v>
      </c>
      <c r="C319" s="39">
        <v>0</v>
      </c>
      <c r="D319" s="39">
        <v>0</v>
      </c>
      <c r="E319" s="40">
        <v>25.533356003141247</v>
      </c>
      <c r="F319" s="7">
        <f>FORECAST(A319,INDEX(ross!I$3:I$960,MATCH(A319,ross!B$3:B$960,1)):INDEX(ross!I$3:I$960,MATCH(A319,ross!B$3:B$960,1)+1),INDEX(ross!B$3:B$960,MATCH(A319,ross!B$3:B$960,1)):INDEX(ross!B$3:B$960,MATCH(A319,ross!B$3:B$960,1)+1))</f>
        <v>5.4616522285620155</v>
      </c>
      <c r="G319" s="3">
        <f t="shared" si="8"/>
        <v>1.0000000000000001E-30</v>
      </c>
      <c r="H319" s="9">
        <f>FORECAST(A319,INDEX('18O'!C$3:C$29,MATCH(A319,'18O'!A$3:A$29,1)):INDEX('18O'!C$3:C$29,MATCH(A319,'18O'!A$3:A$29,1)+1),INDEX('18O'!A$3:A$29,MATCH(A319,'18O'!A$3:A$29,1)):INDEX('18O'!A$3:A$29,MATCH(A319,'18O'!A$3:A$29,1)+1))</f>
        <v>111.19653679653682</v>
      </c>
      <c r="I319" s="27">
        <v>1.0000000000000001E-5</v>
      </c>
      <c r="J319" s="8">
        <f>FORECAST($A319,INDEX(NG!B$2:B$17,MATCH($A319,NG!A$2:A$17,1)):INDEX(NG!B$2:B$17,MATCH($A319,NG!A$2:A$17,1)+1),INDEX(NG!A$2:A$17,MATCH($A319,NG!A$2:A$17,1)):INDEX(NG!A$2:A$17,MATCH($A319,NG!A$2:A$17,1)+1))</f>
        <v>2.0606963868340474E-5</v>
      </c>
      <c r="K319" s="8">
        <f>FORECAST($A319,INDEX(NG!D$2:D$18,MATCH($A319,NG!C$2:C$18,1)):INDEX(NG!D$2:D$18,MATCH($A319,NG!C$2:C$18,1)+1),INDEX(NG!C$2:C$18,MATCH($A319,NG!C$2:C$18,1)):INDEX(NG!C$2:C$18,MATCH($A319,NG!C$2:C$18,1)+1))</f>
        <v>9.5729712876386833E-8</v>
      </c>
      <c r="L319" s="8">
        <f>FORECAST($A319,INDEX(NG!F$2:F$14,MATCH($A319,NG!E$2:E$14,1)):INDEX(NG!F$2:F$14,MATCH($A319,NG!E$2:E$14,1)+1),INDEX(NG!E$2:E$14,MATCH($A319,NG!E$2:E$14,1)):INDEX(NG!E$2:E$14,MATCH($A319,NG!E$2:E$14,1)+1))</f>
        <v>3.2822948959665903E-7</v>
      </c>
      <c r="M319" s="8">
        <f>FORECAST($A319,INDEX(NG!H$2:H$14,MATCH($A319,NG!G$2:G$14,1)):INDEX(NG!H$2:H$14,MATCH($A319,NG!G$2:G$14,1)+1),INDEX(NG!G$2:G$14,MATCH($A319,NG!G$2:G$14,1)):INDEX(NG!G$2:G$14,MATCH($A319,NG!G$2:G$14,1)+1))</f>
        <v>2.2104200609562934E-8</v>
      </c>
      <c r="N319" s="3">
        <v>3.0000000000000001E-6</v>
      </c>
      <c r="O319" s="3">
        <v>5.0000000000000003E-10</v>
      </c>
    </row>
    <row r="320" spans="1:15" x14ac:dyDescent="0.35">
      <c r="A320">
        <v>318</v>
      </c>
      <c r="B320" s="39">
        <f t="shared" si="9"/>
        <v>-318</v>
      </c>
      <c r="C320" s="39">
        <v>0</v>
      </c>
      <c r="D320" s="39">
        <v>0</v>
      </c>
      <c r="E320" s="40">
        <v>25.545590606104675</v>
      </c>
      <c r="F320" s="7">
        <f>FORECAST(A320,INDEX(ross!I$3:I$960,MATCH(A320,ross!B$3:B$960,1)):INDEX(ross!I$3:I$960,MATCH(A320,ross!B$3:B$960,1)+1),INDEX(ross!B$3:B$960,MATCH(A320,ross!B$3:B$960,1)):INDEX(ross!B$3:B$960,MATCH(A320,ross!B$3:B$960,1)+1))</f>
        <v>5.4762589815044951</v>
      </c>
      <c r="G320" s="3">
        <f t="shared" si="8"/>
        <v>1.0000000000000001E-30</v>
      </c>
      <c r="H320" s="9">
        <f>FORECAST(A320,INDEX('18O'!C$3:C$29,MATCH(A320,'18O'!A$3:A$29,1)):INDEX('18O'!C$3:C$29,MATCH(A320,'18O'!A$3:A$29,1)+1),INDEX('18O'!A$3:A$29,MATCH(A320,'18O'!A$3:A$29,1)):INDEX('18O'!A$3:A$29,MATCH(A320,'18O'!A$3:A$29,1)+1))</f>
        <v>111.19509379509381</v>
      </c>
      <c r="I320" s="27">
        <v>1.0000000000000001E-5</v>
      </c>
      <c r="J320" s="8">
        <f>FORECAST($A320,INDEX(NG!B$2:B$17,MATCH($A320,NG!A$2:A$17,1)):INDEX(NG!B$2:B$17,MATCH($A320,NG!A$2:A$17,1)+1),INDEX(NG!A$2:A$17,MATCH($A320,NG!A$2:A$17,1)):INDEX(NG!A$2:A$17,MATCH($A320,NG!A$2:A$17,1)+1))</f>
        <v>2.064641978496667E-5</v>
      </c>
      <c r="K320" s="8">
        <f>FORECAST($A320,INDEX(NG!D$2:D$18,MATCH($A320,NG!C$2:C$18,1)):INDEX(NG!D$2:D$18,MATCH($A320,NG!C$2:C$18,1)+1),INDEX(NG!C$2:C$18,MATCH($A320,NG!C$2:C$18,1)):INDEX(NG!C$2:C$18,MATCH($A320,NG!C$2:C$18,1)+1))</f>
        <v>9.5677410979412307E-8</v>
      </c>
      <c r="L320" s="8">
        <f>FORECAST($A320,INDEX(NG!F$2:F$14,MATCH($A320,NG!E$2:E$14,1)):INDEX(NG!F$2:F$14,MATCH($A320,NG!E$2:E$14,1)+1),INDEX(NG!E$2:E$14,MATCH($A320,NG!E$2:E$14,1)):INDEX(NG!E$2:E$14,MATCH($A320,NG!E$2:E$14,1)+1))</f>
        <v>3.2793828964215643E-7</v>
      </c>
      <c r="M320" s="8">
        <f>FORECAST($A320,INDEX(NG!H$2:H$14,MATCH($A320,NG!G$2:G$14,1)):INDEX(NG!H$2:H$14,MATCH($A320,NG!G$2:G$14,1)+1),INDEX(NG!G$2:G$14,MATCH($A320,NG!G$2:G$14,1)):INDEX(NG!G$2:G$14,MATCH($A320,NG!G$2:G$14,1)+1))</f>
        <v>2.2142024553392894E-8</v>
      </c>
      <c r="N320" s="3">
        <v>3.0000000000000001E-6</v>
      </c>
      <c r="O320" s="3">
        <v>5.0000000000000003E-10</v>
      </c>
    </row>
    <row r="321" spans="1:15" x14ac:dyDescent="0.35">
      <c r="A321">
        <v>319</v>
      </c>
      <c r="B321" s="39">
        <f t="shared" si="9"/>
        <v>-319</v>
      </c>
      <c r="C321" s="39">
        <v>0</v>
      </c>
      <c r="D321" s="39">
        <v>0</v>
      </c>
      <c r="E321" s="40">
        <v>25.553148735976531</v>
      </c>
      <c r="F321" s="7">
        <f>FORECAST(A321,INDEX(ross!I$3:I$960,MATCH(A321,ross!B$3:B$960,1)):INDEX(ross!I$3:I$960,MATCH(A321,ross!B$3:B$960,1)+1),INDEX(ross!B$3:B$960,MATCH(A321,ross!B$3:B$960,1)):INDEX(ross!B$3:B$960,MATCH(A321,ross!B$3:B$960,1)+1))</f>
        <v>5.4998990145030309</v>
      </c>
      <c r="G321" s="3">
        <f t="shared" si="8"/>
        <v>1.0000000000000001E-30</v>
      </c>
      <c r="H321" s="9">
        <f>FORECAST(A321,INDEX('18O'!C$3:C$29,MATCH(A321,'18O'!A$3:A$29,1)):INDEX('18O'!C$3:C$29,MATCH(A321,'18O'!A$3:A$29,1)+1),INDEX('18O'!A$3:A$29,MATCH(A321,'18O'!A$3:A$29,1)):INDEX('18O'!A$3:A$29,MATCH(A321,'18O'!A$3:A$29,1)+1))</f>
        <v>111.19365079365082</v>
      </c>
      <c r="I321" s="27">
        <v>1.0000000000000001E-5</v>
      </c>
      <c r="J321" s="8">
        <f>FORECAST($A321,INDEX(NG!B$2:B$17,MATCH($A321,NG!A$2:A$17,1)):INDEX(NG!B$2:B$17,MATCH($A321,NG!A$2:A$17,1)+1),INDEX(NG!A$2:A$17,MATCH($A321,NG!A$2:A$17,1)):INDEX(NG!A$2:A$17,MATCH($A321,NG!A$2:A$17,1)+1))</f>
        <v>2.0685875701592867E-5</v>
      </c>
      <c r="K321" s="8">
        <f>FORECAST($A321,INDEX(NG!D$2:D$18,MATCH($A321,NG!C$2:C$18,1)):INDEX(NG!D$2:D$18,MATCH($A321,NG!C$2:C$18,1)+1),INDEX(NG!C$2:C$18,MATCH($A321,NG!C$2:C$18,1)):INDEX(NG!C$2:C$18,MATCH($A321,NG!C$2:C$18,1)+1))</f>
        <v>9.5625109082437782E-8</v>
      </c>
      <c r="L321" s="8">
        <f>FORECAST($A321,INDEX(NG!F$2:F$14,MATCH($A321,NG!E$2:E$14,1)):INDEX(NG!F$2:F$14,MATCH($A321,NG!E$2:E$14,1)+1),INDEX(NG!E$2:E$14,MATCH($A321,NG!E$2:E$14,1)):INDEX(NG!E$2:E$14,MATCH($A321,NG!E$2:E$14,1)+1))</f>
        <v>3.2764708968765383E-7</v>
      </c>
      <c r="M321" s="8">
        <f>FORECAST($A321,INDEX(NG!H$2:H$14,MATCH($A321,NG!G$2:G$14,1)):INDEX(NG!H$2:H$14,MATCH($A321,NG!G$2:G$14,1)+1),INDEX(NG!G$2:G$14,MATCH($A321,NG!G$2:G$14,1)):INDEX(NG!G$2:G$14,MATCH($A321,NG!G$2:G$14,1)+1))</f>
        <v>2.2179848497222854E-8</v>
      </c>
      <c r="N321" s="3">
        <v>3.0000000000000001E-6</v>
      </c>
      <c r="O321" s="3">
        <v>5.0000000000000003E-10</v>
      </c>
    </row>
    <row r="322" spans="1:15" x14ac:dyDescent="0.35">
      <c r="A322">
        <v>320</v>
      </c>
      <c r="B322" s="39">
        <f t="shared" si="9"/>
        <v>-320</v>
      </c>
      <c r="C322" s="39">
        <v>0</v>
      </c>
      <c r="D322" s="39">
        <v>0</v>
      </c>
      <c r="E322" s="40">
        <v>25.560019379636241</v>
      </c>
      <c r="F322" s="7">
        <f>FORECAST(A322,INDEX(ross!I$3:I$960,MATCH(A322,ross!B$3:B$960,1)):INDEX(ross!I$3:I$960,MATCH(A322,ross!B$3:B$960,1)+1),INDEX(ross!B$3:B$960,MATCH(A322,ross!B$3:B$960,1)):INDEX(ross!B$3:B$960,MATCH(A322,ross!B$3:B$960,1)+1))</f>
        <v>5.5180820984899945</v>
      </c>
      <c r="G322" s="3">
        <f t="shared" si="8"/>
        <v>1.0000000000000001E-30</v>
      </c>
      <c r="H322" s="9">
        <f>FORECAST(A322,INDEX('18O'!C$3:C$29,MATCH(A322,'18O'!A$3:A$29,1)):INDEX('18O'!C$3:C$29,MATCH(A322,'18O'!A$3:A$29,1)+1),INDEX('18O'!A$3:A$29,MATCH(A322,'18O'!A$3:A$29,1)):INDEX('18O'!A$3:A$29,MATCH(A322,'18O'!A$3:A$29,1)+1))</f>
        <v>111.19220779220781</v>
      </c>
      <c r="I322" s="27">
        <v>1.0000000000000001E-5</v>
      </c>
      <c r="J322" s="8">
        <f>FORECAST($A322,INDEX(NG!B$2:B$17,MATCH($A322,NG!A$2:A$17,1)):INDEX(NG!B$2:B$17,MATCH($A322,NG!A$2:A$17,1)+1),INDEX(NG!A$2:A$17,MATCH($A322,NG!A$2:A$17,1)):INDEX(NG!A$2:A$17,MATCH($A322,NG!A$2:A$17,1)+1))</f>
        <v>2.0725331618219059E-5</v>
      </c>
      <c r="K322" s="8">
        <f>FORECAST($A322,INDEX(NG!D$2:D$18,MATCH($A322,NG!C$2:C$18,1)):INDEX(NG!D$2:D$18,MATCH($A322,NG!C$2:C$18,1)+1),INDEX(NG!C$2:C$18,MATCH($A322,NG!C$2:C$18,1)):INDEX(NG!C$2:C$18,MATCH($A322,NG!C$2:C$18,1)+1))</f>
        <v>9.5572807185463257E-8</v>
      </c>
      <c r="L322" s="8">
        <f>FORECAST($A322,INDEX(NG!F$2:F$14,MATCH($A322,NG!E$2:E$14,1)):INDEX(NG!F$2:F$14,MATCH($A322,NG!E$2:E$14,1)+1),INDEX(NG!E$2:E$14,MATCH($A322,NG!E$2:E$14,1)):INDEX(NG!E$2:E$14,MATCH($A322,NG!E$2:E$14,1)+1))</f>
        <v>3.2735588973315117E-7</v>
      </c>
      <c r="M322" s="8">
        <f>FORECAST($A322,INDEX(NG!H$2:H$14,MATCH($A322,NG!G$2:G$14,1)):INDEX(NG!H$2:H$14,MATCH($A322,NG!G$2:G$14,1)+1),INDEX(NG!G$2:G$14,MATCH($A322,NG!G$2:G$14,1)):INDEX(NG!G$2:G$14,MATCH($A322,NG!G$2:G$14,1)+1))</f>
        <v>2.2217672441052814E-8</v>
      </c>
      <c r="N322" s="3">
        <v>3.0000000000000001E-6</v>
      </c>
      <c r="O322" s="3">
        <v>5.0000000000000003E-10</v>
      </c>
    </row>
    <row r="323" spans="1:15" x14ac:dyDescent="0.35">
      <c r="A323">
        <v>321</v>
      </c>
      <c r="B323" s="39">
        <f t="shared" si="9"/>
        <v>-321</v>
      </c>
      <c r="C323" s="39">
        <v>0</v>
      </c>
      <c r="D323" s="39">
        <v>0</v>
      </c>
      <c r="E323" s="40">
        <v>25.552152644977053</v>
      </c>
      <c r="F323" s="7">
        <f>FORECAST(A323,INDEX(ross!I$3:I$960,MATCH(A323,ross!B$3:B$960,1)):INDEX(ross!I$3:I$960,MATCH(A323,ross!B$3:B$960,1)+1),INDEX(ross!B$3:B$960,MATCH(A323,ross!B$3:B$960,1)):INDEX(ross!B$3:B$960,MATCH(A323,ross!B$3:B$960,1)+1))</f>
        <v>5.53118453845053</v>
      </c>
      <c r="G323" s="3">
        <f t="shared" ref="G323:G386" si="10">1E-30</f>
        <v>1.0000000000000001E-30</v>
      </c>
      <c r="H323" s="9">
        <f>FORECAST(A323,INDEX('18O'!C$3:C$29,MATCH(A323,'18O'!A$3:A$29,1)):INDEX('18O'!C$3:C$29,MATCH(A323,'18O'!A$3:A$29,1)+1),INDEX('18O'!A$3:A$29,MATCH(A323,'18O'!A$3:A$29,1)):INDEX('18O'!A$3:A$29,MATCH(A323,'18O'!A$3:A$29,1)+1))</f>
        <v>111.1907647907648</v>
      </c>
      <c r="I323" s="27">
        <v>1.0000000000000001E-5</v>
      </c>
      <c r="J323" s="8">
        <f>FORECAST($A323,INDEX(NG!B$2:B$17,MATCH($A323,NG!A$2:A$17,1)):INDEX(NG!B$2:B$17,MATCH($A323,NG!A$2:A$17,1)+1),INDEX(NG!A$2:A$17,MATCH($A323,NG!A$2:A$17,1)):INDEX(NG!A$2:A$17,MATCH($A323,NG!A$2:A$17,1)+1))</f>
        <v>2.0764787534845252E-5</v>
      </c>
      <c r="K323" s="8">
        <f>FORECAST($A323,INDEX(NG!D$2:D$18,MATCH($A323,NG!C$2:C$18,1)):INDEX(NG!D$2:D$18,MATCH($A323,NG!C$2:C$18,1)+1),INDEX(NG!C$2:C$18,MATCH($A323,NG!C$2:C$18,1)):INDEX(NG!C$2:C$18,MATCH($A323,NG!C$2:C$18,1)+1))</f>
        <v>9.5520505288488731E-8</v>
      </c>
      <c r="L323" s="8">
        <f>FORECAST($A323,INDEX(NG!F$2:F$14,MATCH($A323,NG!E$2:E$14,1)):INDEX(NG!F$2:F$14,MATCH($A323,NG!E$2:E$14,1)+1),INDEX(NG!E$2:E$14,MATCH($A323,NG!E$2:E$14,1)):INDEX(NG!E$2:E$14,MATCH($A323,NG!E$2:E$14,1)+1))</f>
        <v>3.2706468977864852E-7</v>
      </c>
      <c r="M323" s="8">
        <f>FORECAST($A323,INDEX(NG!H$2:H$14,MATCH($A323,NG!G$2:G$14,1)):INDEX(NG!H$2:H$14,MATCH($A323,NG!G$2:G$14,1)+1),INDEX(NG!G$2:G$14,MATCH($A323,NG!G$2:G$14,1)):INDEX(NG!G$2:G$14,MATCH($A323,NG!G$2:G$14,1)+1))</f>
        <v>2.2255496384882774E-8</v>
      </c>
      <c r="N323" s="3">
        <v>3.0000000000000001E-6</v>
      </c>
      <c r="O323" s="3">
        <v>5.0000000000000003E-10</v>
      </c>
    </row>
    <row r="324" spans="1:15" x14ac:dyDescent="0.35">
      <c r="A324">
        <v>322</v>
      </c>
      <c r="B324" s="39">
        <f t="shared" ref="B324:B387" si="11">-A324</f>
        <v>-322</v>
      </c>
      <c r="C324" s="39">
        <v>0</v>
      </c>
      <c r="D324" s="39">
        <v>0</v>
      </c>
      <c r="E324" s="40">
        <v>25.5488</v>
      </c>
      <c r="F324" s="7">
        <f>FORECAST(A324,INDEX(ross!I$3:I$960,MATCH(A324,ross!B$3:B$960,1)):INDEX(ross!I$3:I$960,MATCH(A324,ross!B$3:B$960,1)+1),INDEX(ross!B$3:B$960,MATCH(A324,ross!B$3:B$960,1)):INDEX(ross!B$3:B$960,MATCH(A324,ross!B$3:B$960,1)+1))</f>
        <v>5.5445086218007269</v>
      </c>
      <c r="G324" s="3">
        <f t="shared" si="10"/>
        <v>1.0000000000000001E-30</v>
      </c>
      <c r="H324" s="9">
        <f>FORECAST(A324,INDEX('18O'!C$3:C$29,MATCH(A324,'18O'!A$3:A$29,1)):INDEX('18O'!C$3:C$29,MATCH(A324,'18O'!A$3:A$29,1)+1),INDEX('18O'!A$3:A$29,MATCH(A324,'18O'!A$3:A$29,1)):INDEX('18O'!A$3:A$29,MATCH(A324,'18O'!A$3:A$29,1)+1))</f>
        <v>111.18932178932181</v>
      </c>
      <c r="I324" s="27">
        <v>1.0000000000000001E-5</v>
      </c>
      <c r="J324" s="8">
        <f>FORECAST($A324,INDEX(NG!B$2:B$17,MATCH($A324,NG!A$2:A$17,1)):INDEX(NG!B$2:B$17,MATCH($A324,NG!A$2:A$17,1)+1),INDEX(NG!A$2:A$17,MATCH($A324,NG!A$2:A$17,1)):INDEX(NG!A$2:A$17,MATCH($A324,NG!A$2:A$17,1)+1))</f>
        <v>2.0804243451471452E-5</v>
      </c>
      <c r="K324" s="8">
        <f>FORECAST($A324,INDEX(NG!D$2:D$18,MATCH($A324,NG!C$2:C$18,1)):INDEX(NG!D$2:D$18,MATCH($A324,NG!C$2:C$18,1)+1),INDEX(NG!C$2:C$18,MATCH($A324,NG!C$2:C$18,1)):INDEX(NG!C$2:C$18,MATCH($A324,NG!C$2:C$18,1)+1))</f>
        <v>9.5468203391514206E-8</v>
      </c>
      <c r="L324" s="8">
        <f>FORECAST($A324,INDEX(NG!F$2:F$14,MATCH($A324,NG!E$2:E$14,1)):INDEX(NG!F$2:F$14,MATCH($A324,NG!E$2:E$14,1)+1),INDEX(NG!E$2:E$14,MATCH($A324,NG!E$2:E$14,1)):INDEX(NG!E$2:E$14,MATCH($A324,NG!E$2:E$14,1)+1))</f>
        <v>3.2677348982414592E-7</v>
      </c>
      <c r="M324" s="8">
        <f>FORECAST($A324,INDEX(NG!H$2:H$14,MATCH($A324,NG!G$2:G$14,1)):INDEX(NG!H$2:H$14,MATCH($A324,NG!G$2:G$14,1)+1),INDEX(NG!G$2:G$14,MATCH($A324,NG!G$2:G$14,1)):INDEX(NG!G$2:G$14,MATCH($A324,NG!G$2:G$14,1)+1))</f>
        <v>2.2293320328712734E-8</v>
      </c>
      <c r="N324" s="3">
        <v>3.0000000000000001E-6</v>
      </c>
      <c r="O324" s="3">
        <v>5.0000000000000003E-10</v>
      </c>
    </row>
    <row r="325" spans="1:15" x14ac:dyDescent="0.35">
      <c r="A325">
        <v>323</v>
      </c>
      <c r="B325" s="39">
        <f t="shared" si="11"/>
        <v>-323</v>
      </c>
      <c r="C325" s="39">
        <v>0</v>
      </c>
      <c r="D325" s="39">
        <v>0</v>
      </c>
      <c r="E325" s="40">
        <v>25.5488</v>
      </c>
      <c r="F325" s="7">
        <f>FORECAST(A325,INDEX(ross!I$3:I$960,MATCH(A325,ross!B$3:B$960,1)):INDEX(ross!I$3:I$960,MATCH(A325,ross!B$3:B$960,1)+1),INDEX(ross!B$3:B$960,MATCH(A325,ross!B$3:B$960,1)):INDEX(ross!B$3:B$960,MATCH(A325,ross!B$3:B$960,1)+1))</f>
        <v>5.5535509493729025</v>
      </c>
      <c r="G325" s="3">
        <f t="shared" si="10"/>
        <v>1.0000000000000001E-30</v>
      </c>
      <c r="H325" s="9">
        <f>FORECAST(A325,INDEX('18O'!C$3:C$29,MATCH(A325,'18O'!A$3:A$29,1)):INDEX('18O'!C$3:C$29,MATCH(A325,'18O'!A$3:A$29,1)+1),INDEX('18O'!A$3:A$29,MATCH(A325,'18O'!A$3:A$29,1)):INDEX('18O'!A$3:A$29,MATCH(A325,'18O'!A$3:A$29,1)+1))</f>
        <v>111.1878787878788</v>
      </c>
      <c r="I325" s="27">
        <v>1.0000000000000001E-5</v>
      </c>
      <c r="J325" s="8">
        <f>FORECAST($A325,INDEX(NG!B$2:B$17,MATCH($A325,NG!A$2:A$17,1)):INDEX(NG!B$2:B$17,MATCH($A325,NG!A$2:A$17,1)+1),INDEX(NG!A$2:A$17,MATCH($A325,NG!A$2:A$17,1)):INDEX(NG!A$2:A$17,MATCH($A325,NG!A$2:A$17,1)+1))</f>
        <v>2.0843699368097645E-5</v>
      </c>
      <c r="K325" s="8">
        <f>FORECAST($A325,INDEX(NG!D$2:D$18,MATCH($A325,NG!C$2:C$18,1)):INDEX(NG!D$2:D$18,MATCH($A325,NG!C$2:C$18,1)+1),INDEX(NG!C$2:C$18,MATCH($A325,NG!C$2:C$18,1)):INDEX(NG!C$2:C$18,MATCH($A325,NG!C$2:C$18,1)+1))</f>
        <v>9.541590149453968E-8</v>
      </c>
      <c r="L325" s="8">
        <f>FORECAST($A325,INDEX(NG!F$2:F$14,MATCH($A325,NG!E$2:E$14,1)):INDEX(NG!F$2:F$14,MATCH($A325,NG!E$2:E$14,1)+1),INDEX(NG!E$2:E$14,MATCH($A325,NG!E$2:E$14,1)):INDEX(NG!E$2:E$14,MATCH($A325,NG!E$2:E$14,1)+1))</f>
        <v>3.2648228986964326E-7</v>
      </c>
      <c r="M325" s="8">
        <f>FORECAST($A325,INDEX(NG!H$2:H$14,MATCH($A325,NG!G$2:G$14,1)):INDEX(NG!H$2:H$14,MATCH($A325,NG!G$2:G$14,1)+1),INDEX(NG!G$2:G$14,MATCH($A325,NG!G$2:G$14,1)):INDEX(NG!G$2:G$14,MATCH($A325,NG!G$2:G$14,1)+1))</f>
        <v>2.2331144272542694E-8</v>
      </c>
      <c r="N325" s="3">
        <v>3.0000000000000001E-6</v>
      </c>
      <c r="O325" s="3">
        <v>5.0000000000000003E-10</v>
      </c>
    </row>
    <row r="326" spans="1:15" x14ac:dyDescent="0.35">
      <c r="A326">
        <v>324</v>
      </c>
      <c r="B326" s="39">
        <f t="shared" si="11"/>
        <v>-324</v>
      </c>
      <c r="C326" s="39">
        <v>0</v>
      </c>
      <c r="D326" s="39">
        <v>0</v>
      </c>
      <c r="E326" s="40">
        <v>25.5488</v>
      </c>
      <c r="F326" s="7">
        <f>FORECAST(A326,INDEX(ross!I$3:I$960,MATCH(A326,ross!B$3:B$960,1)):INDEX(ross!I$3:I$960,MATCH(A326,ross!B$3:B$960,1)+1),INDEX(ross!B$3:B$960,MATCH(A326,ross!B$3:B$960,1)):INDEX(ross!B$3:B$960,MATCH(A326,ross!B$3:B$960,1)+1))</f>
        <v>5.5658041746406379</v>
      </c>
      <c r="G326" s="3">
        <f t="shared" si="10"/>
        <v>1.0000000000000001E-30</v>
      </c>
      <c r="H326" s="9">
        <f>FORECAST(A326,INDEX('18O'!C$3:C$29,MATCH(A326,'18O'!A$3:A$29,1)):INDEX('18O'!C$3:C$29,MATCH(A326,'18O'!A$3:A$29,1)+1),INDEX('18O'!A$3:A$29,MATCH(A326,'18O'!A$3:A$29,1)):INDEX('18O'!A$3:A$29,MATCH(A326,'18O'!A$3:A$29,1)+1))</f>
        <v>111.18643578643581</v>
      </c>
      <c r="I326" s="27">
        <v>1.0000000000000001E-5</v>
      </c>
      <c r="J326" s="8">
        <f>FORECAST($A326,INDEX(NG!B$2:B$17,MATCH($A326,NG!A$2:A$17,1)):INDEX(NG!B$2:B$17,MATCH($A326,NG!A$2:A$17,1)+1),INDEX(NG!A$2:A$17,MATCH($A326,NG!A$2:A$17,1)):INDEX(NG!A$2:A$17,MATCH($A326,NG!A$2:A$17,1)+1))</f>
        <v>2.0883155284723837E-5</v>
      </c>
      <c r="K326" s="8">
        <f>FORECAST($A326,INDEX(NG!D$2:D$18,MATCH($A326,NG!C$2:C$18,1)):INDEX(NG!D$2:D$18,MATCH($A326,NG!C$2:C$18,1)+1),INDEX(NG!C$2:C$18,MATCH($A326,NG!C$2:C$18,1)):INDEX(NG!C$2:C$18,MATCH($A326,NG!C$2:C$18,1)+1))</f>
        <v>9.5363599597565155E-8</v>
      </c>
      <c r="L326" s="8">
        <f>FORECAST($A326,INDEX(NG!F$2:F$14,MATCH($A326,NG!E$2:E$14,1)):INDEX(NG!F$2:F$14,MATCH($A326,NG!E$2:E$14,1)+1),INDEX(NG!E$2:E$14,MATCH($A326,NG!E$2:E$14,1)):INDEX(NG!E$2:E$14,MATCH($A326,NG!E$2:E$14,1)+1))</f>
        <v>3.2619108991514066E-7</v>
      </c>
      <c r="M326" s="8">
        <f>FORECAST($A326,INDEX(NG!H$2:H$14,MATCH($A326,NG!G$2:G$14,1)):INDEX(NG!H$2:H$14,MATCH($A326,NG!G$2:G$14,1)+1),INDEX(NG!G$2:G$14,MATCH($A326,NG!G$2:G$14,1)):INDEX(NG!G$2:G$14,MATCH($A326,NG!G$2:G$14,1)+1))</f>
        <v>2.2368968216372654E-8</v>
      </c>
      <c r="N326" s="3">
        <v>3.0000000000000001E-6</v>
      </c>
      <c r="O326" s="3">
        <v>5.0000000000000003E-10</v>
      </c>
    </row>
    <row r="327" spans="1:15" x14ac:dyDescent="0.35">
      <c r="A327">
        <v>325</v>
      </c>
      <c r="B327" s="39">
        <f t="shared" si="11"/>
        <v>-325</v>
      </c>
      <c r="C327" s="39">
        <v>0</v>
      </c>
      <c r="D327" s="39">
        <v>0</v>
      </c>
      <c r="E327" s="40">
        <v>25.549359376986647</v>
      </c>
      <c r="F327" s="7">
        <f>FORECAST(A327,INDEX(ross!I$3:I$960,MATCH(A327,ross!B$3:B$960,1)):INDEX(ross!I$3:I$960,MATCH(A327,ross!B$3:B$960,1)+1),INDEX(ross!B$3:B$960,MATCH(A327,ross!B$3:B$960,1)):INDEX(ross!B$3:B$960,MATCH(A327,ross!B$3:B$960,1)+1))</f>
        <v>5.5698125421446587</v>
      </c>
      <c r="G327" s="3">
        <f t="shared" si="10"/>
        <v>1.0000000000000001E-30</v>
      </c>
      <c r="H327" s="9">
        <f>FORECAST(A327,INDEX('18O'!C$3:C$29,MATCH(A327,'18O'!A$3:A$29,1)):INDEX('18O'!C$3:C$29,MATCH(A327,'18O'!A$3:A$29,1)+1),INDEX('18O'!A$3:A$29,MATCH(A327,'18O'!A$3:A$29,1)):INDEX('18O'!A$3:A$29,MATCH(A327,'18O'!A$3:A$29,1)+1))</f>
        <v>111.1849927849928</v>
      </c>
      <c r="I327" s="27">
        <v>1.0000000000000001E-5</v>
      </c>
      <c r="J327" s="8">
        <f>FORECAST($A327,INDEX(NG!B$2:B$17,MATCH($A327,NG!A$2:A$17,1)):INDEX(NG!B$2:B$17,MATCH($A327,NG!A$2:A$17,1)+1),INDEX(NG!A$2:A$17,MATCH($A327,NG!A$2:A$17,1)):INDEX(NG!A$2:A$17,MATCH($A327,NG!A$2:A$17,1)+1))</f>
        <v>2.0922611201350033E-5</v>
      </c>
      <c r="K327" s="8">
        <f>FORECAST($A327,INDEX(NG!D$2:D$18,MATCH($A327,NG!C$2:C$18,1)):INDEX(NG!D$2:D$18,MATCH($A327,NG!C$2:C$18,1)+1),INDEX(NG!C$2:C$18,MATCH($A327,NG!C$2:C$18,1)):INDEX(NG!C$2:C$18,MATCH($A327,NG!C$2:C$18,1)+1))</f>
        <v>9.531129770059063E-8</v>
      </c>
      <c r="L327" s="8">
        <f>FORECAST($A327,INDEX(NG!F$2:F$14,MATCH($A327,NG!E$2:E$14,1)):INDEX(NG!F$2:F$14,MATCH($A327,NG!E$2:E$14,1)+1),INDEX(NG!E$2:E$14,MATCH($A327,NG!E$2:E$14,1)):INDEX(NG!E$2:E$14,MATCH($A327,NG!E$2:E$14,1)+1))</f>
        <v>3.2589988996063801E-7</v>
      </c>
      <c r="M327" s="8">
        <f>FORECAST($A327,INDEX(NG!H$2:H$14,MATCH($A327,NG!G$2:G$14,1)):INDEX(NG!H$2:H$14,MATCH($A327,NG!G$2:G$14,1)+1),INDEX(NG!G$2:G$14,MATCH($A327,NG!G$2:G$14,1)):INDEX(NG!G$2:G$14,MATCH($A327,NG!G$2:G$14,1)+1))</f>
        <v>2.2406792160202614E-8</v>
      </c>
      <c r="N327" s="3">
        <v>3.0000000000000001E-6</v>
      </c>
      <c r="O327" s="3">
        <v>5.0000000000000003E-10</v>
      </c>
    </row>
    <row r="328" spans="1:15" x14ac:dyDescent="0.35">
      <c r="A328">
        <v>326</v>
      </c>
      <c r="B328" s="39">
        <f t="shared" si="11"/>
        <v>-326</v>
      </c>
      <c r="C328" s="39">
        <v>0</v>
      </c>
      <c r="D328" s="39">
        <v>0</v>
      </c>
      <c r="E328" s="40">
        <v>25.550481249766275</v>
      </c>
      <c r="F328" s="7">
        <f>FORECAST(A328,INDEX(ross!I$3:I$960,MATCH(A328,ross!B$3:B$960,1)):INDEX(ross!I$3:I$960,MATCH(A328,ross!B$3:B$960,1)+1),INDEX(ross!B$3:B$960,MATCH(A328,ross!B$3:B$960,1)):INDEX(ross!B$3:B$960,MATCH(A328,ross!B$3:B$960,1)+1))</f>
        <v>5.5822381243812078</v>
      </c>
      <c r="G328" s="3">
        <f t="shared" si="10"/>
        <v>1.0000000000000001E-30</v>
      </c>
      <c r="H328" s="9">
        <f>FORECAST(A328,INDEX('18O'!C$3:C$29,MATCH(A328,'18O'!A$3:A$29,1)):INDEX('18O'!C$3:C$29,MATCH(A328,'18O'!A$3:A$29,1)+1),INDEX('18O'!A$3:A$29,MATCH(A328,'18O'!A$3:A$29,1)):INDEX('18O'!A$3:A$29,MATCH(A328,'18O'!A$3:A$29,1)+1))</f>
        <v>111.18354978354979</v>
      </c>
      <c r="I328" s="27">
        <v>1.0000000000000001E-5</v>
      </c>
      <c r="J328" s="8">
        <f>FORECAST($A328,INDEX(NG!B$2:B$17,MATCH($A328,NG!A$2:A$17,1)):INDEX(NG!B$2:B$17,MATCH($A328,NG!A$2:A$17,1)+1),INDEX(NG!A$2:A$17,MATCH($A328,NG!A$2:A$17,1)):INDEX(NG!A$2:A$17,MATCH($A328,NG!A$2:A$17,1)+1))</f>
        <v>2.096206711797623E-5</v>
      </c>
      <c r="K328" s="8">
        <f>FORECAST($A328,INDEX(NG!D$2:D$18,MATCH($A328,NG!C$2:C$18,1)):INDEX(NG!D$2:D$18,MATCH($A328,NG!C$2:C$18,1)+1),INDEX(NG!C$2:C$18,MATCH($A328,NG!C$2:C$18,1)):INDEX(NG!C$2:C$18,MATCH($A328,NG!C$2:C$18,1)+1))</f>
        <v>9.5258995803616104E-8</v>
      </c>
      <c r="L328" s="8">
        <f>FORECAST($A328,INDEX(NG!F$2:F$14,MATCH($A328,NG!E$2:E$14,1)):INDEX(NG!F$2:F$14,MATCH($A328,NG!E$2:E$14,1)+1),INDEX(NG!E$2:E$14,MATCH($A328,NG!E$2:E$14,1)):INDEX(NG!E$2:E$14,MATCH($A328,NG!E$2:E$14,1)+1))</f>
        <v>3.2560869000613535E-7</v>
      </c>
      <c r="M328" s="8">
        <f>FORECAST($A328,INDEX(NG!H$2:H$14,MATCH($A328,NG!G$2:G$14,1)):INDEX(NG!H$2:H$14,MATCH($A328,NG!G$2:G$14,1)+1),INDEX(NG!G$2:G$14,MATCH($A328,NG!G$2:G$14,1)):INDEX(NG!G$2:G$14,MATCH($A328,NG!G$2:G$14,1)+1))</f>
        <v>2.2444616104032574E-8</v>
      </c>
      <c r="N328" s="3">
        <v>3.0000000000000001E-6</v>
      </c>
      <c r="O328" s="3">
        <v>5.0000000000000003E-10</v>
      </c>
    </row>
    <row r="329" spans="1:15" x14ac:dyDescent="0.35">
      <c r="A329">
        <v>327</v>
      </c>
      <c r="B329" s="39">
        <f t="shared" si="11"/>
        <v>-327</v>
      </c>
      <c r="C329" s="39">
        <v>0</v>
      </c>
      <c r="D329" s="39">
        <v>0</v>
      </c>
      <c r="E329" s="40">
        <v>25.551603122545902</v>
      </c>
      <c r="F329" s="7">
        <f>FORECAST(A329,INDEX(ross!I$3:I$960,MATCH(A329,ross!B$3:B$960,1)):INDEX(ross!I$3:I$960,MATCH(A329,ross!B$3:B$960,1)+1),INDEX(ross!B$3:B$960,MATCH(A329,ross!B$3:B$960,1)):INDEX(ross!B$3:B$960,MATCH(A329,ross!B$3:B$960,1)+1))</f>
        <v>5.5915054951043794</v>
      </c>
      <c r="G329" s="3">
        <f t="shared" si="10"/>
        <v>1.0000000000000001E-30</v>
      </c>
      <c r="H329" s="9">
        <f>FORECAST(A329,INDEX('18O'!C$3:C$29,MATCH(A329,'18O'!A$3:A$29,1)):INDEX('18O'!C$3:C$29,MATCH(A329,'18O'!A$3:A$29,1)+1),INDEX('18O'!A$3:A$29,MATCH(A329,'18O'!A$3:A$29,1)):INDEX('18O'!A$3:A$29,MATCH(A329,'18O'!A$3:A$29,1)+1))</f>
        <v>111.1821067821068</v>
      </c>
      <c r="I329" s="27">
        <v>1.0000000000000001E-5</v>
      </c>
      <c r="J329" s="8">
        <f>FORECAST($A329,INDEX(NG!B$2:B$17,MATCH($A329,NG!A$2:A$17,1)):INDEX(NG!B$2:B$17,MATCH($A329,NG!A$2:A$17,1)+1),INDEX(NG!A$2:A$17,MATCH($A329,NG!A$2:A$17,1)):INDEX(NG!A$2:A$17,MATCH($A329,NG!A$2:A$17,1)+1))</f>
        <v>2.1001523034602422E-5</v>
      </c>
      <c r="K329" s="8">
        <f>FORECAST($A329,INDEX(NG!D$2:D$18,MATCH($A329,NG!C$2:C$18,1)):INDEX(NG!D$2:D$18,MATCH($A329,NG!C$2:C$18,1)+1),INDEX(NG!C$2:C$18,MATCH($A329,NG!C$2:C$18,1)):INDEX(NG!C$2:C$18,MATCH($A329,NG!C$2:C$18,1)+1))</f>
        <v>9.5206693906641579E-8</v>
      </c>
      <c r="L329" s="8">
        <f>FORECAST($A329,INDEX(NG!F$2:F$14,MATCH($A329,NG!E$2:E$14,1)):INDEX(NG!F$2:F$14,MATCH($A329,NG!E$2:E$14,1)+1),INDEX(NG!E$2:E$14,MATCH($A329,NG!E$2:E$14,1)):INDEX(NG!E$2:E$14,MATCH($A329,NG!E$2:E$14,1)+1))</f>
        <v>3.2531749005163275E-7</v>
      </c>
      <c r="M329" s="8">
        <f>FORECAST($A329,INDEX(NG!H$2:H$14,MATCH($A329,NG!G$2:G$14,1)):INDEX(NG!H$2:H$14,MATCH($A329,NG!G$2:G$14,1)+1),INDEX(NG!G$2:G$14,MATCH($A329,NG!G$2:G$14,1)):INDEX(NG!G$2:G$14,MATCH($A329,NG!G$2:G$14,1)+1))</f>
        <v>2.2482440047862533E-8</v>
      </c>
      <c r="N329" s="3">
        <v>3.0000000000000001E-6</v>
      </c>
      <c r="O329" s="3">
        <v>5.0000000000000003E-10</v>
      </c>
    </row>
    <row r="330" spans="1:15" x14ac:dyDescent="0.35">
      <c r="A330">
        <v>328</v>
      </c>
      <c r="B330" s="39">
        <f t="shared" si="11"/>
        <v>-328</v>
      </c>
      <c r="C330" s="39">
        <v>0</v>
      </c>
      <c r="D330" s="39">
        <v>0</v>
      </c>
      <c r="E330" s="40">
        <v>25.552099999999999</v>
      </c>
      <c r="F330" s="7">
        <f>FORECAST(A330,INDEX(ross!I$3:I$960,MATCH(A330,ross!B$3:B$960,1)):INDEX(ross!I$3:I$960,MATCH(A330,ross!B$3:B$960,1)+1),INDEX(ross!B$3:B$960,MATCH(A330,ross!B$3:B$960,1)):INDEX(ross!B$3:B$960,MATCH(A330,ross!B$3:B$960,1)+1))</f>
        <v>5.6037246702481927</v>
      </c>
      <c r="G330" s="3">
        <f t="shared" si="10"/>
        <v>1.0000000000000001E-30</v>
      </c>
      <c r="H330" s="9">
        <f>FORECAST(A330,INDEX('18O'!C$3:C$29,MATCH(A330,'18O'!A$3:A$29,1)):INDEX('18O'!C$3:C$29,MATCH(A330,'18O'!A$3:A$29,1)+1),INDEX('18O'!A$3:A$29,MATCH(A330,'18O'!A$3:A$29,1)):INDEX('18O'!A$3:A$29,MATCH(A330,'18O'!A$3:A$29,1)+1))</f>
        <v>111.18066378066379</v>
      </c>
      <c r="I330" s="27">
        <v>1.0000000000000001E-5</v>
      </c>
      <c r="J330" s="8">
        <f>FORECAST($A330,INDEX(NG!B$2:B$17,MATCH($A330,NG!A$2:A$17,1)):INDEX(NG!B$2:B$17,MATCH($A330,NG!A$2:A$17,1)+1),INDEX(NG!A$2:A$17,MATCH($A330,NG!A$2:A$17,1)):INDEX(NG!A$2:A$17,MATCH($A330,NG!A$2:A$17,1)+1))</f>
        <v>2.1040978951228619E-5</v>
      </c>
      <c r="K330" s="8">
        <f>FORECAST($A330,INDEX(NG!D$2:D$18,MATCH($A330,NG!C$2:C$18,1)):INDEX(NG!D$2:D$18,MATCH($A330,NG!C$2:C$18,1)+1),INDEX(NG!C$2:C$18,MATCH($A330,NG!C$2:C$18,1)):INDEX(NG!C$2:C$18,MATCH($A330,NG!C$2:C$18,1)+1))</f>
        <v>9.5154392009667053E-8</v>
      </c>
      <c r="L330" s="8">
        <f>FORECAST($A330,INDEX(NG!F$2:F$14,MATCH($A330,NG!E$2:E$14,1)):INDEX(NG!F$2:F$14,MATCH($A330,NG!E$2:E$14,1)+1),INDEX(NG!E$2:E$14,MATCH($A330,NG!E$2:E$14,1)):INDEX(NG!E$2:E$14,MATCH($A330,NG!E$2:E$14,1)+1))</f>
        <v>3.2502629009713015E-7</v>
      </c>
      <c r="M330" s="8">
        <f>FORECAST($A330,INDEX(NG!H$2:H$14,MATCH($A330,NG!G$2:G$14,1)):INDEX(NG!H$2:H$14,MATCH($A330,NG!G$2:G$14,1)+1),INDEX(NG!G$2:G$14,MATCH($A330,NG!G$2:G$14,1)):INDEX(NG!G$2:G$14,MATCH($A330,NG!G$2:G$14,1)+1))</f>
        <v>2.2520263991692493E-8</v>
      </c>
      <c r="N330" s="3">
        <v>3.0000000000000001E-6</v>
      </c>
      <c r="O330" s="3">
        <v>5.0000000000000003E-10</v>
      </c>
    </row>
    <row r="331" spans="1:15" x14ac:dyDescent="0.35">
      <c r="A331">
        <v>329</v>
      </c>
      <c r="B331" s="39">
        <f t="shared" si="11"/>
        <v>-329</v>
      </c>
      <c r="C331" s="39">
        <v>0</v>
      </c>
      <c r="D331" s="39">
        <v>0</v>
      </c>
      <c r="E331" s="40">
        <v>25.552099999999999</v>
      </c>
      <c r="F331" s="7">
        <f>FORECAST(A331,INDEX(ross!I$3:I$960,MATCH(A331,ross!B$3:B$960,1)):INDEX(ross!I$3:I$960,MATCH(A331,ross!B$3:B$960,1)+1),INDEX(ross!B$3:B$960,MATCH(A331,ross!B$3:B$960,1)):INDEX(ross!B$3:B$960,MATCH(A331,ross!B$3:B$960,1)+1))</f>
        <v>5.6153779306011469</v>
      </c>
      <c r="G331" s="3">
        <f t="shared" si="10"/>
        <v>1.0000000000000001E-30</v>
      </c>
      <c r="H331" s="9">
        <f>FORECAST(A331,INDEX('18O'!C$3:C$29,MATCH(A331,'18O'!A$3:A$29,1)):INDEX('18O'!C$3:C$29,MATCH(A331,'18O'!A$3:A$29,1)+1),INDEX('18O'!A$3:A$29,MATCH(A331,'18O'!A$3:A$29,1)):INDEX('18O'!A$3:A$29,MATCH(A331,'18O'!A$3:A$29,1)+1))</f>
        <v>111.1792207792208</v>
      </c>
      <c r="I331" s="27">
        <v>1.0000000000000001E-5</v>
      </c>
      <c r="J331" s="8">
        <f>FORECAST($A331,INDEX(NG!B$2:B$17,MATCH($A331,NG!A$2:A$17,1)):INDEX(NG!B$2:B$17,MATCH($A331,NG!A$2:A$17,1)+1),INDEX(NG!A$2:A$17,MATCH($A331,NG!A$2:A$17,1)):INDEX(NG!A$2:A$17,MATCH($A331,NG!A$2:A$17,1)+1))</f>
        <v>2.1080434867854815E-5</v>
      </c>
      <c r="K331" s="8">
        <f>FORECAST($A331,INDEX(NG!D$2:D$18,MATCH($A331,NG!C$2:C$18,1)):INDEX(NG!D$2:D$18,MATCH($A331,NG!C$2:C$18,1)+1),INDEX(NG!C$2:C$18,MATCH($A331,NG!C$2:C$18,1)):INDEX(NG!C$2:C$18,MATCH($A331,NG!C$2:C$18,1)+1))</f>
        <v>9.5102090112692528E-8</v>
      </c>
      <c r="L331" s="8">
        <f>FORECAST($A331,INDEX(NG!F$2:F$14,MATCH($A331,NG!E$2:E$14,1)):INDEX(NG!F$2:F$14,MATCH($A331,NG!E$2:E$14,1)+1),INDEX(NG!E$2:E$14,MATCH($A331,NG!E$2:E$14,1)):INDEX(NG!E$2:E$14,MATCH($A331,NG!E$2:E$14,1)+1))</f>
        <v>3.247350901426275E-7</v>
      </c>
      <c r="M331" s="8">
        <f>FORECAST($A331,INDEX(NG!H$2:H$14,MATCH($A331,NG!G$2:G$14,1)):INDEX(NG!H$2:H$14,MATCH($A331,NG!G$2:G$14,1)+1),INDEX(NG!G$2:G$14,MATCH($A331,NG!G$2:G$14,1)):INDEX(NG!G$2:G$14,MATCH($A331,NG!G$2:G$14,1)+1))</f>
        <v>2.2558087935522453E-8</v>
      </c>
      <c r="N331" s="3">
        <v>3.0000000000000001E-6</v>
      </c>
      <c r="O331" s="3">
        <v>5.0000000000000003E-10</v>
      </c>
    </row>
    <row r="332" spans="1:15" x14ac:dyDescent="0.35">
      <c r="A332">
        <v>330</v>
      </c>
      <c r="B332" s="39">
        <f t="shared" si="11"/>
        <v>-330</v>
      </c>
      <c r="C332" s="39">
        <v>0</v>
      </c>
      <c r="D332" s="39">
        <v>0</v>
      </c>
      <c r="E332" s="40">
        <v>25.552888507415886</v>
      </c>
      <c r="F332" s="7">
        <f>FORECAST(A332,INDEX(ross!I$3:I$960,MATCH(A332,ross!B$3:B$960,1)):INDEX(ross!I$3:I$960,MATCH(A332,ross!B$3:B$960,1)+1),INDEX(ross!B$3:B$960,MATCH(A332,ross!B$3:B$960,1)):INDEX(ross!B$3:B$960,MATCH(A332,ross!B$3:B$960,1)+1))</f>
        <v>5.6190678264182488</v>
      </c>
      <c r="G332" s="3">
        <f t="shared" si="10"/>
        <v>1.0000000000000001E-30</v>
      </c>
      <c r="H332" s="9">
        <f>FORECAST(A332,INDEX('18O'!C$3:C$29,MATCH(A332,'18O'!A$3:A$29,1)):INDEX('18O'!C$3:C$29,MATCH(A332,'18O'!A$3:A$29,1)+1),INDEX('18O'!A$3:A$29,MATCH(A332,'18O'!A$3:A$29,1)):INDEX('18O'!A$3:A$29,MATCH(A332,'18O'!A$3:A$29,1)+1))</f>
        <v>111.17777777777779</v>
      </c>
      <c r="I332" s="27">
        <v>1.0000000000000001E-5</v>
      </c>
      <c r="J332" s="8">
        <f>FORECAST($A332,INDEX(NG!B$2:B$17,MATCH($A332,NG!A$2:A$17,1)):INDEX(NG!B$2:B$17,MATCH($A332,NG!A$2:A$17,1)+1),INDEX(NG!A$2:A$17,MATCH($A332,NG!A$2:A$17,1)):INDEX(NG!A$2:A$17,MATCH($A332,NG!A$2:A$17,1)+1))</f>
        <v>2.1119890784481008E-5</v>
      </c>
      <c r="K332" s="8">
        <f>FORECAST($A332,INDEX(NG!D$2:D$18,MATCH($A332,NG!C$2:C$18,1)):INDEX(NG!D$2:D$18,MATCH($A332,NG!C$2:C$18,1)+1),INDEX(NG!C$2:C$18,MATCH($A332,NG!C$2:C$18,1)):INDEX(NG!C$2:C$18,MATCH($A332,NG!C$2:C$18,1)+1))</f>
        <v>9.5049788215718003E-8</v>
      </c>
      <c r="L332" s="8">
        <f>FORECAST($A332,INDEX(NG!F$2:F$14,MATCH($A332,NG!E$2:E$14,1)):INDEX(NG!F$2:F$14,MATCH($A332,NG!E$2:E$14,1)+1),INDEX(NG!E$2:E$14,MATCH($A332,NG!E$2:E$14,1)):INDEX(NG!E$2:E$14,MATCH($A332,NG!E$2:E$14,1)+1))</f>
        <v>3.2444389018812484E-7</v>
      </c>
      <c r="M332" s="8">
        <f>FORECAST($A332,INDEX(NG!H$2:H$14,MATCH($A332,NG!G$2:G$14,1)):INDEX(NG!H$2:H$14,MATCH($A332,NG!G$2:G$14,1)+1),INDEX(NG!G$2:G$14,MATCH($A332,NG!G$2:G$14,1)):INDEX(NG!G$2:G$14,MATCH($A332,NG!G$2:G$14,1)+1))</f>
        <v>2.2595911879352413E-8</v>
      </c>
      <c r="N332" s="3">
        <v>3.0000000000000001E-6</v>
      </c>
      <c r="O332" s="3">
        <v>5.0000000000000003E-10</v>
      </c>
    </row>
    <row r="333" spans="1:15" x14ac:dyDescent="0.35">
      <c r="A333">
        <v>331</v>
      </c>
      <c r="B333" s="39">
        <f t="shared" si="11"/>
        <v>-331</v>
      </c>
      <c r="C333" s="39">
        <v>0</v>
      </c>
      <c r="D333" s="39">
        <v>0</v>
      </c>
      <c r="E333" s="40">
        <v>25.554318180173286</v>
      </c>
      <c r="F333" s="7">
        <f>FORECAST(A333,INDEX(ross!I$3:I$960,MATCH(A333,ross!B$3:B$960,1)):INDEX(ross!I$3:I$960,MATCH(A333,ross!B$3:B$960,1)+1),INDEX(ross!B$3:B$960,MATCH(A333,ross!B$3:B$960,1)):INDEX(ross!B$3:B$960,MATCH(A333,ross!B$3:B$960,1)+1))</f>
        <v>5.6231639380795801</v>
      </c>
      <c r="G333" s="3">
        <f t="shared" si="10"/>
        <v>1.0000000000000001E-30</v>
      </c>
      <c r="H333" s="9">
        <f>FORECAST(A333,INDEX('18O'!C$3:C$29,MATCH(A333,'18O'!A$3:A$29,1)):INDEX('18O'!C$3:C$29,MATCH(A333,'18O'!A$3:A$29,1)+1),INDEX('18O'!A$3:A$29,MATCH(A333,'18O'!A$3:A$29,1)):INDEX('18O'!A$3:A$29,MATCH(A333,'18O'!A$3:A$29,1)+1))</f>
        <v>111.17633477633478</v>
      </c>
      <c r="I333" s="27">
        <v>1.0000000000000001E-5</v>
      </c>
      <c r="J333" s="8">
        <f>FORECAST($A333,INDEX(NG!B$2:B$17,MATCH($A333,NG!A$2:A$17,1)):INDEX(NG!B$2:B$17,MATCH($A333,NG!A$2:A$17,1)+1),INDEX(NG!A$2:A$17,MATCH($A333,NG!A$2:A$17,1)):INDEX(NG!A$2:A$17,MATCH($A333,NG!A$2:A$17,1)+1))</f>
        <v>2.11593467011072E-5</v>
      </c>
      <c r="K333" s="8">
        <f>FORECAST($A333,INDEX(NG!D$2:D$18,MATCH($A333,NG!C$2:C$18,1)):INDEX(NG!D$2:D$18,MATCH($A333,NG!C$2:C$18,1)+1),INDEX(NG!C$2:C$18,MATCH($A333,NG!C$2:C$18,1)):INDEX(NG!C$2:C$18,MATCH($A333,NG!C$2:C$18,1)+1))</f>
        <v>9.4997486318743477E-8</v>
      </c>
      <c r="L333" s="8">
        <f>FORECAST($A333,INDEX(NG!F$2:F$14,MATCH($A333,NG!E$2:E$14,1)):INDEX(NG!F$2:F$14,MATCH($A333,NG!E$2:E$14,1)+1),INDEX(NG!E$2:E$14,MATCH($A333,NG!E$2:E$14,1)):INDEX(NG!E$2:E$14,MATCH($A333,NG!E$2:E$14,1)+1))</f>
        <v>3.2415269023362224E-7</v>
      </c>
      <c r="M333" s="8">
        <f>FORECAST($A333,INDEX(NG!H$2:H$14,MATCH($A333,NG!G$2:G$14,1)):INDEX(NG!H$2:H$14,MATCH($A333,NG!G$2:G$14,1)+1),INDEX(NG!G$2:G$14,MATCH($A333,NG!G$2:G$14,1)):INDEX(NG!G$2:G$14,MATCH($A333,NG!G$2:G$14,1)+1))</f>
        <v>2.2633735823182373E-8</v>
      </c>
      <c r="N333" s="3">
        <v>3.0000000000000001E-6</v>
      </c>
      <c r="O333" s="3">
        <v>5.0000000000000003E-10</v>
      </c>
    </row>
    <row r="334" spans="1:15" x14ac:dyDescent="0.35">
      <c r="A334">
        <v>332</v>
      </c>
      <c r="B334" s="39">
        <f t="shared" si="11"/>
        <v>-332</v>
      </c>
      <c r="C334" s="39">
        <v>0</v>
      </c>
      <c r="D334" s="39">
        <v>0</v>
      </c>
      <c r="E334" s="40">
        <v>25.555747852930683</v>
      </c>
      <c r="F334" s="7">
        <f>FORECAST(A334,INDEX(ross!I$3:I$960,MATCH(A334,ross!B$3:B$960,1)):INDEX(ross!I$3:I$960,MATCH(A334,ross!B$3:B$960,1)+1),INDEX(ross!B$3:B$960,MATCH(A334,ross!B$3:B$960,1)):INDEX(ross!B$3:B$960,MATCH(A334,ross!B$3:B$960,1)+1))</f>
        <v>5.631873776437299</v>
      </c>
      <c r="G334" s="3">
        <f t="shared" si="10"/>
        <v>1.0000000000000001E-30</v>
      </c>
      <c r="H334" s="9">
        <f>FORECAST(A334,INDEX('18O'!C$3:C$29,MATCH(A334,'18O'!A$3:A$29,1)):INDEX('18O'!C$3:C$29,MATCH(A334,'18O'!A$3:A$29,1)+1),INDEX('18O'!A$3:A$29,MATCH(A334,'18O'!A$3:A$29,1)):INDEX('18O'!A$3:A$29,MATCH(A334,'18O'!A$3:A$29,1)+1))</f>
        <v>111.17489177489179</v>
      </c>
      <c r="I334" s="27">
        <v>1.0000000000000001E-5</v>
      </c>
      <c r="J334" s="8">
        <f>FORECAST($A334,INDEX(NG!B$2:B$17,MATCH($A334,NG!A$2:A$17,1)):INDEX(NG!B$2:B$17,MATCH($A334,NG!A$2:A$17,1)+1),INDEX(NG!A$2:A$17,MATCH($A334,NG!A$2:A$17,1)):INDEX(NG!A$2:A$17,MATCH($A334,NG!A$2:A$17,1)+1))</f>
        <v>2.11988026177334E-5</v>
      </c>
      <c r="K334" s="8">
        <f>FORECAST($A334,INDEX(NG!D$2:D$18,MATCH($A334,NG!C$2:C$18,1)):INDEX(NG!D$2:D$18,MATCH($A334,NG!C$2:C$18,1)+1),INDEX(NG!C$2:C$18,MATCH($A334,NG!C$2:C$18,1)):INDEX(NG!C$2:C$18,MATCH($A334,NG!C$2:C$18,1)+1))</f>
        <v>9.4945184421768952E-8</v>
      </c>
      <c r="L334" s="8">
        <f>FORECAST($A334,INDEX(NG!F$2:F$14,MATCH($A334,NG!E$2:E$14,1)):INDEX(NG!F$2:F$14,MATCH($A334,NG!E$2:E$14,1)+1),INDEX(NG!E$2:E$14,MATCH($A334,NG!E$2:E$14,1)):INDEX(NG!E$2:E$14,MATCH($A334,NG!E$2:E$14,1)+1))</f>
        <v>3.2386149027911959E-7</v>
      </c>
      <c r="M334" s="8">
        <f>FORECAST($A334,INDEX(NG!H$2:H$14,MATCH($A334,NG!G$2:G$14,1)):INDEX(NG!H$2:H$14,MATCH($A334,NG!G$2:G$14,1)+1),INDEX(NG!G$2:G$14,MATCH($A334,NG!G$2:G$14,1)):INDEX(NG!G$2:G$14,MATCH($A334,NG!G$2:G$14,1)+1))</f>
        <v>2.2671559767012333E-8</v>
      </c>
      <c r="N334" s="3">
        <v>3.0000000000000001E-6</v>
      </c>
      <c r="O334" s="3">
        <v>5.0000000000000003E-10</v>
      </c>
    </row>
    <row r="335" spans="1:15" x14ac:dyDescent="0.35">
      <c r="A335">
        <v>333</v>
      </c>
      <c r="B335" s="39">
        <f t="shared" si="11"/>
        <v>-333</v>
      </c>
      <c r="C335" s="39">
        <v>0</v>
      </c>
      <c r="D335" s="39">
        <v>0</v>
      </c>
      <c r="E335" s="40">
        <v>25.557147344955141</v>
      </c>
      <c r="F335" s="7">
        <f>FORECAST(A335,INDEX(ross!I$3:I$960,MATCH(A335,ross!B$3:B$960,1)):INDEX(ross!I$3:I$960,MATCH(A335,ross!B$3:B$960,1)+1),INDEX(ross!B$3:B$960,MATCH(A335,ross!B$3:B$960,1)):INDEX(ross!B$3:B$960,MATCH(A335,ross!B$3:B$960,1)+1))</f>
        <v>5.6350848258672741</v>
      </c>
      <c r="G335" s="3">
        <f t="shared" si="10"/>
        <v>1.0000000000000001E-30</v>
      </c>
      <c r="H335" s="9">
        <f>FORECAST(A335,INDEX('18O'!C$3:C$29,MATCH(A335,'18O'!A$3:A$29,1)):INDEX('18O'!C$3:C$29,MATCH(A335,'18O'!A$3:A$29,1)+1),INDEX('18O'!A$3:A$29,MATCH(A335,'18O'!A$3:A$29,1)):INDEX('18O'!A$3:A$29,MATCH(A335,'18O'!A$3:A$29,1)+1))</f>
        <v>111.17344877344878</v>
      </c>
      <c r="I335" s="27">
        <v>1.0000000000000001E-5</v>
      </c>
      <c r="J335" s="8">
        <f>FORECAST($A335,INDEX(NG!B$2:B$17,MATCH($A335,NG!A$2:A$17,1)):INDEX(NG!B$2:B$17,MATCH($A335,NG!A$2:A$17,1)+1),INDEX(NG!A$2:A$17,MATCH($A335,NG!A$2:A$17,1)):INDEX(NG!A$2:A$17,MATCH($A335,NG!A$2:A$17,1)+1))</f>
        <v>2.1238258534359593E-5</v>
      </c>
      <c r="K335" s="8">
        <f>FORECAST($A335,INDEX(NG!D$2:D$18,MATCH($A335,NG!C$2:C$18,1)):INDEX(NG!D$2:D$18,MATCH($A335,NG!C$2:C$18,1)+1),INDEX(NG!C$2:C$18,MATCH($A335,NG!C$2:C$18,1)):INDEX(NG!C$2:C$18,MATCH($A335,NG!C$2:C$18,1)+1))</f>
        <v>9.4892882524794427E-8</v>
      </c>
      <c r="L335" s="8">
        <f>FORECAST($A335,INDEX(NG!F$2:F$14,MATCH($A335,NG!E$2:E$14,1)):INDEX(NG!F$2:F$14,MATCH($A335,NG!E$2:E$14,1)+1),INDEX(NG!E$2:E$14,MATCH($A335,NG!E$2:E$14,1)):INDEX(NG!E$2:E$14,MATCH($A335,NG!E$2:E$14,1)+1))</f>
        <v>3.2357029032461698E-7</v>
      </c>
      <c r="M335" s="8">
        <f>FORECAST($A335,INDEX(NG!H$2:H$14,MATCH($A335,NG!G$2:G$14,1)):INDEX(NG!H$2:H$14,MATCH($A335,NG!G$2:G$14,1)+1),INDEX(NG!G$2:G$14,MATCH($A335,NG!G$2:G$14,1)):INDEX(NG!G$2:G$14,MATCH($A335,NG!G$2:G$14,1)+1))</f>
        <v>2.2709383710842293E-8</v>
      </c>
      <c r="N335" s="3">
        <v>3.0000000000000001E-6</v>
      </c>
      <c r="O335" s="3">
        <v>5.0000000000000003E-10</v>
      </c>
    </row>
    <row r="336" spans="1:15" x14ac:dyDescent="0.35">
      <c r="A336">
        <v>334</v>
      </c>
      <c r="B336" s="39">
        <f t="shared" si="11"/>
        <v>-334</v>
      </c>
      <c r="C336" s="39">
        <v>0</v>
      </c>
      <c r="D336" s="39">
        <v>0</v>
      </c>
      <c r="E336" s="40">
        <v>25.55817573154124</v>
      </c>
      <c r="F336" s="7">
        <f>FORECAST(A336,INDEX(ross!I$3:I$960,MATCH(A336,ross!B$3:B$960,1)):INDEX(ross!I$3:I$960,MATCH(A336,ross!B$3:B$960,1)+1),INDEX(ross!B$3:B$960,MATCH(A336,ross!B$3:B$960,1)):INDEX(ross!B$3:B$960,MATCH(A336,ross!B$3:B$960,1)+1))</f>
        <v>5.6398029129468599</v>
      </c>
      <c r="G336" s="3">
        <f t="shared" si="10"/>
        <v>1.0000000000000001E-30</v>
      </c>
      <c r="H336" s="9">
        <f>FORECAST(A336,INDEX('18O'!C$3:C$29,MATCH(A336,'18O'!A$3:A$29,1)):INDEX('18O'!C$3:C$29,MATCH(A336,'18O'!A$3:A$29,1)+1),INDEX('18O'!A$3:A$29,MATCH(A336,'18O'!A$3:A$29,1)):INDEX('18O'!A$3:A$29,MATCH(A336,'18O'!A$3:A$29,1)+1))</f>
        <v>111.17200577200579</v>
      </c>
      <c r="I336" s="27">
        <v>1.0000000000000001E-5</v>
      </c>
      <c r="J336" s="8">
        <f>FORECAST($A336,INDEX(NG!B$2:B$17,MATCH($A336,NG!A$2:A$17,1)):INDEX(NG!B$2:B$17,MATCH($A336,NG!A$2:A$17,1)+1),INDEX(NG!A$2:A$17,MATCH($A336,NG!A$2:A$17,1)):INDEX(NG!A$2:A$17,MATCH($A336,NG!A$2:A$17,1)+1))</f>
        <v>2.1277714450985786E-5</v>
      </c>
      <c r="K336" s="8">
        <f>FORECAST($A336,INDEX(NG!D$2:D$18,MATCH($A336,NG!C$2:C$18,1)):INDEX(NG!D$2:D$18,MATCH($A336,NG!C$2:C$18,1)+1),INDEX(NG!C$2:C$18,MATCH($A336,NG!C$2:C$18,1)):INDEX(NG!C$2:C$18,MATCH($A336,NG!C$2:C$18,1)+1))</f>
        <v>9.4840580627819901E-8</v>
      </c>
      <c r="L336" s="8">
        <f>FORECAST($A336,INDEX(NG!F$2:F$14,MATCH($A336,NG!E$2:E$14,1)):INDEX(NG!F$2:F$14,MATCH($A336,NG!E$2:E$14,1)+1),INDEX(NG!E$2:E$14,MATCH($A336,NG!E$2:E$14,1)):INDEX(NG!E$2:E$14,MATCH($A336,NG!E$2:E$14,1)+1))</f>
        <v>3.2327909037011433E-7</v>
      </c>
      <c r="M336" s="8">
        <f>FORECAST($A336,INDEX(NG!H$2:H$14,MATCH($A336,NG!G$2:G$14,1)):INDEX(NG!H$2:H$14,MATCH($A336,NG!G$2:G$14,1)+1),INDEX(NG!G$2:G$14,MATCH($A336,NG!G$2:G$14,1)):INDEX(NG!G$2:G$14,MATCH($A336,NG!G$2:G$14,1)+1))</f>
        <v>2.2747207654672253E-8</v>
      </c>
      <c r="N336" s="3">
        <v>3.0000000000000001E-6</v>
      </c>
      <c r="O336" s="3">
        <v>5.0000000000000003E-10</v>
      </c>
    </row>
    <row r="337" spans="1:15" x14ac:dyDescent="0.35">
      <c r="A337">
        <v>335</v>
      </c>
      <c r="B337" s="39">
        <f t="shared" si="11"/>
        <v>-335</v>
      </c>
      <c r="C337" s="39">
        <v>0</v>
      </c>
      <c r="D337" s="39">
        <v>0</v>
      </c>
      <c r="E337" s="40">
        <v>25.55920411812734</v>
      </c>
      <c r="F337" s="7">
        <f>FORECAST(A337,INDEX(ross!I$3:I$960,MATCH(A337,ross!B$3:B$960,1)):INDEX(ross!I$3:I$960,MATCH(A337,ross!B$3:B$960,1)+1),INDEX(ross!B$3:B$960,MATCH(A337,ross!B$3:B$960,1)):INDEX(ross!B$3:B$960,MATCH(A337,ross!B$3:B$960,1)+1))</f>
        <v>5.6415208460854007</v>
      </c>
      <c r="G337" s="3">
        <f t="shared" si="10"/>
        <v>1.0000000000000001E-30</v>
      </c>
      <c r="H337" s="9">
        <f>FORECAST(A337,INDEX('18O'!C$3:C$29,MATCH(A337,'18O'!A$3:A$29,1)):INDEX('18O'!C$3:C$29,MATCH(A337,'18O'!A$3:A$29,1)+1),INDEX('18O'!A$3:A$29,MATCH(A337,'18O'!A$3:A$29,1)):INDEX('18O'!A$3:A$29,MATCH(A337,'18O'!A$3:A$29,1)+1))</f>
        <v>111.17056277056278</v>
      </c>
      <c r="I337" s="27">
        <v>1.0000000000000001E-5</v>
      </c>
      <c r="J337" s="8">
        <f>FORECAST($A337,INDEX(NG!B$2:B$17,MATCH($A337,NG!A$2:A$17,1)):INDEX(NG!B$2:B$17,MATCH($A337,NG!A$2:A$17,1)+1),INDEX(NG!A$2:A$17,MATCH($A337,NG!A$2:A$17,1)):INDEX(NG!A$2:A$17,MATCH($A337,NG!A$2:A$17,1)+1))</f>
        <v>2.1317170367611982E-5</v>
      </c>
      <c r="K337" s="8">
        <f>FORECAST($A337,INDEX(NG!D$2:D$18,MATCH($A337,NG!C$2:C$18,1)):INDEX(NG!D$2:D$18,MATCH($A337,NG!C$2:C$18,1)+1),INDEX(NG!C$2:C$18,MATCH($A337,NG!C$2:C$18,1)):INDEX(NG!C$2:C$18,MATCH($A337,NG!C$2:C$18,1)+1))</f>
        <v>9.4788278730845376E-8</v>
      </c>
      <c r="L337" s="8">
        <f>FORECAST($A337,INDEX(NG!F$2:F$14,MATCH($A337,NG!E$2:E$14,1)):INDEX(NG!F$2:F$14,MATCH($A337,NG!E$2:E$14,1)+1),INDEX(NG!E$2:E$14,MATCH($A337,NG!E$2:E$14,1)):INDEX(NG!E$2:E$14,MATCH($A337,NG!E$2:E$14,1)+1))</f>
        <v>3.2298789041561168E-7</v>
      </c>
      <c r="M337" s="8">
        <f>FORECAST($A337,INDEX(NG!H$2:H$14,MATCH($A337,NG!G$2:G$14,1)):INDEX(NG!H$2:H$14,MATCH($A337,NG!G$2:G$14,1)+1),INDEX(NG!G$2:G$14,MATCH($A337,NG!G$2:G$14,1)):INDEX(NG!G$2:G$14,MATCH($A337,NG!G$2:G$14,1)+1))</f>
        <v>2.2785031598502213E-8</v>
      </c>
      <c r="N337" s="3">
        <v>3.0000000000000001E-6</v>
      </c>
      <c r="O337" s="3">
        <v>5.0000000000000003E-10</v>
      </c>
    </row>
    <row r="338" spans="1:15" x14ac:dyDescent="0.35">
      <c r="A338">
        <v>336</v>
      </c>
      <c r="B338" s="39">
        <f t="shared" si="11"/>
        <v>-336</v>
      </c>
      <c r="C338" s="39">
        <v>0</v>
      </c>
      <c r="D338" s="39">
        <v>0</v>
      </c>
      <c r="E338" s="40">
        <v>25.56023250471344</v>
      </c>
      <c r="F338" s="7">
        <f>FORECAST(A338,INDEX(ross!I$3:I$960,MATCH(A338,ross!B$3:B$960,1)):INDEX(ross!I$3:I$960,MATCH(A338,ross!B$3:B$960,1)+1),INDEX(ross!B$3:B$960,MATCH(A338,ross!B$3:B$960,1)):INDEX(ross!B$3:B$960,MATCH(A338,ross!B$3:B$960,1)+1))</f>
        <v>5.6457612202145349</v>
      </c>
      <c r="G338" s="3">
        <f t="shared" si="10"/>
        <v>1.0000000000000001E-30</v>
      </c>
      <c r="H338" s="9">
        <f>FORECAST(A338,INDEX('18O'!C$3:C$29,MATCH(A338,'18O'!A$3:A$29,1)):INDEX('18O'!C$3:C$29,MATCH(A338,'18O'!A$3:A$29,1)+1),INDEX('18O'!A$3:A$29,MATCH(A338,'18O'!A$3:A$29,1)):INDEX('18O'!A$3:A$29,MATCH(A338,'18O'!A$3:A$29,1)+1))</f>
        <v>111.16911976911979</v>
      </c>
      <c r="I338" s="27">
        <v>1.0000000000000001E-5</v>
      </c>
      <c r="J338" s="8">
        <f>FORECAST($A338,INDEX(NG!B$2:B$17,MATCH($A338,NG!A$2:A$17,1)):INDEX(NG!B$2:B$17,MATCH($A338,NG!A$2:A$17,1)+1),INDEX(NG!A$2:A$17,MATCH($A338,NG!A$2:A$17,1)):INDEX(NG!A$2:A$17,MATCH($A338,NG!A$2:A$17,1)+1))</f>
        <v>2.1356626284238178E-5</v>
      </c>
      <c r="K338" s="8">
        <f>FORECAST($A338,INDEX(NG!D$2:D$18,MATCH($A338,NG!C$2:C$18,1)):INDEX(NG!D$2:D$18,MATCH($A338,NG!C$2:C$18,1)+1),INDEX(NG!C$2:C$18,MATCH($A338,NG!C$2:C$18,1)):INDEX(NG!C$2:C$18,MATCH($A338,NG!C$2:C$18,1)+1))</f>
        <v>9.473597683387085E-8</v>
      </c>
      <c r="L338" s="8">
        <f>FORECAST($A338,INDEX(NG!F$2:F$14,MATCH($A338,NG!E$2:E$14,1)):INDEX(NG!F$2:F$14,MATCH($A338,NG!E$2:E$14,1)+1),INDEX(NG!E$2:E$14,MATCH($A338,NG!E$2:E$14,1)):INDEX(NG!E$2:E$14,MATCH($A338,NG!E$2:E$14,1)+1))</f>
        <v>3.2269669046110907E-7</v>
      </c>
      <c r="M338" s="8">
        <f>FORECAST($A338,INDEX(NG!H$2:H$14,MATCH($A338,NG!G$2:G$14,1)):INDEX(NG!H$2:H$14,MATCH($A338,NG!G$2:G$14,1)+1),INDEX(NG!G$2:G$14,MATCH($A338,NG!G$2:G$14,1)):INDEX(NG!G$2:G$14,MATCH($A338,NG!G$2:G$14,1)+1))</f>
        <v>2.2822855542332173E-8</v>
      </c>
      <c r="N338" s="3">
        <v>3.0000000000000001E-6</v>
      </c>
      <c r="O338" s="3">
        <v>5.0000000000000003E-10</v>
      </c>
    </row>
    <row r="339" spans="1:15" x14ac:dyDescent="0.35">
      <c r="A339">
        <v>337</v>
      </c>
      <c r="B339" s="39">
        <f t="shared" si="11"/>
        <v>-337</v>
      </c>
      <c r="C339" s="39">
        <v>0</v>
      </c>
      <c r="D339" s="39">
        <v>0</v>
      </c>
      <c r="E339" s="40">
        <v>25.560369999999999</v>
      </c>
      <c r="F339" s="7">
        <f>FORECAST(A339,INDEX(ross!I$3:I$960,MATCH(A339,ross!B$3:B$960,1)):INDEX(ross!I$3:I$960,MATCH(A339,ross!B$3:B$960,1)+1),INDEX(ross!B$3:B$960,MATCH(A339,ross!B$3:B$960,1)):INDEX(ross!B$3:B$960,MATCH(A339,ross!B$3:B$960,1)+1))</f>
        <v>5.6465836399785889</v>
      </c>
      <c r="G339" s="3">
        <f t="shared" si="10"/>
        <v>1.0000000000000001E-30</v>
      </c>
      <c r="H339" s="9">
        <f>FORECAST(A339,INDEX('18O'!C$3:C$29,MATCH(A339,'18O'!A$3:A$29,1)):INDEX('18O'!C$3:C$29,MATCH(A339,'18O'!A$3:A$29,1)+1),INDEX('18O'!A$3:A$29,MATCH(A339,'18O'!A$3:A$29,1)):INDEX('18O'!A$3:A$29,MATCH(A339,'18O'!A$3:A$29,1)+1))</f>
        <v>111.16767676767678</v>
      </c>
      <c r="I339" s="27">
        <v>1.0000000000000001E-5</v>
      </c>
      <c r="J339" s="8">
        <f>FORECAST($A339,INDEX(NG!B$2:B$17,MATCH($A339,NG!A$2:A$17,1)):INDEX(NG!B$2:B$17,MATCH($A339,NG!A$2:A$17,1)+1),INDEX(NG!A$2:A$17,MATCH($A339,NG!A$2:A$17,1)):INDEX(NG!A$2:A$17,MATCH($A339,NG!A$2:A$17,1)+1))</f>
        <v>2.1396082200864371E-5</v>
      </c>
      <c r="K339" s="8">
        <f>FORECAST($A339,INDEX(NG!D$2:D$18,MATCH($A339,NG!C$2:C$18,1)):INDEX(NG!D$2:D$18,MATCH($A339,NG!C$2:C$18,1)+1),INDEX(NG!C$2:C$18,MATCH($A339,NG!C$2:C$18,1)):INDEX(NG!C$2:C$18,MATCH($A339,NG!C$2:C$18,1)+1))</f>
        <v>9.4683674936896325E-8</v>
      </c>
      <c r="L339" s="8">
        <f>FORECAST($A339,INDEX(NG!F$2:F$14,MATCH($A339,NG!E$2:E$14,1)):INDEX(NG!F$2:F$14,MATCH($A339,NG!E$2:E$14,1)+1),INDEX(NG!E$2:E$14,MATCH($A339,NG!E$2:E$14,1)):INDEX(NG!E$2:E$14,MATCH($A339,NG!E$2:E$14,1)+1))</f>
        <v>3.2240549050660647E-7</v>
      </c>
      <c r="M339" s="8">
        <f>FORECAST($A339,INDEX(NG!H$2:H$14,MATCH($A339,NG!G$2:G$14,1)):INDEX(NG!H$2:H$14,MATCH($A339,NG!G$2:G$14,1)+1),INDEX(NG!G$2:G$14,MATCH($A339,NG!G$2:G$14,1)):INDEX(NG!G$2:G$14,MATCH($A339,NG!G$2:G$14,1)+1))</f>
        <v>2.2860679486162133E-8</v>
      </c>
      <c r="N339" s="3">
        <v>3.0000000000000001E-6</v>
      </c>
      <c r="O339" s="3">
        <v>5.0000000000000003E-10</v>
      </c>
    </row>
    <row r="340" spans="1:15" x14ac:dyDescent="0.35">
      <c r="A340">
        <v>338</v>
      </c>
      <c r="B340" s="39">
        <f t="shared" si="11"/>
        <v>-338</v>
      </c>
      <c r="C340" s="39">
        <v>0</v>
      </c>
      <c r="D340" s="39">
        <v>0</v>
      </c>
      <c r="E340" s="40">
        <v>25.560369999999999</v>
      </c>
      <c r="F340" s="7">
        <f>FORECAST(A340,INDEX(ross!I$3:I$960,MATCH(A340,ross!B$3:B$960,1)):INDEX(ross!I$3:I$960,MATCH(A340,ross!B$3:B$960,1)+1),INDEX(ross!B$3:B$960,MATCH(A340,ross!B$3:B$960,1)):INDEX(ross!B$3:B$960,MATCH(A340,ross!B$3:B$960,1)+1))</f>
        <v>5.6524730833465098</v>
      </c>
      <c r="G340" s="3">
        <f t="shared" si="10"/>
        <v>1.0000000000000001E-30</v>
      </c>
      <c r="H340" s="9">
        <f>FORECAST(A340,INDEX('18O'!C$3:C$29,MATCH(A340,'18O'!A$3:A$29,1)):INDEX('18O'!C$3:C$29,MATCH(A340,'18O'!A$3:A$29,1)+1),INDEX('18O'!A$3:A$29,MATCH(A340,'18O'!A$3:A$29,1)):INDEX('18O'!A$3:A$29,MATCH(A340,'18O'!A$3:A$29,1)+1))</f>
        <v>111.16623376623377</v>
      </c>
      <c r="I340" s="27">
        <v>1.0000000000000001E-5</v>
      </c>
      <c r="J340" s="8">
        <f>FORECAST($A340,INDEX(NG!B$2:B$17,MATCH($A340,NG!A$2:A$17,1)):INDEX(NG!B$2:B$17,MATCH($A340,NG!A$2:A$17,1)+1),INDEX(NG!A$2:A$17,MATCH($A340,NG!A$2:A$17,1)):INDEX(NG!A$2:A$17,MATCH($A340,NG!A$2:A$17,1)+1))</f>
        <v>2.1606022002681127E-5</v>
      </c>
      <c r="K340" s="8">
        <f>FORECAST($A340,INDEX(NG!D$2:D$18,MATCH($A340,NG!C$2:C$18,1)):INDEX(NG!D$2:D$18,MATCH($A340,NG!C$2:C$18,1)+1),INDEX(NG!C$2:C$18,MATCH($A340,NG!C$2:C$18,1)):INDEX(NG!C$2:C$18,MATCH($A340,NG!C$2:C$18,1)+1))</f>
        <v>9.4502696191439735E-8</v>
      </c>
      <c r="L340" s="8">
        <f>FORECAST($A340,INDEX(NG!F$2:F$14,MATCH($A340,NG!E$2:E$14,1)):INDEX(NG!F$2:F$14,MATCH($A340,NG!E$2:E$14,1)+1),INDEX(NG!E$2:E$14,MATCH($A340,NG!E$2:E$14,1)):INDEX(NG!E$2:E$14,MATCH($A340,NG!E$2:E$14,1)+1))</f>
        <v>3.2261207052494744E-7</v>
      </c>
      <c r="M340" s="8">
        <f>FORECAST($A340,INDEX(NG!H$2:H$14,MATCH($A340,NG!G$2:G$14,1)):INDEX(NG!H$2:H$14,MATCH($A340,NG!G$2:G$14,1)+1),INDEX(NG!G$2:G$14,MATCH($A340,NG!G$2:G$14,1)):INDEX(NG!G$2:G$14,MATCH($A340,NG!G$2:G$14,1)+1))</f>
        <v>2.2855674317805807E-8</v>
      </c>
      <c r="N340" s="3">
        <v>3.0000000000000001E-6</v>
      </c>
      <c r="O340" s="3">
        <v>5.0000000000000003E-10</v>
      </c>
    </row>
    <row r="341" spans="1:15" x14ac:dyDescent="0.35">
      <c r="A341">
        <v>339</v>
      </c>
      <c r="B341" s="39">
        <f t="shared" si="11"/>
        <v>-339</v>
      </c>
      <c r="C341" s="39">
        <v>0</v>
      </c>
      <c r="D341" s="39">
        <v>0</v>
      </c>
      <c r="E341" s="40">
        <v>25.560369999999999</v>
      </c>
      <c r="F341" s="7">
        <f>FORECAST(A341,INDEX(ross!I$3:I$960,MATCH(A341,ross!B$3:B$960,1)):INDEX(ross!I$3:I$960,MATCH(A341,ross!B$3:B$960,1)+1),INDEX(ross!B$3:B$960,MATCH(A341,ross!B$3:B$960,1)):INDEX(ross!B$3:B$960,MATCH(A341,ross!B$3:B$960,1)+1))</f>
        <v>5.6526337419615285</v>
      </c>
      <c r="G341" s="3">
        <f t="shared" si="10"/>
        <v>1.0000000000000001E-30</v>
      </c>
      <c r="H341" s="9">
        <f>FORECAST(A341,INDEX('18O'!C$3:C$29,MATCH(A341,'18O'!A$3:A$29,1)):INDEX('18O'!C$3:C$29,MATCH(A341,'18O'!A$3:A$29,1)+1),INDEX('18O'!A$3:A$29,MATCH(A341,'18O'!A$3:A$29,1)):INDEX('18O'!A$3:A$29,MATCH(A341,'18O'!A$3:A$29,1)+1))</f>
        <v>111.16479076479078</v>
      </c>
      <c r="I341" s="27">
        <v>1.0000000000000001E-5</v>
      </c>
      <c r="J341" s="8">
        <f>FORECAST($A341,INDEX(NG!B$2:B$17,MATCH($A341,NG!A$2:A$17,1)):INDEX(NG!B$2:B$17,MATCH($A341,NG!A$2:A$17,1)+1),INDEX(NG!A$2:A$17,MATCH($A341,NG!A$2:A$17,1)):INDEX(NG!A$2:A$17,MATCH($A341,NG!A$2:A$17,1)+1))</f>
        <v>2.1941104230861137E-5</v>
      </c>
      <c r="K341" s="8">
        <f>FORECAST($A341,INDEX(NG!D$2:D$18,MATCH($A341,NG!C$2:C$18,1)):INDEX(NG!D$2:D$18,MATCH($A341,NG!C$2:C$18,1)+1),INDEX(NG!C$2:C$18,MATCH($A341,NG!C$2:C$18,1)):INDEX(NG!C$2:C$18,MATCH($A341,NG!C$2:C$18,1)+1))</f>
        <v>9.422726316358676E-8</v>
      </c>
      <c r="L341" s="8">
        <f>FORECAST($A341,INDEX(NG!F$2:F$14,MATCH($A341,NG!E$2:E$14,1)):INDEX(NG!F$2:F$14,MATCH($A341,NG!E$2:E$14,1)+1),INDEX(NG!E$2:E$14,MATCH($A341,NG!E$2:E$14,1)):INDEX(NG!E$2:E$14,MATCH($A341,NG!E$2:E$14,1)+1))</f>
        <v>3.2318404222548225E-7</v>
      </c>
      <c r="M341" s="8">
        <f>FORECAST($A341,INDEX(NG!H$2:H$14,MATCH($A341,NG!G$2:G$14,1)):INDEX(NG!H$2:H$14,MATCH($A341,NG!G$2:G$14,1)+1),INDEX(NG!G$2:G$14,MATCH($A341,NG!G$2:G$14,1)):INDEX(NG!G$2:G$14,MATCH($A341,NG!G$2:G$14,1)+1))</f>
        <v>2.2819230758589328E-8</v>
      </c>
      <c r="N341" s="3">
        <v>3.0000000000000001E-6</v>
      </c>
      <c r="O341" s="3">
        <v>5.0000000000000003E-10</v>
      </c>
    </row>
    <row r="342" spans="1:15" x14ac:dyDescent="0.35">
      <c r="A342">
        <v>340</v>
      </c>
      <c r="B342" s="39">
        <f t="shared" si="11"/>
        <v>-340</v>
      </c>
      <c r="C342" s="39">
        <v>0</v>
      </c>
      <c r="D342" s="39">
        <v>0</v>
      </c>
      <c r="E342" s="40">
        <v>25.564125571063652</v>
      </c>
      <c r="F342" s="7">
        <f>FORECAST(A342,INDEX(ross!I$3:I$960,MATCH(A342,ross!B$3:B$960,1)):INDEX(ross!I$3:I$960,MATCH(A342,ross!B$3:B$960,1)+1),INDEX(ross!B$3:B$960,MATCH(A342,ross!B$3:B$960,1)):INDEX(ross!B$3:B$960,MATCH(A342,ross!B$3:B$960,1)+1))</f>
        <v>5.6559610337183166</v>
      </c>
      <c r="G342" s="3">
        <f t="shared" si="10"/>
        <v>1.0000000000000001E-30</v>
      </c>
      <c r="H342" s="9">
        <f>FORECAST(A342,INDEX('18O'!C$3:C$29,MATCH(A342,'18O'!A$3:A$29,1)):INDEX('18O'!C$3:C$29,MATCH(A342,'18O'!A$3:A$29,1)+1),INDEX('18O'!A$3:A$29,MATCH(A342,'18O'!A$3:A$29,1)):INDEX('18O'!A$3:A$29,MATCH(A342,'18O'!A$3:A$29,1)+1))</f>
        <v>111.16334776334777</v>
      </c>
      <c r="I342" s="27">
        <v>1.0000000000000001E-5</v>
      </c>
      <c r="J342" s="8">
        <f>FORECAST($A342,INDEX(NG!B$2:B$17,MATCH($A342,NG!A$2:A$17,1)):INDEX(NG!B$2:B$17,MATCH($A342,NG!A$2:A$17,1)+1),INDEX(NG!A$2:A$17,MATCH($A342,NG!A$2:A$17,1)):INDEX(NG!A$2:A$17,MATCH($A342,NG!A$2:A$17,1)+1))</f>
        <v>2.2276186459041148E-5</v>
      </c>
      <c r="K342" s="8">
        <f>FORECAST($A342,INDEX(NG!D$2:D$18,MATCH($A342,NG!C$2:C$18,1)):INDEX(NG!D$2:D$18,MATCH($A342,NG!C$2:C$18,1)+1),INDEX(NG!C$2:C$18,MATCH($A342,NG!C$2:C$18,1)):INDEX(NG!C$2:C$18,MATCH($A342,NG!C$2:C$18,1)+1))</f>
        <v>9.3951830135733773E-8</v>
      </c>
      <c r="L342" s="8">
        <f>FORECAST($A342,INDEX(NG!F$2:F$14,MATCH($A342,NG!E$2:E$14,1)):INDEX(NG!F$2:F$14,MATCH($A342,NG!E$2:E$14,1)+1),INDEX(NG!E$2:E$14,MATCH($A342,NG!E$2:E$14,1)):INDEX(NG!E$2:E$14,MATCH($A342,NG!E$2:E$14,1)+1))</f>
        <v>3.2375601392601705E-7</v>
      </c>
      <c r="M342" s="8">
        <f>FORECAST($A342,INDEX(NG!H$2:H$14,MATCH($A342,NG!G$2:G$14,1)):INDEX(NG!H$2:H$14,MATCH($A342,NG!G$2:G$14,1)+1),INDEX(NG!G$2:G$14,MATCH($A342,NG!G$2:G$14,1)):INDEX(NG!G$2:G$14,MATCH($A342,NG!G$2:G$14,1)+1))</f>
        <v>2.2782787199372843E-8</v>
      </c>
      <c r="N342" s="3">
        <v>3.0000000000000001E-6</v>
      </c>
      <c r="O342" s="3">
        <v>5.0000000000000003E-10</v>
      </c>
    </row>
    <row r="343" spans="1:15" x14ac:dyDescent="0.35">
      <c r="A343">
        <v>341</v>
      </c>
      <c r="B343" s="39">
        <f t="shared" si="11"/>
        <v>-341</v>
      </c>
      <c r="C343" s="39">
        <v>0</v>
      </c>
      <c r="D343" s="39">
        <v>0</v>
      </c>
      <c r="E343" s="40">
        <v>25.569838508882956</v>
      </c>
      <c r="F343" s="7">
        <f>FORECAST(A343,INDEX(ross!I$3:I$960,MATCH(A343,ross!B$3:B$960,1)):INDEX(ross!I$3:I$960,MATCH(A343,ross!B$3:B$960,1)+1),INDEX(ross!B$3:B$960,MATCH(A343,ross!B$3:B$960,1)):INDEX(ross!B$3:B$960,MATCH(A343,ross!B$3:B$960,1)+1))</f>
        <v>5.6558247928108525</v>
      </c>
      <c r="G343" s="3">
        <f t="shared" si="10"/>
        <v>1.0000000000000001E-30</v>
      </c>
      <c r="H343" s="9">
        <f>FORECAST(A343,INDEX('18O'!C$3:C$29,MATCH(A343,'18O'!A$3:A$29,1)):INDEX('18O'!C$3:C$29,MATCH(A343,'18O'!A$3:A$29,1)+1),INDEX('18O'!A$3:A$29,MATCH(A343,'18O'!A$3:A$29,1)):INDEX('18O'!A$3:A$29,MATCH(A343,'18O'!A$3:A$29,1)+1))</f>
        <v>111.16190476190478</v>
      </c>
      <c r="I343" s="27">
        <v>1.0000000000000001E-5</v>
      </c>
      <c r="J343" s="8">
        <f>FORECAST($A343,INDEX(NG!B$2:B$17,MATCH($A343,NG!A$2:A$17,1)):INDEX(NG!B$2:B$17,MATCH($A343,NG!A$2:A$17,1)+1),INDEX(NG!A$2:A$17,MATCH($A343,NG!A$2:A$17,1)):INDEX(NG!A$2:A$17,MATCH($A343,NG!A$2:A$17,1)+1))</f>
        <v>2.2611268687221172E-5</v>
      </c>
      <c r="K343" s="8">
        <f>FORECAST($A343,INDEX(NG!D$2:D$18,MATCH($A343,NG!C$2:C$18,1)):INDEX(NG!D$2:D$18,MATCH($A343,NG!C$2:C$18,1)+1),INDEX(NG!C$2:C$18,MATCH($A343,NG!C$2:C$18,1)):INDEX(NG!C$2:C$18,MATCH($A343,NG!C$2:C$18,1)+1))</f>
        <v>9.3676397107880798E-8</v>
      </c>
      <c r="L343" s="8">
        <f>FORECAST($A343,INDEX(NG!F$2:F$14,MATCH($A343,NG!E$2:E$14,1)):INDEX(NG!F$2:F$14,MATCH($A343,NG!E$2:E$14,1)+1),INDEX(NG!E$2:E$14,MATCH($A343,NG!E$2:E$14,1)):INDEX(NG!E$2:E$14,MATCH($A343,NG!E$2:E$14,1)+1))</f>
        <v>3.2432798562655185E-7</v>
      </c>
      <c r="M343" s="8">
        <f>FORECAST($A343,INDEX(NG!H$2:H$14,MATCH($A343,NG!G$2:G$14,1)):INDEX(NG!H$2:H$14,MATCH($A343,NG!G$2:G$14,1)+1),INDEX(NG!G$2:G$14,MATCH($A343,NG!G$2:G$14,1)):INDEX(NG!G$2:G$14,MATCH($A343,NG!G$2:G$14,1)+1))</f>
        <v>2.2746343640156364E-8</v>
      </c>
      <c r="N343" s="3">
        <v>3.0000000000000001E-6</v>
      </c>
      <c r="O343" s="3">
        <v>5.0000000000000003E-10</v>
      </c>
    </row>
    <row r="344" spans="1:15" x14ac:dyDescent="0.35">
      <c r="A344">
        <v>342</v>
      </c>
      <c r="B344" s="39">
        <f t="shared" si="11"/>
        <v>-342</v>
      </c>
      <c r="C344" s="39">
        <v>0</v>
      </c>
      <c r="D344" s="39">
        <v>0</v>
      </c>
      <c r="E344" s="40">
        <v>25.5703</v>
      </c>
      <c r="F344" s="7">
        <f>FORECAST(A344,INDEX(ross!I$3:I$960,MATCH(A344,ross!B$3:B$960,1)):INDEX(ross!I$3:I$960,MATCH(A344,ross!B$3:B$960,1)+1),INDEX(ross!B$3:B$960,MATCH(A344,ross!B$3:B$960,1)):INDEX(ross!B$3:B$960,MATCH(A344,ross!B$3:B$960,1)+1))</f>
        <v>5.6570149527117293</v>
      </c>
      <c r="G344" s="3">
        <f t="shared" si="10"/>
        <v>1.0000000000000001E-30</v>
      </c>
      <c r="H344" s="9">
        <f>FORECAST(A344,INDEX('18O'!C$3:C$29,MATCH(A344,'18O'!A$3:A$29,1)):INDEX('18O'!C$3:C$29,MATCH(A344,'18O'!A$3:A$29,1)+1),INDEX('18O'!A$3:A$29,MATCH(A344,'18O'!A$3:A$29,1)):INDEX('18O'!A$3:A$29,MATCH(A344,'18O'!A$3:A$29,1)+1))</f>
        <v>111.16046176046177</v>
      </c>
      <c r="I344" s="27">
        <v>1.0000000000000001E-5</v>
      </c>
      <c r="J344" s="8">
        <f>FORECAST($A344,INDEX(NG!B$2:B$17,MATCH($A344,NG!A$2:A$17,1)):INDEX(NG!B$2:B$17,MATCH($A344,NG!A$2:A$17,1)+1),INDEX(NG!A$2:A$17,MATCH($A344,NG!A$2:A$17,1)):INDEX(NG!A$2:A$17,MATCH($A344,NG!A$2:A$17,1)+1))</f>
        <v>2.2946350915401182E-5</v>
      </c>
      <c r="K344" s="8">
        <f>FORECAST($A344,INDEX(NG!D$2:D$18,MATCH($A344,NG!C$2:C$18,1)):INDEX(NG!D$2:D$18,MATCH($A344,NG!C$2:C$18,1)+1),INDEX(NG!C$2:C$18,MATCH($A344,NG!C$2:C$18,1)):INDEX(NG!C$2:C$18,MATCH($A344,NG!C$2:C$18,1)+1))</f>
        <v>9.3400964080027811E-8</v>
      </c>
      <c r="L344" s="8">
        <f>FORECAST($A344,INDEX(NG!F$2:F$14,MATCH($A344,NG!E$2:E$14,1)):INDEX(NG!F$2:F$14,MATCH($A344,NG!E$2:E$14,1)+1),INDEX(NG!E$2:E$14,MATCH($A344,NG!E$2:E$14,1)):INDEX(NG!E$2:E$14,MATCH($A344,NG!E$2:E$14,1)+1))</f>
        <v>3.2489995732708665E-7</v>
      </c>
      <c r="M344" s="8">
        <f>FORECAST($A344,INDEX(NG!H$2:H$14,MATCH($A344,NG!G$2:G$14,1)):INDEX(NG!H$2:H$14,MATCH($A344,NG!G$2:G$14,1)+1),INDEX(NG!G$2:G$14,MATCH($A344,NG!G$2:G$14,1)):INDEX(NG!G$2:G$14,MATCH($A344,NG!G$2:G$14,1)+1))</f>
        <v>2.2709900080939885E-8</v>
      </c>
      <c r="N344" s="3">
        <v>3.0000000000000001E-6</v>
      </c>
      <c r="O344" s="3">
        <v>5.0000000000000003E-10</v>
      </c>
    </row>
    <row r="345" spans="1:15" x14ac:dyDescent="0.35">
      <c r="A345">
        <v>343</v>
      </c>
      <c r="B345" s="39">
        <f t="shared" si="11"/>
        <v>-343</v>
      </c>
      <c r="C345" s="39">
        <v>0</v>
      </c>
      <c r="D345" s="39">
        <v>0</v>
      </c>
      <c r="E345" s="40">
        <v>25.570486763334703</v>
      </c>
      <c r="F345" s="7">
        <f>FORECAST(A345,INDEX(ross!I$3:I$960,MATCH(A345,ross!B$3:B$960,1)):INDEX(ross!I$3:I$960,MATCH(A345,ross!B$3:B$960,1)+1),INDEX(ross!B$3:B$960,MATCH(A345,ross!B$3:B$960,1)):INDEX(ross!B$3:B$960,MATCH(A345,ross!B$3:B$960,1)+1))</f>
        <v>5.6585384294105854</v>
      </c>
      <c r="G345" s="3">
        <f t="shared" si="10"/>
        <v>1.0000000000000001E-30</v>
      </c>
      <c r="H345" s="9">
        <f>FORECAST(A345,INDEX('18O'!C$3:C$29,MATCH(A345,'18O'!A$3:A$29,1)):INDEX('18O'!C$3:C$29,MATCH(A345,'18O'!A$3:A$29,1)+1),INDEX('18O'!A$3:A$29,MATCH(A345,'18O'!A$3:A$29,1)):INDEX('18O'!A$3:A$29,MATCH(A345,'18O'!A$3:A$29,1)+1))</f>
        <v>111.15901875901876</v>
      </c>
      <c r="I345" s="27">
        <v>1.0000000000000001E-5</v>
      </c>
      <c r="J345" s="8">
        <f>FORECAST($A345,INDEX(NG!B$2:B$17,MATCH($A345,NG!A$2:A$17,1)):INDEX(NG!B$2:B$17,MATCH($A345,NG!A$2:A$17,1)+1),INDEX(NG!A$2:A$17,MATCH($A345,NG!A$2:A$17,1)):INDEX(NG!A$2:A$17,MATCH($A345,NG!A$2:A$17,1)+1))</f>
        <v>2.3281433143581206E-5</v>
      </c>
      <c r="K345" s="8">
        <f>FORECAST($A345,INDEX(NG!D$2:D$18,MATCH($A345,NG!C$2:C$18,1)):INDEX(NG!D$2:D$18,MATCH($A345,NG!C$2:C$18,1)+1),INDEX(NG!C$2:C$18,MATCH($A345,NG!C$2:C$18,1)):INDEX(NG!C$2:C$18,MATCH($A345,NG!C$2:C$18,1)+1))</f>
        <v>9.3125531052174836E-8</v>
      </c>
      <c r="L345" s="8">
        <f>FORECAST($A345,INDEX(NG!F$2:F$14,MATCH($A345,NG!E$2:E$14,1)):INDEX(NG!F$2:F$14,MATCH($A345,NG!E$2:E$14,1)+1),INDEX(NG!E$2:E$14,MATCH($A345,NG!E$2:E$14,1)):INDEX(NG!E$2:E$14,MATCH($A345,NG!E$2:E$14,1)+1))</f>
        <v>3.2547192902762145E-7</v>
      </c>
      <c r="M345" s="8">
        <f>FORECAST($A345,INDEX(NG!H$2:H$14,MATCH($A345,NG!G$2:G$14,1)):INDEX(NG!H$2:H$14,MATCH($A345,NG!G$2:G$14,1)+1),INDEX(NG!G$2:G$14,MATCH($A345,NG!G$2:G$14,1)):INDEX(NG!G$2:G$14,MATCH($A345,NG!G$2:G$14,1)+1))</f>
        <v>2.2673456521723403E-8</v>
      </c>
      <c r="N345" s="3">
        <v>3.0000000000000001E-6</v>
      </c>
      <c r="O345" s="3">
        <v>5.0000000000000003E-10</v>
      </c>
    </row>
    <row r="346" spans="1:15" x14ac:dyDescent="0.35">
      <c r="A346">
        <v>344</v>
      </c>
      <c r="B346" s="39">
        <f t="shared" si="11"/>
        <v>-344</v>
      </c>
      <c r="C346" s="39">
        <v>0</v>
      </c>
      <c r="D346" s="39">
        <v>0</v>
      </c>
      <c r="E346" s="40">
        <v>25.571518263029304</v>
      </c>
      <c r="F346" s="7">
        <f>FORECAST(A346,INDEX(ross!I$3:I$960,MATCH(A346,ross!B$3:B$960,1)):INDEX(ross!I$3:I$960,MATCH(A346,ross!B$3:B$960,1)+1),INDEX(ross!B$3:B$960,MATCH(A346,ross!B$3:B$960,1)):INDEX(ross!B$3:B$960,MATCH(A346,ross!B$3:B$960,1)+1))</f>
        <v>5.6602063289748337</v>
      </c>
      <c r="G346" s="3">
        <f t="shared" si="10"/>
        <v>1.0000000000000001E-30</v>
      </c>
      <c r="H346" s="9">
        <f>FORECAST(A346,INDEX('18O'!C$3:C$29,MATCH(A346,'18O'!A$3:A$29,1)):INDEX('18O'!C$3:C$29,MATCH(A346,'18O'!A$3:A$29,1)+1),INDEX('18O'!A$3:A$29,MATCH(A346,'18O'!A$3:A$29,1)):INDEX('18O'!A$3:A$29,MATCH(A346,'18O'!A$3:A$29,1)+1))</f>
        <v>111.15757575757577</v>
      </c>
      <c r="I346" s="27">
        <v>1.0000000000000001E-5</v>
      </c>
      <c r="J346" s="8">
        <f>FORECAST($A346,INDEX(NG!B$2:B$17,MATCH($A346,NG!A$2:A$17,1)):INDEX(NG!B$2:B$17,MATCH($A346,NG!A$2:A$17,1)+1),INDEX(NG!A$2:A$17,MATCH($A346,NG!A$2:A$17,1)):INDEX(NG!A$2:A$17,MATCH($A346,NG!A$2:A$17,1)+1))</f>
        <v>2.3616515371761217E-5</v>
      </c>
      <c r="K346" s="8">
        <f>FORECAST($A346,INDEX(NG!D$2:D$18,MATCH($A346,NG!C$2:C$18,1)):INDEX(NG!D$2:D$18,MATCH($A346,NG!C$2:C$18,1)+1),INDEX(NG!C$2:C$18,MATCH($A346,NG!C$2:C$18,1)):INDEX(NG!C$2:C$18,MATCH($A346,NG!C$2:C$18,1)+1))</f>
        <v>9.2850098024321849E-8</v>
      </c>
      <c r="L346" s="8">
        <f>FORECAST($A346,INDEX(NG!F$2:F$14,MATCH($A346,NG!E$2:E$14,1)):INDEX(NG!F$2:F$14,MATCH($A346,NG!E$2:E$14,1)+1),INDEX(NG!E$2:E$14,MATCH($A346,NG!E$2:E$14,1)):INDEX(NG!E$2:E$14,MATCH($A346,NG!E$2:E$14,1)+1))</f>
        <v>3.2604390072815625E-7</v>
      </c>
      <c r="M346" s="8">
        <f>FORECAST($A346,INDEX(NG!H$2:H$14,MATCH($A346,NG!G$2:G$14,1)):INDEX(NG!H$2:H$14,MATCH($A346,NG!G$2:G$14,1)+1),INDEX(NG!G$2:G$14,MATCH($A346,NG!G$2:G$14,1)):INDEX(NG!G$2:G$14,MATCH($A346,NG!G$2:G$14,1)+1))</f>
        <v>2.2637012962506921E-8</v>
      </c>
      <c r="N346" s="3">
        <v>3.0000000000000001E-6</v>
      </c>
      <c r="O346" s="3">
        <v>5.0000000000000003E-10</v>
      </c>
    </row>
    <row r="347" spans="1:15" x14ac:dyDescent="0.35">
      <c r="A347">
        <v>345</v>
      </c>
      <c r="B347" s="39">
        <f t="shared" si="11"/>
        <v>-345</v>
      </c>
      <c r="C347" s="39">
        <v>0</v>
      </c>
      <c r="D347" s="39">
        <v>0</v>
      </c>
      <c r="E347" s="40">
        <v>25.572549762723906</v>
      </c>
      <c r="F347" s="7">
        <f>FORECAST(A347,INDEX(ross!I$3:I$960,MATCH(A347,ross!B$3:B$960,1)):INDEX(ross!I$3:I$960,MATCH(A347,ross!B$3:B$960,1)+1),INDEX(ross!B$3:B$960,MATCH(A347,ross!B$3:B$960,1)):INDEX(ross!B$3:B$960,MATCH(A347,ross!B$3:B$960,1)+1))</f>
        <v>5.6617206686847075</v>
      </c>
      <c r="G347" s="3">
        <f t="shared" si="10"/>
        <v>1.0000000000000001E-30</v>
      </c>
      <c r="H347" s="9">
        <f>FORECAST(A347,INDEX('18O'!C$3:C$29,MATCH(A347,'18O'!A$3:A$29,1)):INDEX('18O'!C$3:C$29,MATCH(A347,'18O'!A$3:A$29,1)+1),INDEX('18O'!A$3:A$29,MATCH(A347,'18O'!A$3:A$29,1)):INDEX('18O'!A$3:A$29,MATCH(A347,'18O'!A$3:A$29,1)+1))</f>
        <v>111.15613275613276</v>
      </c>
      <c r="I347" s="27">
        <v>1.0000000000000001E-5</v>
      </c>
      <c r="J347" s="8">
        <f>FORECAST($A347,INDEX(NG!B$2:B$17,MATCH($A347,NG!A$2:A$17,1)):INDEX(NG!B$2:B$17,MATCH($A347,NG!A$2:A$17,1)+1),INDEX(NG!A$2:A$17,MATCH($A347,NG!A$2:A$17,1)):INDEX(NG!A$2:A$17,MATCH($A347,NG!A$2:A$17,1)+1))</f>
        <v>2.3951597599941227E-5</v>
      </c>
      <c r="K347" s="8">
        <f>FORECAST($A347,INDEX(NG!D$2:D$18,MATCH($A347,NG!C$2:C$18,1)):INDEX(NG!D$2:D$18,MATCH($A347,NG!C$2:C$18,1)+1),INDEX(NG!C$2:C$18,MATCH($A347,NG!C$2:C$18,1)):INDEX(NG!C$2:C$18,MATCH($A347,NG!C$2:C$18,1)+1))</f>
        <v>9.2574664996468874E-8</v>
      </c>
      <c r="L347" s="8">
        <f>FORECAST($A347,INDEX(NG!F$2:F$14,MATCH($A347,NG!E$2:E$14,1)):INDEX(NG!F$2:F$14,MATCH($A347,NG!E$2:E$14,1)+1),INDEX(NG!E$2:E$14,MATCH($A347,NG!E$2:E$14,1)):INDEX(NG!E$2:E$14,MATCH($A347,NG!E$2:E$14,1)+1))</f>
        <v>3.2661587242869111E-7</v>
      </c>
      <c r="M347" s="8">
        <f>FORECAST($A347,INDEX(NG!H$2:H$14,MATCH($A347,NG!G$2:G$14,1)):INDEX(NG!H$2:H$14,MATCH($A347,NG!G$2:G$14,1)+1),INDEX(NG!G$2:G$14,MATCH($A347,NG!G$2:G$14,1)):INDEX(NG!G$2:G$14,MATCH($A347,NG!G$2:G$14,1)+1))</f>
        <v>2.2600569403290442E-8</v>
      </c>
      <c r="N347" s="3">
        <v>3.0000000000000001E-6</v>
      </c>
      <c r="O347" s="3">
        <v>5.0000000000000003E-10</v>
      </c>
    </row>
    <row r="348" spans="1:15" x14ac:dyDescent="0.35">
      <c r="A348">
        <v>346</v>
      </c>
      <c r="B348" s="39">
        <f t="shared" si="11"/>
        <v>-346</v>
      </c>
      <c r="C348" s="39">
        <v>0</v>
      </c>
      <c r="D348" s="39">
        <v>0</v>
      </c>
      <c r="E348" s="40">
        <v>25.573581262418507</v>
      </c>
      <c r="F348" s="7">
        <f>FORECAST(A348,INDEX(ross!I$3:I$960,MATCH(A348,ross!B$3:B$960,1)):INDEX(ross!I$3:I$960,MATCH(A348,ross!B$3:B$960,1)+1),INDEX(ross!B$3:B$960,MATCH(A348,ross!B$3:B$960,1)):INDEX(ross!B$3:B$960,MATCH(A348,ross!B$3:B$960,1)+1))</f>
        <v>5.6616162979304239</v>
      </c>
      <c r="G348" s="3">
        <f t="shared" si="10"/>
        <v>1.0000000000000001E-30</v>
      </c>
      <c r="H348" s="9">
        <f>FORECAST(A348,INDEX('18O'!C$3:C$29,MATCH(A348,'18O'!A$3:A$29,1)):INDEX('18O'!C$3:C$29,MATCH(A348,'18O'!A$3:A$29,1)+1),INDEX('18O'!A$3:A$29,MATCH(A348,'18O'!A$3:A$29,1)):INDEX('18O'!A$3:A$29,MATCH(A348,'18O'!A$3:A$29,1)+1))</f>
        <v>111.15502222222221</v>
      </c>
      <c r="I348" s="27">
        <v>1.0000000000000001E-5</v>
      </c>
      <c r="J348" s="8">
        <f>FORECAST($A348,INDEX(NG!B$2:B$17,MATCH($A348,NG!A$2:A$17,1)):INDEX(NG!B$2:B$17,MATCH($A348,NG!A$2:A$17,1)+1),INDEX(NG!A$2:A$17,MATCH($A348,NG!A$2:A$17,1)):INDEX(NG!A$2:A$17,MATCH($A348,NG!A$2:A$17,1)+1))</f>
        <v>2.4286679828121251E-5</v>
      </c>
      <c r="K348" s="8">
        <f>FORECAST($A348,INDEX(NG!D$2:D$18,MATCH($A348,NG!C$2:C$18,1)):INDEX(NG!D$2:D$18,MATCH($A348,NG!C$2:C$18,1)+1),INDEX(NG!C$2:C$18,MATCH($A348,NG!C$2:C$18,1)):INDEX(NG!C$2:C$18,MATCH($A348,NG!C$2:C$18,1)+1))</f>
        <v>9.2299231968615887E-8</v>
      </c>
      <c r="L348" s="8">
        <f>FORECAST($A348,INDEX(NG!F$2:F$14,MATCH($A348,NG!E$2:E$14,1)):INDEX(NG!F$2:F$14,MATCH($A348,NG!E$2:E$14,1)+1),INDEX(NG!E$2:E$14,MATCH($A348,NG!E$2:E$14,1)):INDEX(NG!E$2:E$14,MATCH($A348,NG!E$2:E$14,1)+1))</f>
        <v>3.2718784412922591E-7</v>
      </c>
      <c r="M348" s="8">
        <f>FORECAST($A348,INDEX(NG!H$2:H$14,MATCH($A348,NG!G$2:G$14,1)):INDEX(NG!H$2:H$14,MATCH($A348,NG!G$2:G$14,1)+1),INDEX(NG!G$2:G$14,MATCH($A348,NG!G$2:G$14,1)):INDEX(NG!G$2:G$14,MATCH($A348,NG!G$2:G$14,1)+1))</f>
        <v>2.2564125844073963E-8</v>
      </c>
      <c r="N348" s="3">
        <v>3.0000000000000001E-6</v>
      </c>
      <c r="O348" s="3">
        <v>5.0000000000000003E-10</v>
      </c>
    </row>
    <row r="349" spans="1:15" x14ac:dyDescent="0.35">
      <c r="A349">
        <v>347</v>
      </c>
      <c r="B349" s="39">
        <f t="shared" si="11"/>
        <v>-347</v>
      </c>
      <c r="C349" s="39">
        <v>0</v>
      </c>
      <c r="D349" s="39">
        <v>0</v>
      </c>
      <c r="E349" s="40">
        <v>25.578527709739927</v>
      </c>
      <c r="F349" s="7">
        <f>FORECAST(A349,INDEX(ross!I$3:I$960,MATCH(A349,ross!B$3:B$960,1)):INDEX(ross!I$3:I$960,MATCH(A349,ross!B$3:B$960,1)+1),INDEX(ross!B$3:B$960,MATCH(A349,ross!B$3:B$960,1)):INDEX(ross!B$3:B$960,MATCH(A349,ross!B$3:B$960,1)+1))</f>
        <v>5.6601725957778157</v>
      </c>
      <c r="G349" s="3">
        <f t="shared" si="10"/>
        <v>1.0000000000000001E-30</v>
      </c>
      <c r="H349" s="9">
        <f>FORECAST(A349,INDEX('18O'!C$3:C$29,MATCH(A349,'18O'!A$3:A$29,1)):INDEX('18O'!C$3:C$29,MATCH(A349,'18O'!A$3:A$29,1)+1),INDEX('18O'!A$3:A$29,MATCH(A349,'18O'!A$3:A$29,1)):INDEX('18O'!A$3:A$29,MATCH(A349,'18O'!A$3:A$29,1)+1))</f>
        <v>111.15413333333333</v>
      </c>
      <c r="I349" s="27">
        <v>1.0000000000000001E-5</v>
      </c>
      <c r="J349" s="8">
        <f>FORECAST($A349,INDEX(NG!B$2:B$17,MATCH($A349,NG!A$2:A$17,1)):INDEX(NG!B$2:B$17,MATCH($A349,NG!A$2:A$17,1)+1),INDEX(NG!A$2:A$17,MATCH($A349,NG!A$2:A$17,1)):INDEX(NG!A$2:A$17,MATCH($A349,NG!A$2:A$17,1)+1))</f>
        <v>2.4621762056301262E-5</v>
      </c>
      <c r="K349" s="8">
        <f>FORECAST($A349,INDEX(NG!D$2:D$18,MATCH($A349,NG!C$2:C$18,1)):INDEX(NG!D$2:D$18,MATCH($A349,NG!C$2:C$18,1)+1),INDEX(NG!C$2:C$18,MATCH($A349,NG!C$2:C$18,1)):INDEX(NG!C$2:C$18,MATCH($A349,NG!C$2:C$18,1)+1))</f>
        <v>9.2023798940762912E-8</v>
      </c>
      <c r="L349" s="8">
        <f>FORECAST($A349,INDEX(NG!F$2:F$14,MATCH($A349,NG!E$2:E$14,1)):INDEX(NG!F$2:F$14,MATCH($A349,NG!E$2:E$14,1)+1),INDEX(NG!E$2:E$14,MATCH($A349,NG!E$2:E$14,1)):INDEX(NG!E$2:E$14,MATCH($A349,NG!E$2:E$14,1)+1))</f>
        <v>3.2775981582976071E-7</v>
      </c>
      <c r="M349" s="8">
        <f>FORECAST($A349,INDEX(NG!H$2:H$14,MATCH($A349,NG!G$2:G$14,1)):INDEX(NG!H$2:H$14,MATCH($A349,NG!G$2:G$14,1)+1),INDEX(NG!G$2:G$14,MATCH($A349,NG!G$2:G$14,1)):INDEX(NG!G$2:G$14,MATCH($A349,NG!G$2:G$14,1)+1))</f>
        <v>2.2527682284857481E-8</v>
      </c>
      <c r="N349" s="3">
        <v>3.0000000000000001E-6</v>
      </c>
      <c r="O349" s="3">
        <v>5.0000000000000003E-10</v>
      </c>
    </row>
    <row r="350" spans="1:15" x14ac:dyDescent="0.35">
      <c r="A350">
        <v>348</v>
      </c>
      <c r="B350" s="39">
        <f t="shared" si="11"/>
        <v>-348</v>
      </c>
      <c r="C350" s="39">
        <v>0</v>
      </c>
      <c r="D350" s="39">
        <v>0</v>
      </c>
      <c r="E350" s="40">
        <v>25.583586353289139</v>
      </c>
      <c r="F350" s="7">
        <f>FORECAST(A350,INDEX(ross!I$3:I$960,MATCH(A350,ross!B$3:B$960,1)):INDEX(ross!I$3:I$960,MATCH(A350,ross!B$3:B$960,1)+1),INDEX(ross!B$3:B$960,MATCH(A350,ross!B$3:B$960,1)):INDEX(ross!B$3:B$960,MATCH(A350,ross!B$3:B$960,1)+1))</f>
        <v>5.663839910347825</v>
      </c>
      <c r="G350" s="3">
        <f t="shared" si="10"/>
        <v>1.0000000000000001E-30</v>
      </c>
      <c r="H350" s="9">
        <f>FORECAST(A350,INDEX('18O'!C$3:C$29,MATCH(A350,'18O'!A$3:A$29,1)):INDEX('18O'!C$3:C$29,MATCH(A350,'18O'!A$3:A$29,1)+1),INDEX('18O'!A$3:A$29,MATCH(A350,'18O'!A$3:A$29,1)):INDEX('18O'!A$3:A$29,MATCH(A350,'18O'!A$3:A$29,1)+1))</f>
        <v>111.15324444444444</v>
      </c>
      <c r="I350" s="27">
        <v>1.0000000000000001E-5</v>
      </c>
      <c r="J350" s="8">
        <f>FORECAST($A350,INDEX(NG!B$2:B$17,MATCH($A350,NG!A$2:A$17,1)):INDEX(NG!B$2:B$17,MATCH($A350,NG!A$2:A$17,1)+1),INDEX(NG!A$2:A$17,MATCH($A350,NG!A$2:A$17,1)):INDEX(NG!A$2:A$17,MATCH($A350,NG!A$2:A$17,1)+1))</f>
        <v>2.4815329816091469E-5</v>
      </c>
      <c r="K350" s="8">
        <f>FORECAST($A350,INDEX(NG!D$2:D$18,MATCH($A350,NG!C$2:C$18,1)):INDEX(NG!D$2:D$18,MATCH($A350,NG!C$2:C$18,1)+1),INDEX(NG!C$2:C$18,MATCH($A350,NG!C$2:C$18,1)):INDEX(NG!C$2:C$18,MATCH($A350,NG!C$2:C$18,1)+1))</f>
        <v>9.1799396870487337E-8</v>
      </c>
      <c r="L350" s="8">
        <f>FORECAST($A350,INDEX(NG!F$2:F$14,MATCH($A350,NG!E$2:E$14,1)):INDEX(NG!F$2:F$14,MATCH($A350,NG!E$2:E$14,1)+1),INDEX(NG!E$2:E$14,MATCH($A350,NG!E$2:E$14,1)):INDEX(NG!E$2:E$14,MATCH($A350,NG!E$2:E$14,1)+1))</f>
        <v>3.2833178753029551E-7</v>
      </c>
      <c r="M350" s="8">
        <f>FORECAST($A350,INDEX(NG!H$2:H$14,MATCH($A350,NG!G$2:G$14,1)):INDEX(NG!H$2:H$14,MATCH($A350,NG!G$2:G$14,1)+1),INDEX(NG!G$2:G$14,MATCH($A350,NG!G$2:G$14,1)):INDEX(NG!G$2:G$14,MATCH($A350,NG!G$2:G$14,1)+1))</f>
        <v>2.2491238725640999E-8</v>
      </c>
      <c r="N350" s="3">
        <v>3.0000000000000001E-6</v>
      </c>
      <c r="O350" s="3">
        <v>5.0000000000000003E-10</v>
      </c>
    </row>
    <row r="351" spans="1:15" x14ac:dyDescent="0.35">
      <c r="A351">
        <v>349</v>
      </c>
      <c r="B351" s="39">
        <f t="shared" si="11"/>
        <v>-349</v>
      </c>
      <c r="C351" s="39">
        <v>0</v>
      </c>
      <c r="D351" s="39">
        <v>0</v>
      </c>
      <c r="E351" s="40">
        <v>25.588749435126104</v>
      </c>
      <c r="F351" s="7">
        <f>FORECAST(A351,INDEX(ross!I$3:I$960,MATCH(A351,ross!B$3:B$960,1)):INDEX(ross!I$3:I$960,MATCH(A351,ross!B$3:B$960,1)+1),INDEX(ross!B$3:B$960,MATCH(A351,ross!B$3:B$960,1)):INDEX(ross!B$3:B$960,MATCH(A351,ross!B$3:B$960,1)+1))</f>
        <v>5.6634735432792072</v>
      </c>
      <c r="G351" s="3">
        <f t="shared" si="10"/>
        <v>1.0000000000000001E-30</v>
      </c>
      <c r="H351" s="9">
        <f>FORECAST(A351,INDEX('18O'!C$3:C$29,MATCH(A351,'18O'!A$3:A$29,1)):INDEX('18O'!C$3:C$29,MATCH(A351,'18O'!A$3:A$29,1)+1),INDEX('18O'!A$3:A$29,MATCH(A351,'18O'!A$3:A$29,1)):INDEX('18O'!A$3:A$29,MATCH(A351,'18O'!A$3:A$29,1)+1))</f>
        <v>111.15235555555556</v>
      </c>
      <c r="I351" s="27">
        <v>1.0000000000000001E-5</v>
      </c>
      <c r="J351" s="8">
        <f>FORECAST($A351,INDEX(NG!B$2:B$17,MATCH($A351,NG!A$2:A$17,1)):INDEX(NG!B$2:B$17,MATCH($A351,NG!A$2:A$17,1)+1),INDEX(NG!A$2:A$17,MATCH($A351,NG!A$2:A$17,1)):INDEX(NG!A$2:A$17,MATCH($A351,NG!A$2:A$17,1)+1))</f>
        <v>2.474808311960514E-5</v>
      </c>
      <c r="K351" s="8">
        <f>FORECAST($A351,INDEX(NG!D$2:D$18,MATCH($A351,NG!C$2:C$18,1)):INDEX(NG!D$2:D$18,MATCH($A351,NG!C$2:C$18,1)+1),INDEX(NG!C$2:C$18,MATCH($A351,NG!C$2:C$18,1)):INDEX(NG!C$2:C$18,MATCH($A351,NG!C$2:C$18,1)+1))</f>
        <v>9.1669046041793406E-8</v>
      </c>
      <c r="L351" s="8">
        <f>FORECAST($A351,INDEX(NG!F$2:F$14,MATCH($A351,NG!E$2:E$14,1)):INDEX(NG!F$2:F$14,MATCH($A351,NG!E$2:E$14,1)+1),INDEX(NG!E$2:E$14,MATCH($A351,NG!E$2:E$14,1)):INDEX(NG!E$2:E$14,MATCH($A351,NG!E$2:E$14,1)+1))</f>
        <v>3.2890375923083031E-7</v>
      </c>
      <c r="M351" s="8">
        <f>FORECAST($A351,INDEX(NG!H$2:H$14,MATCH($A351,NG!G$2:G$14,1)):INDEX(NG!H$2:H$14,MATCH($A351,NG!G$2:G$14,1)+1),INDEX(NG!G$2:G$14,MATCH($A351,NG!G$2:G$14,1)):INDEX(NG!G$2:G$14,MATCH($A351,NG!G$2:G$14,1)+1))</f>
        <v>2.245479516642452E-8</v>
      </c>
      <c r="N351" s="3">
        <v>3.0000000000000001E-6</v>
      </c>
      <c r="O351" s="3">
        <v>5.0000000000000003E-10</v>
      </c>
    </row>
    <row r="352" spans="1:15" x14ac:dyDescent="0.35">
      <c r="A352">
        <v>350</v>
      </c>
      <c r="B352" s="39">
        <f t="shared" si="11"/>
        <v>-350</v>
      </c>
      <c r="C352" s="39">
        <v>0</v>
      </c>
      <c r="D352" s="39">
        <v>0</v>
      </c>
      <c r="E352" s="40">
        <v>25.59721663898063</v>
      </c>
      <c r="F352" s="7">
        <f>FORECAST(A352,INDEX(ross!I$3:I$960,MATCH(A352,ross!B$3:B$960,1)):INDEX(ross!I$3:I$960,MATCH(A352,ross!B$3:B$960,1)+1),INDEX(ross!B$3:B$960,MATCH(A352,ross!B$3:B$960,1)):INDEX(ross!B$3:B$960,MATCH(A352,ross!B$3:B$960,1)+1))</f>
        <v>5.6654707783817617</v>
      </c>
      <c r="G352" s="3">
        <f t="shared" si="10"/>
        <v>1.0000000000000001E-30</v>
      </c>
      <c r="H352" s="9">
        <f>FORECAST(A352,INDEX('18O'!C$3:C$29,MATCH(A352,'18O'!A$3:A$29,1)):INDEX('18O'!C$3:C$29,MATCH(A352,'18O'!A$3:A$29,1)+1),INDEX('18O'!A$3:A$29,MATCH(A352,'18O'!A$3:A$29,1)):INDEX('18O'!A$3:A$29,MATCH(A352,'18O'!A$3:A$29,1)+1))</f>
        <v>111.15146666666666</v>
      </c>
      <c r="I352" s="27">
        <v>1.0000000000000001E-5</v>
      </c>
      <c r="J352" s="8">
        <f>FORECAST($A352,INDEX(NG!B$2:B$17,MATCH($A352,NG!A$2:A$17,1)):INDEX(NG!B$2:B$17,MATCH($A352,NG!A$2:A$17,1)+1),INDEX(NG!A$2:A$17,MATCH($A352,NG!A$2:A$17,1)):INDEX(NG!A$2:A$17,MATCH($A352,NG!A$2:A$17,1)+1))</f>
        <v>2.4680836423118813E-5</v>
      </c>
      <c r="K352" s="8">
        <f>FORECAST($A352,INDEX(NG!D$2:D$18,MATCH($A352,NG!C$2:C$18,1)):INDEX(NG!D$2:D$18,MATCH($A352,NG!C$2:C$18,1)+1),INDEX(NG!C$2:C$18,MATCH($A352,NG!C$2:C$18,1)):INDEX(NG!C$2:C$18,MATCH($A352,NG!C$2:C$18,1)+1))</f>
        <v>9.1538695213099476E-8</v>
      </c>
      <c r="L352" s="8">
        <f>FORECAST($A352,INDEX(NG!F$2:F$14,MATCH($A352,NG!E$2:E$14,1)):INDEX(NG!F$2:F$14,MATCH($A352,NG!E$2:E$14,1)+1),INDEX(NG!E$2:E$14,MATCH($A352,NG!E$2:E$14,1)):INDEX(NG!E$2:E$14,MATCH($A352,NG!E$2:E$14,1)+1))</f>
        <v>3.2947573093136511E-7</v>
      </c>
      <c r="M352" s="8">
        <f>FORECAST($A352,INDEX(NG!H$2:H$14,MATCH($A352,NG!G$2:G$14,1)):INDEX(NG!H$2:H$14,MATCH($A352,NG!G$2:G$14,1)+1),INDEX(NG!G$2:G$14,MATCH($A352,NG!G$2:G$14,1)):INDEX(NG!G$2:G$14,MATCH($A352,NG!G$2:G$14,1)+1))</f>
        <v>2.2418351607208038E-8</v>
      </c>
      <c r="N352" s="3">
        <v>3.0000000000000001E-6</v>
      </c>
      <c r="O352" s="3">
        <v>5.0000000000000003E-10</v>
      </c>
    </row>
    <row r="353" spans="1:15" x14ac:dyDescent="0.35">
      <c r="A353">
        <v>351</v>
      </c>
      <c r="B353" s="39">
        <f t="shared" si="11"/>
        <v>-351</v>
      </c>
      <c r="C353" s="39">
        <v>0</v>
      </c>
      <c r="D353" s="39">
        <v>0</v>
      </c>
      <c r="E353" s="40">
        <v>25.605683842835155</v>
      </c>
      <c r="F353" s="7">
        <f>FORECAST(A353,INDEX(ross!I$3:I$960,MATCH(A353,ross!B$3:B$960,1)):INDEX(ross!I$3:I$960,MATCH(A353,ross!B$3:B$960,1)+1),INDEX(ross!B$3:B$960,MATCH(A353,ross!B$3:B$960,1)):INDEX(ross!B$3:B$960,MATCH(A353,ross!B$3:B$960,1)+1))</f>
        <v>5.6660788173054808</v>
      </c>
      <c r="G353" s="3">
        <f t="shared" si="10"/>
        <v>1.0000000000000001E-30</v>
      </c>
      <c r="H353" s="9">
        <f>FORECAST(A353,INDEX('18O'!C$3:C$29,MATCH(A353,'18O'!A$3:A$29,1)):INDEX('18O'!C$3:C$29,MATCH(A353,'18O'!A$3:A$29,1)+1),INDEX('18O'!A$3:A$29,MATCH(A353,'18O'!A$3:A$29,1)):INDEX('18O'!A$3:A$29,MATCH(A353,'18O'!A$3:A$29,1)+1))</f>
        <v>111.15057777777777</v>
      </c>
      <c r="I353" s="27">
        <v>1.0000000000000001E-5</v>
      </c>
      <c r="J353" s="8">
        <f>FORECAST($A353,INDEX(NG!B$2:B$17,MATCH($A353,NG!A$2:A$17,1)):INDEX(NG!B$2:B$17,MATCH($A353,NG!A$2:A$17,1)+1),INDEX(NG!A$2:A$17,MATCH($A353,NG!A$2:A$17,1)):INDEX(NG!A$2:A$17,MATCH($A353,NG!A$2:A$17,1)+1))</f>
        <v>2.4613589726632483E-5</v>
      </c>
      <c r="K353" s="8">
        <f>FORECAST($A353,INDEX(NG!D$2:D$18,MATCH($A353,NG!C$2:C$18,1)):INDEX(NG!D$2:D$18,MATCH($A353,NG!C$2:C$18,1)+1),INDEX(NG!C$2:C$18,MATCH($A353,NG!C$2:C$18,1)):INDEX(NG!C$2:C$18,MATCH($A353,NG!C$2:C$18,1)+1))</f>
        <v>9.1408344384405545E-8</v>
      </c>
      <c r="L353" s="8">
        <f>FORECAST($A353,INDEX(NG!F$2:F$14,MATCH($A353,NG!E$2:E$14,1)):INDEX(NG!F$2:F$14,MATCH($A353,NG!E$2:E$14,1)+1),INDEX(NG!E$2:E$14,MATCH($A353,NG!E$2:E$14,1)):INDEX(NG!E$2:E$14,MATCH($A353,NG!E$2:E$14,1)+1))</f>
        <v>3.3004770263189992E-7</v>
      </c>
      <c r="M353" s="8">
        <f>FORECAST($A353,INDEX(NG!H$2:H$14,MATCH($A353,NG!G$2:G$14,1)):INDEX(NG!H$2:H$14,MATCH($A353,NG!G$2:G$14,1)+1),INDEX(NG!G$2:G$14,MATCH($A353,NG!G$2:G$14,1)):INDEX(NG!G$2:G$14,MATCH($A353,NG!G$2:G$14,1)+1))</f>
        <v>2.2381908047991555E-8</v>
      </c>
      <c r="N353" s="3">
        <v>3.0000000000000001E-6</v>
      </c>
      <c r="O353" s="3">
        <v>5.0000000000000003E-10</v>
      </c>
    </row>
    <row r="354" spans="1:15" x14ac:dyDescent="0.35">
      <c r="A354">
        <v>352</v>
      </c>
      <c r="B354" s="39">
        <f t="shared" si="11"/>
        <v>-352</v>
      </c>
      <c r="C354" s="39">
        <v>0</v>
      </c>
      <c r="D354" s="39">
        <v>0</v>
      </c>
      <c r="E354" s="40">
        <v>25.61542665889883</v>
      </c>
      <c r="F354" s="7">
        <f>FORECAST(A354,INDEX(ross!I$3:I$960,MATCH(A354,ross!B$3:B$960,1)):INDEX(ross!I$3:I$960,MATCH(A354,ross!B$3:B$960,1)+1),INDEX(ross!B$3:B$960,MATCH(A354,ross!B$3:B$960,1)):INDEX(ross!B$3:B$960,MATCH(A354,ross!B$3:B$960,1)+1))</f>
        <v>5.6651139314117582</v>
      </c>
      <c r="G354" s="3">
        <f t="shared" si="10"/>
        <v>1.0000000000000001E-30</v>
      </c>
      <c r="H354" s="9">
        <f>FORECAST(A354,INDEX('18O'!C$3:C$29,MATCH(A354,'18O'!A$3:A$29,1)):INDEX('18O'!C$3:C$29,MATCH(A354,'18O'!A$3:A$29,1)+1),INDEX('18O'!A$3:A$29,MATCH(A354,'18O'!A$3:A$29,1)):INDEX('18O'!A$3:A$29,MATCH(A354,'18O'!A$3:A$29,1)+1))</f>
        <v>111.14968888888889</v>
      </c>
      <c r="I354" s="27">
        <v>1.0000000000000001E-5</v>
      </c>
      <c r="J354" s="8">
        <f>FORECAST($A354,INDEX(NG!B$2:B$17,MATCH($A354,NG!A$2:A$17,1)):INDEX(NG!B$2:B$17,MATCH($A354,NG!A$2:A$17,1)+1),INDEX(NG!A$2:A$17,MATCH($A354,NG!A$2:A$17,1)):INDEX(NG!A$2:A$17,MATCH($A354,NG!A$2:A$17,1)+1))</f>
        <v>2.4546343030146153E-5</v>
      </c>
      <c r="K354" s="8">
        <f>FORECAST($A354,INDEX(NG!D$2:D$18,MATCH($A354,NG!C$2:C$18,1)):INDEX(NG!D$2:D$18,MATCH($A354,NG!C$2:C$18,1)+1),INDEX(NG!C$2:C$18,MATCH($A354,NG!C$2:C$18,1)):INDEX(NG!C$2:C$18,MATCH($A354,NG!C$2:C$18,1)+1))</f>
        <v>9.1277993555711615E-8</v>
      </c>
      <c r="L354" s="8">
        <f>FORECAST($A354,INDEX(NG!F$2:F$14,MATCH($A354,NG!E$2:E$14,1)):INDEX(NG!F$2:F$14,MATCH($A354,NG!E$2:E$14,1)+1),INDEX(NG!E$2:E$14,MATCH($A354,NG!E$2:E$14,1)):INDEX(NG!E$2:E$14,MATCH($A354,NG!E$2:E$14,1)+1))</f>
        <v>3.3061967433243477E-7</v>
      </c>
      <c r="M354" s="8">
        <f>FORECAST($A354,INDEX(NG!H$2:H$14,MATCH($A354,NG!G$2:G$14,1)):INDEX(NG!H$2:H$14,MATCH($A354,NG!G$2:G$14,1)+1),INDEX(NG!G$2:G$14,MATCH($A354,NG!G$2:G$14,1)):INDEX(NG!G$2:G$14,MATCH($A354,NG!G$2:G$14,1)+1))</f>
        <v>2.2345464488775076E-8</v>
      </c>
      <c r="N354" s="3">
        <v>3.0000000000000001E-6</v>
      </c>
      <c r="O354" s="3">
        <v>5.0000000000000003E-10</v>
      </c>
    </row>
    <row r="355" spans="1:15" x14ac:dyDescent="0.35">
      <c r="A355">
        <v>353</v>
      </c>
      <c r="B355" s="39">
        <f t="shared" si="11"/>
        <v>-353</v>
      </c>
      <c r="C355" s="39">
        <v>0</v>
      </c>
      <c r="D355" s="39">
        <v>0</v>
      </c>
      <c r="E355" s="40">
        <v>25.626495825444124</v>
      </c>
      <c r="F355" s="7">
        <f>FORECAST(A355,INDEX(ross!I$3:I$960,MATCH(A355,ross!B$3:B$960,1)):INDEX(ross!I$3:I$960,MATCH(A355,ross!B$3:B$960,1)+1),INDEX(ross!B$3:B$960,MATCH(A355,ross!B$3:B$960,1)):INDEX(ross!B$3:B$960,MATCH(A355,ross!B$3:B$960,1)+1))</f>
        <v>5.6672611436911566</v>
      </c>
      <c r="G355" s="3">
        <f t="shared" si="10"/>
        <v>1.0000000000000001E-30</v>
      </c>
      <c r="H355" s="9">
        <f>FORECAST(A355,INDEX('18O'!C$3:C$29,MATCH(A355,'18O'!A$3:A$29,1)):INDEX('18O'!C$3:C$29,MATCH(A355,'18O'!A$3:A$29,1)+1),INDEX('18O'!A$3:A$29,MATCH(A355,'18O'!A$3:A$29,1)):INDEX('18O'!A$3:A$29,MATCH(A355,'18O'!A$3:A$29,1)+1))</f>
        <v>111.14879999999999</v>
      </c>
      <c r="I355" s="27">
        <v>1.0000000000000001E-5</v>
      </c>
      <c r="J355" s="8">
        <f>FORECAST($A355,INDEX(NG!B$2:B$17,MATCH($A355,NG!A$2:A$17,1)):INDEX(NG!B$2:B$17,MATCH($A355,NG!A$2:A$17,1)+1),INDEX(NG!A$2:A$17,MATCH($A355,NG!A$2:A$17,1)):INDEX(NG!A$2:A$17,MATCH($A355,NG!A$2:A$17,1)+1))</f>
        <v>2.4479096333659824E-5</v>
      </c>
      <c r="K355" s="8">
        <f>FORECAST($A355,INDEX(NG!D$2:D$18,MATCH($A355,NG!C$2:C$18,1)):INDEX(NG!D$2:D$18,MATCH($A355,NG!C$2:C$18,1)+1),INDEX(NG!C$2:C$18,MATCH($A355,NG!C$2:C$18,1)):INDEX(NG!C$2:C$18,MATCH($A355,NG!C$2:C$18,1)+1))</f>
        <v>9.1147642727017684E-8</v>
      </c>
      <c r="L355" s="8">
        <f>FORECAST($A355,INDEX(NG!F$2:F$14,MATCH($A355,NG!E$2:E$14,1)):INDEX(NG!F$2:F$14,MATCH($A355,NG!E$2:E$14,1)+1),INDEX(NG!E$2:E$14,MATCH($A355,NG!E$2:E$14,1)):INDEX(NG!E$2:E$14,MATCH($A355,NG!E$2:E$14,1)+1))</f>
        <v>3.3119164603296957E-7</v>
      </c>
      <c r="M355" s="8">
        <f>FORECAST($A355,INDEX(NG!H$2:H$14,MATCH($A355,NG!G$2:G$14,1)):INDEX(NG!H$2:H$14,MATCH($A355,NG!G$2:G$14,1)+1),INDEX(NG!G$2:G$14,MATCH($A355,NG!G$2:G$14,1)):INDEX(NG!G$2:G$14,MATCH($A355,NG!G$2:G$14,1)+1))</f>
        <v>2.2309020929558598E-8</v>
      </c>
      <c r="N355" s="3">
        <v>3.0000000000000001E-6</v>
      </c>
      <c r="O355" s="3">
        <v>5.0000000000000003E-10</v>
      </c>
    </row>
    <row r="356" spans="1:15" x14ac:dyDescent="0.35">
      <c r="A356">
        <v>354</v>
      </c>
      <c r="B356" s="39">
        <f t="shared" si="11"/>
        <v>-354</v>
      </c>
      <c r="C356" s="39">
        <v>0</v>
      </c>
      <c r="D356" s="39">
        <v>0</v>
      </c>
      <c r="E356" s="40">
        <v>25.637564991989418</v>
      </c>
      <c r="F356" s="7">
        <f>FORECAST(A356,INDEX(ross!I$3:I$960,MATCH(A356,ross!B$3:B$960,1)):INDEX(ross!I$3:I$960,MATCH(A356,ross!B$3:B$960,1)+1),INDEX(ross!B$3:B$960,MATCH(A356,ross!B$3:B$960,1)):INDEX(ross!B$3:B$960,MATCH(A356,ross!B$3:B$960,1)+1))</f>
        <v>5.6674787571839929</v>
      </c>
      <c r="G356" s="3">
        <f t="shared" si="10"/>
        <v>1.0000000000000001E-30</v>
      </c>
      <c r="H356" s="9">
        <f>FORECAST(A356,INDEX('18O'!C$3:C$29,MATCH(A356,'18O'!A$3:A$29,1)):INDEX('18O'!C$3:C$29,MATCH(A356,'18O'!A$3:A$29,1)+1),INDEX('18O'!A$3:A$29,MATCH(A356,'18O'!A$3:A$29,1)):INDEX('18O'!A$3:A$29,MATCH(A356,'18O'!A$3:A$29,1)+1))</f>
        <v>111.14791111111111</v>
      </c>
      <c r="I356" s="27">
        <v>1.0000000000000001E-5</v>
      </c>
      <c r="J356" s="8">
        <f>FORECAST($A356,INDEX(NG!B$2:B$17,MATCH($A356,NG!A$2:A$17,1)):INDEX(NG!B$2:B$17,MATCH($A356,NG!A$2:A$17,1)+1),INDEX(NG!A$2:A$17,MATCH($A356,NG!A$2:A$17,1)):INDEX(NG!A$2:A$17,MATCH($A356,NG!A$2:A$17,1)+1))</f>
        <v>2.4411849637173494E-5</v>
      </c>
      <c r="K356" s="8">
        <f>FORECAST($A356,INDEX(NG!D$2:D$18,MATCH($A356,NG!C$2:C$18,1)):INDEX(NG!D$2:D$18,MATCH($A356,NG!C$2:C$18,1)+1),INDEX(NG!C$2:C$18,MATCH($A356,NG!C$2:C$18,1)):INDEX(NG!C$2:C$18,MATCH($A356,NG!C$2:C$18,1)+1))</f>
        <v>9.1017291898323754E-8</v>
      </c>
      <c r="L356" s="8">
        <f>FORECAST($A356,INDEX(NG!F$2:F$14,MATCH($A356,NG!E$2:E$14,1)):INDEX(NG!F$2:F$14,MATCH($A356,NG!E$2:E$14,1)+1),INDEX(NG!E$2:E$14,MATCH($A356,NG!E$2:E$14,1)):INDEX(NG!E$2:E$14,MATCH($A356,NG!E$2:E$14,1)+1))</f>
        <v>3.3176361773350437E-7</v>
      </c>
      <c r="M356" s="8">
        <f>FORECAST($A356,INDEX(NG!H$2:H$14,MATCH($A356,NG!G$2:G$14,1)):INDEX(NG!H$2:H$14,MATCH($A356,NG!G$2:G$14,1)+1),INDEX(NG!G$2:G$14,MATCH($A356,NG!G$2:G$14,1)):INDEX(NG!G$2:G$14,MATCH($A356,NG!G$2:G$14,1)+1))</f>
        <v>2.2272577370342115E-8</v>
      </c>
      <c r="N356" s="3">
        <v>3.0000000000000001E-6</v>
      </c>
      <c r="O356" s="3">
        <v>5.0000000000000003E-10</v>
      </c>
    </row>
    <row r="357" spans="1:15" x14ac:dyDescent="0.35">
      <c r="A357">
        <v>355</v>
      </c>
      <c r="B357" s="39">
        <f t="shared" si="11"/>
        <v>-355</v>
      </c>
      <c r="C357" s="39">
        <v>0</v>
      </c>
      <c r="D357" s="39">
        <v>0</v>
      </c>
      <c r="E357" s="40">
        <v>25.644581246031365</v>
      </c>
      <c r="F357" s="7">
        <f>FORECAST(A357,INDEX(ross!I$3:I$960,MATCH(A357,ross!B$3:B$960,1)):INDEX(ross!I$3:I$960,MATCH(A357,ross!B$3:B$960,1)+1),INDEX(ross!B$3:B$960,MATCH(A357,ross!B$3:B$960,1)):INDEX(ross!B$3:B$960,MATCH(A357,ross!B$3:B$960,1)+1))</f>
        <v>5.6672363072634244</v>
      </c>
      <c r="G357" s="3">
        <f t="shared" si="10"/>
        <v>1.0000000000000001E-30</v>
      </c>
      <c r="H357" s="9">
        <f>FORECAST(A357,INDEX('18O'!C$3:C$29,MATCH(A357,'18O'!A$3:A$29,1)):INDEX('18O'!C$3:C$29,MATCH(A357,'18O'!A$3:A$29,1)+1),INDEX('18O'!A$3:A$29,MATCH(A357,'18O'!A$3:A$29,1)):INDEX('18O'!A$3:A$29,MATCH(A357,'18O'!A$3:A$29,1)+1))</f>
        <v>111.14702222222222</v>
      </c>
      <c r="I357" s="27">
        <v>1.0000000000000001E-5</v>
      </c>
      <c r="J357" s="8">
        <f>FORECAST($A357,INDEX(NG!B$2:B$17,MATCH($A357,NG!A$2:A$17,1)):INDEX(NG!B$2:B$17,MATCH($A357,NG!A$2:A$17,1)+1),INDEX(NG!A$2:A$17,MATCH($A357,NG!A$2:A$17,1)):INDEX(NG!A$2:A$17,MATCH($A357,NG!A$2:A$17,1)+1))</f>
        <v>2.4344602940687164E-5</v>
      </c>
      <c r="K357" s="8">
        <f>FORECAST($A357,INDEX(NG!D$2:D$18,MATCH($A357,NG!C$2:C$18,1)):INDEX(NG!D$2:D$18,MATCH($A357,NG!C$2:C$18,1)+1),INDEX(NG!C$2:C$18,MATCH($A357,NG!C$2:C$18,1)):INDEX(NG!C$2:C$18,MATCH($A357,NG!C$2:C$18,1)+1))</f>
        <v>9.0886941069629824E-8</v>
      </c>
      <c r="L357" s="8">
        <f>FORECAST($A357,INDEX(NG!F$2:F$14,MATCH($A357,NG!E$2:E$14,1)):INDEX(NG!F$2:F$14,MATCH($A357,NG!E$2:E$14,1)+1),INDEX(NG!E$2:E$14,MATCH($A357,NG!E$2:E$14,1)):INDEX(NG!E$2:E$14,MATCH($A357,NG!E$2:E$14,1)+1))</f>
        <v>3.3233558943403917E-7</v>
      </c>
      <c r="M357" s="8">
        <f>FORECAST($A357,INDEX(NG!H$2:H$14,MATCH($A357,NG!G$2:G$14,1)):INDEX(NG!H$2:H$14,MATCH($A357,NG!G$2:G$14,1)+1),INDEX(NG!G$2:G$14,MATCH($A357,NG!G$2:G$14,1)):INDEX(NG!G$2:G$14,MATCH($A357,NG!G$2:G$14,1)+1))</f>
        <v>2.2236133811125633E-8</v>
      </c>
      <c r="N357" s="3">
        <v>3.0000000000000001E-6</v>
      </c>
      <c r="O357" s="3">
        <v>5.0000000000000003E-10</v>
      </c>
    </row>
    <row r="358" spans="1:15" x14ac:dyDescent="0.35">
      <c r="A358">
        <v>356</v>
      </c>
      <c r="B358" s="39">
        <f t="shared" si="11"/>
        <v>-356</v>
      </c>
      <c r="C358" s="39">
        <v>0</v>
      </c>
      <c r="D358" s="39">
        <v>0</v>
      </c>
      <c r="E358" s="40">
        <v>25.651383560089606</v>
      </c>
      <c r="F358" s="7">
        <f>FORECAST(A358,INDEX(ross!I$3:I$960,MATCH(A358,ross!B$3:B$960,1)):INDEX(ross!I$3:I$960,MATCH(A358,ross!B$3:B$960,1)+1),INDEX(ross!B$3:B$960,MATCH(A358,ross!B$3:B$960,1)):INDEX(ross!B$3:B$960,MATCH(A358,ross!B$3:B$960,1)+1))</f>
        <v>5.6678259637146109</v>
      </c>
      <c r="G358" s="3">
        <f t="shared" si="10"/>
        <v>1.0000000000000001E-30</v>
      </c>
      <c r="H358" s="9">
        <f>FORECAST(A358,INDEX('18O'!C$3:C$29,MATCH(A358,'18O'!A$3:A$29,1)):INDEX('18O'!C$3:C$29,MATCH(A358,'18O'!A$3:A$29,1)+1),INDEX('18O'!A$3:A$29,MATCH(A358,'18O'!A$3:A$29,1)):INDEX('18O'!A$3:A$29,MATCH(A358,'18O'!A$3:A$29,1)+1))</f>
        <v>111.14613333333334</v>
      </c>
      <c r="I358" s="27">
        <v>1.0000000000000001E-5</v>
      </c>
      <c r="J358" s="8">
        <f>FORECAST($A358,INDEX(NG!B$2:B$17,MATCH($A358,NG!A$2:A$17,1)):INDEX(NG!B$2:B$17,MATCH($A358,NG!A$2:A$17,1)+1),INDEX(NG!A$2:A$17,MATCH($A358,NG!A$2:A$17,1)):INDEX(NG!A$2:A$17,MATCH($A358,NG!A$2:A$17,1)+1))</f>
        <v>2.4277356244200834E-5</v>
      </c>
      <c r="K358" s="8">
        <f>FORECAST($A358,INDEX(NG!D$2:D$18,MATCH($A358,NG!C$2:C$18,1)):INDEX(NG!D$2:D$18,MATCH($A358,NG!C$2:C$18,1)+1),INDEX(NG!C$2:C$18,MATCH($A358,NG!C$2:C$18,1)):INDEX(NG!C$2:C$18,MATCH($A358,NG!C$2:C$18,1)+1))</f>
        <v>9.0756590240935893E-8</v>
      </c>
      <c r="L358" s="8">
        <f>FORECAST($A358,INDEX(NG!F$2:F$14,MATCH($A358,NG!E$2:E$14,1)):INDEX(NG!F$2:F$14,MATCH($A358,NG!E$2:E$14,1)+1),INDEX(NG!E$2:E$14,MATCH($A358,NG!E$2:E$14,1)):INDEX(NG!E$2:E$14,MATCH($A358,NG!E$2:E$14,1)+1))</f>
        <v>3.3290756113457398E-7</v>
      </c>
      <c r="M358" s="8">
        <f>FORECAST($A358,INDEX(NG!H$2:H$14,MATCH($A358,NG!G$2:G$14,1)):INDEX(NG!H$2:H$14,MATCH($A358,NG!G$2:G$14,1)+1),INDEX(NG!G$2:G$14,MATCH($A358,NG!G$2:G$14,1)):INDEX(NG!G$2:G$14,MATCH($A358,NG!G$2:G$14,1)+1))</f>
        <v>2.2199690251909154E-8</v>
      </c>
      <c r="N358" s="3">
        <v>3.0000000000000001E-6</v>
      </c>
      <c r="O358" s="3">
        <v>5.0000000000000003E-10</v>
      </c>
    </row>
    <row r="359" spans="1:15" x14ac:dyDescent="0.35">
      <c r="A359">
        <v>357</v>
      </c>
      <c r="B359" s="39">
        <f t="shared" si="11"/>
        <v>-357</v>
      </c>
      <c r="C359" s="39">
        <v>0</v>
      </c>
      <c r="D359" s="39">
        <v>0</v>
      </c>
      <c r="E359" s="40">
        <v>25.658919707388542</v>
      </c>
      <c r="F359" s="7">
        <f>FORECAST(A359,INDEX(ross!I$3:I$960,MATCH(A359,ross!B$3:B$960,1)):INDEX(ross!I$3:I$960,MATCH(A359,ross!B$3:B$960,1)+1),INDEX(ross!B$3:B$960,MATCH(A359,ross!B$3:B$960,1)):INDEX(ross!B$3:B$960,MATCH(A359,ross!B$3:B$960,1)+1))</f>
        <v>5.6694456556892403</v>
      </c>
      <c r="G359" s="3">
        <f t="shared" si="10"/>
        <v>1.0000000000000001E-30</v>
      </c>
      <c r="H359" s="9">
        <f>FORECAST(A359,INDEX('18O'!C$3:C$29,MATCH(A359,'18O'!A$3:A$29,1)):INDEX('18O'!C$3:C$29,MATCH(A359,'18O'!A$3:A$29,1)+1),INDEX('18O'!A$3:A$29,MATCH(A359,'18O'!A$3:A$29,1)):INDEX('18O'!A$3:A$29,MATCH(A359,'18O'!A$3:A$29,1)+1))</f>
        <v>111.14524444444444</v>
      </c>
      <c r="I359" s="27">
        <v>1.0000000000000001E-5</v>
      </c>
      <c r="J359" s="8">
        <f>FORECAST($A359,INDEX(NG!B$2:B$17,MATCH($A359,NG!A$2:A$17,1)):INDEX(NG!B$2:B$17,MATCH($A359,NG!A$2:A$17,1)+1),INDEX(NG!A$2:A$17,MATCH($A359,NG!A$2:A$17,1)):INDEX(NG!A$2:A$17,MATCH($A359,NG!A$2:A$17,1)+1))</f>
        <v>2.4210109547714508E-5</v>
      </c>
      <c r="K359" s="8">
        <f>FORECAST($A359,INDEX(NG!D$2:D$18,MATCH($A359,NG!C$2:C$18,1)):INDEX(NG!D$2:D$18,MATCH($A359,NG!C$2:C$18,1)+1),INDEX(NG!C$2:C$18,MATCH($A359,NG!C$2:C$18,1)):INDEX(NG!C$2:C$18,MATCH($A359,NG!C$2:C$18,1)+1))</f>
        <v>9.0626239412241963E-8</v>
      </c>
      <c r="L359" s="8">
        <f>FORECAST($A359,INDEX(NG!F$2:F$14,MATCH($A359,NG!E$2:E$14,1)):INDEX(NG!F$2:F$14,MATCH($A359,NG!E$2:E$14,1)+1),INDEX(NG!E$2:E$14,MATCH($A359,NG!E$2:E$14,1)):INDEX(NG!E$2:E$14,MATCH($A359,NG!E$2:E$14,1)+1))</f>
        <v>3.3347953283510878E-7</v>
      </c>
      <c r="M359" s="8">
        <f>FORECAST($A359,INDEX(NG!H$2:H$14,MATCH($A359,NG!G$2:G$14,1)):INDEX(NG!H$2:H$14,MATCH($A359,NG!G$2:G$14,1)+1),INDEX(NG!G$2:G$14,MATCH($A359,NG!G$2:G$14,1)):INDEX(NG!G$2:G$14,MATCH($A359,NG!G$2:G$14,1)+1))</f>
        <v>2.2163246692692675E-8</v>
      </c>
      <c r="N359" s="3">
        <v>3.0000000000000001E-6</v>
      </c>
      <c r="O359" s="3">
        <v>5.0000000000000003E-10</v>
      </c>
    </row>
    <row r="360" spans="1:15" x14ac:dyDescent="0.35">
      <c r="A360">
        <v>358</v>
      </c>
      <c r="B360" s="39">
        <f t="shared" si="11"/>
        <v>-358</v>
      </c>
      <c r="C360" s="39">
        <v>0</v>
      </c>
      <c r="D360" s="39">
        <v>0</v>
      </c>
      <c r="E360" s="40">
        <v>25.668383055064279</v>
      </c>
      <c r="F360" s="7">
        <f>FORECAST(A360,INDEX(ross!I$3:I$960,MATCH(A360,ross!B$3:B$960,1)):INDEX(ross!I$3:I$960,MATCH(A360,ross!B$3:B$960,1)+1),INDEX(ross!B$3:B$960,MATCH(A360,ross!B$3:B$960,1)):INDEX(ross!B$3:B$960,MATCH(A360,ross!B$3:B$960,1)+1))</f>
        <v>5.6690102600919179</v>
      </c>
      <c r="G360" s="3">
        <f t="shared" si="10"/>
        <v>1.0000000000000001E-30</v>
      </c>
      <c r="H360" s="9">
        <f>FORECAST(A360,INDEX('18O'!C$3:C$29,MATCH(A360,'18O'!A$3:A$29,1)):INDEX('18O'!C$3:C$29,MATCH(A360,'18O'!A$3:A$29,1)+1),INDEX('18O'!A$3:A$29,MATCH(A360,'18O'!A$3:A$29,1)):INDEX('18O'!A$3:A$29,MATCH(A360,'18O'!A$3:A$29,1)+1))</f>
        <v>111.14435555555556</v>
      </c>
      <c r="I360" s="27">
        <v>1.0000000000000001E-5</v>
      </c>
      <c r="J360" s="8">
        <f>FORECAST($A360,INDEX(NG!B$2:B$17,MATCH($A360,NG!A$2:A$17,1)):INDEX(NG!B$2:B$17,MATCH($A360,NG!A$2:A$17,1)+1),INDEX(NG!A$2:A$17,MATCH($A360,NG!A$2:A$17,1)):INDEX(NG!A$2:A$17,MATCH($A360,NG!A$2:A$17,1)+1))</f>
        <v>2.4142862851228178E-5</v>
      </c>
      <c r="K360" s="8">
        <f>FORECAST($A360,INDEX(NG!D$2:D$18,MATCH($A360,NG!C$2:C$18,1)):INDEX(NG!D$2:D$18,MATCH($A360,NG!C$2:C$18,1)+1),INDEX(NG!C$2:C$18,MATCH($A360,NG!C$2:C$18,1)):INDEX(NG!C$2:C$18,MATCH($A360,NG!C$2:C$18,1)+1))</f>
        <v>9.0495888583548032E-8</v>
      </c>
      <c r="L360" s="8">
        <f>FORECAST($A360,INDEX(NG!F$2:F$14,MATCH($A360,NG!E$2:E$14,1)):INDEX(NG!F$2:F$14,MATCH($A360,NG!E$2:E$14,1)+1),INDEX(NG!E$2:E$14,MATCH($A360,NG!E$2:E$14,1)):INDEX(NG!E$2:E$14,MATCH($A360,NG!E$2:E$14,1)+1))</f>
        <v>3.3405150453564358E-7</v>
      </c>
      <c r="M360" s="8">
        <f>FORECAST($A360,INDEX(NG!H$2:H$14,MATCH($A360,NG!G$2:G$14,1)):INDEX(NG!H$2:H$14,MATCH($A360,NG!G$2:G$14,1)+1),INDEX(NG!G$2:G$14,MATCH($A360,NG!G$2:G$14,1)):INDEX(NG!G$2:G$14,MATCH($A360,NG!G$2:G$14,1)+1))</f>
        <v>2.2126803133476193E-8</v>
      </c>
      <c r="N360" s="3">
        <v>3.0000000000000001E-6</v>
      </c>
      <c r="O360" s="3">
        <v>5.0000000000000003E-10</v>
      </c>
    </row>
    <row r="361" spans="1:15" x14ac:dyDescent="0.35">
      <c r="A361">
        <v>359</v>
      </c>
      <c r="B361" s="39">
        <f t="shared" si="11"/>
        <v>-359</v>
      </c>
      <c r="C361" s="39">
        <v>0</v>
      </c>
      <c r="D361" s="39">
        <v>0</v>
      </c>
      <c r="E361" s="40">
        <v>25.677827662765047</v>
      </c>
      <c r="F361" s="7">
        <f>FORECAST(A361,INDEX(ross!I$3:I$960,MATCH(A361,ross!B$3:B$960,1)):INDEX(ross!I$3:I$960,MATCH(A361,ross!B$3:B$960,1)+1),INDEX(ross!B$3:B$960,MATCH(A361,ross!B$3:B$960,1)):INDEX(ross!B$3:B$960,MATCH(A361,ross!B$3:B$960,1)+1))</f>
        <v>5.6686280649653327</v>
      </c>
      <c r="G361" s="3">
        <f t="shared" si="10"/>
        <v>1.0000000000000001E-30</v>
      </c>
      <c r="H361" s="9">
        <f>FORECAST(A361,INDEX('18O'!C$3:C$29,MATCH(A361,'18O'!A$3:A$29,1)):INDEX('18O'!C$3:C$29,MATCH(A361,'18O'!A$3:A$29,1)+1),INDEX('18O'!A$3:A$29,MATCH(A361,'18O'!A$3:A$29,1)):INDEX('18O'!A$3:A$29,MATCH(A361,'18O'!A$3:A$29,1)+1))</f>
        <v>111.14346666666667</v>
      </c>
      <c r="I361" s="27">
        <v>1.0000000000000001E-5</v>
      </c>
      <c r="J361" s="8">
        <f>FORECAST($A361,INDEX(NG!B$2:B$17,MATCH($A361,NG!A$2:A$17,1)):INDEX(NG!B$2:B$17,MATCH($A361,NG!A$2:A$17,1)+1),INDEX(NG!A$2:A$17,MATCH($A361,NG!A$2:A$17,1)):INDEX(NG!A$2:A$17,MATCH($A361,NG!A$2:A$17,1)+1))</f>
        <v>2.4075616154741848E-5</v>
      </c>
      <c r="K361" s="8">
        <f>FORECAST($A361,INDEX(NG!D$2:D$18,MATCH($A361,NG!C$2:C$18,1)):INDEX(NG!D$2:D$18,MATCH($A361,NG!C$2:C$18,1)+1),INDEX(NG!C$2:C$18,MATCH($A361,NG!C$2:C$18,1)):INDEX(NG!C$2:C$18,MATCH($A361,NG!C$2:C$18,1)+1))</f>
        <v>9.0365537754854102E-8</v>
      </c>
      <c r="L361" s="8">
        <f>FORECAST($A361,INDEX(NG!F$2:F$14,MATCH($A361,NG!E$2:E$14,1)):INDEX(NG!F$2:F$14,MATCH($A361,NG!E$2:E$14,1)+1),INDEX(NG!E$2:E$14,MATCH($A361,NG!E$2:E$14,1)):INDEX(NG!E$2:E$14,MATCH($A361,NG!E$2:E$14,1)+1))</f>
        <v>3.3462347623617838E-7</v>
      </c>
      <c r="M361" s="8">
        <f>FORECAST($A361,INDEX(NG!H$2:H$14,MATCH($A361,NG!G$2:G$14,1)):INDEX(NG!H$2:H$14,MATCH($A361,NG!G$2:G$14,1)+1),INDEX(NG!G$2:G$14,MATCH($A361,NG!G$2:G$14,1)):INDEX(NG!G$2:G$14,MATCH($A361,NG!G$2:G$14,1)+1))</f>
        <v>2.2090359574259711E-8</v>
      </c>
      <c r="N361" s="3">
        <v>3.0000000000000001E-6</v>
      </c>
      <c r="O361" s="3">
        <v>5.0000000000000003E-10</v>
      </c>
    </row>
    <row r="362" spans="1:15" x14ac:dyDescent="0.35">
      <c r="A362">
        <v>360</v>
      </c>
      <c r="B362" s="39">
        <f t="shared" si="11"/>
        <v>-360</v>
      </c>
      <c r="C362" s="39">
        <v>0</v>
      </c>
      <c r="D362" s="39">
        <v>0</v>
      </c>
      <c r="E362" s="40">
        <v>25.680574173532946</v>
      </c>
      <c r="F362" s="7">
        <f>FORECAST(A362,INDEX(ross!I$3:I$960,MATCH(A362,ross!B$3:B$960,1)):INDEX(ross!I$3:I$960,MATCH(A362,ross!B$3:B$960,1)+1),INDEX(ross!B$3:B$960,MATCH(A362,ross!B$3:B$960,1)):INDEX(ross!B$3:B$960,MATCH(A362,ross!B$3:B$960,1)+1))</f>
        <v>5.6688985364530247</v>
      </c>
      <c r="G362" s="3">
        <f t="shared" si="10"/>
        <v>1.0000000000000001E-30</v>
      </c>
      <c r="H362" s="9">
        <f>FORECAST(A362,INDEX('18O'!C$3:C$29,MATCH(A362,'18O'!A$3:A$29,1)):INDEX('18O'!C$3:C$29,MATCH(A362,'18O'!A$3:A$29,1)+1),INDEX('18O'!A$3:A$29,MATCH(A362,'18O'!A$3:A$29,1)):INDEX('18O'!A$3:A$29,MATCH(A362,'18O'!A$3:A$29,1)+1))</f>
        <v>111.14257777777777</v>
      </c>
      <c r="I362" s="27">
        <v>1.0000000000000001E-5</v>
      </c>
      <c r="J362" s="8">
        <f>FORECAST($A362,INDEX(NG!B$2:B$17,MATCH($A362,NG!A$2:A$17,1)):INDEX(NG!B$2:B$17,MATCH($A362,NG!A$2:A$17,1)+1),INDEX(NG!A$2:A$17,MATCH($A362,NG!A$2:A$17,1)):INDEX(NG!A$2:A$17,MATCH($A362,NG!A$2:A$17,1)+1))</f>
        <v>2.4008369458255518E-5</v>
      </c>
      <c r="K362" s="8">
        <f>FORECAST($A362,INDEX(NG!D$2:D$18,MATCH($A362,NG!C$2:C$18,1)):INDEX(NG!D$2:D$18,MATCH($A362,NG!C$2:C$18,1)+1),INDEX(NG!C$2:C$18,MATCH($A362,NG!C$2:C$18,1)):INDEX(NG!C$2:C$18,MATCH($A362,NG!C$2:C$18,1)+1))</f>
        <v>9.0235186926160171E-8</v>
      </c>
      <c r="L362" s="8">
        <f>FORECAST($A362,INDEX(NG!F$2:F$14,MATCH($A362,NG!E$2:E$14,1)):INDEX(NG!F$2:F$14,MATCH($A362,NG!E$2:E$14,1)+1),INDEX(NG!E$2:E$14,MATCH($A362,NG!E$2:E$14,1)):INDEX(NG!E$2:E$14,MATCH($A362,NG!E$2:E$14,1)+1))</f>
        <v>3.3519544793671318E-7</v>
      </c>
      <c r="M362" s="8">
        <f>FORECAST($A362,INDEX(NG!H$2:H$14,MATCH($A362,NG!G$2:G$14,1)):INDEX(NG!H$2:H$14,MATCH($A362,NG!G$2:G$14,1)+1),INDEX(NG!G$2:G$14,MATCH($A362,NG!G$2:G$14,1)):INDEX(NG!G$2:G$14,MATCH($A362,NG!G$2:G$14,1)+1))</f>
        <v>2.2053916015043232E-8</v>
      </c>
      <c r="N362" s="3">
        <v>3.0000000000000001E-6</v>
      </c>
      <c r="O362" s="3">
        <v>5.0000000000000003E-10</v>
      </c>
    </row>
    <row r="363" spans="1:15" x14ac:dyDescent="0.35">
      <c r="A363">
        <v>361</v>
      </c>
      <c r="B363" s="39">
        <f t="shared" si="11"/>
        <v>-361</v>
      </c>
      <c r="C363" s="39">
        <v>0</v>
      </c>
      <c r="D363" s="39">
        <v>0</v>
      </c>
      <c r="E363" s="40">
        <v>25.683320684300845</v>
      </c>
      <c r="F363" s="7">
        <f>FORECAST(A363,INDEX(ross!I$3:I$960,MATCH(A363,ross!B$3:B$960,1)):INDEX(ross!I$3:I$960,MATCH(A363,ross!B$3:B$960,1)+1),INDEX(ross!B$3:B$960,MATCH(A363,ross!B$3:B$960,1)):INDEX(ross!B$3:B$960,MATCH(A363,ross!B$3:B$960,1)+1))</f>
        <v>5.6715145883514202</v>
      </c>
      <c r="G363" s="3">
        <f t="shared" si="10"/>
        <v>1.0000000000000001E-30</v>
      </c>
      <c r="H363" s="9">
        <f>FORECAST(A363,INDEX('18O'!C$3:C$29,MATCH(A363,'18O'!A$3:A$29,1)):INDEX('18O'!C$3:C$29,MATCH(A363,'18O'!A$3:A$29,1)+1),INDEX('18O'!A$3:A$29,MATCH(A363,'18O'!A$3:A$29,1)):INDEX('18O'!A$3:A$29,MATCH(A363,'18O'!A$3:A$29,1)+1))</f>
        <v>111.14168888888889</v>
      </c>
      <c r="I363" s="27">
        <v>1.0000000000000001E-5</v>
      </c>
      <c r="J363" s="8">
        <f>FORECAST($A363,INDEX(NG!B$2:B$17,MATCH($A363,NG!A$2:A$17,1)):INDEX(NG!B$2:B$17,MATCH($A363,NG!A$2:A$17,1)+1),INDEX(NG!A$2:A$17,MATCH($A363,NG!A$2:A$17,1)):INDEX(NG!A$2:A$17,MATCH($A363,NG!A$2:A$17,1)+1))</f>
        <v>2.3941122761769188E-5</v>
      </c>
      <c r="K363" s="8">
        <f>FORECAST($A363,INDEX(NG!D$2:D$18,MATCH($A363,NG!C$2:C$18,1)):INDEX(NG!D$2:D$18,MATCH($A363,NG!C$2:C$18,1)+1),INDEX(NG!C$2:C$18,MATCH($A363,NG!C$2:C$18,1)):INDEX(NG!C$2:C$18,MATCH($A363,NG!C$2:C$18,1)+1))</f>
        <v>9.0104836097466228E-8</v>
      </c>
      <c r="L363" s="8">
        <f>FORECAST($A363,INDEX(NG!F$2:F$14,MATCH($A363,NG!E$2:E$14,1)):INDEX(NG!F$2:F$14,MATCH($A363,NG!E$2:E$14,1)+1),INDEX(NG!E$2:E$14,MATCH($A363,NG!E$2:E$14,1)):INDEX(NG!E$2:E$14,MATCH($A363,NG!E$2:E$14,1)+1))</f>
        <v>3.3576741963724798E-7</v>
      </c>
      <c r="M363" s="8">
        <f>FORECAST($A363,INDEX(NG!H$2:H$14,MATCH($A363,NG!G$2:G$14,1)):INDEX(NG!H$2:H$14,MATCH($A363,NG!G$2:G$14,1)+1),INDEX(NG!G$2:G$14,MATCH($A363,NG!G$2:G$14,1)):INDEX(NG!G$2:G$14,MATCH($A363,NG!G$2:G$14,1)+1))</f>
        <v>2.201747245582675E-8</v>
      </c>
      <c r="N363" s="3">
        <v>3.0000000000000001E-6</v>
      </c>
      <c r="O363" s="3">
        <v>5.0000000000000003E-10</v>
      </c>
    </row>
    <row r="364" spans="1:15" x14ac:dyDescent="0.35">
      <c r="A364">
        <v>362</v>
      </c>
      <c r="B364" s="39">
        <f t="shared" si="11"/>
        <v>-362</v>
      </c>
      <c r="C364" s="39">
        <v>0</v>
      </c>
      <c r="D364" s="39">
        <v>0</v>
      </c>
      <c r="E364" s="40">
        <v>25.688293886316686</v>
      </c>
      <c r="F364" s="7">
        <f>FORECAST(A364,INDEX(ross!I$3:I$960,MATCH(A364,ross!B$3:B$960,1)):INDEX(ross!I$3:I$960,MATCH(A364,ross!B$3:B$960,1)+1),INDEX(ross!B$3:B$960,MATCH(A364,ross!B$3:B$960,1)):INDEX(ross!B$3:B$960,MATCH(A364,ross!B$3:B$960,1)+1))</f>
        <v>5.6727552694717609</v>
      </c>
      <c r="G364" s="3">
        <f t="shared" si="10"/>
        <v>1.0000000000000001E-30</v>
      </c>
      <c r="H364" s="9">
        <f>FORECAST(A364,INDEX('18O'!C$3:C$29,MATCH(A364,'18O'!A$3:A$29,1)):INDEX('18O'!C$3:C$29,MATCH(A364,'18O'!A$3:A$29,1)+1),INDEX('18O'!A$3:A$29,MATCH(A364,'18O'!A$3:A$29,1)):INDEX('18O'!A$3:A$29,MATCH(A364,'18O'!A$3:A$29,1)+1))</f>
        <v>111.1408</v>
      </c>
      <c r="I364" s="27">
        <v>1.0000000000000001E-5</v>
      </c>
      <c r="J364" s="8">
        <f>FORECAST($A364,INDEX(NG!B$2:B$17,MATCH($A364,NG!A$2:A$17,1)):INDEX(NG!B$2:B$17,MATCH($A364,NG!A$2:A$17,1)+1),INDEX(NG!A$2:A$17,MATCH($A364,NG!A$2:A$17,1)):INDEX(NG!A$2:A$17,MATCH($A364,NG!A$2:A$17,1)+1))</f>
        <v>2.3873876065282858E-5</v>
      </c>
      <c r="K364" s="8">
        <f>FORECAST($A364,INDEX(NG!D$2:D$18,MATCH($A364,NG!C$2:C$18,1)):INDEX(NG!D$2:D$18,MATCH($A364,NG!C$2:C$18,1)+1),INDEX(NG!C$2:C$18,MATCH($A364,NG!C$2:C$18,1)):INDEX(NG!C$2:C$18,MATCH($A364,NG!C$2:C$18,1)+1))</f>
        <v>8.9974485268772297E-8</v>
      </c>
      <c r="L364" s="8">
        <f>FORECAST($A364,INDEX(NG!F$2:F$14,MATCH($A364,NG!E$2:E$14,1)):INDEX(NG!F$2:F$14,MATCH($A364,NG!E$2:E$14,1)+1),INDEX(NG!E$2:E$14,MATCH($A364,NG!E$2:E$14,1)):INDEX(NG!E$2:E$14,MATCH($A364,NG!E$2:E$14,1)+1))</f>
        <v>3.3633939133778278E-7</v>
      </c>
      <c r="M364" s="8">
        <f>FORECAST($A364,INDEX(NG!H$2:H$14,MATCH($A364,NG!G$2:G$14,1)):INDEX(NG!H$2:H$14,MATCH($A364,NG!G$2:G$14,1)+1),INDEX(NG!G$2:G$14,MATCH($A364,NG!G$2:G$14,1)):INDEX(NG!G$2:G$14,MATCH($A364,NG!G$2:G$14,1)+1))</f>
        <v>2.1981028896610268E-8</v>
      </c>
      <c r="N364" s="3">
        <v>3.0000000000000001E-6</v>
      </c>
      <c r="O364" s="3">
        <v>5.0000000000000003E-10</v>
      </c>
    </row>
    <row r="365" spans="1:15" x14ac:dyDescent="0.35">
      <c r="A365">
        <v>363</v>
      </c>
      <c r="B365" s="39">
        <f t="shared" si="11"/>
        <v>-363</v>
      </c>
      <c r="C365" s="39">
        <v>0</v>
      </c>
      <c r="D365" s="39">
        <v>0</v>
      </c>
      <c r="E365" s="40">
        <v>25.694775829475031</v>
      </c>
      <c r="F365" s="7">
        <f>FORECAST(A365,INDEX(ross!I$3:I$960,MATCH(A365,ross!B$3:B$960,1)):INDEX(ross!I$3:I$960,MATCH(A365,ross!B$3:B$960,1)+1),INDEX(ross!B$3:B$960,MATCH(A365,ross!B$3:B$960,1)):INDEX(ross!B$3:B$960,MATCH(A365,ross!B$3:B$960,1)+1))</f>
        <v>5.674119944930025</v>
      </c>
      <c r="G365" s="3">
        <f t="shared" si="10"/>
        <v>1.0000000000000001E-30</v>
      </c>
      <c r="H365" s="9">
        <f>FORECAST(A365,INDEX('18O'!C$3:C$29,MATCH(A365,'18O'!A$3:A$29,1)):INDEX('18O'!C$3:C$29,MATCH(A365,'18O'!A$3:A$29,1)+1),INDEX('18O'!A$3:A$29,MATCH(A365,'18O'!A$3:A$29,1)):INDEX('18O'!A$3:A$29,MATCH(A365,'18O'!A$3:A$29,1)+1))</f>
        <v>111.13991111111112</v>
      </c>
      <c r="I365" s="27">
        <v>1.0000000000000001E-5</v>
      </c>
      <c r="J365" s="8">
        <f>FORECAST($A365,INDEX(NG!B$2:B$17,MATCH($A365,NG!A$2:A$17,1)):INDEX(NG!B$2:B$17,MATCH($A365,NG!A$2:A$17,1)+1),INDEX(NG!A$2:A$17,MATCH($A365,NG!A$2:A$17,1)):INDEX(NG!A$2:A$17,MATCH($A365,NG!A$2:A$17,1)+1))</f>
        <v>2.3806629368796528E-5</v>
      </c>
      <c r="K365" s="8">
        <f>FORECAST($A365,INDEX(NG!D$2:D$18,MATCH($A365,NG!C$2:C$18,1)):INDEX(NG!D$2:D$18,MATCH($A365,NG!C$2:C$18,1)+1),INDEX(NG!C$2:C$18,MATCH($A365,NG!C$2:C$18,1)):INDEX(NG!C$2:C$18,MATCH($A365,NG!C$2:C$18,1)+1))</f>
        <v>8.9844134440078367E-8</v>
      </c>
      <c r="L365" s="8">
        <f>FORECAST($A365,INDEX(NG!F$2:F$14,MATCH($A365,NG!E$2:E$14,1)):INDEX(NG!F$2:F$14,MATCH($A365,NG!E$2:E$14,1)+1),INDEX(NG!E$2:E$14,MATCH($A365,NG!E$2:E$14,1)):INDEX(NG!E$2:E$14,MATCH($A365,NG!E$2:E$14,1)+1))</f>
        <v>3.3691136303831759E-7</v>
      </c>
      <c r="M365" s="8">
        <f>FORECAST($A365,INDEX(NG!H$2:H$14,MATCH($A365,NG!G$2:G$14,1)):INDEX(NG!H$2:H$14,MATCH($A365,NG!G$2:G$14,1)+1),INDEX(NG!G$2:G$14,MATCH($A365,NG!G$2:G$14,1)):INDEX(NG!G$2:G$14,MATCH($A365,NG!G$2:G$14,1)+1))</f>
        <v>2.1944585337393789E-8</v>
      </c>
      <c r="N365" s="3">
        <v>3.0000000000000001E-6</v>
      </c>
      <c r="O365" s="3">
        <v>5.0000000000000003E-10</v>
      </c>
    </row>
    <row r="366" spans="1:15" x14ac:dyDescent="0.35">
      <c r="A366">
        <v>364</v>
      </c>
      <c r="B366" s="39">
        <f t="shared" si="11"/>
        <v>-364</v>
      </c>
      <c r="C366" s="39">
        <v>0</v>
      </c>
      <c r="D366" s="39">
        <v>0</v>
      </c>
      <c r="E366" s="40">
        <v>25.701257772633376</v>
      </c>
      <c r="F366" s="7">
        <f>FORECAST(A366,INDEX(ross!I$3:I$960,MATCH(A366,ross!B$3:B$960,1)):INDEX(ross!I$3:I$960,MATCH(A366,ross!B$3:B$960,1)+1),INDEX(ross!B$3:B$960,MATCH(A366,ross!B$3:B$960,1)):INDEX(ross!B$3:B$960,MATCH(A366,ross!B$3:B$960,1)+1))</f>
        <v>5.6749785764212941</v>
      </c>
      <c r="G366" s="3">
        <f t="shared" si="10"/>
        <v>1.0000000000000001E-30</v>
      </c>
      <c r="H366" s="9">
        <f>FORECAST(A366,INDEX('18O'!C$3:C$29,MATCH(A366,'18O'!A$3:A$29,1)):INDEX('18O'!C$3:C$29,MATCH(A366,'18O'!A$3:A$29,1)+1),INDEX('18O'!A$3:A$29,MATCH(A366,'18O'!A$3:A$29,1)):INDEX('18O'!A$3:A$29,MATCH(A366,'18O'!A$3:A$29,1)+1))</f>
        <v>111.13902222222222</v>
      </c>
      <c r="I366" s="27">
        <v>1.0000000000000001E-5</v>
      </c>
      <c r="J366" s="8">
        <f>FORECAST($A366,INDEX(NG!B$2:B$17,MATCH($A366,NG!A$2:A$17,1)):INDEX(NG!B$2:B$17,MATCH($A366,NG!A$2:A$17,1)+1),INDEX(NG!A$2:A$17,MATCH($A366,NG!A$2:A$17,1)):INDEX(NG!A$2:A$17,MATCH($A366,NG!A$2:A$17,1)+1))</f>
        <v>2.3739382672310202E-5</v>
      </c>
      <c r="K366" s="8">
        <f>FORECAST($A366,INDEX(NG!D$2:D$18,MATCH($A366,NG!C$2:C$18,1)):INDEX(NG!D$2:D$18,MATCH($A366,NG!C$2:C$18,1)+1),INDEX(NG!C$2:C$18,MATCH($A366,NG!C$2:C$18,1)):INDEX(NG!C$2:C$18,MATCH($A366,NG!C$2:C$18,1)+1))</f>
        <v>8.9713783611384436E-8</v>
      </c>
      <c r="L366" s="8">
        <f>FORECAST($A366,INDEX(NG!F$2:F$14,MATCH($A366,NG!E$2:E$14,1)):INDEX(NG!F$2:F$14,MATCH($A366,NG!E$2:E$14,1)+1),INDEX(NG!E$2:E$14,MATCH($A366,NG!E$2:E$14,1)):INDEX(NG!E$2:E$14,MATCH($A366,NG!E$2:E$14,1)+1))</f>
        <v>3.3748333473885239E-7</v>
      </c>
      <c r="M366" s="8">
        <f>FORECAST($A366,INDEX(NG!H$2:H$14,MATCH($A366,NG!G$2:G$14,1)):INDEX(NG!H$2:H$14,MATCH($A366,NG!G$2:G$14,1)+1),INDEX(NG!G$2:G$14,MATCH($A366,NG!G$2:G$14,1)):INDEX(NG!G$2:G$14,MATCH($A366,NG!G$2:G$14,1)+1))</f>
        <v>2.190814177817731E-8</v>
      </c>
      <c r="N366" s="3">
        <v>3.0000000000000001E-6</v>
      </c>
      <c r="O366" s="3">
        <v>5.0000000000000003E-10</v>
      </c>
    </row>
    <row r="367" spans="1:15" x14ac:dyDescent="0.35">
      <c r="A367">
        <v>365</v>
      </c>
      <c r="B367" s="39">
        <f t="shared" si="11"/>
        <v>-365</v>
      </c>
      <c r="C367" s="39">
        <v>0</v>
      </c>
      <c r="D367" s="39">
        <v>0</v>
      </c>
      <c r="E367" s="40">
        <v>25.711405954062876</v>
      </c>
      <c r="F367" s="7">
        <f>FORECAST(A367,INDEX(ross!I$3:I$960,MATCH(A367,ross!B$3:B$960,1)):INDEX(ross!I$3:I$960,MATCH(A367,ross!B$3:B$960,1)+1),INDEX(ross!B$3:B$960,MATCH(A367,ross!B$3:B$960,1)):INDEX(ross!B$3:B$960,MATCH(A367,ross!B$3:B$960,1)+1))</f>
        <v>5.6770796524907592</v>
      </c>
      <c r="G367" s="3">
        <f t="shared" si="10"/>
        <v>1.0000000000000001E-30</v>
      </c>
      <c r="H367" s="9">
        <f>FORECAST(A367,INDEX('18O'!C$3:C$29,MATCH(A367,'18O'!A$3:A$29,1)):INDEX('18O'!C$3:C$29,MATCH(A367,'18O'!A$3:A$29,1)+1),INDEX('18O'!A$3:A$29,MATCH(A367,'18O'!A$3:A$29,1)):INDEX('18O'!A$3:A$29,MATCH(A367,'18O'!A$3:A$29,1)+1))</f>
        <v>111.13813333333334</v>
      </c>
      <c r="I367" s="27">
        <v>1.0000000000000001E-5</v>
      </c>
      <c r="J367" s="8">
        <f>FORECAST($A367,INDEX(NG!B$2:B$17,MATCH($A367,NG!A$2:A$17,1)):INDEX(NG!B$2:B$17,MATCH($A367,NG!A$2:A$17,1)+1),INDEX(NG!A$2:A$17,MATCH($A367,NG!A$2:A$17,1)):INDEX(NG!A$2:A$17,MATCH($A367,NG!A$2:A$17,1)+1))</f>
        <v>2.3672135975823872E-5</v>
      </c>
      <c r="K367" s="8">
        <f>FORECAST($A367,INDEX(NG!D$2:D$18,MATCH($A367,NG!C$2:C$18,1)):INDEX(NG!D$2:D$18,MATCH($A367,NG!C$2:C$18,1)+1),INDEX(NG!C$2:C$18,MATCH($A367,NG!C$2:C$18,1)):INDEX(NG!C$2:C$18,MATCH($A367,NG!C$2:C$18,1)+1))</f>
        <v>8.9583432782690506E-8</v>
      </c>
      <c r="L367" s="8">
        <f>FORECAST($A367,INDEX(NG!F$2:F$14,MATCH($A367,NG!E$2:E$14,1)):INDEX(NG!F$2:F$14,MATCH($A367,NG!E$2:E$14,1)+1),INDEX(NG!E$2:E$14,MATCH($A367,NG!E$2:E$14,1)):INDEX(NG!E$2:E$14,MATCH($A367,NG!E$2:E$14,1)+1))</f>
        <v>3.3805530643938719E-7</v>
      </c>
      <c r="M367" s="8">
        <f>FORECAST($A367,INDEX(NG!H$2:H$14,MATCH($A367,NG!G$2:G$14,1)):INDEX(NG!H$2:H$14,MATCH($A367,NG!G$2:G$14,1)+1),INDEX(NG!G$2:G$14,MATCH($A367,NG!G$2:G$14,1)):INDEX(NG!G$2:G$14,MATCH($A367,NG!G$2:G$14,1)+1))</f>
        <v>2.1871698218960828E-8</v>
      </c>
      <c r="N367" s="3">
        <v>3.0000000000000001E-6</v>
      </c>
      <c r="O367" s="3">
        <v>5.0000000000000003E-10</v>
      </c>
    </row>
    <row r="368" spans="1:15" x14ac:dyDescent="0.35">
      <c r="A368">
        <v>366</v>
      </c>
      <c r="B368" s="39">
        <f t="shared" si="11"/>
        <v>-366</v>
      </c>
      <c r="C368" s="39">
        <v>0</v>
      </c>
      <c r="D368" s="39">
        <v>0</v>
      </c>
      <c r="E368" s="40">
        <v>25.722538713244504</v>
      </c>
      <c r="F368" s="7">
        <f>FORECAST(A368,INDEX(ross!I$3:I$960,MATCH(A368,ross!B$3:B$960,1)):INDEX(ross!I$3:I$960,MATCH(A368,ross!B$3:B$960,1)+1),INDEX(ross!B$3:B$960,MATCH(A368,ross!B$3:B$960,1)):INDEX(ross!B$3:B$960,MATCH(A368,ross!B$3:B$960,1)+1))</f>
        <v>5.6781081635689521</v>
      </c>
      <c r="G368" s="3">
        <f t="shared" si="10"/>
        <v>1.0000000000000001E-30</v>
      </c>
      <c r="H368" s="9">
        <f>FORECAST(A368,INDEX('18O'!C$3:C$29,MATCH(A368,'18O'!A$3:A$29,1)):INDEX('18O'!C$3:C$29,MATCH(A368,'18O'!A$3:A$29,1)+1),INDEX('18O'!A$3:A$29,MATCH(A368,'18O'!A$3:A$29,1)):INDEX('18O'!A$3:A$29,MATCH(A368,'18O'!A$3:A$29,1)+1))</f>
        <v>111.13724444444445</v>
      </c>
      <c r="I368" s="27">
        <v>1.0000000000000001E-5</v>
      </c>
      <c r="J368" s="8">
        <f>FORECAST($A368,INDEX(NG!B$2:B$17,MATCH($A368,NG!A$2:A$17,1)):INDEX(NG!B$2:B$17,MATCH($A368,NG!A$2:A$17,1)+1),INDEX(NG!A$2:A$17,MATCH($A368,NG!A$2:A$17,1)):INDEX(NG!A$2:A$17,MATCH($A368,NG!A$2:A$17,1)+1))</f>
        <v>2.3604889279337542E-5</v>
      </c>
      <c r="K368" s="8">
        <f>FORECAST($A368,INDEX(NG!D$2:D$18,MATCH($A368,NG!C$2:C$18,1)):INDEX(NG!D$2:D$18,MATCH($A368,NG!C$2:C$18,1)+1),INDEX(NG!C$2:C$18,MATCH($A368,NG!C$2:C$18,1)):INDEX(NG!C$2:C$18,MATCH($A368,NG!C$2:C$18,1)+1))</f>
        <v>8.9453081953996575E-8</v>
      </c>
      <c r="L368" s="8">
        <f>FORECAST($A368,INDEX(NG!F$2:F$14,MATCH($A368,NG!E$2:E$14,1)):INDEX(NG!F$2:F$14,MATCH($A368,NG!E$2:E$14,1)+1),INDEX(NG!E$2:E$14,MATCH($A368,NG!E$2:E$14,1)):INDEX(NG!E$2:E$14,MATCH($A368,NG!E$2:E$14,1)+1))</f>
        <v>3.3862727813992199E-7</v>
      </c>
      <c r="M368" s="8">
        <f>FORECAST($A368,INDEX(NG!H$2:H$14,MATCH($A368,NG!G$2:G$14,1)):INDEX(NG!H$2:H$14,MATCH($A368,NG!G$2:G$14,1)+1),INDEX(NG!G$2:G$14,MATCH($A368,NG!G$2:G$14,1)):INDEX(NG!G$2:G$14,MATCH($A368,NG!G$2:G$14,1)+1))</f>
        <v>2.1835254659744346E-8</v>
      </c>
      <c r="N368" s="3">
        <v>3.0000000000000001E-6</v>
      </c>
      <c r="O368" s="3">
        <v>5.0000000000000003E-10</v>
      </c>
    </row>
    <row r="369" spans="1:15" x14ac:dyDescent="0.35">
      <c r="A369">
        <v>367</v>
      </c>
      <c r="B369" s="39">
        <f t="shared" si="11"/>
        <v>-367</v>
      </c>
      <c r="C369" s="39">
        <v>0</v>
      </c>
      <c r="D369" s="39">
        <v>0</v>
      </c>
      <c r="E369" s="40">
        <v>25.733515399643359</v>
      </c>
      <c r="F369" s="7">
        <f>FORECAST(A369,INDEX(ross!I$3:I$960,MATCH(A369,ross!B$3:B$960,1)):INDEX(ross!I$3:I$960,MATCH(A369,ross!B$3:B$960,1)+1),INDEX(ross!B$3:B$960,MATCH(A369,ross!B$3:B$960,1)):INDEX(ross!B$3:B$960,MATCH(A369,ross!B$3:B$960,1)+1))</f>
        <v>5.6796190781567564</v>
      </c>
      <c r="G369" s="3">
        <f t="shared" si="10"/>
        <v>1.0000000000000001E-30</v>
      </c>
      <c r="H369" s="9">
        <f>FORECAST(A369,INDEX('18O'!C$3:C$29,MATCH(A369,'18O'!A$3:A$29,1)):INDEX('18O'!C$3:C$29,MATCH(A369,'18O'!A$3:A$29,1)+1),INDEX('18O'!A$3:A$29,MATCH(A369,'18O'!A$3:A$29,1)):INDEX('18O'!A$3:A$29,MATCH(A369,'18O'!A$3:A$29,1)+1))</f>
        <v>111.13635555555555</v>
      </c>
      <c r="I369" s="27">
        <v>1.0000000000000001E-5</v>
      </c>
      <c r="J369" s="8">
        <f>FORECAST($A369,INDEX(NG!B$2:B$17,MATCH($A369,NG!A$2:A$17,1)):INDEX(NG!B$2:B$17,MATCH($A369,NG!A$2:A$17,1)+1),INDEX(NG!A$2:A$17,MATCH($A369,NG!A$2:A$17,1)):INDEX(NG!A$2:A$17,MATCH($A369,NG!A$2:A$17,1)+1))</f>
        <v>2.3537642582851212E-5</v>
      </c>
      <c r="K369" s="8">
        <f>FORECAST($A369,INDEX(NG!D$2:D$18,MATCH($A369,NG!C$2:C$18,1)):INDEX(NG!D$2:D$18,MATCH($A369,NG!C$2:C$18,1)+1),INDEX(NG!C$2:C$18,MATCH($A369,NG!C$2:C$18,1)):INDEX(NG!C$2:C$18,MATCH($A369,NG!C$2:C$18,1)+1))</f>
        <v>8.9322731125302645E-8</v>
      </c>
      <c r="L369" s="8">
        <f>FORECAST($A369,INDEX(NG!F$2:F$14,MATCH($A369,NG!E$2:E$14,1)):INDEX(NG!F$2:F$14,MATCH($A369,NG!E$2:E$14,1)+1),INDEX(NG!E$2:E$14,MATCH($A369,NG!E$2:E$14,1)):INDEX(NG!E$2:E$14,MATCH($A369,NG!E$2:E$14,1)+1))</f>
        <v>3.3919924984045679E-7</v>
      </c>
      <c r="M369" s="8">
        <f>FORECAST($A369,INDEX(NG!H$2:H$14,MATCH($A369,NG!G$2:G$14,1)):INDEX(NG!H$2:H$14,MATCH($A369,NG!G$2:G$14,1)+1),INDEX(NG!G$2:G$14,MATCH($A369,NG!G$2:G$14,1)):INDEX(NG!G$2:G$14,MATCH($A369,NG!G$2:G$14,1)+1))</f>
        <v>2.1798811100527867E-8</v>
      </c>
      <c r="N369" s="3">
        <v>3.0000000000000001E-6</v>
      </c>
      <c r="O369" s="3">
        <v>5.0000000000000003E-10</v>
      </c>
    </row>
    <row r="370" spans="1:15" x14ac:dyDescent="0.35">
      <c r="A370">
        <v>368</v>
      </c>
      <c r="B370" s="39">
        <f t="shared" si="11"/>
        <v>-368</v>
      </c>
      <c r="C370" s="39">
        <v>0</v>
      </c>
      <c r="D370" s="39">
        <v>0</v>
      </c>
      <c r="E370" s="40">
        <v>25.743281616641539</v>
      </c>
      <c r="F370" s="7">
        <f>FORECAST(A370,INDEX(ross!I$3:I$960,MATCH(A370,ross!B$3:B$960,1)):INDEX(ross!I$3:I$960,MATCH(A370,ross!B$3:B$960,1)+1),INDEX(ross!B$3:B$960,MATCH(A370,ross!B$3:B$960,1)):INDEX(ross!B$3:B$960,MATCH(A370,ross!B$3:B$960,1)+1))</f>
        <v>5.6815338053792219</v>
      </c>
      <c r="G370" s="3">
        <f t="shared" si="10"/>
        <v>1.0000000000000001E-30</v>
      </c>
      <c r="H370" s="9">
        <f>FORECAST(A370,INDEX('18O'!C$3:C$29,MATCH(A370,'18O'!A$3:A$29,1)):INDEX('18O'!C$3:C$29,MATCH(A370,'18O'!A$3:A$29,1)+1),INDEX('18O'!A$3:A$29,MATCH(A370,'18O'!A$3:A$29,1)):INDEX('18O'!A$3:A$29,MATCH(A370,'18O'!A$3:A$29,1)+1))</f>
        <v>111.13546666666667</v>
      </c>
      <c r="I370" s="27">
        <v>1.0000000000000001E-5</v>
      </c>
      <c r="J370" s="8">
        <f>FORECAST($A370,INDEX(NG!B$2:B$17,MATCH($A370,NG!A$2:A$17,1)):INDEX(NG!B$2:B$17,MATCH($A370,NG!A$2:A$17,1)+1),INDEX(NG!A$2:A$17,MATCH($A370,NG!A$2:A$17,1)):INDEX(NG!A$2:A$17,MATCH($A370,NG!A$2:A$17,1)+1))</f>
        <v>2.3470395886364883E-5</v>
      </c>
      <c r="K370" s="8">
        <f>FORECAST($A370,INDEX(NG!D$2:D$18,MATCH($A370,NG!C$2:C$18,1)):INDEX(NG!D$2:D$18,MATCH($A370,NG!C$2:C$18,1)+1),INDEX(NG!C$2:C$18,MATCH($A370,NG!C$2:C$18,1)):INDEX(NG!C$2:C$18,MATCH($A370,NG!C$2:C$18,1)+1))</f>
        <v>8.9192380296608701E-8</v>
      </c>
      <c r="L370" s="8">
        <f>FORECAST($A370,INDEX(NG!F$2:F$14,MATCH($A370,NG!E$2:E$14,1)):INDEX(NG!F$2:F$14,MATCH($A370,NG!E$2:E$14,1)+1),INDEX(NG!E$2:E$14,MATCH($A370,NG!E$2:E$14,1)):INDEX(NG!E$2:E$14,MATCH($A370,NG!E$2:E$14,1)+1))</f>
        <v>3.3977122154099159E-7</v>
      </c>
      <c r="M370" s="8">
        <f>FORECAST($A370,INDEX(NG!H$2:H$14,MATCH($A370,NG!G$2:G$14,1)):INDEX(NG!H$2:H$14,MATCH($A370,NG!G$2:G$14,1)+1),INDEX(NG!G$2:G$14,MATCH($A370,NG!G$2:G$14,1)):INDEX(NG!G$2:G$14,MATCH($A370,NG!G$2:G$14,1)+1))</f>
        <v>2.1762367541311388E-8</v>
      </c>
      <c r="N370" s="3">
        <v>3.0000000000000001E-6</v>
      </c>
      <c r="O370" s="3">
        <v>5.0000000000000003E-10</v>
      </c>
    </row>
    <row r="371" spans="1:15" x14ac:dyDescent="0.35">
      <c r="A371">
        <v>369</v>
      </c>
      <c r="B371" s="39">
        <f t="shared" si="11"/>
        <v>-369</v>
      </c>
      <c r="C371" s="39">
        <v>0</v>
      </c>
      <c r="D371" s="39">
        <v>0</v>
      </c>
      <c r="E371" s="40">
        <v>25.753047833639716</v>
      </c>
      <c r="F371" s="7">
        <f>FORECAST(A371,INDEX(ross!I$3:I$960,MATCH(A371,ross!B$3:B$960,1)):INDEX(ross!I$3:I$960,MATCH(A371,ross!B$3:B$960,1)+1),INDEX(ross!B$3:B$960,MATCH(A371,ross!B$3:B$960,1)):INDEX(ross!B$3:B$960,MATCH(A371,ross!B$3:B$960,1)+1))</f>
        <v>5.6832548456852443</v>
      </c>
      <c r="G371" s="3">
        <f t="shared" si="10"/>
        <v>1.0000000000000001E-30</v>
      </c>
      <c r="H371" s="9">
        <f>FORECAST(A371,INDEX('18O'!C$3:C$29,MATCH(A371,'18O'!A$3:A$29,1)):INDEX('18O'!C$3:C$29,MATCH(A371,'18O'!A$3:A$29,1)+1),INDEX('18O'!A$3:A$29,MATCH(A371,'18O'!A$3:A$29,1)):INDEX('18O'!A$3:A$29,MATCH(A371,'18O'!A$3:A$29,1)+1))</f>
        <v>111.13457777777778</v>
      </c>
      <c r="I371" s="27">
        <v>1.0000000000000001E-5</v>
      </c>
      <c r="J371" s="8">
        <f>J370</f>
        <v>2.3470395886364883E-5</v>
      </c>
      <c r="K371" s="8">
        <f>FORECAST($A371,INDEX(NG!D$2:D$18,MATCH($A371,NG!C$2:C$18,1)):INDEX(NG!D$2:D$18,MATCH($A371,NG!C$2:C$18,1)+1),INDEX(NG!C$2:C$18,MATCH($A371,NG!C$2:C$18,1)):INDEX(NG!C$2:C$18,MATCH($A371,NG!C$2:C$18,1)+1))</f>
        <v>8.9170602065894158E-8</v>
      </c>
      <c r="L371" s="8">
        <f>FORECAST($A371,INDEX(NG!F$2:F$14,MATCH($A371,NG!E$2:E$14,1)):INDEX(NG!F$2:F$14,MATCH($A371,NG!E$2:E$14,1)+1),INDEX(NG!E$2:E$14,MATCH($A371,NG!E$2:E$14,1)):INDEX(NG!E$2:E$14,MATCH($A371,NG!E$2:E$14,1)+1))</f>
        <v>3.382147689300716E-7</v>
      </c>
      <c r="M371" s="8">
        <f>FORECAST($A371,INDEX(NG!H$2:H$14,MATCH($A371,NG!G$2:G$14,1)):INDEX(NG!H$2:H$14,MATCH($A371,NG!G$2:G$14,1)+1),INDEX(NG!G$2:G$14,MATCH($A371,NG!G$2:G$14,1)):INDEX(NG!G$2:G$14,MATCH($A371,NG!G$2:G$14,1)+1))</f>
        <v>2.1632302429451635E-8</v>
      </c>
      <c r="N371" s="3">
        <v>3.0000000000000001E-6</v>
      </c>
      <c r="O371" s="3">
        <v>5.0000000000000003E-10</v>
      </c>
    </row>
    <row r="372" spans="1:15" x14ac:dyDescent="0.35">
      <c r="A372">
        <v>370</v>
      </c>
      <c r="B372" s="39">
        <f t="shared" si="11"/>
        <v>-370</v>
      </c>
      <c r="C372" s="39">
        <v>0</v>
      </c>
      <c r="D372" s="39">
        <v>0</v>
      </c>
      <c r="E372" s="40">
        <v>25.75859590211423</v>
      </c>
      <c r="F372" s="7">
        <f>FORECAST(A372,INDEX(ross!I$3:I$960,MATCH(A372,ross!B$3:B$960,1)):INDEX(ross!I$3:I$960,MATCH(A372,ross!B$3:B$960,1)+1),INDEX(ross!B$3:B$960,MATCH(A372,ross!B$3:B$960,1)):INDEX(ross!B$3:B$960,MATCH(A372,ross!B$3:B$960,1)+1))</f>
        <v>5.684623989790861</v>
      </c>
      <c r="G372" s="3">
        <f t="shared" si="10"/>
        <v>1.0000000000000001E-30</v>
      </c>
      <c r="H372" s="9">
        <f>FORECAST(A372,INDEX('18O'!C$3:C$29,MATCH(A372,'18O'!A$3:A$29,1)):INDEX('18O'!C$3:C$29,MATCH(A372,'18O'!A$3:A$29,1)+1),INDEX('18O'!A$3:A$29,MATCH(A372,'18O'!A$3:A$29,1)):INDEX('18O'!A$3:A$29,MATCH(A372,'18O'!A$3:A$29,1)+1))</f>
        <v>111.1336888888889</v>
      </c>
      <c r="I372" s="27">
        <v>1.0000000000000001E-5</v>
      </c>
      <c r="J372" s="8">
        <f t="shared" ref="J372:J435" si="12">J371</f>
        <v>2.3470395886364883E-5</v>
      </c>
      <c r="K372" s="8">
        <f>FORECAST($A372,INDEX(NG!D$2:D$18,MATCH($A372,NG!C$2:C$18,1)):INDEX(NG!D$2:D$18,MATCH($A372,NG!C$2:C$18,1)+1),INDEX(NG!C$2:C$18,MATCH($A372,NG!C$2:C$18,1)):INDEX(NG!C$2:C$18,MATCH($A372,NG!C$2:C$18,1)+1))</f>
        <v>8.9160641260809989E-8</v>
      </c>
      <c r="L372" s="8">
        <f>FORECAST($A372,INDEX(NG!F$2:F$14,MATCH($A372,NG!E$2:E$14,1)):INDEX(NG!F$2:F$14,MATCH($A372,NG!E$2:E$14,1)+1),INDEX(NG!E$2:E$14,MATCH($A372,NG!E$2:E$14,1)):INDEX(NG!E$2:E$14,MATCH($A372,NG!E$2:E$14,1)+1))</f>
        <v>3.3642665108797292E-7</v>
      </c>
      <c r="M372" s="8">
        <f>FORECAST($A372,INDEX(NG!H$2:H$14,MATCH($A372,NG!G$2:G$14,1)):INDEX(NG!H$2:H$14,MATCH($A372,NG!G$2:G$14,1)+1),INDEX(NG!G$2:G$14,MATCH($A372,NG!G$2:G$14,1)):INDEX(NG!G$2:G$14,MATCH($A372,NG!G$2:G$14,1)+1))</f>
        <v>2.1492047216623895E-8</v>
      </c>
      <c r="N372" s="3">
        <v>3.0000000000000001E-6</v>
      </c>
      <c r="O372" s="3">
        <v>5.0000000000000003E-10</v>
      </c>
    </row>
    <row r="373" spans="1:15" x14ac:dyDescent="0.35">
      <c r="A373">
        <v>371</v>
      </c>
      <c r="B373" s="39">
        <f t="shared" si="11"/>
        <v>-371</v>
      </c>
      <c r="C373" s="39">
        <v>0</v>
      </c>
      <c r="D373" s="39">
        <v>0</v>
      </c>
      <c r="E373" s="40">
        <v>25.761011123114248</v>
      </c>
      <c r="F373" s="7">
        <f>FORECAST(A373,INDEX(ross!I$3:I$960,MATCH(A373,ross!B$3:B$960,1)):INDEX(ross!I$3:I$960,MATCH(A373,ross!B$3:B$960,1)+1),INDEX(ross!B$3:B$960,MATCH(A373,ross!B$3:B$960,1)):INDEX(ross!B$3:B$960,MATCH(A373,ross!B$3:B$960,1)+1))</f>
        <v>5.68915360320067</v>
      </c>
      <c r="G373" s="3">
        <f t="shared" si="10"/>
        <v>1.0000000000000001E-30</v>
      </c>
      <c r="H373" s="9">
        <f>FORECAST(A373,INDEX('18O'!C$3:C$29,MATCH(A373,'18O'!A$3:A$29,1)):INDEX('18O'!C$3:C$29,MATCH(A373,'18O'!A$3:A$29,1)+1),INDEX('18O'!A$3:A$29,MATCH(A373,'18O'!A$3:A$29,1)):INDEX('18O'!A$3:A$29,MATCH(A373,'18O'!A$3:A$29,1)+1))</f>
        <v>111.1328</v>
      </c>
      <c r="I373" s="27">
        <v>1.0000000000000001E-5</v>
      </c>
      <c r="J373" s="8">
        <f t="shared" si="12"/>
        <v>2.3470395886364883E-5</v>
      </c>
      <c r="K373" s="8">
        <f>FORECAST($A373,INDEX(NG!D$2:D$18,MATCH($A373,NG!C$2:C$18,1)):INDEX(NG!D$2:D$18,MATCH($A373,NG!C$2:C$18,1)+1),INDEX(NG!C$2:C$18,MATCH($A373,NG!C$2:C$18,1)):INDEX(NG!C$2:C$18,MATCH($A373,NG!C$2:C$18,1)+1))</f>
        <v>8.9150680455725821E-8</v>
      </c>
      <c r="L373" s="8">
        <f>FORECAST($A373,INDEX(NG!F$2:F$14,MATCH($A373,NG!E$2:E$14,1)):INDEX(NG!F$2:F$14,MATCH($A373,NG!E$2:E$14,1)+1),INDEX(NG!E$2:E$14,MATCH($A373,NG!E$2:E$14,1)):INDEX(NG!E$2:E$14,MATCH($A373,NG!E$2:E$14,1)+1))</f>
        <v>3.3463853324587414E-7</v>
      </c>
      <c r="M373" s="8">
        <f>FORECAST($A373,INDEX(NG!H$2:H$14,MATCH($A373,NG!G$2:G$14,1)):INDEX(NG!H$2:H$14,MATCH($A373,NG!G$2:G$14,1)+1),INDEX(NG!G$2:G$14,MATCH($A373,NG!G$2:G$14,1)):INDEX(NG!G$2:G$14,MATCH($A373,NG!G$2:G$14,1)+1))</f>
        <v>2.1351792003796162E-8</v>
      </c>
      <c r="N373" s="3">
        <v>3.0000000000000001E-6</v>
      </c>
      <c r="O373" s="3">
        <v>5.0000000000000003E-10</v>
      </c>
    </row>
    <row r="374" spans="1:15" x14ac:dyDescent="0.35">
      <c r="A374">
        <v>372</v>
      </c>
      <c r="B374" s="39">
        <f t="shared" si="11"/>
        <v>-372</v>
      </c>
      <c r="C374" s="39">
        <v>0</v>
      </c>
      <c r="D374" s="39">
        <v>0</v>
      </c>
      <c r="E374" s="40">
        <v>25.763426344114265</v>
      </c>
      <c r="F374" s="7">
        <f>FORECAST(A374,INDEX(ross!I$3:I$960,MATCH(A374,ross!B$3:B$960,1)):INDEX(ross!I$3:I$960,MATCH(A374,ross!B$3:B$960,1)+1),INDEX(ross!B$3:B$960,MATCH(A374,ross!B$3:B$960,1)):INDEX(ross!B$3:B$960,MATCH(A374,ross!B$3:B$960,1)+1))</f>
        <v>5.6929356669263171</v>
      </c>
      <c r="G374" s="3">
        <f t="shared" si="10"/>
        <v>1.0000000000000001E-30</v>
      </c>
      <c r="H374" s="9">
        <f>FORECAST(A374,INDEX('18O'!C$3:C$29,MATCH(A374,'18O'!A$3:A$29,1)):INDEX('18O'!C$3:C$29,MATCH(A374,'18O'!A$3:A$29,1)+1),INDEX('18O'!A$3:A$29,MATCH(A374,'18O'!A$3:A$29,1)):INDEX('18O'!A$3:A$29,MATCH(A374,'18O'!A$3:A$29,1)+1))</f>
        <v>111.13191111111112</v>
      </c>
      <c r="I374" s="27">
        <v>1.0000000000000001E-5</v>
      </c>
      <c r="J374" s="8">
        <f t="shared" si="12"/>
        <v>2.3470395886364883E-5</v>
      </c>
      <c r="K374" s="8">
        <f>FORECAST($A374,INDEX(NG!D$2:D$18,MATCH($A374,NG!C$2:C$18,1)):INDEX(NG!D$2:D$18,MATCH($A374,NG!C$2:C$18,1)+1),INDEX(NG!C$2:C$18,MATCH($A374,NG!C$2:C$18,1)):INDEX(NG!C$2:C$18,MATCH($A374,NG!C$2:C$18,1)+1))</f>
        <v>8.9140719650641652E-8</v>
      </c>
      <c r="L374" s="8">
        <f>FORECAST($A374,INDEX(NG!F$2:F$14,MATCH($A374,NG!E$2:E$14,1)):INDEX(NG!F$2:F$14,MATCH($A374,NG!E$2:E$14,1)+1),INDEX(NG!E$2:E$14,MATCH($A374,NG!E$2:E$14,1)):INDEX(NG!E$2:E$14,MATCH($A374,NG!E$2:E$14,1)+1))</f>
        <v>3.3285041540377546E-7</v>
      </c>
      <c r="M374" s="8">
        <f>FORECAST($A374,INDEX(NG!H$2:H$14,MATCH($A374,NG!G$2:G$14,1)):INDEX(NG!H$2:H$14,MATCH($A374,NG!G$2:G$14,1)+1),INDEX(NG!G$2:G$14,MATCH($A374,NG!G$2:G$14,1)):INDEX(NG!G$2:G$14,MATCH($A374,NG!G$2:G$14,1)+1))</f>
        <v>2.1211536790968428E-8</v>
      </c>
      <c r="N374" s="3">
        <v>3.0000000000000001E-6</v>
      </c>
      <c r="O374" s="3">
        <v>5.0000000000000003E-10</v>
      </c>
    </row>
    <row r="375" spans="1:15" x14ac:dyDescent="0.35">
      <c r="A375">
        <v>373</v>
      </c>
      <c r="B375" s="39">
        <f t="shared" si="11"/>
        <v>-373</v>
      </c>
      <c r="C375" s="39">
        <v>0</v>
      </c>
      <c r="D375" s="39">
        <v>0</v>
      </c>
      <c r="E375" s="40">
        <v>25.765841565114282</v>
      </c>
      <c r="F375" s="7">
        <f>FORECAST(A375,INDEX(ross!I$3:I$960,MATCH(A375,ross!B$3:B$960,1)):INDEX(ross!I$3:I$960,MATCH(A375,ross!B$3:B$960,1)+1),INDEX(ross!B$3:B$960,MATCH(A375,ross!B$3:B$960,1)):INDEX(ross!B$3:B$960,MATCH(A375,ross!B$3:B$960,1)+1))</f>
        <v>5.6978669265356654</v>
      </c>
      <c r="G375" s="3">
        <f t="shared" si="10"/>
        <v>1.0000000000000001E-30</v>
      </c>
      <c r="H375" s="9">
        <f>FORECAST(A375,INDEX('18O'!C$3:C$29,MATCH(A375,'18O'!A$3:A$29,1)):INDEX('18O'!C$3:C$29,MATCH(A375,'18O'!A$3:A$29,1)+1),INDEX('18O'!A$3:A$29,MATCH(A375,'18O'!A$3:A$29,1)):INDEX('18O'!A$3:A$29,MATCH(A375,'18O'!A$3:A$29,1)+1))</f>
        <v>111.13102222222223</v>
      </c>
      <c r="I375" s="27">
        <v>1.0000000000000001E-5</v>
      </c>
      <c r="J375" s="8">
        <f t="shared" si="12"/>
        <v>2.3470395886364883E-5</v>
      </c>
      <c r="K375" s="8">
        <f>FORECAST($A375,INDEX(NG!D$2:D$18,MATCH($A375,NG!C$2:C$18,1)):INDEX(NG!D$2:D$18,MATCH($A375,NG!C$2:C$18,1)+1),INDEX(NG!C$2:C$18,MATCH($A375,NG!C$2:C$18,1)):INDEX(NG!C$2:C$18,MATCH($A375,NG!C$2:C$18,1)+1))</f>
        <v>8.9130758845557483E-8</v>
      </c>
      <c r="L375" s="8">
        <f>FORECAST($A375,INDEX(NG!F$2:F$14,MATCH($A375,NG!E$2:E$14,1)):INDEX(NG!F$2:F$14,MATCH($A375,NG!E$2:E$14,1)+1),INDEX(NG!E$2:E$14,MATCH($A375,NG!E$2:E$14,1)):INDEX(NG!E$2:E$14,MATCH($A375,NG!E$2:E$14,1)+1))</f>
        <v>3.3106229756167667E-7</v>
      </c>
      <c r="M375" s="8">
        <f>FORECAST($A375,INDEX(NG!H$2:H$14,MATCH($A375,NG!G$2:G$14,1)):INDEX(NG!H$2:H$14,MATCH($A375,NG!G$2:G$14,1)+1),INDEX(NG!G$2:G$14,MATCH($A375,NG!G$2:G$14,1)):INDEX(NG!G$2:G$14,MATCH($A375,NG!G$2:G$14,1)+1))</f>
        <v>2.1071281578140694E-8</v>
      </c>
      <c r="N375" s="3">
        <v>3.0000000000000001E-6</v>
      </c>
      <c r="O375" s="3">
        <v>5.0000000000000003E-10</v>
      </c>
    </row>
    <row r="376" spans="1:15" x14ac:dyDescent="0.35">
      <c r="A376">
        <v>374</v>
      </c>
      <c r="B376" s="39">
        <f t="shared" si="11"/>
        <v>-374</v>
      </c>
      <c r="C376" s="39">
        <v>0</v>
      </c>
      <c r="D376" s="39">
        <v>0</v>
      </c>
      <c r="E376" s="40">
        <v>25.7682567861143</v>
      </c>
      <c r="F376" s="7">
        <f>FORECAST(A376,INDEX(ross!I$3:I$960,MATCH(A376,ross!B$3:B$960,1)):INDEX(ross!I$3:I$960,MATCH(A376,ross!B$3:B$960,1)+1),INDEX(ross!B$3:B$960,MATCH(A376,ross!B$3:B$960,1)):INDEX(ross!B$3:B$960,MATCH(A376,ross!B$3:B$960,1)+1))</f>
        <v>5.7013379641480268</v>
      </c>
      <c r="G376" s="3">
        <f t="shared" si="10"/>
        <v>1.0000000000000001E-30</v>
      </c>
      <c r="H376" s="9">
        <f>FORECAST(A376,INDEX('18O'!C$3:C$29,MATCH(A376,'18O'!A$3:A$29,1)):INDEX('18O'!C$3:C$29,MATCH(A376,'18O'!A$3:A$29,1)+1),INDEX('18O'!A$3:A$29,MATCH(A376,'18O'!A$3:A$29,1)):INDEX('18O'!A$3:A$29,MATCH(A376,'18O'!A$3:A$29,1)+1))</f>
        <v>111.13013333333335</v>
      </c>
      <c r="I376" s="27">
        <v>1.0000000000000001E-5</v>
      </c>
      <c r="J376" s="8">
        <f t="shared" si="12"/>
        <v>2.3470395886364883E-5</v>
      </c>
      <c r="K376" s="8">
        <f>FORECAST($A376,INDEX(NG!D$2:D$18,MATCH($A376,NG!C$2:C$18,1)):INDEX(NG!D$2:D$18,MATCH($A376,NG!C$2:C$18,1)+1),INDEX(NG!C$2:C$18,MATCH($A376,NG!C$2:C$18,1)):INDEX(NG!C$2:C$18,MATCH($A376,NG!C$2:C$18,1)+1))</f>
        <v>8.9120798040473315E-8</v>
      </c>
      <c r="L376" s="8">
        <f>FORECAST($A376,INDEX(NG!F$2:F$14,MATCH($A376,NG!E$2:E$14,1)):INDEX(NG!F$2:F$14,MATCH($A376,NG!E$2:E$14,1)+1),INDEX(NG!E$2:E$14,MATCH($A376,NG!E$2:E$14,1)):INDEX(NG!E$2:E$14,MATCH($A376,NG!E$2:E$14,1)+1))</f>
        <v>3.29274179719578E-7</v>
      </c>
      <c r="M376" s="8">
        <f>FORECAST($A376,INDEX(NG!H$2:H$14,MATCH($A376,NG!G$2:G$14,1)):INDEX(NG!H$2:H$14,MATCH($A376,NG!G$2:G$14,1)+1),INDEX(NG!G$2:G$14,MATCH($A376,NG!G$2:G$14,1)):INDEX(NG!G$2:G$14,MATCH($A376,NG!G$2:G$14,1)+1))</f>
        <v>2.0931026365312954E-8</v>
      </c>
      <c r="N376" s="3">
        <v>3.0000000000000001E-6</v>
      </c>
      <c r="O376" s="3">
        <v>5.0000000000000003E-10</v>
      </c>
    </row>
    <row r="377" spans="1:15" x14ac:dyDescent="0.35">
      <c r="A377">
        <v>375</v>
      </c>
      <c r="B377" s="39">
        <f t="shared" si="11"/>
        <v>-375</v>
      </c>
      <c r="C377" s="39">
        <v>0</v>
      </c>
      <c r="D377" s="39">
        <v>0</v>
      </c>
      <c r="E377" s="40">
        <v>25.771018322169958</v>
      </c>
      <c r="F377" s="7">
        <f>FORECAST(A377,INDEX(ross!I$3:I$960,MATCH(A377,ross!B$3:B$960,1)):INDEX(ross!I$3:I$960,MATCH(A377,ross!B$3:B$960,1)+1),INDEX(ross!B$3:B$960,MATCH(A377,ross!B$3:B$960,1)):INDEX(ross!B$3:B$960,MATCH(A377,ross!B$3:B$960,1)+1))</f>
        <v>5.7026020191086939</v>
      </c>
      <c r="G377" s="3">
        <f t="shared" si="10"/>
        <v>1.0000000000000001E-30</v>
      </c>
      <c r="H377" s="9">
        <f>FORECAST(A377,INDEX('18O'!C$3:C$29,MATCH(A377,'18O'!A$3:A$29,1)):INDEX('18O'!C$3:C$29,MATCH(A377,'18O'!A$3:A$29,1)+1),INDEX('18O'!A$3:A$29,MATCH(A377,'18O'!A$3:A$29,1)):INDEX('18O'!A$3:A$29,MATCH(A377,'18O'!A$3:A$29,1)+1))</f>
        <v>111.12924444444445</v>
      </c>
      <c r="I377" s="27">
        <v>1.0000000000000001E-5</v>
      </c>
      <c r="J377" s="8">
        <f t="shared" si="12"/>
        <v>2.3470395886364883E-5</v>
      </c>
      <c r="K377" s="8">
        <f>FORECAST($A377,INDEX(NG!D$2:D$18,MATCH($A377,NG!C$2:C$18,1)):INDEX(NG!D$2:D$18,MATCH($A377,NG!C$2:C$18,1)+1),INDEX(NG!C$2:C$18,MATCH($A377,NG!C$2:C$18,1)):INDEX(NG!C$2:C$18,MATCH($A377,NG!C$2:C$18,1)+1))</f>
        <v>8.9110837235389146E-8</v>
      </c>
      <c r="L377" s="8">
        <f>FORECAST($A377,INDEX(NG!F$2:F$14,MATCH($A377,NG!E$2:E$14,1)):INDEX(NG!F$2:F$14,MATCH($A377,NG!E$2:E$14,1)+1),INDEX(NG!E$2:E$14,MATCH($A377,NG!E$2:E$14,1)):INDEX(NG!E$2:E$14,MATCH($A377,NG!E$2:E$14,1)+1))</f>
        <v>3.2748606187747921E-7</v>
      </c>
      <c r="M377" s="8">
        <f>FORECAST($A377,INDEX(NG!H$2:H$14,MATCH($A377,NG!G$2:G$14,1)):INDEX(NG!H$2:H$14,MATCH($A377,NG!G$2:G$14,1)+1),INDEX(NG!G$2:G$14,MATCH($A377,NG!G$2:G$14,1)):INDEX(NG!G$2:G$14,MATCH($A377,NG!G$2:G$14,1)+1))</f>
        <v>2.0790771152485221E-8</v>
      </c>
      <c r="N377" s="3">
        <v>3.0000000000000001E-6</v>
      </c>
      <c r="O377" s="3">
        <v>5.0000000000000003E-10</v>
      </c>
    </row>
    <row r="378" spans="1:15" x14ac:dyDescent="0.35">
      <c r="A378">
        <v>376</v>
      </c>
      <c r="B378" s="39">
        <f t="shared" si="11"/>
        <v>-376</v>
      </c>
      <c r="C378" s="39">
        <v>0</v>
      </c>
      <c r="D378" s="39">
        <v>0</v>
      </c>
      <c r="E378" s="40">
        <v>25.777201113401031</v>
      </c>
      <c r="F378" s="7">
        <f>FORECAST(A378,INDEX(ross!I$3:I$960,MATCH(A378,ross!B$3:B$960,1)):INDEX(ross!I$3:I$960,MATCH(A378,ross!B$3:B$960,1)+1),INDEX(ross!B$3:B$960,MATCH(A378,ross!B$3:B$960,1)):INDEX(ross!B$3:B$960,MATCH(A378,ross!B$3:B$960,1)+1))</f>
        <v>5.7068249369038</v>
      </c>
      <c r="G378" s="3">
        <f t="shared" si="10"/>
        <v>1.0000000000000001E-30</v>
      </c>
      <c r="H378" s="9">
        <f>FORECAST(A378,INDEX('18O'!C$3:C$29,MATCH(A378,'18O'!A$3:A$29,1)):INDEX('18O'!C$3:C$29,MATCH(A378,'18O'!A$3:A$29,1)+1),INDEX('18O'!A$3:A$29,MATCH(A378,'18O'!A$3:A$29,1)):INDEX('18O'!A$3:A$29,MATCH(A378,'18O'!A$3:A$29,1)+1))</f>
        <v>111.12835555555556</v>
      </c>
      <c r="I378" s="27">
        <v>1.0000000000000001E-5</v>
      </c>
      <c r="J378" s="8">
        <f t="shared" si="12"/>
        <v>2.3470395886364883E-5</v>
      </c>
      <c r="K378" s="8">
        <f>FORECAST($A378,INDEX(NG!D$2:D$18,MATCH($A378,NG!C$2:C$18,1)):INDEX(NG!D$2:D$18,MATCH($A378,NG!C$2:C$18,1)+1),INDEX(NG!C$2:C$18,MATCH($A378,NG!C$2:C$18,1)):INDEX(NG!C$2:C$18,MATCH($A378,NG!C$2:C$18,1)+1))</f>
        <v>8.9100876430304991E-8</v>
      </c>
      <c r="L378" s="8">
        <f>FORECAST($A378,INDEX(NG!F$2:F$14,MATCH($A378,NG!E$2:E$14,1)):INDEX(NG!F$2:F$14,MATCH($A378,NG!E$2:E$14,1)+1),INDEX(NG!E$2:E$14,MATCH($A378,NG!E$2:E$14,1)):INDEX(NG!E$2:E$14,MATCH($A378,NG!E$2:E$14,1)+1))</f>
        <v>3.2569794403538053E-7</v>
      </c>
      <c r="M378" s="8">
        <f>FORECAST($A378,INDEX(NG!H$2:H$14,MATCH($A378,NG!G$2:G$14,1)):INDEX(NG!H$2:H$14,MATCH($A378,NG!G$2:G$14,1)+1),INDEX(NG!G$2:G$14,MATCH($A378,NG!G$2:G$14,1)):INDEX(NG!G$2:G$14,MATCH($A378,NG!G$2:G$14,1)+1))</f>
        <v>2.0650515939657487E-8</v>
      </c>
      <c r="N378" s="3">
        <v>3.0000000000000001E-6</v>
      </c>
      <c r="O378" s="3">
        <v>5.0000000000000003E-10</v>
      </c>
    </row>
    <row r="379" spans="1:15" x14ac:dyDescent="0.35">
      <c r="A379">
        <v>377</v>
      </c>
      <c r="B379" s="39">
        <f t="shared" si="11"/>
        <v>-377</v>
      </c>
      <c r="C379" s="39">
        <v>0</v>
      </c>
      <c r="D379" s="39">
        <v>0</v>
      </c>
      <c r="E379" s="40">
        <v>25.783383904632103</v>
      </c>
      <c r="F379" s="7">
        <f>FORECAST(A379,INDEX(ross!I$3:I$960,MATCH(A379,ross!B$3:B$960,1)):INDEX(ross!I$3:I$960,MATCH(A379,ross!B$3:B$960,1)+1),INDEX(ross!B$3:B$960,MATCH(A379,ross!B$3:B$960,1)):INDEX(ross!B$3:B$960,MATCH(A379,ross!B$3:B$960,1)+1))</f>
        <v>5.7135911781986524</v>
      </c>
      <c r="G379" s="3">
        <f t="shared" si="10"/>
        <v>1.0000000000000001E-30</v>
      </c>
      <c r="H379" s="9">
        <f>FORECAST(A379,INDEX('18O'!C$3:C$29,MATCH(A379,'18O'!A$3:A$29,1)):INDEX('18O'!C$3:C$29,MATCH(A379,'18O'!A$3:A$29,1)+1),INDEX('18O'!A$3:A$29,MATCH(A379,'18O'!A$3:A$29,1)):INDEX('18O'!A$3:A$29,MATCH(A379,'18O'!A$3:A$29,1)+1))</f>
        <v>111.12746666666668</v>
      </c>
      <c r="I379" s="27">
        <v>1.0000000000000001E-5</v>
      </c>
      <c r="J379" s="8">
        <f t="shared" si="12"/>
        <v>2.3470395886364883E-5</v>
      </c>
      <c r="K379" s="8">
        <f>FORECAST($A379,INDEX(NG!D$2:D$18,MATCH($A379,NG!C$2:C$18,1)):INDEX(NG!D$2:D$18,MATCH($A379,NG!C$2:C$18,1)+1),INDEX(NG!C$2:C$18,MATCH($A379,NG!C$2:C$18,1)):INDEX(NG!C$2:C$18,MATCH($A379,NG!C$2:C$18,1)+1))</f>
        <v>8.9090915625220823E-8</v>
      </c>
      <c r="L379" s="8">
        <f>FORECAST($A379,INDEX(NG!F$2:F$14,MATCH($A379,NG!E$2:E$14,1)):INDEX(NG!F$2:F$14,MATCH($A379,NG!E$2:E$14,1)+1),INDEX(NG!E$2:E$14,MATCH($A379,NG!E$2:E$14,1)):INDEX(NG!E$2:E$14,MATCH($A379,NG!E$2:E$14,1)+1))</f>
        <v>3.2390982619328175E-7</v>
      </c>
      <c r="M379" s="8">
        <f>FORECAST($A379,INDEX(NG!H$2:H$14,MATCH($A379,NG!G$2:G$14,1)):INDEX(NG!H$2:H$14,MATCH($A379,NG!G$2:G$14,1)+1),INDEX(NG!G$2:G$14,MATCH($A379,NG!G$2:G$14,1)):INDEX(NG!G$2:G$14,MATCH($A379,NG!G$2:G$14,1)+1))</f>
        <v>2.0510260726829747E-8</v>
      </c>
      <c r="N379" s="3">
        <v>3.0000000000000001E-6</v>
      </c>
      <c r="O379" s="3">
        <v>5.0000000000000003E-10</v>
      </c>
    </row>
    <row r="380" spans="1:15" x14ac:dyDescent="0.35">
      <c r="A380">
        <v>378</v>
      </c>
      <c r="B380" s="39">
        <f t="shared" si="11"/>
        <v>-378</v>
      </c>
      <c r="C380" s="39">
        <v>0</v>
      </c>
      <c r="D380" s="39">
        <v>0</v>
      </c>
      <c r="E380" s="40">
        <v>25.787325745145139</v>
      </c>
      <c r="F380" s="7">
        <f>FORECAST(A380,INDEX(ross!I$3:I$960,MATCH(A380,ross!B$3:B$960,1)):INDEX(ross!I$3:I$960,MATCH(A380,ross!B$3:B$960,1)+1),INDEX(ross!B$3:B$960,MATCH(A380,ross!B$3:B$960,1)):INDEX(ross!B$3:B$960,MATCH(A380,ross!B$3:B$960,1)+1))</f>
        <v>5.7182800142301762</v>
      </c>
      <c r="G380" s="3">
        <f t="shared" si="10"/>
        <v>1.0000000000000001E-30</v>
      </c>
      <c r="H380" s="9">
        <f>FORECAST(A380,INDEX('18O'!C$3:C$29,MATCH(A380,'18O'!A$3:A$29,1)):INDEX('18O'!C$3:C$29,MATCH(A380,'18O'!A$3:A$29,1)+1),INDEX('18O'!A$3:A$29,MATCH(A380,'18O'!A$3:A$29,1)):INDEX('18O'!A$3:A$29,MATCH(A380,'18O'!A$3:A$29,1)+1))</f>
        <v>111.12657777777778</v>
      </c>
      <c r="I380" s="27">
        <v>1.0000000000000001E-5</v>
      </c>
      <c r="J380" s="8">
        <f t="shared" si="12"/>
        <v>2.3470395886364883E-5</v>
      </c>
      <c r="K380" s="8">
        <f>FORECAST($A380,INDEX(NG!D$2:D$18,MATCH($A380,NG!C$2:C$18,1)):INDEX(NG!D$2:D$18,MATCH($A380,NG!C$2:C$18,1)+1),INDEX(NG!C$2:C$18,MATCH($A380,NG!C$2:C$18,1)):INDEX(NG!C$2:C$18,MATCH($A380,NG!C$2:C$18,1)+1))</f>
        <v>8.9080954820136654E-8</v>
      </c>
      <c r="L380" s="8">
        <f>FORECAST($A380,INDEX(NG!F$2:F$14,MATCH($A380,NG!E$2:E$14,1)):INDEX(NG!F$2:F$14,MATCH($A380,NG!E$2:E$14,1)+1),INDEX(NG!E$2:E$14,MATCH($A380,NG!E$2:E$14,1)):INDEX(NG!E$2:E$14,MATCH($A380,NG!E$2:E$14,1)+1))</f>
        <v>3.2212170835118296E-7</v>
      </c>
      <c r="M380" s="8">
        <f>FORECAST($A380,INDEX(NG!H$2:H$14,MATCH($A380,NG!G$2:G$14,1)):INDEX(NG!H$2:H$14,MATCH($A380,NG!G$2:G$14,1)+1),INDEX(NG!G$2:G$14,MATCH($A380,NG!G$2:G$14,1)):INDEX(NG!G$2:G$14,MATCH($A380,NG!G$2:G$14,1)+1))</f>
        <v>2.0370005514002014E-8</v>
      </c>
      <c r="N380" s="3">
        <v>3.0000000000000001E-6</v>
      </c>
      <c r="O380" s="3">
        <v>5.0000000000000003E-10</v>
      </c>
    </row>
    <row r="381" spans="1:15" x14ac:dyDescent="0.35">
      <c r="A381">
        <v>379</v>
      </c>
      <c r="B381" s="39">
        <f t="shared" si="11"/>
        <v>-379</v>
      </c>
      <c r="C381" s="39">
        <v>0</v>
      </c>
      <c r="D381" s="39">
        <v>0</v>
      </c>
      <c r="E381" s="40">
        <v>25.790238221277797</v>
      </c>
      <c r="F381" s="7">
        <f>FORECAST(A381,INDEX(ross!I$3:I$960,MATCH(A381,ross!B$3:B$960,1)):INDEX(ross!I$3:I$960,MATCH(A381,ross!B$3:B$960,1)+1),INDEX(ross!B$3:B$960,MATCH(A381,ross!B$3:B$960,1)):INDEX(ross!B$3:B$960,MATCH(A381,ross!B$3:B$960,1)+1))</f>
        <v>5.7211928130382619</v>
      </c>
      <c r="G381" s="3">
        <f t="shared" si="10"/>
        <v>1.0000000000000001E-30</v>
      </c>
      <c r="H381" s="9">
        <f>FORECAST(A381,INDEX('18O'!C$3:C$29,MATCH(A381,'18O'!A$3:A$29,1)):INDEX('18O'!C$3:C$29,MATCH(A381,'18O'!A$3:A$29,1)+1),INDEX('18O'!A$3:A$29,MATCH(A381,'18O'!A$3:A$29,1)):INDEX('18O'!A$3:A$29,MATCH(A381,'18O'!A$3:A$29,1)+1))</f>
        <v>111.1256888888889</v>
      </c>
      <c r="I381" s="27">
        <v>1.0000000000000001E-5</v>
      </c>
      <c r="J381" s="8">
        <f t="shared" si="12"/>
        <v>2.3470395886364883E-5</v>
      </c>
      <c r="K381" s="8">
        <f>FORECAST($A381,INDEX(NG!D$2:D$18,MATCH($A381,NG!C$2:C$18,1)):INDEX(NG!D$2:D$18,MATCH($A381,NG!C$2:C$18,1)+1),INDEX(NG!C$2:C$18,MATCH($A381,NG!C$2:C$18,1)):INDEX(NG!C$2:C$18,MATCH($A381,NG!C$2:C$18,1)+1))</f>
        <v>8.9070994015052486E-8</v>
      </c>
      <c r="L381" s="8">
        <f>FORECAST($A381,INDEX(NG!F$2:F$14,MATCH($A381,NG!E$2:E$14,1)):INDEX(NG!F$2:F$14,MATCH($A381,NG!E$2:E$14,1)+1),INDEX(NG!E$2:E$14,MATCH($A381,NG!E$2:E$14,1)):INDEX(NG!E$2:E$14,MATCH($A381,NG!E$2:E$14,1)+1))</f>
        <v>3.2033359050908428E-7</v>
      </c>
      <c r="M381" s="8">
        <f>FORECAST($A381,INDEX(NG!H$2:H$14,MATCH($A381,NG!G$2:G$14,1)):INDEX(NG!H$2:H$14,MATCH($A381,NG!G$2:G$14,1)+1),INDEX(NG!G$2:G$14,MATCH($A381,NG!G$2:G$14,1)):INDEX(NG!G$2:G$14,MATCH($A381,NG!G$2:G$14,1)+1))</f>
        <v>2.022975030117428E-8</v>
      </c>
      <c r="N381" s="3">
        <v>3.0000000000000001E-6</v>
      </c>
      <c r="O381" s="3">
        <v>5.0000000000000003E-10</v>
      </c>
    </row>
    <row r="382" spans="1:15" x14ac:dyDescent="0.35">
      <c r="A382">
        <v>380</v>
      </c>
      <c r="B382" s="39">
        <f t="shared" si="11"/>
        <v>-380</v>
      </c>
      <c r="C382" s="39">
        <v>0</v>
      </c>
      <c r="D382" s="39">
        <v>0</v>
      </c>
      <c r="E382" s="40">
        <v>25.792860690966787</v>
      </c>
      <c r="F382" s="7">
        <f>FORECAST(A382,INDEX(ross!I$3:I$960,MATCH(A382,ross!B$3:B$960,1)):INDEX(ross!I$3:I$960,MATCH(A382,ross!B$3:B$960,1)+1),INDEX(ross!B$3:B$960,MATCH(A382,ross!B$3:B$960,1)):INDEX(ross!B$3:B$960,MATCH(A382,ross!B$3:B$960,1)+1))</f>
        <v>5.7255272082388409</v>
      </c>
      <c r="G382" s="3">
        <f t="shared" si="10"/>
        <v>1.0000000000000001E-30</v>
      </c>
      <c r="H382" s="9">
        <f>FORECAST(A382,INDEX('18O'!C$3:C$29,MATCH(A382,'18O'!A$3:A$29,1)):INDEX('18O'!C$3:C$29,MATCH(A382,'18O'!A$3:A$29,1)+1),INDEX('18O'!A$3:A$29,MATCH(A382,'18O'!A$3:A$29,1)):INDEX('18O'!A$3:A$29,MATCH(A382,'18O'!A$3:A$29,1)+1))</f>
        <v>111.12480000000001</v>
      </c>
      <c r="I382" s="27">
        <v>1.0000000000000001E-5</v>
      </c>
      <c r="J382" s="8">
        <f t="shared" si="12"/>
        <v>2.3470395886364883E-5</v>
      </c>
      <c r="K382" s="8">
        <f>FORECAST($A382,INDEX(NG!D$2:D$18,MATCH($A382,NG!C$2:C$18,1)):INDEX(NG!D$2:D$18,MATCH($A382,NG!C$2:C$18,1)+1),INDEX(NG!C$2:C$18,MATCH($A382,NG!C$2:C$18,1)):INDEX(NG!C$2:C$18,MATCH($A382,NG!C$2:C$18,1)+1))</f>
        <v>8.9061033209968317E-8</v>
      </c>
      <c r="L382" s="8">
        <f>FORECAST($A382,INDEX(NG!F$2:F$14,MATCH($A382,NG!E$2:E$14,1)):INDEX(NG!F$2:F$14,MATCH($A382,NG!E$2:E$14,1)+1),INDEX(NG!E$2:E$14,MATCH($A382,NG!E$2:E$14,1)):INDEX(NG!E$2:E$14,MATCH($A382,NG!E$2:E$14,1)+1))</f>
        <v>3.185454726669855E-7</v>
      </c>
      <c r="M382" s="8">
        <f>FORECAST($A382,INDEX(NG!H$2:H$14,MATCH($A382,NG!G$2:G$14,1)):INDEX(NG!H$2:H$14,MATCH($A382,NG!G$2:G$14,1)+1),INDEX(NG!G$2:G$14,MATCH($A382,NG!G$2:G$14,1)):INDEX(NG!G$2:G$14,MATCH($A382,NG!G$2:G$14,1)+1))</f>
        <v>2.0089495088346547E-8</v>
      </c>
      <c r="N382" s="3">
        <v>3.0000000000000001E-6</v>
      </c>
      <c r="O382" s="3">
        <v>5.0000000000000003E-10</v>
      </c>
    </row>
    <row r="383" spans="1:15" x14ac:dyDescent="0.35">
      <c r="A383">
        <v>381</v>
      </c>
      <c r="B383" s="39">
        <f t="shared" si="11"/>
        <v>-381</v>
      </c>
      <c r="C383" s="39">
        <v>0</v>
      </c>
      <c r="D383" s="39">
        <v>0</v>
      </c>
      <c r="E383" s="40">
        <v>25.795069711892385</v>
      </c>
      <c r="F383" s="7">
        <f>FORECAST(A383,INDEX(ross!I$3:I$960,MATCH(A383,ross!B$3:B$960,1)):INDEX(ross!I$3:I$960,MATCH(A383,ross!B$3:B$960,1)+1),INDEX(ross!B$3:B$960,MATCH(A383,ross!B$3:B$960,1)):INDEX(ross!B$3:B$960,MATCH(A383,ross!B$3:B$960,1)+1))</f>
        <v>5.7267613555892574</v>
      </c>
      <c r="G383" s="3">
        <f t="shared" si="10"/>
        <v>1.0000000000000001E-30</v>
      </c>
      <c r="H383" s="9">
        <f>FORECAST(A383,INDEX('18O'!C$3:C$29,MATCH(A383,'18O'!A$3:A$29,1)):INDEX('18O'!C$3:C$29,MATCH(A383,'18O'!A$3:A$29,1)+1),INDEX('18O'!A$3:A$29,MATCH(A383,'18O'!A$3:A$29,1)):INDEX('18O'!A$3:A$29,MATCH(A383,'18O'!A$3:A$29,1)+1))</f>
        <v>111.12391111111113</v>
      </c>
      <c r="I383" s="27">
        <v>1.0000000000000001E-5</v>
      </c>
      <c r="J383" s="8">
        <f t="shared" si="12"/>
        <v>2.3470395886364883E-5</v>
      </c>
      <c r="K383" s="8">
        <f>FORECAST($A383,INDEX(NG!D$2:D$18,MATCH($A383,NG!C$2:C$18,1)):INDEX(NG!D$2:D$18,MATCH($A383,NG!C$2:C$18,1)+1),INDEX(NG!C$2:C$18,MATCH($A383,NG!C$2:C$18,1)):INDEX(NG!C$2:C$18,MATCH($A383,NG!C$2:C$18,1)+1))</f>
        <v>8.9051072404884149E-8</v>
      </c>
      <c r="L383" s="8">
        <f>FORECAST($A383,INDEX(NG!F$2:F$14,MATCH($A383,NG!E$2:E$14,1)):INDEX(NG!F$2:F$14,MATCH($A383,NG!E$2:E$14,1)+1),INDEX(NG!E$2:E$14,MATCH($A383,NG!E$2:E$14,1)):INDEX(NG!E$2:E$14,MATCH($A383,NG!E$2:E$14,1)+1))</f>
        <v>3.1675735482488682E-7</v>
      </c>
      <c r="M383" s="8">
        <f>FORECAST($A383,INDEX(NG!H$2:H$14,MATCH($A383,NG!G$2:G$14,1)):INDEX(NG!H$2:H$14,MATCH($A383,NG!G$2:G$14,1)+1),INDEX(NG!G$2:G$14,MATCH($A383,NG!G$2:G$14,1)):INDEX(NG!G$2:G$14,MATCH($A383,NG!G$2:G$14,1)+1))</f>
        <v>1.9949239875518806E-8</v>
      </c>
      <c r="N383" s="3">
        <v>3.0000000000000001E-6</v>
      </c>
      <c r="O383" s="3">
        <v>5.0000000000000003E-10</v>
      </c>
    </row>
    <row r="384" spans="1:15" x14ac:dyDescent="0.35">
      <c r="A384">
        <v>382</v>
      </c>
      <c r="B384" s="39">
        <f t="shared" si="11"/>
        <v>-382</v>
      </c>
      <c r="C384" s="39">
        <v>0</v>
      </c>
      <c r="D384" s="39">
        <v>0</v>
      </c>
      <c r="E384" s="40">
        <v>25.797278732817983</v>
      </c>
      <c r="F384" s="7">
        <f>FORECAST(A384,INDEX(ross!I$3:I$960,MATCH(A384,ross!B$3:B$960,1)):INDEX(ross!I$3:I$960,MATCH(A384,ross!B$3:B$960,1)+1),INDEX(ross!B$3:B$960,MATCH(A384,ross!B$3:B$960,1)):INDEX(ross!B$3:B$960,MATCH(A384,ross!B$3:B$960,1)+1))</f>
        <v>5.7324536005728834</v>
      </c>
      <c r="G384" s="3">
        <f t="shared" si="10"/>
        <v>1.0000000000000001E-30</v>
      </c>
      <c r="H384" s="9">
        <f>FORECAST(A384,INDEX('18O'!C$3:C$29,MATCH(A384,'18O'!A$3:A$29,1)):INDEX('18O'!C$3:C$29,MATCH(A384,'18O'!A$3:A$29,1)+1),INDEX('18O'!A$3:A$29,MATCH(A384,'18O'!A$3:A$29,1)):INDEX('18O'!A$3:A$29,MATCH(A384,'18O'!A$3:A$29,1)+1))</f>
        <v>111.12302222222223</v>
      </c>
      <c r="I384" s="27">
        <v>1.0000000000000001E-5</v>
      </c>
      <c r="J384" s="8">
        <f t="shared" si="12"/>
        <v>2.3470395886364883E-5</v>
      </c>
      <c r="K384" s="8">
        <f>FORECAST($A384,INDEX(NG!D$2:D$18,MATCH($A384,NG!C$2:C$18,1)):INDEX(NG!D$2:D$18,MATCH($A384,NG!C$2:C$18,1)+1),INDEX(NG!C$2:C$18,MATCH($A384,NG!C$2:C$18,1)):INDEX(NG!C$2:C$18,MATCH($A384,NG!C$2:C$18,1)+1))</f>
        <v>8.904111159979998E-8</v>
      </c>
      <c r="L384" s="8">
        <f>FORECAST($A384,INDEX(NG!F$2:F$14,MATCH($A384,NG!E$2:E$14,1)):INDEX(NG!F$2:F$14,MATCH($A384,NG!E$2:E$14,1)+1),INDEX(NG!E$2:E$14,MATCH($A384,NG!E$2:E$14,1)):INDEX(NG!E$2:E$14,MATCH($A384,NG!E$2:E$14,1)+1))</f>
        <v>3.1496923698278803E-7</v>
      </c>
      <c r="M384" s="8">
        <f>FORECAST($A384,INDEX(NG!H$2:H$14,MATCH($A384,NG!G$2:G$14,1)):INDEX(NG!H$2:H$14,MATCH($A384,NG!G$2:G$14,1)+1),INDEX(NG!G$2:G$14,MATCH($A384,NG!G$2:G$14,1)):INDEX(NG!G$2:G$14,MATCH($A384,NG!G$2:G$14,1)+1))</f>
        <v>1.9808984662691073E-8</v>
      </c>
      <c r="N384" s="3">
        <v>3.0000000000000001E-6</v>
      </c>
      <c r="O384" s="3">
        <v>5.0000000000000003E-10</v>
      </c>
    </row>
    <row r="385" spans="1:15" x14ac:dyDescent="0.35">
      <c r="A385">
        <v>383</v>
      </c>
      <c r="B385" s="39">
        <f t="shared" si="11"/>
        <v>-383</v>
      </c>
      <c r="C385" s="39">
        <v>0</v>
      </c>
      <c r="D385" s="39">
        <v>0</v>
      </c>
      <c r="E385" s="40">
        <v>25.79948775374358</v>
      </c>
      <c r="F385" s="7">
        <f>FORECAST(A385,INDEX(ross!I$3:I$960,MATCH(A385,ross!B$3:B$960,1)):INDEX(ross!I$3:I$960,MATCH(A385,ross!B$3:B$960,1)+1),INDEX(ross!B$3:B$960,MATCH(A385,ross!B$3:B$960,1)):INDEX(ross!B$3:B$960,MATCH(A385,ross!B$3:B$960,1)+1))</f>
        <v>5.7374700929684668</v>
      </c>
      <c r="G385" s="3">
        <f t="shared" si="10"/>
        <v>1.0000000000000001E-30</v>
      </c>
      <c r="H385" s="9">
        <f>FORECAST(A385,INDEX('18O'!C$3:C$29,MATCH(A385,'18O'!A$3:A$29,1)):INDEX('18O'!C$3:C$29,MATCH(A385,'18O'!A$3:A$29,1)+1),INDEX('18O'!A$3:A$29,MATCH(A385,'18O'!A$3:A$29,1)):INDEX('18O'!A$3:A$29,MATCH(A385,'18O'!A$3:A$29,1)+1))</f>
        <v>111.12224730373715</v>
      </c>
      <c r="I385" s="27">
        <v>1.0000000000000001E-5</v>
      </c>
      <c r="J385" s="8">
        <f t="shared" si="12"/>
        <v>2.3470395886364883E-5</v>
      </c>
      <c r="K385" s="8">
        <f>FORECAST($A385,INDEX(NG!D$2:D$18,MATCH($A385,NG!C$2:C$18,1)):INDEX(NG!D$2:D$18,MATCH($A385,NG!C$2:C$18,1)+1),INDEX(NG!C$2:C$18,MATCH($A385,NG!C$2:C$18,1)):INDEX(NG!C$2:C$18,MATCH($A385,NG!C$2:C$18,1)+1))</f>
        <v>8.9031150794715811E-8</v>
      </c>
      <c r="L385" s="8">
        <f>FORECAST($A385,INDEX(NG!F$2:F$14,MATCH($A385,NG!E$2:E$14,1)):INDEX(NG!F$2:F$14,MATCH($A385,NG!E$2:E$14,1)+1),INDEX(NG!E$2:E$14,MATCH($A385,NG!E$2:E$14,1)):INDEX(NG!E$2:E$14,MATCH($A385,NG!E$2:E$14,1)+1))</f>
        <v>3.1318111914068935E-7</v>
      </c>
      <c r="M385" s="8">
        <f>FORECAST($A385,INDEX(NG!H$2:H$14,MATCH($A385,NG!G$2:G$14,1)):INDEX(NG!H$2:H$14,MATCH($A385,NG!G$2:G$14,1)+1),INDEX(NG!G$2:G$14,MATCH($A385,NG!G$2:G$14,1)):INDEX(NG!G$2:G$14,MATCH($A385,NG!G$2:G$14,1)+1))</f>
        <v>1.9668729449863339E-8</v>
      </c>
      <c r="N385" s="3">
        <v>3.0000000000000001E-6</v>
      </c>
      <c r="O385" s="3">
        <v>5.0000000000000003E-10</v>
      </c>
    </row>
    <row r="386" spans="1:15" x14ac:dyDescent="0.35">
      <c r="A386">
        <v>384</v>
      </c>
      <c r="B386" s="39">
        <f t="shared" si="11"/>
        <v>-384</v>
      </c>
      <c r="C386" s="39">
        <v>0</v>
      </c>
      <c r="D386" s="39">
        <v>0</v>
      </c>
      <c r="E386" s="40">
        <v>25.802129606595482</v>
      </c>
      <c r="F386" s="7">
        <f>FORECAST(A386,INDEX(ross!I$3:I$960,MATCH(A386,ross!B$3:B$960,1)):INDEX(ross!I$3:I$960,MATCH(A386,ross!B$3:B$960,1)+1),INDEX(ross!B$3:B$960,MATCH(A386,ross!B$3:B$960,1)):INDEX(ross!B$3:B$960,MATCH(A386,ross!B$3:B$960,1)+1))</f>
        <v>5.7402801764656415</v>
      </c>
      <c r="G386" s="3">
        <f t="shared" si="10"/>
        <v>1.0000000000000001E-30</v>
      </c>
      <c r="H386" s="9">
        <f>FORECAST(A386,INDEX('18O'!C$3:C$29,MATCH(A386,'18O'!A$3:A$29,1)):INDEX('18O'!C$3:C$29,MATCH(A386,'18O'!A$3:A$29,1)+1),INDEX('18O'!A$3:A$29,MATCH(A386,'18O'!A$3:A$29,1)):INDEX('18O'!A$3:A$29,MATCH(A386,'18O'!A$3:A$29,1)+1))</f>
        <v>111.12249811888638</v>
      </c>
      <c r="I386" s="27">
        <v>1.0000000000000001E-5</v>
      </c>
      <c r="J386" s="8">
        <f t="shared" si="12"/>
        <v>2.3470395886364883E-5</v>
      </c>
      <c r="K386" s="8">
        <f>FORECAST($A386,INDEX(NG!D$2:D$18,MATCH($A386,NG!C$2:C$18,1)):INDEX(NG!D$2:D$18,MATCH($A386,NG!C$2:C$18,1)+1),INDEX(NG!C$2:C$18,MATCH($A386,NG!C$2:C$18,1)):INDEX(NG!C$2:C$18,MATCH($A386,NG!C$2:C$18,1)+1))</f>
        <v>8.9021189989631643E-8</v>
      </c>
      <c r="L386" s="8">
        <f>FORECAST($A386,INDEX(NG!F$2:F$14,MATCH($A386,NG!E$2:E$14,1)):INDEX(NG!F$2:F$14,MATCH($A386,NG!E$2:E$14,1)+1),INDEX(NG!E$2:E$14,MATCH($A386,NG!E$2:E$14,1)):INDEX(NG!E$2:E$14,MATCH($A386,NG!E$2:E$14,1)+1))</f>
        <v>3.1139300129859057E-7</v>
      </c>
      <c r="M386" s="8">
        <f>FORECAST($A386,INDEX(NG!H$2:H$14,MATCH($A386,NG!G$2:G$14,1)):INDEX(NG!H$2:H$14,MATCH($A386,NG!G$2:G$14,1)+1),INDEX(NG!G$2:G$14,MATCH($A386,NG!G$2:G$14,1)):INDEX(NG!G$2:G$14,MATCH($A386,NG!G$2:G$14,1)+1))</f>
        <v>1.9528474237035606E-8</v>
      </c>
      <c r="N386" s="3">
        <v>3.0000000000000001E-6</v>
      </c>
      <c r="O386" s="3">
        <v>5.0000000000000003E-10</v>
      </c>
    </row>
    <row r="387" spans="1:15" x14ac:dyDescent="0.35">
      <c r="A387">
        <v>385</v>
      </c>
      <c r="B387" s="39">
        <f t="shared" si="11"/>
        <v>-385</v>
      </c>
      <c r="C387" s="39">
        <v>0</v>
      </c>
      <c r="D387" s="39">
        <v>0</v>
      </c>
      <c r="E387" s="40">
        <v>25.804986075505134</v>
      </c>
      <c r="F387" s="7">
        <f>FORECAST(A387,INDEX(ross!I$3:I$960,MATCH(A387,ross!B$3:B$960,1)):INDEX(ross!I$3:I$960,MATCH(A387,ross!B$3:B$960,1)+1),INDEX(ross!B$3:B$960,MATCH(A387,ross!B$3:B$960,1)):INDEX(ross!B$3:B$960,MATCH(A387,ross!B$3:B$960,1)+1))</f>
        <v>5.7441767138363389</v>
      </c>
      <c r="G387" s="3">
        <f t="shared" ref="G387:G450" si="13">1E-30</f>
        <v>1.0000000000000001E-30</v>
      </c>
      <c r="H387" s="9">
        <f>FORECAST(A387,INDEX('18O'!C$3:C$29,MATCH(A387,'18O'!A$3:A$29,1)):INDEX('18O'!C$3:C$29,MATCH(A387,'18O'!A$3:A$29,1)+1),INDEX('18O'!A$3:A$29,MATCH(A387,'18O'!A$3:A$29,1)):INDEX('18O'!A$3:A$29,MATCH(A387,'18O'!A$3:A$29,1)+1))</f>
        <v>111.12274893403563</v>
      </c>
      <c r="I387" s="27">
        <v>1.0000000000000001E-5</v>
      </c>
      <c r="J387" s="8">
        <f t="shared" si="12"/>
        <v>2.3470395886364883E-5</v>
      </c>
      <c r="K387" s="8">
        <f>FORECAST($A387,INDEX(NG!D$2:D$18,MATCH($A387,NG!C$2:C$18,1)):INDEX(NG!D$2:D$18,MATCH($A387,NG!C$2:C$18,1)+1),INDEX(NG!C$2:C$18,MATCH($A387,NG!C$2:C$18,1)):INDEX(NG!C$2:C$18,MATCH($A387,NG!C$2:C$18,1)+1))</f>
        <v>8.9011229184547474E-8</v>
      </c>
      <c r="L387" s="8">
        <f>FORECAST($A387,INDEX(NG!F$2:F$14,MATCH($A387,NG!E$2:E$14,1)):INDEX(NG!F$2:F$14,MATCH($A387,NG!E$2:E$14,1)+1),INDEX(NG!E$2:E$14,MATCH($A387,NG!E$2:E$14,1)):INDEX(NG!E$2:E$14,MATCH($A387,NG!E$2:E$14,1)+1))</f>
        <v>3.0960488345649189E-7</v>
      </c>
      <c r="M387" s="8">
        <f>FORECAST($A387,INDEX(NG!H$2:H$14,MATCH($A387,NG!G$2:G$14,1)):INDEX(NG!H$2:H$14,MATCH($A387,NG!G$2:G$14,1)+1),INDEX(NG!G$2:G$14,MATCH($A387,NG!G$2:G$14,1)):INDEX(NG!G$2:G$14,MATCH($A387,NG!G$2:G$14,1)+1))</f>
        <v>1.9388219024207866E-8</v>
      </c>
      <c r="N387" s="3">
        <v>3.0000000000000001E-6</v>
      </c>
      <c r="O387" s="3">
        <v>5.0000000000000003E-10</v>
      </c>
    </row>
    <row r="388" spans="1:15" x14ac:dyDescent="0.35">
      <c r="A388">
        <v>386</v>
      </c>
      <c r="B388" s="39">
        <f t="shared" ref="B388:B451" si="14">-A388</f>
        <v>-386</v>
      </c>
      <c r="C388" s="39">
        <v>0</v>
      </c>
      <c r="D388" s="39">
        <v>0</v>
      </c>
      <c r="E388" s="40">
        <v>25.807842544414783</v>
      </c>
      <c r="F388" s="7">
        <f>FORECAST(A388,INDEX(ross!I$3:I$960,MATCH(A388,ross!B$3:B$960,1)):INDEX(ross!I$3:I$960,MATCH(A388,ross!B$3:B$960,1)+1),INDEX(ross!B$3:B$960,MATCH(A388,ross!B$3:B$960,1)):INDEX(ross!B$3:B$960,MATCH(A388,ross!B$3:B$960,1)+1))</f>
        <v>5.7470064690522236</v>
      </c>
      <c r="G388" s="3">
        <f t="shared" si="13"/>
        <v>1.0000000000000001E-30</v>
      </c>
      <c r="H388" s="9">
        <f>FORECAST(A388,INDEX('18O'!C$3:C$29,MATCH(A388,'18O'!A$3:A$29,1)):INDEX('18O'!C$3:C$29,MATCH(A388,'18O'!A$3:A$29,1)+1),INDEX('18O'!A$3:A$29,MATCH(A388,'18O'!A$3:A$29,1)):INDEX('18O'!A$3:A$29,MATCH(A388,'18O'!A$3:A$29,1)+1))</f>
        <v>111.12299974918486</v>
      </c>
      <c r="I388" s="27">
        <v>1.0000000000000001E-5</v>
      </c>
      <c r="J388" s="8">
        <f t="shared" si="12"/>
        <v>2.3470395886364883E-5</v>
      </c>
      <c r="K388" s="8">
        <f>FORECAST($A388,INDEX(NG!D$2:D$18,MATCH($A388,NG!C$2:C$18,1)):INDEX(NG!D$2:D$18,MATCH($A388,NG!C$2:C$18,1)+1),INDEX(NG!C$2:C$18,MATCH($A388,NG!C$2:C$18,1)):INDEX(NG!C$2:C$18,MATCH($A388,NG!C$2:C$18,1)+1))</f>
        <v>8.9001268379463306E-8</v>
      </c>
      <c r="L388" s="8">
        <f>FORECAST($A388,INDEX(NG!F$2:F$14,MATCH($A388,NG!E$2:E$14,1)):INDEX(NG!F$2:F$14,MATCH($A388,NG!E$2:E$14,1)+1),INDEX(NG!E$2:E$14,MATCH($A388,NG!E$2:E$14,1)):INDEX(NG!E$2:E$14,MATCH($A388,NG!E$2:E$14,1)+1))</f>
        <v>3.078167656143931E-7</v>
      </c>
      <c r="M388" s="8">
        <f>FORECAST($A388,INDEX(NG!H$2:H$14,MATCH($A388,NG!G$2:G$14,1)):INDEX(NG!H$2:H$14,MATCH($A388,NG!G$2:G$14,1)+1),INDEX(NG!G$2:G$14,MATCH($A388,NG!G$2:G$14,1)):INDEX(NG!G$2:G$14,MATCH($A388,NG!G$2:G$14,1)+1))</f>
        <v>1.9247963811380132E-8</v>
      </c>
      <c r="N388" s="3">
        <v>3.0000000000000001E-6</v>
      </c>
      <c r="O388" s="3">
        <v>5.0000000000000003E-10</v>
      </c>
    </row>
    <row r="389" spans="1:15" x14ac:dyDescent="0.35">
      <c r="A389">
        <v>387</v>
      </c>
      <c r="B389" s="39">
        <f t="shared" si="14"/>
        <v>-387</v>
      </c>
      <c r="C389" s="39">
        <v>0</v>
      </c>
      <c r="D389" s="39">
        <v>0</v>
      </c>
      <c r="E389" s="40">
        <v>25.810574574955993</v>
      </c>
      <c r="F389" s="7">
        <f>FORECAST(A389,INDEX(ross!I$3:I$960,MATCH(A389,ross!B$3:B$960,1)):INDEX(ross!I$3:I$960,MATCH(A389,ross!B$3:B$960,1)+1),INDEX(ross!B$3:B$960,MATCH(A389,ross!B$3:B$960,1)):INDEX(ross!B$3:B$960,MATCH(A389,ross!B$3:B$960,1)+1))</f>
        <v>5.753108632537276</v>
      </c>
      <c r="G389" s="3">
        <f t="shared" si="13"/>
        <v>1.0000000000000001E-30</v>
      </c>
      <c r="H389" s="9">
        <f>FORECAST(A389,INDEX('18O'!C$3:C$29,MATCH(A389,'18O'!A$3:A$29,1)):INDEX('18O'!C$3:C$29,MATCH(A389,'18O'!A$3:A$29,1)+1),INDEX('18O'!A$3:A$29,MATCH(A389,'18O'!A$3:A$29,1)):INDEX('18O'!A$3:A$29,MATCH(A389,'18O'!A$3:A$29,1)+1))</f>
        <v>111.12325056433409</v>
      </c>
      <c r="I389" s="27">
        <v>1.0000000000000001E-5</v>
      </c>
      <c r="J389" s="8">
        <f t="shared" si="12"/>
        <v>2.3470395886364883E-5</v>
      </c>
      <c r="K389" s="8">
        <f>FORECAST($A389,INDEX(NG!D$2:D$18,MATCH($A389,NG!C$2:C$18,1)):INDEX(NG!D$2:D$18,MATCH($A389,NG!C$2:C$18,1)+1),INDEX(NG!C$2:C$18,MATCH($A389,NG!C$2:C$18,1)):INDEX(NG!C$2:C$18,MATCH($A389,NG!C$2:C$18,1)+1))</f>
        <v>8.8991307574379137E-8</v>
      </c>
      <c r="L389" s="8">
        <f>FORECAST($A389,INDEX(NG!F$2:F$14,MATCH($A389,NG!E$2:E$14,1)):INDEX(NG!F$2:F$14,MATCH($A389,NG!E$2:E$14,1)+1),INDEX(NG!E$2:E$14,MATCH($A389,NG!E$2:E$14,1)):INDEX(NG!E$2:E$14,MATCH($A389,NG!E$2:E$14,1)+1))</f>
        <v>3.0602864777229442E-7</v>
      </c>
      <c r="M389" s="8">
        <f>FORECAST($A389,INDEX(NG!H$2:H$14,MATCH($A389,NG!G$2:G$14,1)):INDEX(NG!H$2:H$14,MATCH($A389,NG!G$2:G$14,1)+1),INDEX(NG!G$2:G$14,MATCH($A389,NG!G$2:G$14,1)):INDEX(NG!G$2:G$14,MATCH($A389,NG!G$2:G$14,1)+1))</f>
        <v>1.9107708598552399E-8</v>
      </c>
      <c r="N389" s="3">
        <v>3.0000000000000001E-6</v>
      </c>
      <c r="O389" s="3">
        <v>5.0000000000000003E-10</v>
      </c>
    </row>
    <row r="390" spans="1:15" x14ac:dyDescent="0.35">
      <c r="A390">
        <v>388</v>
      </c>
      <c r="B390" s="39">
        <f t="shared" si="14"/>
        <v>-388</v>
      </c>
      <c r="C390" s="39">
        <v>0</v>
      </c>
      <c r="D390" s="39">
        <v>0</v>
      </c>
      <c r="E390" s="40">
        <v>25.812783601782179</v>
      </c>
      <c r="F390" s="7">
        <f>FORECAST(A390,INDEX(ross!I$3:I$960,MATCH(A390,ross!B$3:B$960,1)):INDEX(ross!I$3:I$960,MATCH(A390,ross!B$3:B$960,1)+1),INDEX(ross!B$3:B$960,MATCH(A390,ross!B$3:B$960,1)):INDEX(ross!B$3:B$960,MATCH(A390,ross!B$3:B$960,1)+1))</f>
        <v>5.7565087510457218</v>
      </c>
      <c r="G390" s="3">
        <f t="shared" si="13"/>
        <v>1.0000000000000001E-30</v>
      </c>
      <c r="H390" s="9">
        <f>FORECAST(A390,INDEX('18O'!C$3:C$29,MATCH(A390,'18O'!A$3:A$29,1)):INDEX('18O'!C$3:C$29,MATCH(A390,'18O'!A$3:A$29,1)+1),INDEX('18O'!A$3:A$29,MATCH(A390,'18O'!A$3:A$29,1)):INDEX('18O'!A$3:A$29,MATCH(A390,'18O'!A$3:A$29,1)+1))</f>
        <v>111.12350137948333</v>
      </c>
      <c r="I390" s="27">
        <v>1.0000000000000001E-5</v>
      </c>
      <c r="J390" s="8">
        <f t="shared" si="12"/>
        <v>2.3470395886364883E-5</v>
      </c>
      <c r="K390" s="8">
        <f>FORECAST($A390,INDEX(NG!D$2:D$18,MATCH($A390,NG!C$2:C$18,1)):INDEX(NG!D$2:D$18,MATCH($A390,NG!C$2:C$18,1)+1),INDEX(NG!C$2:C$18,MATCH($A390,NG!C$2:C$18,1)):INDEX(NG!C$2:C$18,MATCH($A390,NG!C$2:C$18,1)+1))</f>
        <v>8.8981346769294969E-8</v>
      </c>
      <c r="L390" s="8">
        <f>FORECAST($A390,INDEX(NG!F$2:F$14,MATCH($A390,NG!E$2:E$14,1)):INDEX(NG!F$2:F$14,MATCH($A390,NG!E$2:E$14,1)+1),INDEX(NG!E$2:E$14,MATCH($A390,NG!E$2:E$14,1)):INDEX(NG!E$2:E$14,MATCH($A390,NG!E$2:E$14,1)+1))</f>
        <v>3.0424052993019564E-7</v>
      </c>
      <c r="M390" s="8">
        <f>FORECAST($A390,INDEX(NG!H$2:H$14,MATCH($A390,NG!G$2:G$14,1)):INDEX(NG!H$2:H$14,MATCH($A390,NG!G$2:G$14,1)+1),INDEX(NG!G$2:G$14,MATCH($A390,NG!G$2:G$14,1)):INDEX(NG!G$2:G$14,MATCH($A390,NG!G$2:G$14,1)+1))</f>
        <v>1.8967453385724659E-8</v>
      </c>
      <c r="N390" s="3">
        <v>3.0000000000000001E-6</v>
      </c>
      <c r="O390" s="3">
        <v>5.0000000000000003E-10</v>
      </c>
    </row>
    <row r="391" spans="1:15" x14ac:dyDescent="0.35">
      <c r="A391">
        <v>389</v>
      </c>
      <c r="B391" s="39">
        <f t="shared" si="14"/>
        <v>-389</v>
      </c>
      <c r="C391" s="39">
        <v>0</v>
      </c>
      <c r="D391" s="39">
        <v>0</v>
      </c>
      <c r="E391" s="40">
        <v>25.814992628608366</v>
      </c>
      <c r="F391" s="7">
        <f>FORECAST(A391,INDEX(ross!I$3:I$960,MATCH(A391,ross!B$3:B$960,1)):INDEX(ross!I$3:I$960,MATCH(A391,ross!B$3:B$960,1)+1),INDEX(ross!B$3:B$960,MATCH(A391,ross!B$3:B$960,1)):INDEX(ross!B$3:B$960,MATCH(A391,ross!B$3:B$960,1)+1))</f>
        <v>5.7577820794212489</v>
      </c>
      <c r="G391" s="3">
        <f t="shared" si="13"/>
        <v>1.0000000000000001E-30</v>
      </c>
      <c r="H391" s="9">
        <f>FORECAST(A391,INDEX('18O'!C$3:C$29,MATCH(A391,'18O'!A$3:A$29,1)):INDEX('18O'!C$3:C$29,MATCH(A391,'18O'!A$3:A$29,1)+1),INDEX('18O'!A$3:A$29,MATCH(A391,'18O'!A$3:A$29,1)):INDEX('18O'!A$3:A$29,MATCH(A391,'18O'!A$3:A$29,1)+1))</f>
        <v>111.12375219463256</v>
      </c>
      <c r="I391" s="27">
        <v>1.0000000000000001E-5</v>
      </c>
      <c r="J391" s="8">
        <f t="shared" si="12"/>
        <v>2.3470395886364883E-5</v>
      </c>
      <c r="K391" s="8">
        <f>FORECAST($A391,INDEX(NG!D$2:D$18,MATCH($A391,NG!C$2:C$18,1)):INDEX(NG!D$2:D$18,MATCH($A391,NG!C$2:C$18,1)+1),INDEX(NG!C$2:C$18,MATCH($A391,NG!C$2:C$18,1)):INDEX(NG!C$2:C$18,MATCH($A391,NG!C$2:C$18,1)+1))</f>
        <v>8.89713859642108E-8</v>
      </c>
      <c r="L391" s="8">
        <f>FORECAST($A391,INDEX(NG!F$2:F$14,MATCH($A391,NG!E$2:E$14,1)):INDEX(NG!F$2:F$14,MATCH($A391,NG!E$2:E$14,1)+1),INDEX(NG!E$2:E$14,MATCH($A391,NG!E$2:E$14,1)):INDEX(NG!E$2:E$14,MATCH($A391,NG!E$2:E$14,1)+1))</f>
        <v>3.0245241208809696E-7</v>
      </c>
      <c r="M391" s="8">
        <f>FORECAST($A391,INDEX(NG!H$2:H$14,MATCH($A391,NG!G$2:G$14,1)):INDEX(NG!H$2:H$14,MATCH($A391,NG!G$2:G$14,1)+1),INDEX(NG!G$2:G$14,MATCH($A391,NG!G$2:G$14,1)):INDEX(NG!G$2:G$14,MATCH($A391,NG!G$2:G$14,1)+1))</f>
        <v>1.8827198172896925E-8</v>
      </c>
      <c r="N391" s="3">
        <v>3.0000000000000001E-6</v>
      </c>
      <c r="O391" s="3">
        <v>5.0000000000000003E-10</v>
      </c>
    </row>
    <row r="392" spans="1:15" x14ac:dyDescent="0.35">
      <c r="A392">
        <v>390</v>
      </c>
      <c r="B392" s="39">
        <f t="shared" si="14"/>
        <v>-390</v>
      </c>
      <c r="C392" s="39">
        <v>0</v>
      </c>
      <c r="D392" s="39">
        <v>0</v>
      </c>
      <c r="E392" s="40">
        <v>25.817201655434552</v>
      </c>
      <c r="F392" s="7">
        <f>FORECAST(A392,INDEX(ross!I$3:I$960,MATCH(A392,ross!B$3:B$960,1)):INDEX(ross!I$3:I$960,MATCH(A392,ross!B$3:B$960,1)+1),INDEX(ross!B$3:B$960,MATCH(A392,ross!B$3:B$960,1)):INDEX(ross!B$3:B$960,MATCH(A392,ross!B$3:B$960,1)+1))</f>
        <v>5.764258144144276</v>
      </c>
      <c r="G392" s="3">
        <f t="shared" si="13"/>
        <v>1.0000000000000001E-30</v>
      </c>
      <c r="H392" s="9">
        <f>FORECAST(A392,INDEX('18O'!C$3:C$29,MATCH(A392,'18O'!A$3:A$29,1)):INDEX('18O'!C$3:C$29,MATCH(A392,'18O'!A$3:A$29,1)+1),INDEX('18O'!A$3:A$29,MATCH(A392,'18O'!A$3:A$29,1)):INDEX('18O'!A$3:A$29,MATCH(A392,'18O'!A$3:A$29,1)+1))</f>
        <v>111.12400300978179</v>
      </c>
      <c r="I392" s="27">
        <v>1.0000000000000001E-5</v>
      </c>
      <c r="J392" s="8">
        <f t="shared" si="12"/>
        <v>2.3470395886364883E-5</v>
      </c>
      <c r="K392" s="8">
        <f>FORECAST($A392,INDEX(NG!D$2:D$18,MATCH($A392,NG!C$2:C$18,1)):INDEX(NG!D$2:D$18,MATCH($A392,NG!C$2:C$18,1)+1),INDEX(NG!C$2:C$18,MATCH($A392,NG!C$2:C$18,1)):INDEX(NG!C$2:C$18,MATCH($A392,NG!C$2:C$18,1)+1))</f>
        <v>8.8938966721545846E-8</v>
      </c>
      <c r="L392" s="8">
        <f>FORECAST($A392,INDEX(NG!F$2:F$14,MATCH($A392,NG!E$2:E$14,1)):INDEX(NG!F$2:F$14,MATCH($A392,NG!E$2:E$14,1)+1),INDEX(NG!E$2:E$14,MATCH($A392,NG!E$2:E$14,1)):INDEX(NG!E$2:E$14,MATCH($A392,NG!E$2:E$14,1)+1))</f>
        <v>3.0066429424599817E-7</v>
      </c>
      <c r="M392" s="8">
        <f>FORECAST($A392,INDEX(NG!H$2:H$14,MATCH($A392,NG!G$2:G$14,1)):INDEX(NG!H$2:H$14,MATCH($A392,NG!G$2:G$14,1)+1),INDEX(NG!G$2:G$14,MATCH($A392,NG!G$2:G$14,1)):INDEX(NG!G$2:G$14,MATCH($A392,NG!G$2:G$14,1)+1))</f>
        <v>1.8686942960069192E-8</v>
      </c>
      <c r="N392" s="3">
        <v>3.0000000000000001E-6</v>
      </c>
      <c r="O392" s="3">
        <v>5.0000000000000003E-10</v>
      </c>
    </row>
    <row r="393" spans="1:15" x14ac:dyDescent="0.35">
      <c r="A393">
        <v>391</v>
      </c>
      <c r="B393" s="39">
        <f t="shared" si="14"/>
        <v>-391</v>
      </c>
      <c r="C393" s="39">
        <v>0</v>
      </c>
      <c r="D393" s="39">
        <v>0</v>
      </c>
      <c r="E393" s="40">
        <v>25.818719156472103</v>
      </c>
      <c r="F393" s="7">
        <f>FORECAST(A393,INDEX(ross!I$3:I$960,MATCH(A393,ross!B$3:B$960,1)):INDEX(ross!I$3:I$960,MATCH(A393,ross!B$3:B$960,1)+1),INDEX(ross!B$3:B$960,MATCH(A393,ross!B$3:B$960,1)):INDEX(ross!B$3:B$960,MATCH(A393,ross!B$3:B$960,1)+1))</f>
        <v>5.7693536767622238</v>
      </c>
      <c r="G393" s="3">
        <f t="shared" si="13"/>
        <v>1.0000000000000001E-30</v>
      </c>
      <c r="H393" s="9">
        <f>FORECAST(A393,INDEX('18O'!C$3:C$29,MATCH(A393,'18O'!A$3:A$29,1)):INDEX('18O'!C$3:C$29,MATCH(A393,'18O'!A$3:A$29,1)+1),INDEX('18O'!A$3:A$29,MATCH(A393,'18O'!A$3:A$29,1)):INDEX('18O'!A$3:A$29,MATCH(A393,'18O'!A$3:A$29,1)+1))</f>
        <v>111.12425382493103</v>
      </c>
      <c r="I393" s="27">
        <v>1.0000000000000001E-5</v>
      </c>
      <c r="J393" s="8">
        <f t="shared" si="12"/>
        <v>2.3470395886364883E-5</v>
      </c>
      <c r="K393" s="8">
        <f>FORECAST($A393,INDEX(NG!D$2:D$18,MATCH($A393,NG!C$2:C$18,1)):INDEX(NG!D$2:D$18,MATCH($A393,NG!C$2:C$18,1)+1),INDEX(NG!C$2:C$18,MATCH($A393,NG!C$2:C$18,1)):INDEX(NG!C$2:C$18,MATCH($A393,NG!C$2:C$18,1)+1))</f>
        <v>8.887670984038068E-8</v>
      </c>
      <c r="L393" s="8">
        <f>FORECAST($A393,INDEX(NG!F$2:F$14,MATCH($A393,NG!E$2:E$14,1)):INDEX(NG!F$2:F$14,MATCH($A393,NG!E$2:E$14,1)+1),INDEX(NG!E$2:E$14,MATCH($A393,NG!E$2:E$14,1)):INDEX(NG!E$2:E$14,MATCH($A393,NG!E$2:E$14,1)+1))</f>
        <v>2.9887617640389939E-7</v>
      </c>
      <c r="M393" s="8">
        <f>FORECAST($A393,INDEX(NG!H$2:H$14,MATCH($A393,NG!G$2:G$14,1)):INDEX(NG!H$2:H$14,MATCH($A393,NG!G$2:G$14,1)+1),INDEX(NG!G$2:G$14,MATCH($A393,NG!G$2:G$14,1)):INDEX(NG!G$2:G$14,MATCH($A393,NG!G$2:G$14,1)+1))</f>
        <v>1.8546687747241458E-8</v>
      </c>
      <c r="N393" s="3">
        <v>3.0000000000000001E-6</v>
      </c>
      <c r="O393" s="3">
        <v>5.0000000000000003E-10</v>
      </c>
    </row>
    <row r="394" spans="1:15" x14ac:dyDescent="0.35">
      <c r="A394">
        <v>392</v>
      </c>
      <c r="B394" s="39">
        <f t="shared" si="14"/>
        <v>-392</v>
      </c>
      <c r="C394" s="39">
        <v>0</v>
      </c>
      <c r="D394" s="39">
        <v>0</v>
      </c>
      <c r="E394" s="40">
        <v>25.819386216636886</v>
      </c>
      <c r="F394" s="7">
        <f>FORECAST(A394,INDEX(ross!I$3:I$960,MATCH(A394,ross!B$3:B$960,1)):INDEX(ross!I$3:I$960,MATCH(A394,ross!B$3:B$960,1)+1),INDEX(ross!B$3:B$960,MATCH(A394,ross!B$3:B$960,1)):INDEX(ross!B$3:B$960,MATCH(A394,ross!B$3:B$960,1)+1))</f>
        <v>5.775001571628998</v>
      </c>
      <c r="G394" s="3">
        <f t="shared" si="13"/>
        <v>1.0000000000000001E-30</v>
      </c>
      <c r="H394" s="9">
        <f>FORECAST(A394,INDEX('18O'!C$3:C$29,MATCH(A394,'18O'!A$3:A$29,1)):INDEX('18O'!C$3:C$29,MATCH(A394,'18O'!A$3:A$29,1)+1),INDEX('18O'!A$3:A$29,MATCH(A394,'18O'!A$3:A$29,1)):INDEX('18O'!A$3:A$29,MATCH(A394,'18O'!A$3:A$29,1)+1))</f>
        <v>111.12450464008026</v>
      </c>
      <c r="I394" s="27">
        <v>1.0000000000000001E-5</v>
      </c>
      <c r="J394" s="8">
        <f t="shared" si="12"/>
        <v>2.3470395886364883E-5</v>
      </c>
      <c r="K394" s="8">
        <f>FORECAST($A394,INDEX(NG!D$2:D$18,MATCH($A394,NG!C$2:C$18,1)):INDEX(NG!D$2:D$18,MATCH($A394,NG!C$2:C$18,1)+1),INDEX(NG!C$2:C$18,MATCH($A394,NG!C$2:C$18,1)):INDEX(NG!C$2:C$18,MATCH($A394,NG!C$2:C$18,1)+1))</f>
        <v>8.8814452959215528E-8</v>
      </c>
      <c r="L394" s="8">
        <f>FORECAST($A394,INDEX(NG!F$2:F$14,MATCH($A394,NG!E$2:E$14,1)):INDEX(NG!F$2:F$14,MATCH($A394,NG!E$2:E$14,1)+1),INDEX(NG!E$2:E$14,MATCH($A394,NG!E$2:E$14,1)):INDEX(NG!E$2:E$14,MATCH($A394,NG!E$2:E$14,1)+1))</f>
        <v>2.9708805856180071E-7</v>
      </c>
      <c r="M394" s="8">
        <f>FORECAST($A394,INDEX(NG!H$2:H$14,MATCH($A394,NG!G$2:G$14,1)):INDEX(NG!H$2:H$14,MATCH($A394,NG!G$2:G$14,1)+1),INDEX(NG!G$2:G$14,MATCH($A394,NG!G$2:G$14,1)):INDEX(NG!G$2:G$14,MATCH($A394,NG!G$2:G$14,1)+1))</f>
        <v>1.8406432534413718E-8</v>
      </c>
      <c r="N394" s="3">
        <v>3.0000000000000001E-6</v>
      </c>
      <c r="O394" s="3">
        <v>5.0000000000000003E-10</v>
      </c>
    </row>
    <row r="395" spans="1:15" x14ac:dyDescent="0.35">
      <c r="A395">
        <v>393</v>
      </c>
      <c r="B395" s="39">
        <f t="shared" si="14"/>
        <v>-393</v>
      </c>
      <c r="C395" s="39">
        <v>0</v>
      </c>
      <c r="D395" s="39">
        <v>0</v>
      </c>
      <c r="E395" s="40">
        <v>25.820053276801669</v>
      </c>
      <c r="F395" s="7">
        <f>FORECAST(A395,INDEX(ross!I$3:I$960,MATCH(A395,ross!B$3:B$960,1)):INDEX(ross!I$3:I$960,MATCH(A395,ross!B$3:B$960,1)+1),INDEX(ross!B$3:B$960,MATCH(A395,ross!B$3:B$960,1)):INDEX(ross!B$3:B$960,MATCH(A395,ross!B$3:B$960,1)+1))</f>
        <v>5.7793882746102296</v>
      </c>
      <c r="G395" s="3">
        <f t="shared" si="13"/>
        <v>1.0000000000000001E-30</v>
      </c>
      <c r="H395" s="9">
        <f>FORECAST(A395,INDEX('18O'!C$3:C$29,MATCH(A395,'18O'!A$3:A$29,1)):INDEX('18O'!C$3:C$29,MATCH(A395,'18O'!A$3:A$29,1)+1),INDEX('18O'!A$3:A$29,MATCH(A395,'18O'!A$3:A$29,1)):INDEX('18O'!A$3:A$29,MATCH(A395,'18O'!A$3:A$29,1)+1))</f>
        <v>111.12475545522949</v>
      </c>
      <c r="I395" s="27">
        <v>1.0000000000000001E-5</v>
      </c>
      <c r="J395" s="8">
        <f t="shared" si="12"/>
        <v>2.3470395886364883E-5</v>
      </c>
      <c r="K395" s="8">
        <f>FORECAST($A395,INDEX(NG!D$2:D$18,MATCH($A395,NG!C$2:C$18,1)):INDEX(NG!D$2:D$18,MATCH($A395,NG!C$2:C$18,1)+1),INDEX(NG!C$2:C$18,MATCH($A395,NG!C$2:C$18,1)):INDEX(NG!C$2:C$18,MATCH($A395,NG!C$2:C$18,1)+1))</f>
        <v>8.8752196078050376E-8</v>
      </c>
      <c r="L395" s="8">
        <f>FORECAST($A395,INDEX(NG!F$2:F$14,MATCH($A395,NG!E$2:E$14,1)):INDEX(NG!F$2:F$14,MATCH($A395,NG!E$2:E$14,1)+1),INDEX(NG!E$2:E$14,MATCH($A395,NG!E$2:E$14,1)):INDEX(NG!E$2:E$14,MATCH($A395,NG!E$2:E$14,1)+1))</f>
        <v>2.9529994071970192E-7</v>
      </c>
      <c r="M395" s="8">
        <f>FORECAST($A395,INDEX(NG!H$2:H$14,MATCH($A395,NG!G$2:G$14,1)):INDEX(NG!H$2:H$14,MATCH($A395,NG!G$2:G$14,1)+1),INDEX(NG!G$2:G$14,MATCH($A395,NG!G$2:G$14,1)):INDEX(NG!G$2:G$14,MATCH($A395,NG!G$2:G$14,1)+1))</f>
        <v>1.8266177321585984E-8</v>
      </c>
      <c r="N395" s="3">
        <v>3.0000000000000001E-6</v>
      </c>
      <c r="O395" s="3">
        <v>5.0000000000000003E-10</v>
      </c>
    </row>
    <row r="396" spans="1:15" x14ac:dyDescent="0.35">
      <c r="A396">
        <v>394</v>
      </c>
      <c r="B396" s="39">
        <f t="shared" si="14"/>
        <v>-394</v>
      </c>
      <c r="C396" s="39">
        <v>0</v>
      </c>
      <c r="D396" s="39">
        <v>0</v>
      </c>
      <c r="E396" s="40">
        <v>25.820720336966456</v>
      </c>
      <c r="F396" s="7">
        <f>FORECAST(A396,INDEX(ross!I$3:I$960,MATCH(A396,ross!B$3:B$960,1)):INDEX(ross!I$3:I$960,MATCH(A396,ross!B$3:B$960,1)+1),INDEX(ross!B$3:B$960,MATCH(A396,ross!B$3:B$960,1)):INDEX(ross!B$3:B$960,MATCH(A396,ross!B$3:B$960,1)+1))</f>
        <v>5.7822375984451444</v>
      </c>
      <c r="G396" s="3">
        <f t="shared" si="13"/>
        <v>1.0000000000000001E-30</v>
      </c>
      <c r="H396" s="9">
        <f>FORECAST(A396,INDEX('18O'!C$3:C$29,MATCH(A396,'18O'!A$3:A$29,1)):INDEX('18O'!C$3:C$29,MATCH(A396,'18O'!A$3:A$29,1)+1),INDEX('18O'!A$3:A$29,MATCH(A396,'18O'!A$3:A$29,1)):INDEX('18O'!A$3:A$29,MATCH(A396,'18O'!A$3:A$29,1)+1))</f>
        <v>111.12500627037873</v>
      </c>
      <c r="I396" s="27">
        <v>1.0000000000000001E-5</v>
      </c>
      <c r="J396" s="8">
        <f t="shared" si="12"/>
        <v>2.3470395886364883E-5</v>
      </c>
      <c r="K396" s="8">
        <f>FORECAST($A396,INDEX(NG!D$2:D$18,MATCH($A396,NG!C$2:C$18,1)):INDEX(NG!D$2:D$18,MATCH($A396,NG!C$2:C$18,1)+1),INDEX(NG!C$2:C$18,MATCH($A396,NG!C$2:C$18,1)):INDEX(NG!C$2:C$18,MATCH($A396,NG!C$2:C$18,1)+1))</f>
        <v>8.8689939196885211E-8</v>
      </c>
      <c r="L396" s="8">
        <f>FORECAST($A396,INDEX(NG!F$2:F$14,MATCH($A396,NG!E$2:E$14,1)):INDEX(NG!F$2:F$14,MATCH($A396,NG!E$2:E$14,1)+1),INDEX(NG!E$2:E$14,MATCH($A396,NG!E$2:E$14,1)):INDEX(NG!E$2:E$14,MATCH($A396,NG!E$2:E$14,1)+1))</f>
        <v>2.9351182287760324E-7</v>
      </c>
      <c r="M396" s="8">
        <f>FORECAST($A396,INDEX(NG!H$2:H$14,MATCH($A396,NG!G$2:G$14,1)):INDEX(NG!H$2:H$14,MATCH($A396,NG!G$2:G$14,1)+1),INDEX(NG!G$2:G$14,MATCH($A396,NG!G$2:G$14,1)):INDEX(NG!G$2:G$14,MATCH($A396,NG!G$2:G$14,1)+1))</f>
        <v>1.8125922108758251E-8</v>
      </c>
      <c r="N396" s="3">
        <v>3.0000000000000001E-6</v>
      </c>
      <c r="O396" s="3">
        <v>5.0000000000000003E-10</v>
      </c>
    </row>
    <row r="397" spans="1:15" x14ac:dyDescent="0.35">
      <c r="A397">
        <v>395</v>
      </c>
      <c r="B397" s="39">
        <f t="shared" si="14"/>
        <v>-395</v>
      </c>
      <c r="C397" s="39">
        <v>0</v>
      </c>
      <c r="D397" s="39">
        <v>0</v>
      </c>
      <c r="E397" s="40">
        <v>25.82138739713124</v>
      </c>
      <c r="F397" s="7">
        <f>FORECAST(A397,INDEX(ross!I$3:I$960,MATCH(A397,ross!B$3:B$960,1)):INDEX(ross!I$3:I$960,MATCH(A397,ross!B$3:B$960,1)+1),INDEX(ross!B$3:B$960,MATCH(A397,ross!B$3:B$960,1)):INDEX(ross!B$3:B$960,MATCH(A397,ross!B$3:B$960,1)+1))</f>
        <v>5.7872469726248195</v>
      </c>
      <c r="G397" s="3">
        <f t="shared" si="13"/>
        <v>1.0000000000000001E-30</v>
      </c>
      <c r="H397" s="9">
        <f>FORECAST(A397,INDEX('18O'!C$3:C$29,MATCH(A397,'18O'!A$3:A$29,1)):INDEX('18O'!C$3:C$29,MATCH(A397,'18O'!A$3:A$29,1)+1),INDEX('18O'!A$3:A$29,MATCH(A397,'18O'!A$3:A$29,1)):INDEX('18O'!A$3:A$29,MATCH(A397,'18O'!A$3:A$29,1)+1))</f>
        <v>111.12525708552796</v>
      </c>
      <c r="I397" s="27">
        <v>1.0000000000000001E-5</v>
      </c>
      <c r="J397" s="8">
        <f t="shared" si="12"/>
        <v>2.3470395886364883E-5</v>
      </c>
      <c r="K397" s="8">
        <f>FORECAST($A397,INDEX(NG!D$2:D$18,MATCH($A397,NG!C$2:C$18,1)):INDEX(NG!D$2:D$18,MATCH($A397,NG!C$2:C$18,1)+1),INDEX(NG!C$2:C$18,MATCH($A397,NG!C$2:C$18,1)):INDEX(NG!C$2:C$18,MATCH($A397,NG!C$2:C$18,1)+1))</f>
        <v>8.8627682315720059E-8</v>
      </c>
      <c r="L397" s="8">
        <f>FORECAST($A397,INDEX(NG!F$2:F$14,MATCH($A397,NG!E$2:E$14,1)):INDEX(NG!F$2:F$14,MATCH($A397,NG!E$2:E$14,1)+1),INDEX(NG!E$2:E$14,MATCH($A397,NG!E$2:E$14,1)):INDEX(NG!E$2:E$14,MATCH($A397,NG!E$2:E$14,1)+1))</f>
        <v>2.9172370503550446E-7</v>
      </c>
      <c r="M397" s="8">
        <f>FORECAST($A397,INDEX(NG!H$2:H$14,MATCH($A397,NG!G$2:G$14,1)):INDEX(NG!H$2:H$14,MATCH($A397,NG!G$2:G$14,1)+1),INDEX(NG!G$2:G$14,MATCH($A397,NG!G$2:G$14,1)):INDEX(NG!G$2:G$14,MATCH($A397,NG!G$2:G$14,1)+1))</f>
        <v>1.7985666895930511E-8</v>
      </c>
      <c r="N397" s="3">
        <v>3.0000000000000001E-6</v>
      </c>
      <c r="O397" s="3">
        <v>5.0000000000000003E-10</v>
      </c>
    </row>
    <row r="398" spans="1:15" x14ac:dyDescent="0.35">
      <c r="A398">
        <v>396</v>
      </c>
      <c r="B398" s="39">
        <f t="shared" si="14"/>
        <v>-396</v>
      </c>
      <c r="C398" s="39">
        <v>0</v>
      </c>
      <c r="D398" s="39">
        <v>0</v>
      </c>
      <c r="E398" s="40">
        <v>25.822074641341462</v>
      </c>
      <c r="F398" s="7">
        <f>FORECAST(A398,INDEX(ross!I$3:I$960,MATCH(A398,ross!B$3:B$960,1)):INDEX(ross!I$3:I$960,MATCH(A398,ross!B$3:B$960,1)+1),INDEX(ross!B$3:B$960,MATCH(A398,ross!B$3:B$960,1)):INDEX(ross!B$3:B$960,MATCH(A398,ross!B$3:B$960,1)+1))</f>
        <v>5.7897473178355146</v>
      </c>
      <c r="G398" s="3">
        <f t="shared" si="13"/>
        <v>1.0000000000000001E-30</v>
      </c>
      <c r="H398" s="9">
        <f>FORECAST(A398,INDEX('18O'!C$3:C$29,MATCH(A398,'18O'!A$3:A$29,1)):INDEX('18O'!C$3:C$29,MATCH(A398,'18O'!A$3:A$29,1)+1),INDEX('18O'!A$3:A$29,MATCH(A398,'18O'!A$3:A$29,1)):INDEX('18O'!A$3:A$29,MATCH(A398,'18O'!A$3:A$29,1)+1))</f>
        <v>111.12550790067721</v>
      </c>
      <c r="I398" s="27">
        <v>1.0000000000000001E-5</v>
      </c>
      <c r="J398" s="8">
        <f t="shared" si="12"/>
        <v>2.3470395886364883E-5</v>
      </c>
      <c r="K398" s="8">
        <f>FORECAST($A398,INDEX(NG!D$2:D$18,MATCH($A398,NG!C$2:C$18,1)):INDEX(NG!D$2:D$18,MATCH($A398,NG!C$2:C$18,1)+1),INDEX(NG!C$2:C$18,MATCH($A398,NG!C$2:C$18,1)):INDEX(NG!C$2:C$18,MATCH($A398,NG!C$2:C$18,1)+1))</f>
        <v>8.8565425434554894E-8</v>
      </c>
      <c r="L398" s="8">
        <f>FORECAST($A398,INDEX(NG!F$2:F$14,MATCH($A398,NG!E$2:E$14,1)):INDEX(NG!F$2:F$14,MATCH($A398,NG!E$2:E$14,1)+1),INDEX(NG!E$2:E$14,MATCH($A398,NG!E$2:E$14,1)):INDEX(NG!E$2:E$14,MATCH($A398,NG!E$2:E$14,1)+1))</f>
        <v>2.8993558719340578E-7</v>
      </c>
      <c r="M398" s="8">
        <f>FORECAST($A398,INDEX(NG!H$2:H$14,MATCH($A398,NG!G$2:G$14,1)):INDEX(NG!H$2:H$14,MATCH($A398,NG!G$2:G$14,1)+1),INDEX(NG!G$2:G$14,MATCH($A398,NG!G$2:G$14,1)):INDEX(NG!G$2:G$14,MATCH($A398,NG!G$2:G$14,1)+1))</f>
        <v>1.7845411683102777E-8</v>
      </c>
      <c r="N398" s="3">
        <v>3.0000000000000001E-6</v>
      </c>
      <c r="O398" s="3">
        <v>5.0000000000000003E-10</v>
      </c>
    </row>
    <row r="399" spans="1:15" x14ac:dyDescent="0.35">
      <c r="A399">
        <v>397</v>
      </c>
      <c r="B399" s="39">
        <f t="shared" si="14"/>
        <v>-397</v>
      </c>
      <c r="C399" s="39">
        <v>0</v>
      </c>
      <c r="D399" s="39">
        <v>0</v>
      </c>
      <c r="E399" s="40">
        <v>25.82278195768496</v>
      </c>
      <c r="F399" s="7">
        <f>FORECAST(A399,INDEX(ross!I$3:I$960,MATCH(A399,ross!B$3:B$960,1)):INDEX(ross!I$3:I$960,MATCH(A399,ross!B$3:B$960,1)+1),INDEX(ross!B$3:B$960,MATCH(A399,ross!B$3:B$960,1)):INDEX(ross!B$3:B$960,MATCH(A399,ross!B$3:B$960,1)+1))</f>
        <v>5.79214886692899</v>
      </c>
      <c r="G399" s="3">
        <f t="shared" si="13"/>
        <v>1.0000000000000001E-30</v>
      </c>
      <c r="H399" s="9">
        <f>FORECAST(A399,INDEX('18O'!C$3:C$29,MATCH(A399,'18O'!A$3:A$29,1)):INDEX('18O'!C$3:C$29,MATCH(A399,'18O'!A$3:A$29,1)+1),INDEX('18O'!A$3:A$29,MATCH(A399,'18O'!A$3:A$29,1)):INDEX('18O'!A$3:A$29,MATCH(A399,'18O'!A$3:A$29,1)+1))</f>
        <v>111.12575871582644</v>
      </c>
      <c r="I399" s="27">
        <v>1.0000000000000001E-5</v>
      </c>
      <c r="J399" s="8">
        <f t="shared" si="12"/>
        <v>2.3470395886364883E-5</v>
      </c>
      <c r="K399" s="8">
        <f>FORECAST($A399,INDEX(NG!D$2:D$18,MATCH($A399,NG!C$2:C$18,1)):INDEX(NG!D$2:D$18,MATCH($A399,NG!C$2:C$18,1)+1),INDEX(NG!C$2:C$18,MATCH($A399,NG!C$2:C$18,1)):INDEX(NG!C$2:C$18,MATCH($A399,NG!C$2:C$18,1)+1))</f>
        <v>8.8503168553389742E-8</v>
      </c>
      <c r="L399" s="8">
        <f>FORECAST($A399,INDEX(NG!F$2:F$14,MATCH($A399,NG!E$2:E$14,1)):INDEX(NG!F$2:F$14,MATCH($A399,NG!E$2:E$14,1)+1),INDEX(NG!E$2:E$14,MATCH($A399,NG!E$2:E$14,1)):INDEX(NG!E$2:E$14,MATCH($A399,NG!E$2:E$14,1)+1))</f>
        <v>2.8814746935130699E-7</v>
      </c>
      <c r="M399" s="8">
        <f>FORECAST($A399,INDEX(NG!H$2:H$14,MATCH($A399,NG!G$2:G$14,1)):INDEX(NG!H$2:H$14,MATCH($A399,NG!G$2:G$14,1)+1),INDEX(NG!G$2:G$14,MATCH($A399,NG!G$2:G$14,1)):INDEX(NG!G$2:G$14,MATCH($A399,NG!G$2:G$14,1)+1))</f>
        <v>1.7705156470275044E-8</v>
      </c>
      <c r="N399" s="3">
        <v>3.0000000000000001E-6</v>
      </c>
      <c r="O399" s="3">
        <v>5.0000000000000003E-10</v>
      </c>
    </row>
    <row r="400" spans="1:15" x14ac:dyDescent="0.35">
      <c r="A400">
        <v>398</v>
      </c>
      <c r="B400" s="39">
        <f t="shared" si="14"/>
        <v>-398</v>
      </c>
      <c r="C400" s="39">
        <v>0</v>
      </c>
      <c r="D400" s="39">
        <v>0</v>
      </c>
      <c r="E400" s="40">
        <v>25.823489274028454</v>
      </c>
      <c r="F400" s="7">
        <f>FORECAST(A400,INDEX(ross!I$3:I$960,MATCH(A400,ross!B$3:B$960,1)):INDEX(ross!I$3:I$960,MATCH(A400,ross!B$3:B$960,1)+1),INDEX(ross!B$3:B$960,MATCH(A400,ross!B$3:B$960,1)):INDEX(ross!B$3:B$960,MATCH(A400,ross!B$3:B$960,1)+1))</f>
        <v>5.7952421622077175</v>
      </c>
      <c r="G400" s="3">
        <f t="shared" si="13"/>
        <v>1.0000000000000001E-30</v>
      </c>
      <c r="H400" s="9">
        <f>FORECAST(A400,INDEX('18O'!C$3:C$29,MATCH(A400,'18O'!A$3:A$29,1)):INDEX('18O'!C$3:C$29,MATCH(A400,'18O'!A$3:A$29,1)+1),INDEX('18O'!A$3:A$29,MATCH(A400,'18O'!A$3:A$29,1)):INDEX('18O'!A$3:A$29,MATCH(A400,'18O'!A$3:A$29,1)+1))</f>
        <v>111.12600953097567</v>
      </c>
      <c r="I400" s="27">
        <v>1.0000000000000001E-5</v>
      </c>
      <c r="J400" s="8">
        <f t="shared" si="12"/>
        <v>2.3470395886364883E-5</v>
      </c>
      <c r="K400" s="8">
        <f>FORECAST($A400,INDEX(NG!D$2:D$18,MATCH($A400,NG!C$2:C$18,1)):INDEX(NG!D$2:D$18,MATCH($A400,NG!C$2:C$18,1)+1),INDEX(NG!C$2:C$18,MATCH($A400,NG!C$2:C$18,1)):INDEX(NG!C$2:C$18,MATCH($A400,NG!C$2:C$18,1)+1))</f>
        <v>8.8440911672224576E-8</v>
      </c>
      <c r="L400" s="8">
        <f>FORECAST($A400,INDEX(NG!F$2:F$14,MATCH($A400,NG!E$2:E$14,1)):INDEX(NG!F$2:F$14,MATCH($A400,NG!E$2:E$14,1)+1),INDEX(NG!E$2:E$14,MATCH($A400,NG!E$2:E$14,1)):INDEX(NG!E$2:E$14,MATCH($A400,NG!E$2:E$14,1)+1))</f>
        <v>2.8635935150920831E-7</v>
      </c>
      <c r="M400" s="8">
        <f>FORECAST($A400,INDEX(NG!H$2:H$14,MATCH($A400,NG!G$2:G$14,1)):INDEX(NG!H$2:H$14,MATCH($A400,NG!G$2:G$14,1)+1),INDEX(NG!G$2:G$14,MATCH($A400,NG!G$2:G$14,1)):INDEX(NG!G$2:G$14,MATCH($A400,NG!G$2:G$14,1)+1))</f>
        <v>1.756490125744731E-8</v>
      </c>
      <c r="N400" s="3">
        <v>3.0000000000000001E-6</v>
      </c>
      <c r="O400" s="3">
        <v>5.0000000000000003E-10</v>
      </c>
    </row>
    <row r="401" spans="1:15" x14ac:dyDescent="0.35">
      <c r="A401">
        <v>399</v>
      </c>
      <c r="B401" s="39">
        <f t="shared" si="14"/>
        <v>-399</v>
      </c>
      <c r="C401" s="39">
        <v>0</v>
      </c>
      <c r="D401" s="39">
        <v>0</v>
      </c>
      <c r="E401" s="40">
        <v>25.824196590371951</v>
      </c>
      <c r="F401" s="7">
        <f>FORECAST(A401,INDEX(ross!I$3:I$960,MATCH(A401,ross!B$3:B$960,1)):INDEX(ross!I$3:I$960,MATCH(A401,ross!B$3:B$960,1)+1),INDEX(ross!B$3:B$960,MATCH(A401,ross!B$3:B$960,1)):INDEX(ross!B$3:B$960,MATCH(A401,ross!B$3:B$960,1)+1))</f>
        <v>5.7984740124426679</v>
      </c>
      <c r="G401" s="3">
        <f t="shared" si="13"/>
        <v>1.0000000000000001E-30</v>
      </c>
      <c r="H401" s="9">
        <f>FORECAST(A401,INDEX('18O'!C$3:C$29,MATCH(A401,'18O'!A$3:A$29,1)):INDEX('18O'!C$3:C$29,MATCH(A401,'18O'!A$3:A$29,1)+1),INDEX('18O'!A$3:A$29,MATCH(A401,'18O'!A$3:A$29,1)):INDEX('18O'!A$3:A$29,MATCH(A401,'18O'!A$3:A$29,1)+1))</f>
        <v>111.12626034612491</v>
      </c>
      <c r="I401" s="27">
        <v>1.0000000000000001E-5</v>
      </c>
      <c r="J401" s="8">
        <f t="shared" si="12"/>
        <v>2.3470395886364883E-5</v>
      </c>
      <c r="K401" s="8">
        <f>FORECAST($A401,INDEX(NG!D$2:D$18,MATCH($A401,NG!C$2:C$18,1)):INDEX(NG!D$2:D$18,MATCH($A401,NG!C$2:C$18,1)+1),INDEX(NG!C$2:C$18,MATCH($A401,NG!C$2:C$18,1)):INDEX(NG!C$2:C$18,MATCH($A401,NG!C$2:C$18,1)+1))</f>
        <v>8.8378654791059424E-8</v>
      </c>
      <c r="L401" s="8">
        <f>FORECAST($A401,INDEX(NG!F$2:F$14,MATCH($A401,NG!E$2:E$14,1)):INDEX(NG!F$2:F$14,MATCH($A401,NG!E$2:E$14,1)+1),INDEX(NG!E$2:E$14,MATCH($A401,NG!E$2:E$14,1)):INDEX(NG!E$2:E$14,MATCH($A401,NG!E$2:E$14,1)+1))</f>
        <v>2.8457123366710953E-7</v>
      </c>
      <c r="M401" s="8">
        <f>FORECAST($A401,INDEX(NG!H$2:H$14,MATCH($A401,NG!G$2:G$14,1)):INDEX(NG!H$2:H$14,MATCH($A401,NG!G$2:G$14,1)+1),INDEX(NG!G$2:G$14,MATCH($A401,NG!G$2:G$14,1)):INDEX(NG!G$2:G$14,MATCH($A401,NG!G$2:G$14,1)+1))</f>
        <v>1.742464604461957E-8</v>
      </c>
      <c r="N401" s="3">
        <v>3.0000000000000001E-6</v>
      </c>
      <c r="O401" s="3">
        <v>5.0000000000000003E-10</v>
      </c>
    </row>
    <row r="402" spans="1:15" x14ac:dyDescent="0.35">
      <c r="A402">
        <v>400</v>
      </c>
      <c r="B402" s="39">
        <f t="shared" si="14"/>
        <v>-400</v>
      </c>
      <c r="C402" s="39">
        <v>0</v>
      </c>
      <c r="D402" s="39">
        <v>0</v>
      </c>
      <c r="E402" s="40">
        <v>25.824903906715445</v>
      </c>
      <c r="F402" s="7">
        <f>FORECAST(A402,INDEX(ross!I$3:I$960,MATCH(A402,ross!B$3:B$960,1)):INDEX(ross!I$3:I$960,MATCH(A402,ross!B$3:B$960,1)+1),INDEX(ross!B$3:B$960,MATCH(A402,ross!B$3:B$960,1)):INDEX(ross!B$3:B$960,MATCH(A402,ross!B$3:B$960,1)+1))</f>
        <v>5.8020449365845668</v>
      </c>
      <c r="G402" s="3">
        <f t="shared" si="13"/>
        <v>1.0000000000000001E-30</v>
      </c>
      <c r="H402" s="9">
        <f>FORECAST(A402,INDEX('18O'!C$3:C$29,MATCH(A402,'18O'!A$3:A$29,1)):INDEX('18O'!C$3:C$29,MATCH(A402,'18O'!A$3:A$29,1)+1),INDEX('18O'!A$3:A$29,MATCH(A402,'18O'!A$3:A$29,1)):INDEX('18O'!A$3:A$29,MATCH(A402,'18O'!A$3:A$29,1)+1))</f>
        <v>111.12651116127414</v>
      </c>
      <c r="I402" s="27">
        <v>1.0000000000000001E-5</v>
      </c>
      <c r="J402" s="8">
        <f t="shared" si="12"/>
        <v>2.3470395886364883E-5</v>
      </c>
      <c r="K402" s="8">
        <f>FORECAST($A402,INDEX(NG!D$2:D$18,MATCH($A402,NG!C$2:C$18,1)):INDEX(NG!D$2:D$18,MATCH($A402,NG!C$2:C$18,1)+1),INDEX(NG!C$2:C$18,MATCH($A402,NG!C$2:C$18,1)):INDEX(NG!C$2:C$18,MATCH($A402,NG!C$2:C$18,1)+1))</f>
        <v>8.8316397909894259E-8</v>
      </c>
      <c r="L402" s="8">
        <f>FORECAST($A402,INDEX(NG!F$2:F$14,MATCH($A402,NG!E$2:E$14,1)):INDEX(NG!F$2:F$14,MATCH($A402,NG!E$2:E$14,1)+1),INDEX(NG!E$2:E$14,MATCH($A402,NG!E$2:E$14,1)):INDEX(NG!E$2:E$14,MATCH($A402,NG!E$2:E$14,1)+1))</f>
        <v>2.8278311582501085E-7</v>
      </c>
      <c r="M402" s="8">
        <f>FORECAST($A402,INDEX(NG!H$2:H$14,MATCH($A402,NG!G$2:G$14,1)):INDEX(NG!H$2:H$14,MATCH($A402,NG!G$2:G$14,1)+1),INDEX(NG!G$2:G$14,MATCH($A402,NG!G$2:G$14,1)):INDEX(NG!G$2:G$14,MATCH($A402,NG!G$2:G$14,1)+1))</f>
        <v>1.7284390831791836E-8</v>
      </c>
      <c r="N402" s="3">
        <v>3.0000000000000001E-6</v>
      </c>
      <c r="O402" s="3">
        <v>5.0000000000000003E-10</v>
      </c>
    </row>
    <row r="403" spans="1:15" x14ac:dyDescent="0.35">
      <c r="A403">
        <v>401</v>
      </c>
      <c r="B403" s="39">
        <f t="shared" si="14"/>
        <v>-401</v>
      </c>
      <c r="C403" s="39">
        <v>0</v>
      </c>
      <c r="D403" s="39">
        <v>0</v>
      </c>
      <c r="E403" s="40">
        <v>25.825756526494896</v>
      </c>
      <c r="F403" s="7">
        <f>FORECAST(A403,INDEX(ross!I$3:I$960,MATCH(A403,ross!B$3:B$960,1)):INDEX(ross!I$3:I$960,MATCH(A403,ross!B$3:B$960,1)+1),INDEX(ross!B$3:B$960,MATCH(A403,ross!B$3:B$960,1)):INDEX(ross!B$3:B$960,MATCH(A403,ross!B$3:B$960,1)+1))</f>
        <v>5.8052825440502787</v>
      </c>
      <c r="G403" s="3">
        <f t="shared" si="13"/>
        <v>1.0000000000000001E-30</v>
      </c>
      <c r="H403" s="9">
        <f>FORECAST(A403,INDEX('18O'!C$3:C$29,MATCH(A403,'18O'!A$3:A$29,1)):INDEX('18O'!C$3:C$29,MATCH(A403,'18O'!A$3:A$29,1)+1),INDEX('18O'!A$3:A$29,MATCH(A403,'18O'!A$3:A$29,1)):INDEX('18O'!A$3:A$29,MATCH(A403,'18O'!A$3:A$29,1)+1))</f>
        <v>111.12676197642337</v>
      </c>
      <c r="I403" s="27">
        <v>1.0000000000000001E-5</v>
      </c>
      <c r="J403" s="8">
        <f t="shared" si="12"/>
        <v>2.3470395886364883E-5</v>
      </c>
      <c r="K403" s="8">
        <f>FORECAST($A403,INDEX(NG!D$2:D$18,MATCH($A403,NG!C$2:C$18,1)):INDEX(NG!D$2:D$18,MATCH($A403,NG!C$2:C$18,1)+1),INDEX(NG!C$2:C$18,MATCH($A403,NG!C$2:C$18,1)):INDEX(NG!C$2:C$18,MATCH($A403,NG!C$2:C$18,1)+1))</f>
        <v>8.8254141028729107E-8</v>
      </c>
      <c r="L403" s="8">
        <f>FORECAST($A403,INDEX(NG!F$2:F$14,MATCH($A403,NG!E$2:E$14,1)):INDEX(NG!F$2:F$14,MATCH($A403,NG!E$2:E$14,1)+1),INDEX(NG!E$2:E$14,MATCH($A403,NG!E$2:E$14,1)):INDEX(NG!E$2:E$14,MATCH($A403,NG!E$2:E$14,1)+1))</f>
        <v>2.8099499798291207E-7</v>
      </c>
      <c r="M403" s="8">
        <f>FORECAST($A403,INDEX(NG!H$2:H$14,MATCH($A403,NG!G$2:G$14,1)):INDEX(NG!H$2:H$14,MATCH($A403,NG!G$2:G$14,1)+1),INDEX(NG!G$2:G$14,MATCH($A403,NG!G$2:G$14,1)):INDEX(NG!G$2:G$14,MATCH($A403,NG!G$2:G$14,1)+1))</f>
        <v>1.7144135618964103E-8</v>
      </c>
      <c r="N403" s="3">
        <v>3.0000000000000001E-6</v>
      </c>
      <c r="O403" s="3">
        <v>5.0000000000000003E-10</v>
      </c>
    </row>
    <row r="404" spans="1:15" x14ac:dyDescent="0.35">
      <c r="A404">
        <v>402</v>
      </c>
      <c r="B404" s="39">
        <f t="shared" si="14"/>
        <v>-402</v>
      </c>
      <c r="C404" s="39">
        <v>0</v>
      </c>
      <c r="D404" s="39">
        <v>0</v>
      </c>
      <c r="E404" s="40">
        <v>25.826640669090271</v>
      </c>
      <c r="F404" s="7">
        <f>FORECAST(A404,INDEX(ross!I$3:I$960,MATCH(A404,ross!B$3:B$960,1)):INDEX(ross!I$3:I$960,MATCH(A404,ross!B$3:B$960,1)+1),INDEX(ross!B$3:B$960,MATCH(A404,ross!B$3:B$960,1)):INDEX(ross!B$3:B$960,MATCH(A404,ross!B$3:B$960,1)+1))</f>
        <v>5.8055296163138284</v>
      </c>
      <c r="G404" s="3">
        <f t="shared" si="13"/>
        <v>1.0000000000000001E-30</v>
      </c>
      <c r="H404" s="9">
        <f>FORECAST(A404,INDEX('18O'!C$3:C$29,MATCH(A404,'18O'!A$3:A$29,1)):INDEX('18O'!C$3:C$29,MATCH(A404,'18O'!A$3:A$29,1)+1),INDEX('18O'!A$3:A$29,MATCH(A404,'18O'!A$3:A$29,1)):INDEX('18O'!A$3:A$29,MATCH(A404,'18O'!A$3:A$29,1)+1))</f>
        <v>111.12701279157261</v>
      </c>
      <c r="I404" s="27">
        <v>1.0000000000000001E-5</v>
      </c>
      <c r="J404" s="8">
        <f t="shared" si="12"/>
        <v>2.3470395886364883E-5</v>
      </c>
      <c r="K404" s="8">
        <f>FORECAST($A404,INDEX(NG!D$2:D$18,MATCH($A404,NG!C$2:C$18,1)):INDEX(NG!D$2:D$18,MATCH($A404,NG!C$2:C$18,1)+1),INDEX(NG!C$2:C$18,MATCH($A404,NG!C$2:C$18,1)):INDEX(NG!C$2:C$18,MATCH($A404,NG!C$2:C$18,1)+1))</f>
        <v>8.8191884147563942E-8</v>
      </c>
      <c r="L404" s="8">
        <f>FORECAST($A404,INDEX(NG!F$2:F$14,MATCH($A404,NG!E$2:E$14,1)):INDEX(NG!F$2:F$14,MATCH($A404,NG!E$2:E$14,1)+1),INDEX(NG!E$2:E$14,MATCH($A404,NG!E$2:E$14,1)):INDEX(NG!E$2:E$14,MATCH($A404,NG!E$2:E$14,1)+1))</f>
        <v>2.7920688014081339E-7</v>
      </c>
      <c r="M404" s="8">
        <f>FORECAST($A404,INDEX(NG!H$2:H$14,MATCH($A404,NG!G$2:G$14,1)):INDEX(NG!H$2:H$14,MATCH($A404,NG!G$2:G$14,1)+1),INDEX(NG!G$2:G$14,MATCH($A404,NG!G$2:G$14,1)):INDEX(NG!G$2:G$14,MATCH($A404,NG!G$2:G$14,1)+1))</f>
        <v>1.7003880406136369E-8</v>
      </c>
      <c r="N404" s="3">
        <v>3.0000000000000001E-6</v>
      </c>
      <c r="O404" s="3">
        <v>5.0000000000000003E-10</v>
      </c>
    </row>
    <row r="405" spans="1:15" x14ac:dyDescent="0.35">
      <c r="A405">
        <v>403</v>
      </c>
      <c r="B405" s="39">
        <f t="shared" si="14"/>
        <v>-403</v>
      </c>
      <c r="C405" s="39">
        <v>0</v>
      </c>
      <c r="D405" s="39">
        <v>0</v>
      </c>
      <c r="E405" s="40">
        <v>25.827524811685642</v>
      </c>
      <c r="F405" s="7">
        <f>FORECAST(A405,INDEX(ross!I$3:I$960,MATCH(A405,ross!B$3:B$960,1)):INDEX(ross!I$3:I$960,MATCH(A405,ross!B$3:B$960,1)+1),INDEX(ross!B$3:B$960,MATCH(A405,ross!B$3:B$960,1)):INDEX(ross!B$3:B$960,MATCH(A405,ross!B$3:B$960,1)+1))</f>
        <v>5.8083290330098905</v>
      </c>
      <c r="G405" s="3">
        <f t="shared" si="13"/>
        <v>1.0000000000000001E-30</v>
      </c>
      <c r="H405" s="9">
        <f>FORECAST(A405,INDEX('18O'!C$3:C$29,MATCH(A405,'18O'!A$3:A$29,1)):INDEX('18O'!C$3:C$29,MATCH(A405,'18O'!A$3:A$29,1)+1),INDEX('18O'!A$3:A$29,MATCH(A405,'18O'!A$3:A$29,1)):INDEX('18O'!A$3:A$29,MATCH(A405,'18O'!A$3:A$29,1)+1))</f>
        <v>111.12726360672184</v>
      </c>
      <c r="I405" s="27">
        <v>1.0000000000000001E-5</v>
      </c>
      <c r="J405" s="8">
        <f t="shared" si="12"/>
        <v>2.3470395886364883E-5</v>
      </c>
      <c r="K405" s="8">
        <f>FORECAST($A405,INDEX(NG!D$2:D$18,MATCH($A405,NG!C$2:C$18,1)):INDEX(NG!D$2:D$18,MATCH($A405,NG!C$2:C$18,1)+1),INDEX(NG!C$2:C$18,MATCH($A405,NG!C$2:C$18,1)):INDEX(NG!C$2:C$18,MATCH($A405,NG!C$2:C$18,1)+1))</f>
        <v>8.812962726639879E-8</v>
      </c>
      <c r="L405" s="8">
        <f>FORECAST($A405,INDEX(NG!F$2:F$14,MATCH($A405,NG!E$2:E$14,1)):INDEX(NG!F$2:F$14,MATCH($A405,NG!E$2:E$14,1)+1),INDEX(NG!E$2:E$14,MATCH($A405,NG!E$2:E$14,1)):INDEX(NG!E$2:E$14,MATCH($A405,NG!E$2:E$14,1)+1))</f>
        <v>2.774187622987146E-7</v>
      </c>
      <c r="M405" s="8">
        <f>FORECAST($A405,INDEX(NG!H$2:H$14,MATCH($A405,NG!G$2:G$14,1)):INDEX(NG!H$2:H$14,MATCH($A405,NG!G$2:G$14,1)+1),INDEX(NG!G$2:G$14,MATCH($A405,NG!G$2:G$14,1)):INDEX(NG!G$2:G$14,MATCH($A405,NG!G$2:G$14,1)+1))</f>
        <v>1.6863625193308629E-8</v>
      </c>
      <c r="N405" s="3">
        <v>3.0000000000000001E-6</v>
      </c>
      <c r="O405" s="3">
        <v>5.0000000000000003E-10</v>
      </c>
    </row>
    <row r="406" spans="1:15" x14ac:dyDescent="0.35">
      <c r="A406">
        <v>404</v>
      </c>
      <c r="B406" s="39">
        <f t="shared" si="14"/>
        <v>-404</v>
      </c>
      <c r="C406" s="39">
        <v>0</v>
      </c>
      <c r="D406" s="39">
        <v>0</v>
      </c>
      <c r="E406" s="40">
        <v>25.828488517340176</v>
      </c>
      <c r="F406" s="7">
        <f>FORECAST(A406,INDEX(ross!I$3:I$960,MATCH(A406,ross!B$3:B$960,1)):INDEX(ross!I$3:I$960,MATCH(A406,ross!B$3:B$960,1)+1),INDEX(ross!B$3:B$960,MATCH(A406,ross!B$3:B$960,1)):INDEX(ross!B$3:B$960,MATCH(A406,ross!B$3:B$960,1)+1))</f>
        <v>5.8099282009033884</v>
      </c>
      <c r="G406" s="3">
        <f t="shared" si="13"/>
        <v>1.0000000000000001E-30</v>
      </c>
      <c r="H406" s="9">
        <f>FORECAST(A406,INDEX('18O'!C$3:C$29,MATCH(A406,'18O'!A$3:A$29,1)):INDEX('18O'!C$3:C$29,MATCH(A406,'18O'!A$3:A$29,1)+1),INDEX('18O'!A$3:A$29,MATCH(A406,'18O'!A$3:A$29,1)):INDEX('18O'!A$3:A$29,MATCH(A406,'18O'!A$3:A$29,1)+1))</f>
        <v>111.12751442187108</v>
      </c>
      <c r="I406" s="27">
        <v>1.0000000000000001E-5</v>
      </c>
      <c r="J406" s="8">
        <f t="shared" si="12"/>
        <v>2.3470395886364883E-5</v>
      </c>
      <c r="K406" s="8">
        <f>FORECAST($A406,INDEX(NG!D$2:D$18,MATCH($A406,NG!C$2:C$18,1)):INDEX(NG!D$2:D$18,MATCH($A406,NG!C$2:C$18,1)+1),INDEX(NG!C$2:C$18,MATCH($A406,NG!C$2:C$18,1)):INDEX(NG!C$2:C$18,MATCH($A406,NG!C$2:C$18,1)+1))</f>
        <v>8.8067370385233624E-8</v>
      </c>
      <c r="L406" s="8">
        <f>FORECAST($A406,INDEX(NG!F$2:F$14,MATCH($A406,NG!E$2:E$14,1)):INDEX(NG!F$2:F$14,MATCH($A406,NG!E$2:E$14,1)+1),INDEX(NG!E$2:E$14,MATCH($A406,NG!E$2:E$14,1)):INDEX(NG!E$2:E$14,MATCH($A406,NG!E$2:E$14,1)+1))</f>
        <v>2.7563064445661582E-7</v>
      </c>
      <c r="M406" s="8">
        <f>FORECAST($A406,INDEX(NG!H$2:H$14,MATCH($A406,NG!G$2:G$14,1)):INDEX(NG!H$2:H$14,MATCH($A406,NG!G$2:G$14,1)+1),INDEX(NG!G$2:G$14,MATCH($A406,NG!G$2:G$14,1)):INDEX(NG!G$2:G$14,MATCH($A406,NG!G$2:G$14,1)+1))</f>
        <v>1.6723369980480896E-8</v>
      </c>
      <c r="N406" s="3">
        <v>3.0000000000000001E-6</v>
      </c>
      <c r="O406" s="3">
        <v>5.0000000000000003E-10</v>
      </c>
    </row>
    <row r="407" spans="1:15" x14ac:dyDescent="0.35">
      <c r="A407">
        <v>405</v>
      </c>
      <c r="B407" s="39">
        <f t="shared" si="14"/>
        <v>-405</v>
      </c>
      <c r="C407" s="39">
        <v>0</v>
      </c>
      <c r="D407" s="39">
        <v>0</v>
      </c>
      <c r="E407" s="40">
        <v>25.830392829946611</v>
      </c>
      <c r="F407" s="7">
        <f>FORECAST(A407,INDEX(ross!I$3:I$960,MATCH(A407,ross!B$3:B$960,1)):INDEX(ross!I$3:I$960,MATCH(A407,ross!B$3:B$960,1)+1),INDEX(ross!B$3:B$960,MATCH(A407,ross!B$3:B$960,1)):INDEX(ross!B$3:B$960,MATCH(A407,ross!B$3:B$960,1)+1))</f>
        <v>5.8102120008558202</v>
      </c>
      <c r="G407" s="3">
        <f t="shared" si="13"/>
        <v>1.0000000000000001E-30</v>
      </c>
      <c r="H407" s="9">
        <f>FORECAST(A407,INDEX('18O'!C$3:C$29,MATCH(A407,'18O'!A$3:A$29,1)):INDEX('18O'!C$3:C$29,MATCH(A407,'18O'!A$3:A$29,1)+1),INDEX('18O'!A$3:A$29,MATCH(A407,'18O'!A$3:A$29,1)):INDEX('18O'!A$3:A$29,MATCH(A407,'18O'!A$3:A$29,1)+1))</f>
        <v>111.12776523702031</v>
      </c>
      <c r="I407" s="27">
        <v>1.0000000000000001E-5</v>
      </c>
      <c r="J407" s="8">
        <f t="shared" si="12"/>
        <v>2.3470395886364883E-5</v>
      </c>
      <c r="K407" s="8">
        <f>FORECAST($A407,INDEX(NG!D$2:D$18,MATCH($A407,NG!C$2:C$18,1)):INDEX(NG!D$2:D$18,MATCH($A407,NG!C$2:C$18,1)+1),INDEX(NG!C$2:C$18,MATCH($A407,NG!C$2:C$18,1)):INDEX(NG!C$2:C$18,MATCH($A407,NG!C$2:C$18,1)+1))</f>
        <v>8.8005113504068472E-8</v>
      </c>
      <c r="L407" s="8">
        <f>FORECAST($A407,INDEX(NG!F$2:F$14,MATCH($A407,NG!E$2:E$14,1)):INDEX(NG!F$2:F$14,MATCH($A407,NG!E$2:E$14,1)+1),INDEX(NG!E$2:E$14,MATCH($A407,NG!E$2:E$14,1)):INDEX(NG!E$2:E$14,MATCH($A407,NG!E$2:E$14,1)+1))</f>
        <v>2.7384252661451714E-7</v>
      </c>
      <c r="M407" s="8">
        <f>FORECAST($A407,INDEX(NG!H$2:H$14,MATCH($A407,NG!G$2:G$14,1)):INDEX(NG!H$2:H$14,MATCH($A407,NG!G$2:G$14,1)+1),INDEX(NG!G$2:G$14,MATCH($A407,NG!G$2:G$14,1)):INDEX(NG!G$2:G$14,MATCH($A407,NG!G$2:G$14,1)+1))</f>
        <v>1.6583114767653162E-8</v>
      </c>
      <c r="N407" s="3">
        <v>3.0000000000000001E-6</v>
      </c>
      <c r="O407" s="3">
        <v>5.0000000000000003E-10</v>
      </c>
    </row>
    <row r="408" spans="1:15" x14ac:dyDescent="0.35">
      <c r="A408">
        <v>406</v>
      </c>
      <c r="B408" s="39">
        <f t="shared" si="14"/>
        <v>-406</v>
      </c>
      <c r="C408" s="39">
        <v>0</v>
      </c>
      <c r="D408" s="39">
        <v>0</v>
      </c>
      <c r="E408" s="40">
        <v>25.832297142553042</v>
      </c>
      <c r="F408" s="7">
        <f>FORECAST(A408,INDEX(ross!I$3:I$960,MATCH(A408,ross!B$3:B$960,1)):INDEX(ross!I$3:I$960,MATCH(A408,ross!B$3:B$960,1)+1),INDEX(ross!B$3:B$960,MATCH(A408,ross!B$3:B$960,1)):INDEX(ross!B$3:B$960,MATCH(A408,ross!B$3:B$960,1)+1))</f>
        <v>5.8130343285506854</v>
      </c>
      <c r="G408" s="3">
        <f t="shared" si="13"/>
        <v>1.0000000000000001E-30</v>
      </c>
      <c r="H408" s="9">
        <f>FORECAST(A408,INDEX('18O'!C$3:C$29,MATCH(A408,'18O'!A$3:A$29,1)):INDEX('18O'!C$3:C$29,MATCH(A408,'18O'!A$3:A$29,1)+1),INDEX('18O'!A$3:A$29,MATCH(A408,'18O'!A$3:A$29,1)):INDEX('18O'!A$3:A$29,MATCH(A408,'18O'!A$3:A$29,1)+1))</f>
        <v>111.12801605216954</v>
      </c>
      <c r="I408" s="27">
        <v>1.0000000000000001E-5</v>
      </c>
      <c r="J408" s="8">
        <f t="shared" si="12"/>
        <v>2.3470395886364883E-5</v>
      </c>
      <c r="K408" s="8">
        <f>FORECAST($A408,INDEX(NG!D$2:D$18,MATCH($A408,NG!C$2:C$18,1)):INDEX(NG!D$2:D$18,MATCH($A408,NG!C$2:C$18,1)+1),INDEX(NG!C$2:C$18,MATCH($A408,NG!C$2:C$18,1)):INDEX(NG!C$2:C$18,MATCH($A408,NG!C$2:C$18,1)+1))</f>
        <v>8.7942856622903307E-8</v>
      </c>
      <c r="L408" s="8">
        <f>FORECAST($A408,INDEX(NG!F$2:F$14,MATCH($A408,NG!E$2:E$14,1)):INDEX(NG!F$2:F$14,MATCH($A408,NG!E$2:E$14,1)+1),INDEX(NG!E$2:E$14,MATCH($A408,NG!E$2:E$14,1)):INDEX(NG!E$2:E$14,MATCH($A408,NG!E$2:E$14,1)+1))</f>
        <v>2.7205440877241835E-7</v>
      </c>
      <c r="M408" s="8">
        <f>FORECAST($A408,INDEX(NG!H$2:H$14,MATCH($A408,NG!G$2:G$14,1)):INDEX(NG!H$2:H$14,MATCH($A408,NG!G$2:G$14,1)+1),INDEX(NG!G$2:G$14,MATCH($A408,NG!G$2:G$14,1)):INDEX(NG!G$2:G$14,MATCH($A408,NG!G$2:G$14,1)+1))</f>
        <v>1.6442859554825422E-8</v>
      </c>
      <c r="N408" s="3">
        <v>3.0000000000000001E-6</v>
      </c>
      <c r="O408" s="3">
        <v>5.0000000000000003E-10</v>
      </c>
    </row>
    <row r="409" spans="1:15" x14ac:dyDescent="0.35">
      <c r="A409">
        <v>407</v>
      </c>
      <c r="B409" s="39">
        <f t="shared" si="14"/>
        <v>-407</v>
      </c>
      <c r="C409" s="39">
        <v>0</v>
      </c>
      <c r="D409" s="39">
        <v>0</v>
      </c>
      <c r="E409" s="40">
        <v>25.834201455159477</v>
      </c>
      <c r="F409" s="7">
        <f>FORECAST(A409,INDEX(ross!I$3:I$960,MATCH(A409,ross!B$3:B$960,1)):INDEX(ross!I$3:I$960,MATCH(A409,ross!B$3:B$960,1)+1),INDEX(ross!B$3:B$960,MATCH(A409,ross!B$3:B$960,1)):INDEX(ross!B$3:B$960,MATCH(A409,ross!B$3:B$960,1)+1))</f>
        <v>5.8130327903990127</v>
      </c>
      <c r="G409" s="3">
        <f t="shared" si="13"/>
        <v>1.0000000000000001E-30</v>
      </c>
      <c r="H409" s="9">
        <f>FORECAST(A409,INDEX('18O'!C$3:C$29,MATCH(A409,'18O'!A$3:A$29,1)):INDEX('18O'!C$3:C$29,MATCH(A409,'18O'!A$3:A$29,1)+1),INDEX('18O'!A$3:A$29,MATCH(A409,'18O'!A$3:A$29,1)):INDEX('18O'!A$3:A$29,MATCH(A409,'18O'!A$3:A$29,1)+1))</f>
        <v>111.12826686731879</v>
      </c>
      <c r="I409" s="27">
        <v>1.0000000000000001E-5</v>
      </c>
      <c r="J409" s="8">
        <f t="shared" si="12"/>
        <v>2.3470395886364883E-5</v>
      </c>
      <c r="K409" s="8">
        <f>FORECAST($A409,INDEX(NG!D$2:D$18,MATCH($A409,NG!C$2:C$18,1)):INDEX(NG!D$2:D$18,MATCH($A409,NG!C$2:C$18,1)+1),INDEX(NG!C$2:C$18,MATCH($A409,NG!C$2:C$18,1)):INDEX(NG!C$2:C$18,MATCH($A409,NG!C$2:C$18,1)+1))</f>
        <v>8.7880599741738155E-8</v>
      </c>
      <c r="L409" s="8">
        <f>FORECAST($A409,INDEX(NG!F$2:F$14,MATCH($A409,NG!E$2:E$14,1)):INDEX(NG!F$2:F$14,MATCH($A409,NG!E$2:E$14,1)+1),INDEX(NG!E$2:E$14,MATCH($A409,NG!E$2:E$14,1)):INDEX(NG!E$2:E$14,MATCH($A409,NG!E$2:E$14,1)+1))</f>
        <v>2.7026629093031967E-7</v>
      </c>
      <c r="M409" s="8">
        <f>FORECAST($A409,INDEX(NG!H$2:H$14,MATCH($A409,NG!G$2:G$14,1)):INDEX(NG!H$2:H$14,MATCH($A409,NG!G$2:G$14,1)+1),INDEX(NG!G$2:G$14,MATCH($A409,NG!G$2:G$14,1)):INDEX(NG!G$2:G$14,MATCH($A409,NG!G$2:G$14,1)+1))</f>
        <v>1.6302604341997689E-8</v>
      </c>
      <c r="N409" s="3">
        <v>3.0000000000000001E-6</v>
      </c>
      <c r="O409" s="3">
        <v>5.0000000000000003E-10</v>
      </c>
    </row>
    <row r="410" spans="1:15" x14ac:dyDescent="0.35">
      <c r="A410">
        <v>408</v>
      </c>
      <c r="B410" s="39">
        <f t="shared" si="14"/>
        <v>-408</v>
      </c>
      <c r="C410" s="39">
        <v>0</v>
      </c>
      <c r="D410" s="39">
        <v>0</v>
      </c>
      <c r="E410" s="40">
        <v>25.836732138649477</v>
      </c>
      <c r="F410" s="7">
        <f>FORECAST(A410,INDEX(ross!I$3:I$960,MATCH(A410,ross!B$3:B$960,1)):INDEX(ross!I$3:I$960,MATCH(A410,ross!B$3:B$960,1)+1),INDEX(ross!B$3:B$960,MATCH(A410,ross!B$3:B$960,1)):INDEX(ross!B$3:B$960,MATCH(A410,ross!B$3:B$960,1)+1))</f>
        <v>5.8153568624596055</v>
      </c>
      <c r="G410" s="3">
        <f t="shared" si="13"/>
        <v>1.0000000000000001E-30</v>
      </c>
      <c r="H410" s="9">
        <f>FORECAST(A410,INDEX('18O'!C$3:C$29,MATCH(A410,'18O'!A$3:A$29,1)):INDEX('18O'!C$3:C$29,MATCH(A410,'18O'!A$3:A$29,1)+1),INDEX('18O'!A$3:A$29,MATCH(A410,'18O'!A$3:A$29,1)):INDEX('18O'!A$3:A$29,MATCH(A410,'18O'!A$3:A$29,1)+1))</f>
        <v>111.12851768246801</v>
      </c>
      <c r="I410" s="27">
        <v>1.0000000000000001E-5</v>
      </c>
      <c r="J410" s="8">
        <f t="shared" si="12"/>
        <v>2.3470395886364883E-5</v>
      </c>
      <c r="K410" s="8">
        <f>FORECAST($A410,INDEX(NG!D$2:D$18,MATCH($A410,NG!C$2:C$18,1)):INDEX(NG!D$2:D$18,MATCH($A410,NG!C$2:C$18,1)+1),INDEX(NG!C$2:C$18,MATCH($A410,NG!C$2:C$18,1)):INDEX(NG!C$2:C$18,MATCH($A410,NG!C$2:C$18,1)+1))</f>
        <v>8.7817197413618468E-8</v>
      </c>
      <c r="L410" s="8">
        <f>L409</f>
        <v>2.7026629093031967E-7</v>
      </c>
      <c r="M410" s="8">
        <f>M409</f>
        <v>1.6302604341997689E-8</v>
      </c>
      <c r="N410" s="3">
        <v>3.0000000000000001E-6</v>
      </c>
      <c r="O410" s="3">
        <v>5.0000000000000003E-10</v>
      </c>
    </row>
    <row r="411" spans="1:15" x14ac:dyDescent="0.35">
      <c r="A411">
        <v>409</v>
      </c>
      <c r="B411" s="39">
        <f t="shared" si="14"/>
        <v>-409</v>
      </c>
      <c r="C411" s="39">
        <v>0</v>
      </c>
      <c r="D411" s="39">
        <v>0</v>
      </c>
      <c r="E411" s="40">
        <v>25.83967750512857</v>
      </c>
      <c r="F411" s="7">
        <f>FORECAST(A411,INDEX(ross!I$3:I$960,MATCH(A411,ross!B$3:B$960,1)):INDEX(ross!I$3:I$960,MATCH(A411,ross!B$3:B$960,1)+1),INDEX(ross!B$3:B$960,MATCH(A411,ross!B$3:B$960,1)):INDEX(ross!B$3:B$960,MATCH(A411,ross!B$3:B$960,1)+1))</f>
        <v>5.8170648891057173</v>
      </c>
      <c r="G411" s="3">
        <f t="shared" si="13"/>
        <v>1.0000000000000001E-30</v>
      </c>
      <c r="H411" s="9">
        <f>FORECAST(A411,INDEX('18O'!C$3:C$29,MATCH(A411,'18O'!A$3:A$29,1)):INDEX('18O'!C$3:C$29,MATCH(A411,'18O'!A$3:A$29,1)+1),INDEX('18O'!A$3:A$29,MATCH(A411,'18O'!A$3:A$29,1)):INDEX('18O'!A$3:A$29,MATCH(A411,'18O'!A$3:A$29,1)+1))</f>
        <v>111.12876849761724</v>
      </c>
      <c r="I411" s="27">
        <v>1.0000000000000001E-5</v>
      </c>
      <c r="J411" s="8">
        <f t="shared" si="12"/>
        <v>2.3470395886364883E-5</v>
      </c>
      <c r="K411" s="8">
        <f>FORECAST($A411,INDEX(NG!D$2:D$18,MATCH($A411,NG!C$2:C$18,1)):INDEX(NG!D$2:D$18,MATCH($A411,NG!C$2:C$18,1)+1),INDEX(NG!C$2:C$18,MATCH($A411,NG!C$2:C$18,1)):INDEX(NG!C$2:C$18,MATCH($A411,NG!C$2:C$18,1)+1))</f>
        <v>8.7708263569056608E-8</v>
      </c>
      <c r="L411" s="8">
        <f t="shared" ref="L411:M426" si="15">L410</f>
        <v>2.7026629093031967E-7</v>
      </c>
      <c r="M411" s="8">
        <f t="shared" si="15"/>
        <v>1.6302604341997689E-8</v>
      </c>
      <c r="N411" s="3">
        <v>3.0000000000000001E-6</v>
      </c>
      <c r="O411" s="3">
        <v>5.0000000000000003E-10</v>
      </c>
    </row>
    <row r="412" spans="1:15" x14ac:dyDescent="0.35">
      <c r="A412">
        <v>410</v>
      </c>
      <c r="B412" s="39">
        <f t="shared" si="14"/>
        <v>-410</v>
      </c>
      <c r="C412" s="39">
        <v>0</v>
      </c>
      <c r="D412" s="39">
        <v>0</v>
      </c>
      <c r="E412" s="40">
        <v>25.842622871607663</v>
      </c>
      <c r="F412" s="7">
        <f>FORECAST(A412,INDEX(ross!I$3:I$960,MATCH(A412,ross!B$3:B$960,1)):INDEX(ross!I$3:I$960,MATCH(A412,ross!B$3:B$960,1)+1),INDEX(ross!B$3:B$960,MATCH(A412,ross!B$3:B$960,1)):INDEX(ross!B$3:B$960,MATCH(A412,ross!B$3:B$960,1)+1))</f>
        <v>5.8163505774908941</v>
      </c>
      <c r="G412" s="3">
        <f t="shared" si="13"/>
        <v>1.0000000000000001E-30</v>
      </c>
      <c r="H412" s="9">
        <f>FORECAST(A412,INDEX('18O'!C$3:C$29,MATCH(A412,'18O'!A$3:A$29,1)):INDEX('18O'!C$3:C$29,MATCH(A412,'18O'!A$3:A$29,1)+1),INDEX('18O'!A$3:A$29,MATCH(A412,'18O'!A$3:A$29,1)):INDEX('18O'!A$3:A$29,MATCH(A412,'18O'!A$3:A$29,1)+1))</f>
        <v>111.12901931276649</v>
      </c>
      <c r="I412" s="27">
        <v>1.0000000000000001E-5</v>
      </c>
      <c r="J412" s="8">
        <f t="shared" si="12"/>
        <v>2.3470395886364883E-5</v>
      </c>
      <c r="K412" s="8">
        <f>FORECAST($A412,INDEX(NG!D$2:D$18,MATCH($A412,NG!C$2:C$18,1)):INDEX(NG!D$2:D$18,MATCH($A412,NG!C$2:C$18,1)+1),INDEX(NG!C$2:C$18,MATCH($A412,NG!C$2:C$18,1)):INDEX(NG!C$2:C$18,MATCH($A412,NG!C$2:C$18,1)+1))</f>
        <v>8.7599329724494747E-8</v>
      </c>
      <c r="L412" s="8">
        <f t="shared" si="15"/>
        <v>2.7026629093031967E-7</v>
      </c>
      <c r="M412" s="8">
        <f t="shared" si="15"/>
        <v>1.6302604341997689E-8</v>
      </c>
      <c r="N412" s="3">
        <v>3.0000000000000001E-6</v>
      </c>
      <c r="O412" s="3">
        <v>5.0000000000000003E-10</v>
      </c>
    </row>
    <row r="413" spans="1:15" x14ac:dyDescent="0.35">
      <c r="A413">
        <v>411</v>
      </c>
      <c r="B413" s="39">
        <f t="shared" si="14"/>
        <v>-411</v>
      </c>
      <c r="C413" s="39">
        <v>0</v>
      </c>
      <c r="D413" s="39">
        <v>0</v>
      </c>
      <c r="E413" s="40">
        <v>25.844912855250165</v>
      </c>
      <c r="F413" s="7">
        <f>FORECAST(A413,INDEX(ross!I$3:I$960,MATCH(A413,ross!B$3:B$960,1)):INDEX(ross!I$3:I$960,MATCH(A413,ross!B$3:B$960,1)+1),INDEX(ross!B$3:B$960,MATCH(A413,ross!B$3:B$960,1)):INDEX(ross!B$3:B$960,MATCH(A413,ross!B$3:B$960,1)+1))</f>
        <v>5.8163284583532455</v>
      </c>
      <c r="G413" s="3">
        <f t="shared" si="13"/>
        <v>1.0000000000000001E-30</v>
      </c>
      <c r="H413" s="9">
        <f>FORECAST(A413,INDEX('18O'!C$3:C$29,MATCH(A413,'18O'!A$3:A$29,1)):INDEX('18O'!C$3:C$29,MATCH(A413,'18O'!A$3:A$29,1)+1),INDEX('18O'!A$3:A$29,MATCH(A413,'18O'!A$3:A$29,1)):INDEX('18O'!A$3:A$29,MATCH(A413,'18O'!A$3:A$29,1)+1))</f>
        <v>111.12927012791572</v>
      </c>
      <c r="I413" s="27">
        <v>1.0000000000000001E-5</v>
      </c>
      <c r="J413" s="8">
        <f t="shared" si="12"/>
        <v>2.3470395886364883E-5</v>
      </c>
      <c r="K413" s="8">
        <f>FORECAST($A413,INDEX(NG!D$2:D$18,MATCH($A413,NG!C$2:C$18,1)):INDEX(NG!D$2:D$18,MATCH($A413,NG!C$2:C$18,1)+1),INDEX(NG!C$2:C$18,MATCH($A413,NG!C$2:C$18,1)):INDEX(NG!C$2:C$18,MATCH($A413,NG!C$2:C$18,1)+1))</f>
        <v>8.7490395879932899E-8</v>
      </c>
      <c r="L413" s="8">
        <f t="shared" si="15"/>
        <v>2.7026629093031967E-7</v>
      </c>
      <c r="M413" s="8">
        <f t="shared" si="15"/>
        <v>1.6302604341997689E-8</v>
      </c>
      <c r="N413" s="3">
        <v>3.0000000000000001E-6</v>
      </c>
      <c r="O413" s="3">
        <v>5.0000000000000003E-10</v>
      </c>
    </row>
    <row r="414" spans="1:15" x14ac:dyDescent="0.35">
      <c r="A414">
        <v>412</v>
      </c>
      <c r="B414" s="39">
        <f t="shared" si="14"/>
        <v>-412</v>
      </c>
      <c r="C414" s="39">
        <v>0</v>
      </c>
      <c r="D414" s="39">
        <v>0</v>
      </c>
      <c r="E414" s="40">
        <v>25.847032667373266</v>
      </c>
      <c r="F414" s="7">
        <f>FORECAST(A414,INDEX(ross!I$3:I$960,MATCH(A414,ross!B$3:B$960,1)):INDEX(ross!I$3:I$960,MATCH(A414,ross!B$3:B$960,1)+1),INDEX(ross!B$3:B$960,MATCH(A414,ross!B$3:B$960,1)):INDEX(ross!B$3:B$960,MATCH(A414,ross!B$3:B$960,1)+1))</f>
        <v>5.8203642586972624</v>
      </c>
      <c r="G414" s="3">
        <f t="shared" si="13"/>
        <v>1.0000000000000001E-30</v>
      </c>
      <c r="H414" s="9">
        <f>FORECAST(A414,INDEX('18O'!C$3:C$29,MATCH(A414,'18O'!A$3:A$29,1)):INDEX('18O'!C$3:C$29,MATCH(A414,'18O'!A$3:A$29,1)+1),INDEX('18O'!A$3:A$29,MATCH(A414,'18O'!A$3:A$29,1)):INDEX('18O'!A$3:A$29,MATCH(A414,'18O'!A$3:A$29,1)+1))</f>
        <v>111.12952094306496</v>
      </c>
      <c r="I414" s="27">
        <v>1.0000000000000001E-5</v>
      </c>
      <c r="J414" s="8">
        <f t="shared" si="12"/>
        <v>2.3470395886364883E-5</v>
      </c>
      <c r="K414" s="8">
        <f>FORECAST($A414,INDEX(NG!D$2:D$18,MATCH($A414,NG!C$2:C$18,1)):INDEX(NG!D$2:D$18,MATCH($A414,NG!C$2:C$18,1)+1),INDEX(NG!C$2:C$18,MATCH($A414,NG!C$2:C$18,1)):INDEX(NG!C$2:C$18,MATCH($A414,NG!C$2:C$18,1)+1))</f>
        <v>8.7381462035371039E-8</v>
      </c>
      <c r="L414" s="8">
        <f t="shared" si="15"/>
        <v>2.7026629093031967E-7</v>
      </c>
      <c r="M414" s="8">
        <f t="shared" si="15"/>
        <v>1.6302604341997689E-8</v>
      </c>
      <c r="N414" s="3">
        <v>3.0000000000000001E-6</v>
      </c>
      <c r="O414" s="3">
        <v>5.0000000000000003E-10</v>
      </c>
    </row>
    <row r="415" spans="1:15" x14ac:dyDescent="0.35">
      <c r="A415">
        <v>413</v>
      </c>
      <c r="B415" s="39">
        <f t="shared" si="14"/>
        <v>-413</v>
      </c>
      <c r="C415" s="39">
        <v>0</v>
      </c>
      <c r="D415" s="39">
        <v>0</v>
      </c>
      <c r="E415" s="40">
        <v>25.849152479496372</v>
      </c>
      <c r="F415" s="7">
        <f>FORECAST(A415,INDEX(ross!I$3:I$960,MATCH(A415,ross!B$3:B$960,1)):INDEX(ross!I$3:I$960,MATCH(A415,ross!B$3:B$960,1)+1),INDEX(ross!B$3:B$960,MATCH(A415,ross!B$3:B$960,1)):INDEX(ross!B$3:B$960,MATCH(A415,ross!B$3:B$960,1)+1))</f>
        <v>5.820063084593853</v>
      </c>
      <c r="G415" s="3">
        <f t="shared" si="13"/>
        <v>1.0000000000000001E-30</v>
      </c>
      <c r="H415" s="9">
        <f>FORECAST(A415,INDEX('18O'!C$3:C$29,MATCH(A415,'18O'!A$3:A$29,1)):INDEX('18O'!C$3:C$29,MATCH(A415,'18O'!A$3:A$29,1)+1),INDEX('18O'!A$3:A$29,MATCH(A415,'18O'!A$3:A$29,1)):INDEX('18O'!A$3:A$29,MATCH(A415,'18O'!A$3:A$29,1)+1))</f>
        <v>111.12977175821419</v>
      </c>
      <c r="I415" s="27">
        <v>1.0000000000000001E-5</v>
      </c>
      <c r="J415" s="8">
        <f t="shared" si="12"/>
        <v>2.3470395886364883E-5</v>
      </c>
      <c r="K415" s="8">
        <f>FORECAST($A415,INDEX(NG!D$2:D$18,MATCH($A415,NG!C$2:C$18,1)):INDEX(NG!D$2:D$18,MATCH($A415,NG!C$2:C$18,1)+1),INDEX(NG!C$2:C$18,MATCH($A415,NG!C$2:C$18,1)):INDEX(NG!C$2:C$18,MATCH($A415,NG!C$2:C$18,1)+1))</f>
        <v>8.7272528190809178E-8</v>
      </c>
      <c r="L415" s="8">
        <f t="shared" si="15"/>
        <v>2.7026629093031967E-7</v>
      </c>
      <c r="M415" s="8">
        <f t="shared" si="15"/>
        <v>1.6302604341997689E-8</v>
      </c>
      <c r="N415" s="3">
        <v>3.0000000000000001E-6</v>
      </c>
      <c r="O415" s="3">
        <v>5.0000000000000003E-10</v>
      </c>
    </row>
    <row r="416" spans="1:15" x14ac:dyDescent="0.35">
      <c r="A416">
        <v>414</v>
      </c>
      <c r="B416" s="39">
        <f t="shared" si="14"/>
        <v>-414</v>
      </c>
      <c r="C416" s="39">
        <v>0</v>
      </c>
      <c r="D416" s="39">
        <v>0</v>
      </c>
      <c r="E416" s="40">
        <v>25.851272291619473</v>
      </c>
      <c r="F416" s="7">
        <f>FORECAST(A416,INDEX(ross!I$3:I$960,MATCH(A416,ross!B$3:B$960,1)):INDEX(ross!I$3:I$960,MATCH(A416,ross!B$3:B$960,1)+1),INDEX(ross!B$3:B$960,MATCH(A416,ross!B$3:B$960,1)):INDEX(ross!B$3:B$960,MATCH(A416,ross!B$3:B$960,1)+1))</f>
        <v>5.8204607547075646</v>
      </c>
      <c r="G416" s="3">
        <f t="shared" si="13"/>
        <v>1.0000000000000001E-30</v>
      </c>
      <c r="H416" s="9">
        <f>FORECAST(A416,INDEX('18O'!C$3:C$29,MATCH(A416,'18O'!A$3:A$29,1)):INDEX('18O'!C$3:C$29,MATCH(A416,'18O'!A$3:A$29,1)+1),INDEX('18O'!A$3:A$29,MATCH(A416,'18O'!A$3:A$29,1)):INDEX('18O'!A$3:A$29,MATCH(A416,'18O'!A$3:A$29,1)+1))</f>
        <v>111.13002257336342</v>
      </c>
      <c r="I416" s="27">
        <v>1.0000000000000001E-5</v>
      </c>
      <c r="J416" s="8">
        <f t="shared" si="12"/>
        <v>2.3470395886364883E-5</v>
      </c>
      <c r="K416" s="8">
        <f>FORECAST($A416,INDEX(NG!D$2:D$18,MATCH($A416,NG!C$2:C$18,1)):INDEX(NG!D$2:D$18,MATCH($A416,NG!C$2:C$18,1)+1),INDEX(NG!C$2:C$18,MATCH($A416,NG!C$2:C$18,1)):INDEX(NG!C$2:C$18,MATCH($A416,NG!C$2:C$18,1)+1))</f>
        <v>8.7163594346247331E-8</v>
      </c>
      <c r="L416" s="8">
        <f t="shared" si="15"/>
        <v>2.7026629093031967E-7</v>
      </c>
      <c r="M416" s="8">
        <f t="shared" si="15"/>
        <v>1.6302604341997689E-8</v>
      </c>
      <c r="N416" s="3">
        <v>3.0000000000000001E-6</v>
      </c>
      <c r="O416" s="3">
        <v>5.0000000000000003E-10</v>
      </c>
    </row>
    <row r="417" spans="1:15" x14ac:dyDescent="0.35">
      <c r="A417">
        <v>415</v>
      </c>
      <c r="B417" s="39">
        <f t="shared" si="14"/>
        <v>-415</v>
      </c>
      <c r="C417" s="39">
        <v>0</v>
      </c>
      <c r="D417" s="39">
        <v>0</v>
      </c>
      <c r="E417" s="40">
        <v>25.853806203983183</v>
      </c>
      <c r="F417" s="7">
        <f>FORECAST(A417,INDEX(ross!I$3:I$960,MATCH(A417,ross!B$3:B$960,1)):INDEX(ross!I$3:I$960,MATCH(A417,ross!B$3:B$960,1)+1),INDEX(ross!B$3:B$960,MATCH(A417,ross!B$3:B$960,1)):INDEX(ross!B$3:B$960,MATCH(A417,ross!B$3:B$960,1)+1))</f>
        <v>5.8199168439263049</v>
      </c>
      <c r="G417" s="3">
        <f t="shared" si="13"/>
        <v>1.0000000000000001E-30</v>
      </c>
      <c r="H417" s="9">
        <f>FORECAST(A417,INDEX('18O'!C$3:C$29,MATCH(A417,'18O'!A$3:A$29,1)):INDEX('18O'!C$3:C$29,MATCH(A417,'18O'!A$3:A$29,1)+1),INDEX('18O'!A$3:A$29,MATCH(A417,'18O'!A$3:A$29,1)):INDEX('18O'!A$3:A$29,MATCH(A417,'18O'!A$3:A$29,1)+1))</f>
        <v>111.13027338851266</v>
      </c>
      <c r="I417" s="27">
        <v>1.0000000000000001E-5</v>
      </c>
      <c r="J417" s="8">
        <f t="shared" si="12"/>
        <v>2.3470395886364883E-5</v>
      </c>
      <c r="K417" s="8">
        <f>FORECAST($A417,INDEX(NG!D$2:D$18,MATCH($A417,NG!C$2:C$18,1)):INDEX(NG!D$2:D$18,MATCH($A417,NG!C$2:C$18,1)+1),INDEX(NG!C$2:C$18,MATCH($A417,NG!C$2:C$18,1)):INDEX(NG!C$2:C$18,MATCH($A417,NG!C$2:C$18,1)+1))</f>
        <v>8.705466050168547E-8</v>
      </c>
      <c r="L417" s="8">
        <f t="shared" si="15"/>
        <v>2.7026629093031967E-7</v>
      </c>
      <c r="M417" s="8">
        <f t="shared" si="15"/>
        <v>1.6302604341997689E-8</v>
      </c>
      <c r="N417" s="3">
        <v>3.0000000000000001E-6</v>
      </c>
      <c r="O417" s="3">
        <v>5.0000000000000003E-10</v>
      </c>
    </row>
    <row r="418" spans="1:15" x14ac:dyDescent="0.35">
      <c r="A418">
        <v>416</v>
      </c>
      <c r="B418" s="39">
        <f t="shared" si="14"/>
        <v>-416</v>
      </c>
      <c r="C418" s="39">
        <v>0</v>
      </c>
      <c r="D418" s="39">
        <v>0</v>
      </c>
      <c r="E418" s="40">
        <v>25.859551795290272</v>
      </c>
      <c r="F418" s="7">
        <f>FORECAST(A418,INDEX(ross!I$3:I$960,MATCH(A418,ross!B$3:B$960,1)):INDEX(ross!I$3:I$960,MATCH(A418,ross!B$3:B$960,1)+1),INDEX(ross!B$3:B$960,MATCH(A418,ross!B$3:B$960,1)):INDEX(ross!B$3:B$960,MATCH(A418,ross!B$3:B$960,1)+1))</f>
        <v>5.8204574189083527</v>
      </c>
      <c r="G418" s="3">
        <f t="shared" si="13"/>
        <v>1.0000000000000001E-30</v>
      </c>
      <c r="H418" s="9">
        <f>FORECAST(A418,INDEX('18O'!C$3:C$29,MATCH(A418,'18O'!A$3:A$29,1)):INDEX('18O'!C$3:C$29,MATCH(A418,'18O'!A$3:A$29,1)+1),INDEX('18O'!A$3:A$29,MATCH(A418,'18O'!A$3:A$29,1)):INDEX('18O'!A$3:A$29,MATCH(A418,'18O'!A$3:A$29,1)+1))</f>
        <v>111.13052420366189</v>
      </c>
      <c r="I418" s="27">
        <v>1.0000000000000001E-5</v>
      </c>
      <c r="J418" s="8">
        <f t="shared" si="12"/>
        <v>2.3470395886364883E-5</v>
      </c>
      <c r="K418" s="8">
        <f>FORECAST($A418,INDEX(NG!D$2:D$18,MATCH($A418,NG!C$2:C$18,1)):INDEX(NG!D$2:D$18,MATCH($A418,NG!C$2:C$18,1)+1),INDEX(NG!C$2:C$18,MATCH($A418,NG!C$2:C$18,1)):INDEX(NG!C$2:C$18,MATCH($A418,NG!C$2:C$18,1)+1))</f>
        <v>8.6945726657123609E-8</v>
      </c>
      <c r="L418" s="8">
        <f t="shared" si="15"/>
        <v>2.7026629093031967E-7</v>
      </c>
      <c r="M418" s="8">
        <f t="shared" si="15"/>
        <v>1.6302604341997689E-8</v>
      </c>
      <c r="N418" s="3">
        <v>3.0000000000000001E-6</v>
      </c>
      <c r="O418" s="3">
        <v>5.0000000000000003E-10</v>
      </c>
    </row>
    <row r="419" spans="1:15" x14ac:dyDescent="0.35">
      <c r="A419">
        <v>417</v>
      </c>
      <c r="B419" s="39">
        <f t="shared" si="14"/>
        <v>-417</v>
      </c>
      <c r="C419" s="39">
        <v>0</v>
      </c>
      <c r="D419" s="39">
        <v>0</v>
      </c>
      <c r="E419" s="40">
        <v>25.865297386597362</v>
      </c>
      <c r="F419" s="7">
        <f>FORECAST(A419,INDEX(ross!I$3:I$960,MATCH(A419,ross!B$3:B$960,1)):INDEX(ross!I$3:I$960,MATCH(A419,ross!B$3:B$960,1)+1),INDEX(ross!B$3:B$960,MATCH(A419,ross!B$3:B$960,1)):INDEX(ross!B$3:B$960,MATCH(A419,ross!B$3:B$960,1)+1))</f>
        <v>5.8203589630990695</v>
      </c>
      <c r="G419" s="3">
        <f t="shared" si="13"/>
        <v>1.0000000000000001E-30</v>
      </c>
      <c r="H419" s="9">
        <f>FORECAST(A419,INDEX('18O'!C$3:C$29,MATCH(A419,'18O'!A$3:A$29,1)):INDEX('18O'!C$3:C$29,MATCH(A419,'18O'!A$3:A$29,1)+1),INDEX('18O'!A$3:A$29,MATCH(A419,'18O'!A$3:A$29,1)):INDEX('18O'!A$3:A$29,MATCH(A419,'18O'!A$3:A$29,1)+1))</f>
        <v>111.13077501881112</v>
      </c>
      <c r="I419" s="27">
        <v>1.0000000000000001E-5</v>
      </c>
      <c r="J419" s="8">
        <f t="shared" si="12"/>
        <v>2.3470395886364883E-5</v>
      </c>
      <c r="K419" s="8">
        <f>FORECAST($A419,INDEX(NG!D$2:D$18,MATCH($A419,NG!C$2:C$18,1)):INDEX(NG!D$2:D$18,MATCH($A419,NG!C$2:C$18,1)+1),INDEX(NG!C$2:C$18,MATCH($A419,NG!C$2:C$18,1)):INDEX(NG!C$2:C$18,MATCH($A419,NG!C$2:C$18,1)+1))</f>
        <v>8.6836792812561762E-8</v>
      </c>
      <c r="L419" s="8">
        <f t="shared" si="15"/>
        <v>2.7026629093031967E-7</v>
      </c>
      <c r="M419" s="8">
        <f t="shared" si="15"/>
        <v>1.6302604341997689E-8</v>
      </c>
      <c r="N419" s="3">
        <v>3.0000000000000001E-6</v>
      </c>
      <c r="O419" s="3">
        <v>5.0000000000000003E-10</v>
      </c>
    </row>
    <row r="420" spans="1:15" x14ac:dyDescent="0.35">
      <c r="A420">
        <v>418</v>
      </c>
      <c r="B420" s="39">
        <f t="shared" si="14"/>
        <v>-418</v>
      </c>
      <c r="C420" s="39">
        <v>0</v>
      </c>
      <c r="D420" s="39">
        <v>0</v>
      </c>
      <c r="E420" s="40">
        <v>25.871042977904448</v>
      </c>
      <c r="F420" s="7">
        <f>FORECAST(A420,INDEX(ross!I$3:I$960,MATCH(A420,ross!B$3:B$960,1)):INDEX(ross!I$3:I$960,MATCH(A420,ross!B$3:B$960,1)+1),INDEX(ross!B$3:B$960,MATCH(A420,ross!B$3:B$960,1)):INDEX(ross!B$3:B$960,MATCH(A420,ross!B$3:B$960,1)+1))</f>
        <v>5.8222451936103923</v>
      </c>
      <c r="G420" s="3">
        <f t="shared" si="13"/>
        <v>1.0000000000000001E-30</v>
      </c>
      <c r="H420" s="9">
        <f>FORECAST(A420,INDEX('18O'!C$3:C$29,MATCH(A420,'18O'!A$3:A$29,1)):INDEX('18O'!C$3:C$29,MATCH(A420,'18O'!A$3:A$29,1)+1),INDEX('18O'!A$3:A$29,MATCH(A420,'18O'!A$3:A$29,1)):INDEX('18O'!A$3:A$29,MATCH(A420,'18O'!A$3:A$29,1)+1))</f>
        <v>111.13102583396036</v>
      </c>
      <c r="I420" s="27">
        <v>1.0000000000000001E-5</v>
      </c>
      <c r="J420" s="8">
        <f t="shared" si="12"/>
        <v>2.3470395886364883E-5</v>
      </c>
      <c r="K420" s="8">
        <f>FORECAST($A420,INDEX(NG!D$2:D$18,MATCH($A420,NG!C$2:C$18,1)):INDEX(NG!D$2:D$18,MATCH($A420,NG!C$2:C$18,1)+1),INDEX(NG!C$2:C$18,MATCH($A420,NG!C$2:C$18,1)):INDEX(NG!C$2:C$18,MATCH($A420,NG!C$2:C$18,1)+1))</f>
        <v>8.6727858967999888E-8</v>
      </c>
      <c r="L420" s="8">
        <f t="shared" si="15"/>
        <v>2.7026629093031967E-7</v>
      </c>
      <c r="M420" s="8">
        <f t="shared" si="15"/>
        <v>1.6302604341997689E-8</v>
      </c>
      <c r="N420" s="3">
        <v>3.0000000000000001E-6</v>
      </c>
      <c r="O420" s="3">
        <v>5.0000000000000003E-10</v>
      </c>
    </row>
    <row r="421" spans="1:15" x14ac:dyDescent="0.35">
      <c r="A421">
        <v>419</v>
      </c>
      <c r="B421" s="39">
        <f t="shared" si="14"/>
        <v>-419</v>
      </c>
      <c r="C421" s="39">
        <v>0</v>
      </c>
      <c r="D421" s="39">
        <v>0</v>
      </c>
      <c r="E421" s="40">
        <v>25.875837990195873</v>
      </c>
      <c r="F421" s="7">
        <f>FORECAST(A421,INDEX(ross!I$3:I$960,MATCH(A421,ross!B$3:B$960,1)):INDEX(ross!I$3:I$960,MATCH(A421,ross!B$3:B$960,1)+1),INDEX(ross!B$3:B$960,MATCH(A421,ross!B$3:B$960,1)):INDEX(ross!B$3:B$960,MATCH(A421,ross!B$3:B$960,1)+1))</f>
        <v>5.8220718596332262</v>
      </c>
      <c r="G421" s="3">
        <f t="shared" si="13"/>
        <v>1.0000000000000001E-30</v>
      </c>
      <c r="H421" s="9">
        <f>FORECAST(A421,INDEX('18O'!C$3:C$29,MATCH(A421,'18O'!A$3:A$29,1)):INDEX('18O'!C$3:C$29,MATCH(A421,'18O'!A$3:A$29,1)+1),INDEX('18O'!A$3:A$29,MATCH(A421,'18O'!A$3:A$29,1)):INDEX('18O'!A$3:A$29,MATCH(A421,'18O'!A$3:A$29,1)+1))</f>
        <v>111.13127664910959</v>
      </c>
      <c r="I421" s="27">
        <v>1.0000000000000001E-5</v>
      </c>
      <c r="J421" s="8">
        <f t="shared" si="12"/>
        <v>2.3470395886364883E-5</v>
      </c>
      <c r="K421" s="8">
        <f>FORECAST($A421,INDEX(NG!D$2:D$18,MATCH($A421,NG!C$2:C$18,1)):INDEX(NG!D$2:D$18,MATCH($A421,NG!C$2:C$18,1)+1),INDEX(NG!C$2:C$18,MATCH($A421,NG!C$2:C$18,1)):INDEX(NG!C$2:C$18,MATCH($A421,NG!C$2:C$18,1)+1))</f>
        <v>8.6618925123438041E-8</v>
      </c>
      <c r="L421" s="8">
        <f t="shared" si="15"/>
        <v>2.7026629093031967E-7</v>
      </c>
      <c r="M421" s="8">
        <f t="shared" si="15"/>
        <v>1.6302604341997689E-8</v>
      </c>
      <c r="N421" s="3">
        <v>3.0000000000000001E-6</v>
      </c>
      <c r="O421" s="3">
        <v>5.0000000000000003E-10</v>
      </c>
    </row>
    <row r="422" spans="1:15" x14ac:dyDescent="0.35">
      <c r="A422">
        <v>420</v>
      </c>
      <c r="B422" s="39">
        <f t="shared" si="14"/>
        <v>-420</v>
      </c>
      <c r="C422" s="39">
        <v>0</v>
      </c>
      <c r="D422" s="39">
        <v>0</v>
      </c>
      <c r="E422" s="40">
        <v>25.879017708380527</v>
      </c>
      <c r="F422" s="7">
        <f>FORECAST(A422,INDEX(ross!I$3:I$960,MATCH(A422,ross!B$3:B$960,1)):INDEX(ross!I$3:I$960,MATCH(A422,ross!B$3:B$960,1)+1),INDEX(ross!B$3:B$960,MATCH(A422,ross!B$3:B$960,1)):INDEX(ross!B$3:B$960,MATCH(A422,ross!B$3:B$960,1)+1))</f>
        <v>5.8208396915344967</v>
      </c>
      <c r="G422" s="3">
        <f t="shared" si="13"/>
        <v>1.0000000000000001E-30</v>
      </c>
      <c r="H422" s="9">
        <f>FORECAST(A422,INDEX('18O'!C$3:C$29,MATCH(A422,'18O'!A$3:A$29,1)):INDEX('18O'!C$3:C$29,MATCH(A422,'18O'!A$3:A$29,1)+1),INDEX('18O'!A$3:A$29,MATCH(A422,'18O'!A$3:A$29,1)):INDEX('18O'!A$3:A$29,MATCH(A422,'18O'!A$3:A$29,1)+1))</f>
        <v>111.13152746425882</v>
      </c>
      <c r="I422" s="27">
        <v>1.0000000000000001E-5</v>
      </c>
      <c r="J422" s="8">
        <f t="shared" si="12"/>
        <v>2.3470395886364883E-5</v>
      </c>
      <c r="K422" s="8">
        <f>FORECAST($A422,INDEX(NG!D$2:D$18,MATCH($A422,NG!C$2:C$18,1)):INDEX(NG!D$2:D$18,MATCH($A422,NG!C$2:C$18,1)+1),INDEX(NG!C$2:C$18,MATCH($A422,NG!C$2:C$18,1)):INDEX(NG!C$2:C$18,MATCH($A422,NG!C$2:C$18,1)+1))</f>
        <v>8.650999127887618E-8</v>
      </c>
      <c r="L422" s="8">
        <f t="shared" si="15"/>
        <v>2.7026629093031967E-7</v>
      </c>
      <c r="M422" s="8">
        <f t="shared" si="15"/>
        <v>1.6302604341997689E-8</v>
      </c>
      <c r="N422" s="3">
        <v>3.0000000000000001E-6</v>
      </c>
      <c r="O422" s="3">
        <v>5.0000000000000003E-10</v>
      </c>
    </row>
    <row r="423" spans="1:15" x14ac:dyDescent="0.35">
      <c r="A423">
        <v>421</v>
      </c>
      <c r="B423" s="39">
        <f t="shared" si="14"/>
        <v>-421</v>
      </c>
      <c r="C423" s="39">
        <v>0</v>
      </c>
      <c r="D423" s="39">
        <v>0</v>
      </c>
      <c r="E423" s="40">
        <v>25.882197426565181</v>
      </c>
      <c r="F423" s="7">
        <f>FORECAST(A423,INDEX(ross!I$3:I$960,MATCH(A423,ross!B$3:B$960,1)):INDEX(ross!I$3:I$960,MATCH(A423,ross!B$3:B$960,1)+1),INDEX(ross!B$3:B$960,MATCH(A423,ross!B$3:B$960,1)):INDEX(ross!B$3:B$960,MATCH(A423,ross!B$3:B$960,1)+1))</f>
        <v>5.8212386699668777</v>
      </c>
      <c r="G423" s="3">
        <f t="shared" si="13"/>
        <v>1.0000000000000001E-30</v>
      </c>
      <c r="H423" s="9">
        <f>FORECAST(A423,INDEX('18O'!C$3:C$29,MATCH(A423,'18O'!A$3:A$29,1)):INDEX('18O'!C$3:C$29,MATCH(A423,'18O'!A$3:A$29,1)+1),INDEX('18O'!A$3:A$29,MATCH(A423,'18O'!A$3:A$29,1)):INDEX('18O'!A$3:A$29,MATCH(A423,'18O'!A$3:A$29,1)+1))</f>
        <v>111.13177827940807</v>
      </c>
      <c r="I423" s="27">
        <v>1.0000000000000001E-5</v>
      </c>
      <c r="J423" s="8">
        <f t="shared" si="12"/>
        <v>2.3470395886364883E-5</v>
      </c>
      <c r="K423" s="8">
        <f>FORECAST($A423,INDEX(NG!D$2:D$18,MATCH($A423,NG!C$2:C$18,1)):INDEX(NG!D$2:D$18,MATCH($A423,NG!C$2:C$18,1)+1),INDEX(NG!C$2:C$18,MATCH($A423,NG!C$2:C$18,1)):INDEX(NG!C$2:C$18,MATCH($A423,NG!C$2:C$18,1)+1))</f>
        <v>8.6401057434314319E-8</v>
      </c>
      <c r="L423" s="8">
        <f t="shared" si="15"/>
        <v>2.7026629093031967E-7</v>
      </c>
      <c r="M423" s="8">
        <f t="shared" si="15"/>
        <v>1.6302604341997689E-8</v>
      </c>
      <c r="N423" s="3">
        <v>3.0000000000000001E-6</v>
      </c>
      <c r="O423" s="3">
        <v>5.0000000000000003E-10</v>
      </c>
    </row>
    <row r="424" spans="1:15" x14ac:dyDescent="0.35">
      <c r="A424">
        <v>422</v>
      </c>
      <c r="B424" s="39">
        <f t="shared" si="14"/>
        <v>-422</v>
      </c>
      <c r="C424" s="39">
        <v>0</v>
      </c>
      <c r="D424" s="39">
        <v>0</v>
      </c>
      <c r="E424" s="40">
        <v>25.885377144749835</v>
      </c>
      <c r="F424" s="7">
        <f>FORECAST(A424,INDEX(ross!I$3:I$960,MATCH(A424,ross!B$3:B$960,1)):INDEX(ross!I$3:I$960,MATCH(A424,ross!B$3:B$960,1)+1),INDEX(ross!B$3:B$960,MATCH(A424,ross!B$3:B$960,1)):INDEX(ross!B$3:B$960,MATCH(A424,ross!B$3:B$960,1)+1))</f>
        <v>5.8205608308368495</v>
      </c>
      <c r="G424" s="3">
        <f t="shared" si="13"/>
        <v>1.0000000000000001E-30</v>
      </c>
      <c r="H424" s="9">
        <f>FORECAST(A424,INDEX('18O'!C$3:C$29,MATCH(A424,'18O'!A$3:A$29,1)):INDEX('18O'!C$3:C$29,MATCH(A424,'18O'!A$3:A$29,1)+1),INDEX('18O'!A$3:A$29,MATCH(A424,'18O'!A$3:A$29,1)):INDEX('18O'!A$3:A$29,MATCH(A424,'18O'!A$3:A$29,1)+1))</f>
        <v>111.1320290945573</v>
      </c>
      <c r="I424" s="27">
        <v>1.0000000000000001E-5</v>
      </c>
      <c r="J424" s="8">
        <f t="shared" si="12"/>
        <v>2.3470395886364883E-5</v>
      </c>
      <c r="K424" s="8">
        <f>FORECAST($A424,INDEX(NG!D$2:D$18,MATCH($A424,NG!C$2:C$18,1)):INDEX(NG!D$2:D$18,MATCH($A424,NG!C$2:C$18,1)+1),INDEX(NG!C$2:C$18,MATCH($A424,NG!C$2:C$18,1)):INDEX(NG!C$2:C$18,MATCH($A424,NG!C$2:C$18,1)+1))</f>
        <v>8.6292123589752472E-8</v>
      </c>
      <c r="L424" s="8">
        <f t="shared" si="15"/>
        <v>2.7026629093031967E-7</v>
      </c>
      <c r="M424" s="8">
        <f t="shared" si="15"/>
        <v>1.6302604341997689E-8</v>
      </c>
      <c r="N424" s="3">
        <v>3.0000000000000001E-6</v>
      </c>
      <c r="O424" s="3">
        <v>5.0000000000000003E-10</v>
      </c>
    </row>
    <row r="425" spans="1:15" x14ac:dyDescent="0.35">
      <c r="A425">
        <v>423</v>
      </c>
      <c r="B425" s="39">
        <f t="shared" si="14"/>
        <v>-423</v>
      </c>
      <c r="C425" s="39">
        <v>0</v>
      </c>
      <c r="D425" s="39">
        <v>0</v>
      </c>
      <c r="E425" s="40">
        <v>25.88855686293449</v>
      </c>
      <c r="F425" s="7">
        <f>FORECAST(A425,INDEX(ross!I$3:I$960,MATCH(A425,ross!B$3:B$960,1)):INDEX(ross!I$3:I$960,MATCH(A425,ross!B$3:B$960,1)+1),INDEX(ross!B$3:B$960,MATCH(A425,ross!B$3:B$960,1)):INDEX(ross!B$3:B$960,MATCH(A425,ross!B$3:B$960,1)+1))</f>
        <v>5.8191020435882965</v>
      </c>
      <c r="G425" s="3">
        <f t="shared" si="13"/>
        <v>1.0000000000000001E-30</v>
      </c>
      <c r="H425" s="9">
        <f>FORECAST(A425,INDEX('18O'!C$3:C$29,MATCH(A425,'18O'!A$3:A$29,1)):INDEX('18O'!C$3:C$29,MATCH(A425,'18O'!A$3:A$29,1)+1),INDEX('18O'!A$3:A$29,MATCH(A425,'18O'!A$3:A$29,1)):INDEX('18O'!A$3:A$29,MATCH(A425,'18O'!A$3:A$29,1)+1))</f>
        <v>111.13227990970654</v>
      </c>
      <c r="I425" s="27">
        <v>1.0000000000000001E-5</v>
      </c>
      <c r="J425" s="8">
        <f t="shared" si="12"/>
        <v>2.3470395886364883E-5</v>
      </c>
      <c r="K425" s="8">
        <f>FORECAST($A425,INDEX(NG!D$2:D$18,MATCH($A425,NG!C$2:C$18,1)):INDEX(NG!D$2:D$18,MATCH($A425,NG!C$2:C$18,1)+1),INDEX(NG!C$2:C$18,MATCH($A425,NG!C$2:C$18,1)):INDEX(NG!C$2:C$18,MATCH($A425,NG!C$2:C$18,1)+1))</f>
        <v>8.6183189745190611E-8</v>
      </c>
      <c r="L425" s="8">
        <f t="shared" si="15"/>
        <v>2.7026629093031967E-7</v>
      </c>
      <c r="M425" s="8">
        <f t="shared" si="15"/>
        <v>1.6302604341997689E-8</v>
      </c>
      <c r="N425" s="3">
        <v>3.0000000000000001E-6</v>
      </c>
      <c r="O425" s="3">
        <v>5.0000000000000003E-10</v>
      </c>
    </row>
    <row r="426" spans="1:15" x14ac:dyDescent="0.35">
      <c r="A426">
        <v>424</v>
      </c>
      <c r="B426" s="39">
        <f t="shared" si="14"/>
        <v>-424</v>
      </c>
      <c r="C426" s="39">
        <v>0</v>
      </c>
      <c r="D426" s="39">
        <v>0</v>
      </c>
      <c r="E426" s="40">
        <v>25.88954</v>
      </c>
      <c r="F426" s="7">
        <f>FORECAST(A426,INDEX(ross!I$3:I$960,MATCH(A426,ross!B$3:B$960,1)):INDEX(ross!I$3:I$960,MATCH(A426,ross!B$3:B$960,1)+1),INDEX(ross!B$3:B$960,MATCH(A426,ross!B$3:B$960,1)):INDEX(ross!B$3:B$960,MATCH(A426,ross!B$3:B$960,1)+1))</f>
        <v>5.8187633672023109</v>
      </c>
      <c r="G426" s="3">
        <f t="shared" si="13"/>
        <v>1.0000000000000001E-30</v>
      </c>
      <c r="H426" s="9">
        <f>FORECAST(A426,INDEX('18O'!C$3:C$29,MATCH(A426,'18O'!A$3:A$29,1)):INDEX('18O'!C$3:C$29,MATCH(A426,'18O'!A$3:A$29,1)+1),INDEX('18O'!A$3:A$29,MATCH(A426,'18O'!A$3:A$29,1)):INDEX('18O'!A$3:A$29,MATCH(A426,'18O'!A$3:A$29,1)+1))</f>
        <v>111.13253072485577</v>
      </c>
      <c r="I426" s="27">
        <v>1.0000000000000001E-5</v>
      </c>
      <c r="J426" s="8">
        <f t="shared" si="12"/>
        <v>2.3470395886364883E-5</v>
      </c>
      <c r="K426" s="8">
        <f>FORECAST($A426,INDEX(NG!D$2:D$18,MATCH($A426,NG!C$2:C$18,1)):INDEX(NG!D$2:D$18,MATCH($A426,NG!C$2:C$18,1)+1),INDEX(NG!C$2:C$18,MATCH($A426,NG!C$2:C$18,1)):INDEX(NG!C$2:C$18,MATCH($A426,NG!C$2:C$18,1)+1))</f>
        <v>8.6074255900628751E-8</v>
      </c>
      <c r="L426" s="8">
        <f t="shared" si="15"/>
        <v>2.7026629093031967E-7</v>
      </c>
      <c r="M426" s="8">
        <f t="shared" si="15"/>
        <v>1.6302604341997689E-8</v>
      </c>
      <c r="N426" s="3">
        <v>3.0000000000000001E-6</v>
      </c>
      <c r="O426" s="3">
        <v>5.0000000000000003E-10</v>
      </c>
    </row>
    <row r="427" spans="1:15" x14ac:dyDescent="0.35">
      <c r="A427">
        <v>425</v>
      </c>
      <c r="B427" s="39">
        <f t="shared" si="14"/>
        <v>-425</v>
      </c>
      <c r="C427" s="39">
        <v>0</v>
      </c>
      <c r="D427" s="39">
        <v>0</v>
      </c>
      <c r="E427" s="40">
        <v>25.88954</v>
      </c>
      <c r="F427" s="7">
        <f>FORECAST(A427,INDEX(ross!I$3:I$960,MATCH(A427,ross!B$3:B$960,1)):INDEX(ross!I$3:I$960,MATCH(A427,ross!B$3:B$960,1)+1),INDEX(ross!B$3:B$960,MATCH(A427,ross!B$3:B$960,1)):INDEX(ross!B$3:B$960,MATCH(A427,ross!B$3:B$960,1)+1))</f>
        <v>5.8170334272981705</v>
      </c>
      <c r="G427" s="3">
        <f t="shared" si="13"/>
        <v>1.0000000000000001E-30</v>
      </c>
      <c r="H427" s="9">
        <f>FORECAST(A427,INDEX('18O'!C$3:C$29,MATCH(A427,'18O'!A$3:A$29,1)):INDEX('18O'!C$3:C$29,MATCH(A427,'18O'!A$3:A$29,1)+1),INDEX('18O'!A$3:A$29,MATCH(A427,'18O'!A$3:A$29,1)):INDEX('18O'!A$3:A$29,MATCH(A427,'18O'!A$3:A$29,1)+1))</f>
        <v>111.132781540005</v>
      </c>
      <c r="I427" s="27">
        <v>1.0000000000000001E-5</v>
      </c>
      <c r="J427" s="8">
        <f t="shared" si="12"/>
        <v>2.3470395886364883E-5</v>
      </c>
      <c r="K427" s="8">
        <f>FORECAST($A427,INDEX(NG!D$2:D$18,MATCH($A427,NG!C$2:C$18,1)):INDEX(NG!D$2:D$18,MATCH($A427,NG!C$2:C$18,1)+1),INDEX(NG!C$2:C$18,MATCH($A427,NG!C$2:C$18,1)):INDEX(NG!C$2:C$18,MATCH($A427,NG!C$2:C$18,1)+1))</f>
        <v>8.5965322056066903E-8</v>
      </c>
      <c r="L427" s="8">
        <f t="shared" ref="L427:M442" si="16">L426</f>
        <v>2.7026629093031967E-7</v>
      </c>
      <c r="M427" s="8">
        <f t="shared" si="16"/>
        <v>1.6302604341997689E-8</v>
      </c>
      <c r="N427" s="3">
        <v>3.0000000000000001E-6</v>
      </c>
      <c r="O427" s="3">
        <v>5.0000000000000003E-10</v>
      </c>
    </row>
    <row r="428" spans="1:15" x14ac:dyDescent="0.35">
      <c r="A428">
        <v>426</v>
      </c>
      <c r="B428" s="39">
        <f t="shared" si="14"/>
        <v>-426</v>
      </c>
      <c r="C428" s="39">
        <v>0</v>
      </c>
      <c r="D428" s="39">
        <v>0</v>
      </c>
      <c r="E428" s="40">
        <v>25.88954</v>
      </c>
      <c r="F428" s="7">
        <f>FORECAST(A428,INDEX(ross!I$3:I$960,MATCH(A428,ross!B$3:B$960,1)):INDEX(ross!I$3:I$960,MATCH(A428,ross!B$3:B$960,1)+1),INDEX(ross!B$3:B$960,MATCH(A428,ross!B$3:B$960,1)):INDEX(ross!B$3:B$960,MATCH(A428,ross!B$3:B$960,1)+1))</f>
        <v>5.8196142593605806</v>
      </c>
      <c r="G428" s="3">
        <f t="shared" si="13"/>
        <v>1.0000000000000001E-30</v>
      </c>
      <c r="H428" s="9">
        <f>FORECAST(A428,INDEX('18O'!C$3:C$29,MATCH(A428,'18O'!A$3:A$29,1)):INDEX('18O'!C$3:C$29,MATCH(A428,'18O'!A$3:A$29,1)+1),INDEX('18O'!A$3:A$29,MATCH(A428,'18O'!A$3:A$29,1)):INDEX('18O'!A$3:A$29,MATCH(A428,'18O'!A$3:A$29,1)+1))</f>
        <v>111.13303235515424</v>
      </c>
      <c r="I428" s="27">
        <v>1.0000000000000001E-5</v>
      </c>
      <c r="J428" s="8">
        <f t="shared" si="12"/>
        <v>2.3470395886364883E-5</v>
      </c>
      <c r="K428" s="8">
        <f>FORECAST($A428,INDEX(NG!D$2:D$18,MATCH($A428,NG!C$2:C$18,1)):INDEX(NG!D$2:D$18,MATCH($A428,NG!C$2:C$18,1)+1),INDEX(NG!C$2:C$18,MATCH($A428,NG!C$2:C$18,1)):INDEX(NG!C$2:C$18,MATCH($A428,NG!C$2:C$18,1)+1))</f>
        <v>8.5856388211505029E-8</v>
      </c>
      <c r="L428" s="8">
        <f t="shared" si="16"/>
        <v>2.7026629093031967E-7</v>
      </c>
      <c r="M428" s="8">
        <f t="shared" si="16"/>
        <v>1.6302604341997689E-8</v>
      </c>
      <c r="N428" s="3">
        <v>3.0000000000000001E-6</v>
      </c>
      <c r="O428" s="3">
        <v>5.0000000000000003E-10</v>
      </c>
    </row>
    <row r="429" spans="1:15" x14ac:dyDescent="0.35">
      <c r="A429">
        <v>427</v>
      </c>
      <c r="B429" s="39">
        <f t="shared" si="14"/>
        <v>-427</v>
      </c>
      <c r="C429" s="39">
        <v>0</v>
      </c>
      <c r="D429" s="39">
        <v>0</v>
      </c>
      <c r="E429" s="40">
        <v>25.88954</v>
      </c>
      <c r="F429" s="7">
        <f>FORECAST(A429,INDEX(ross!I$3:I$960,MATCH(A429,ross!B$3:B$960,1)):INDEX(ross!I$3:I$960,MATCH(A429,ross!B$3:B$960,1)+1),INDEX(ross!B$3:B$960,MATCH(A429,ross!B$3:B$960,1)):INDEX(ross!B$3:B$960,MATCH(A429,ross!B$3:B$960,1)+1))</f>
        <v>5.8204670996765699</v>
      </c>
      <c r="G429" s="3">
        <f t="shared" si="13"/>
        <v>1.0000000000000001E-30</v>
      </c>
      <c r="H429" s="9">
        <f>FORECAST(A429,INDEX('18O'!C$3:C$29,MATCH(A429,'18O'!A$3:A$29,1)):INDEX('18O'!C$3:C$29,MATCH(A429,'18O'!A$3:A$29,1)+1),INDEX('18O'!A$3:A$29,MATCH(A429,'18O'!A$3:A$29,1)):INDEX('18O'!A$3:A$29,MATCH(A429,'18O'!A$3:A$29,1)+1))</f>
        <v>111.13328317030347</v>
      </c>
      <c r="I429" s="27">
        <v>1.0000000000000001E-5</v>
      </c>
      <c r="J429" s="8">
        <f t="shared" si="12"/>
        <v>2.3470395886364883E-5</v>
      </c>
      <c r="K429" s="8">
        <f>FORECAST($A429,INDEX(NG!D$2:D$18,MATCH($A429,NG!C$2:C$18,1)):INDEX(NG!D$2:D$18,MATCH($A429,NG!C$2:C$18,1)+1),INDEX(NG!C$2:C$18,MATCH($A429,NG!C$2:C$18,1)):INDEX(NG!C$2:C$18,MATCH($A429,NG!C$2:C$18,1)+1))</f>
        <v>8.5747454366943182E-8</v>
      </c>
      <c r="L429" s="8">
        <f t="shared" si="16"/>
        <v>2.7026629093031967E-7</v>
      </c>
      <c r="M429" s="8">
        <f t="shared" si="16"/>
        <v>1.6302604341997689E-8</v>
      </c>
      <c r="N429" s="3">
        <v>3.0000000000000001E-6</v>
      </c>
      <c r="O429" s="3">
        <v>5.0000000000000003E-10</v>
      </c>
    </row>
    <row r="430" spans="1:15" x14ac:dyDescent="0.35">
      <c r="A430">
        <v>428</v>
      </c>
      <c r="B430" s="39">
        <f t="shared" si="14"/>
        <v>-428</v>
      </c>
      <c r="C430" s="39">
        <v>0</v>
      </c>
      <c r="D430" s="39">
        <v>0</v>
      </c>
      <c r="E430" s="40">
        <v>25.890325069656793</v>
      </c>
      <c r="F430" s="7">
        <f>FORECAST(A430,INDEX(ross!I$3:I$960,MATCH(A430,ross!B$3:B$960,1)):INDEX(ross!I$3:I$960,MATCH(A430,ross!B$3:B$960,1)+1),INDEX(ross!B$3:B$960,MATCH(A430,ross!B$3:B$960,1)):INDEX(ross!B$3:B$960,MATCH(A430,ross!B$3:B$960,1)+1))</f>
        <v>5.8174038138879709</v>
      </c>
      <c r="G430" s="3">
        <f t="shared" si="13"/>
        <v>1.0000000000000001E-30</v>
      </c>
      <c r="H430" s="9">
        <f>FORECAST(A430,INDEX('18O'!C$3:C$29,MATCH(A430,'18O'!A$3:A$29,1)):INDEX('18O'!C$3:C$29,MATCH(A430,'18O'!A$3:A$29,1)+1),INDEX('18O'!A$3:A$29,MATCH(A430,'18O'!A$3:A$29,1)):INDEX('18O'!A$3:A$29,MATCH(A430,'18O'!A$3:A$29,1)+1))</f>
        <v>111.13333333333333</v>
      </c>
      <c r="I430" s="27">
        <v>1.0000000000000001E-5</v>
      </c>
      <c r="J430" s="8">
        <f t="shared" si="12"/>
        <v>2.3470395886364883E-5</v>
      </c>
      <c r="K430" s="8">
        <f>FORECAST($A430,INDEX(NG!D$2:D$18,MATCH($A430,NG!C$2:C$18,1)):INDEX(NG!D$2:D$18,MATCH($A430,NG!C$2:C$18,1)+1),INDEX(NG!C$2:C$18,MATCH($A430,NG!C$2:C$18,1)):INDEX(NG!C$2:C$18,MATCH($A430,NG!C$2:C$18,1)+1))</f>
        <v>8.5638520522381335E-8</v>
      </c>
      <c r="L430" s="8">
        <f t="shared" si="16"/>
        <v>2.7026629093031967E-7</v>
      </c>
      <c r="M430" s="8">
        <f t="shared" si="16"/>
        <v>1.6302604341997689E-8</v>
      </c>
      <c r="N430" s="3">
        <v>3.0000000000000001E-6</v>
      </c>
      <c r="O430" s="3">
        <v>5.0000000000000003E-10</v>
      </c>
    </row>
    <row r="431" spans="1:15" x14ac:dyDescent="0.35">
      <c r="A431">
        <v>429</v>
      </c>
      <c r="B431" s="39">
        <f t="shared" si="14"/>
        <v>-429</v>
      </c>
      <c r="C431" s="39">
        <v>0</v>
      </c>
      <c r="D431" s="39">
        <v>0</v>
      </c>
      <c r="E431" s="40">
        <v>25.892229376785288</v>
      </c>
      <c r="F431" s="7">
        <f>FORECAST(A431,INDEX(ross!I$3:I$960,MATCH(A431,ross!B$3:B$960,1)):INDEX(ross!I$3:I$960,MATCH(A431,ross!B$3:B$960,1)+1),INDEX(ross!B$3:B$960,MATCH(A431,ross!B$3:B$960,1)):INDEX(ross!B$3:B$960,MATCH(A431,ross!B$3:B$960,1)+1))</f>
        <v>5.817676645136399</v>
      </c>
      <c r="G431" s="3">
        <f t="shared" si="13"/>
        <v>1.0000000000000001E-30</v>
      </c>
      <c r="H431" s="9">
        <f>FORECAST(A431,INDEX('18O'!C$3:C$29,MATCH(A431,'18O'!A$3:A$29,1)):INDEX('18O'!C$3:C$29,MATCH(A431,'18O'!A$3:A$29,1)+1),INDEX('18O'!A$3:A$29,MATCH(A431,'18O'!A$3:A$29,1)):INDEX('18O'!A$3:A$29,MATCH(A431,'18O'!A$3:A$29,1)+1))</f>
        <v>111.13333333333333</v>
      </c>
      <c r="I431" s="27">
        <v>1.0000000000000001E-5</v>
      </c>
      <c r="J431" s="8">
        <f t="shared" si="12"/>
        <v>2.3470395886364883E-5</v>
      </c>
      <c r="K431" s="8">
        <f>FORECAST($A431,INDEX(NG!D$2:D$18,MATCH($A431,NG!C$2:C$18,1)):INDEX(NG!D$2:D$18,MATCH($A431,NG!C$2:C$18,1)+1),INDEX(NG!C$2:C$18,MATCH($A431,NG!C$2:C$18,1)):INDEX(NG!C$2:C$18,MATCH($A431,NG!C$2:C$18,1)+1))</f>
        <v>8.5529586677819461E-8</v>
      </c>
      <c r="L431" s="8">
        <f t="shared" si="16"/>
        <v>2.7026629093031967E-7</v>
      </c>
      <c r="M431" s="8">
        <f t="shared" si="16"/>
        <v>1.6302604341997689E-8</v>
      </c>
      <c r="N431" s="3">
        <v>3.0000000000000001E-6</v>
      </c>
      <c r="O431" s="3">
        <v>5.0000000000000003E-10</v>
      </c>
    </row>
    <row r="432" spans="1:15" x14ac:dyDescent="0.35">
      <c r="A432">
        <v>430</v>
      </c>
      <c r="B432" s="39">
        <f t="shared" si="14"/>
        <v>-430</v>
      </c>
      <c r="C432" s="39">
        <v>0</v>
      </c>
      <c r="D432" s="39">
        <v>0</v>
      </c>
      <c r="E432" s="40">
        <v>25.894133683913783</v>
      </c>
      <c r="F432" s="7">
        <f>FORECAST(A432,INDEX(ross!I$3:I$960,MATCH(A432,ross!B$3:B$960,1)):INDEX(ross!I$3:I$960,MATCH(A432,ross!B$3:B$960,1)+1),INDEX(ross!B$3:B$960,MATCH(A432,ross!B$3:B$960,1)):INDEX(ross!B$3:B$960,MATCH(A432,ross!B$3:B$960,1)+1))</f>
        <v>5.8215099246841691</v>
      </c>
      <c r="G432" s="3">
        <f t="shared" si="13"/>
        <v>1.0000000000000001E-30</v>
      </c>
      <c r="H432" s="9">
        <f>FORECAST(A432,INDEX('18O'!C$3:C$29,MATCH(A432,'18O'!A$3:A$29,1)):INDEX('18O'!C$3:C$29,MATCH(A432,'18O'!A$3:A$29,1)+1),INDEX('18O'!A$3:A$29,MATCH(A432,'18O'!A$3:A$29,1)):INDEX('18O'!A$3:A$29,MATCH(A432,'18O'!A$3:A$29,1)+1))</f>
        <v>111.13333333333333</v>
      </c>
      <c r="I432" s="27">
        <v>1.0000000000000001E-5</v>
      </c>
      <c r="J432" s="8">
        <f t="shared" si="12"/>
        <v>2.3470395886364883E-5</v>
      </c>
      <c r="K432" s="8">
        <f>FORECAST($A432,INDEX(NG!D$2:D$18,MATCH($A432,NG!C$2:C$18,1)):INDEX(NG!D$2:D$18,MATCH($A432,NG!C$2:C$18,1)+1),INDEX(NG!C$2:C$18,MATCH($A432,NG!C$2:C$18,1)):INDEX(NG!C$2:C$18,MATCH($A432,NG!C$2:C$18,1)+1))</f>
        <v>8.5420652833257613E-8</v>
      </c>
      <c r="L432" s="8">
        <f t="shared" si="16"/>
        <v>2.7026629093031967E-7</v>
      </c>
      <c r="M432" s="8">
        <f t="shared" si="16"/>
        <v>1.6302604341997689E-8</v>
      </c>
      <c r="N432" s="3">
        <v>3.0000000000000001E-6</v>
      </c>
      <c r="O432" s="3">
        <v>5.0000000000000003E-10</v>
      </c>
    </row>
    <row r="433" spans="1:15" x14ac:dyDescent="0.35">
      <c r="A433">
        <v>431</v>
      </c>
      <c r="B433" s="39">
        <f t="shared" si="14"/>
        <v>-431</v>
      </c>
      <c r="C433" s="39">
        <v>0</v>
      </c>
      <c r="D433" s="39">
        <v>0</v>
      </c>
      <c r="E433" s="40">
        <v>25.896037991042274</v>
      </c>
      <c r="F433" s="7">
        <f>FORECAST(A433,INDEX(ross!I$3:I$960,MATCH(A433,ross!B$3:B$960,1)):INDEX(ross!I$3:I$960,MATCH(A433,ross!B$3:B$960,1)+1),INDEX(ross!B$3:B$960,MATCH(A433,ross!B$3:B$960,1)):INDEX(ross!B$3:B$960,MATCH(A433,ross!B$3:B$960,1)+1))</f>
        <v>5.821770960729082</v>
      </c>
      <c r="G433" s="3">
        <f t="shared" si="13"/>
        <v>1.0000000000000001E-30</v>
      </c>
      <c r="H433" s="9">
        <f>FORECAST(A433,INDEX('18O'!C$3:C$29,MATCH(A433,'18O'!A$3:A$29,1)):INDEX('18O'!C$3:C$29,MATCH(A433,'18O'!A$3:A$29,1)+1),INDEX('18O'!A$3:A$29,MATCH(A433,'18O'!A$3:A$29,1)):INDEX('18O'!A$3:A$29,MATCH(A433,'18O'!A$3:A$29,1)+1))</f>
        <v>111.13333333333333</v>
      </c>
      <c r="I433" s="27">
        <v>1.0000000000000001E-5</v>
      </c>
      <c r="J433" s="8">
        <f t="shared" si="12"/>
        <v>2.3470395886364883E-5</v>
      </c>
      <c r="K433" s="8">
        <f>FORECAST($A433,INDEX(NG!D$2:D$18,MATCH($A433,NG!C$2:C$18,1)):INDEX(NG!D$2:D$18,MATCH($A433,NG!C$2:C$18,1)+1),INDEX(NG!C$2:C$18,MATCH($A433,NG!C$2:C$18,1)):INDEX(NG!C$2:C$18,MATCH($A433,NG!C$2:C$18,1)+1))</f>
        <v>8.5311718988695753E-8</v>
      </c>
      <c r="L433" s="8">
        <f t="shared" si="16"/>
        <v>2.7026629093031967E-7</v>
      </c>
      <c r="M433" s="8">
        <f t="shared" si="16"/>
        <v>1.6302604341997689E-8</v>
      </c>
      <c r="N433" s="3">
        <v>3.0000000000000001E-6</v>
      </c>
      <c r="O433" s="3">
        <v>5.0000000000000003E-10</v>
      </c>
    </row>
    <row r="434" spans="1:15" x14ac:dyDescent="0.35">
      <c r="A434">
        <v>432</v>
      </c>
      <c r="B434" s="39">
        <f t="shared" si="14"/>
        <v>-432</v>
      </c>
      <c r="C434" s="39">
        <v>0</v>
      </c>
      <c r="D434" s="39">
        <v>0</v>
      </c>
      <c r="E434" s="40">
        <v>25.897125414517703</v>
      </c>
      <c r="F434" s="7">
        <f>FORECAST(A434,INDEX(ross!I$3:I$960,MATCH(A434,ross!B$3:B$960,1)):INDEX(ross!I$3:I$960,MATCH(A434,ross!B$3:B$960,1)+1),INDEX(ross!B$3:B$960,MATCH(A434,ross!B$3:B$960,1)):INDEX(ross!B$3:B$960,MATCH(A434,ross!B$3:B$960,1)+1))</f>
        <v>5.8225941391269034</v>
      </c>
      <c r="G434" s="3">
        <f t="shared" si="13"/>
        <v>1.0000000000000001E-30</v>
      </c>
      <c r="H434" s="9">
        <f>FORECAST(A434,INDEX('18O'!C$3:C$29,MATCH(A434,'18O'!A$3:A$29,1)):INDEX('18O'!C$3:C$29,MATCH(A434,'18O'!A$3:A$29,1)+1),INDEX('18O'!A$3:A$29,MATCH(A434,'18O'!A$3:A$29,1)):INDEX('18O'!A$3:A$29,MATCH(A434,'18O'!A$3:A$29,1)+1))</f>
        <v>111.13333333333333</v>
      </c>
      <c r="I434" s="27">
        <v>1.0000000000000001E-5</v>
      </c>
      <c r="J434" s="8">
        <f t="shared" si="12"/>
        <v>2.3470395886364883E-5</v>
      </c>
      <c r="K434" s="8">
        <f>FORECAST($A434,INDEX(NG!D$2:D$18,MATCH($A434,NG!C$2:C$18,1)):INDEX(NG!D$2:D$18,MATCH($A434,NG!C$2:C$18,1)+1),INDEX(NG!C$2:C$18,MATCH($A434,NG!C$2:C$18,1)):INDEX(NG!C$2:C$18,MATCH($A434,NG!C$2:C$18,1)+1))</f>
        <v>8.5202785144133892E-8</v>
      </c>
      <c r="L434" s="8">
        <f t="shared" si="16"/>
        <v>2.7026629093031967E-7</v>
      </c>
      <c r="M434" s="8">
        <f t="shared" si="16"/>
        <v>1.6302604341997689E-8</v>
      </c>
      <c r="N434" s="3">
        <v>3.0000000000000001E-6</v>
      </c>
      <c r="O434" s="3">
        <v>5.0000000000000003E-10</v>
      </c>
    </row>
    <row r="435" spans="1:15" x14ac:dyDescent="0.35">
      <c r="A435">
        <v>433</v>
      </c>
      <c r="B435" s="39">
        <f t="shared" si="14"/>
        <v>-433</v>
      </c>
      <c r="C435" s="39">
        <v>0</v>
      </c>
      <c r="D435" s="39">
        <v>0</v>
      </c>
      <c r="E435" s="40">
        <v>25.898156917426792</v>
      </c>
      <c r="F435" s="7">
        <f>FORECAST(A435,INDEX(ross!I$3:I$960,MATCH(A435,ross!B$3:B$960,1)):INDEX(ross!I$3:I$960,MATCH(A435,ross!B$3:B$960,1)+1),INDEX(ross!B$3:B$960,MATCH(A435,ross!B$3:B$960,1)):INDEX(ross!B$3:B$960,MATCH(A435,ross!B$3:B$960,1)+1))</f>
        <v>5.8225768105323787</v>
      </c>
      <c r="G435" s="3">
        <f t="shared" si="13"/>
        <v>1.0000000000000001E-30</v>
      </c>
      <c r="H435" s="9">
        <f>FORECAST(A435,INDEX('18O'!C$3:C$29,MATCH(A435,'18O'!A$3:A$29,1)):INDEX('18O'!C$3:C$29,MATCH(A435,'18O'!A$3:A$29,1)+1),INDEX('18O'!A$3:A$29,MATCH(A435,'18O'!A$3:A$29,1)):INDEX('18O'!A$3:A$29,MATCH(A435,'18O'!A$3:A$29,1)+1))</f>
        <v>111.13333333333333</v>
      </c>
      <c r="I435" s="27">
        <v>1.0000000000000001E-5</v>
      </c>
      <c r="J435" s="8">
        <f t="shared" si="12"/>
        <v>2.3470395886364883E-5</v>
      </c>
      <c r="K435" s="8">
        <f>FORECAST($A435,INDEX(NG!D$2:D$18,MATCH($A435,NG!C$2:C$18,1)):INDEX(NG!D$2:D$18,MATCH($A435,NG!C$2:C$18,1)+1),INDEX(NG!C$2:C$18,MATCH($A435,NG!C$2:C$18,1)):INDEX(NG!C$2:C$18,MATCH($A435,NG!C$2:C$18,1)+1))</f>
        <v>8.5093851299572045E-8</v>
      </c>
      <c r="L435" s="8">
        <f t="shared" si="16"/>
        <v>2.7026629093031967E-7</v>
      </c>
      <c r="M435" s="8">
        <f t="shared" si="16"/>
        <v>1.6302604341997689E-8</v>
      </c>
      <c r="N435" s="3">
        <v>3.0000000000000001E-6</v>
      </c>
      <c r="O435" s="3">
        <v>5.0000000000000003E-10</v>
      </c>
    </row>
    <row r="436" spans="1:15" x14ac:dyDescent="0.35">
      <c r="A436">
        <v>434</v>
      </c>
      <c r="B436" s="39">
        <f t="shared" si="14"/>
        <v>-434</v>
      </c>
      <c r="C436" s="39">
        <v>0</v>
      </c>
      <c r="D436" s="39">
        <v>0</v>
      </c>
      <c r="E436" s="40">
        <v>25.899188420335882</v>
      </c>
      <c r="F436" s="7">
        <f>FORECAST(A436,INDEX(ross!I$3:I$960,MATCH(A436,ross!B$3:B$960,1)):INDEX(ross!I$3:I$960,MATCH(A436,ross!B$3:B$960,1)+1),INDEX(ross!B$3:B$960,MATCH(A436,ross!B$3:B$960,1)):INDEX(ross!B$3:B$960,MATCH(A436,ross!B$3:B$960,1)+1))</f>
        <v>5.8268062006035972</v>
      </c>
      <c r="G436" s="3">
        <f t="shared" si="13"/>
        <v>1.0000000000000001E-30</v>
      </c>
      <c r="H436" s="9">
        <f>FORECAST(A436,INDEX('18O'!C$3:C$29,MATCH(A436,'18O'!A$3:A$29,1)):INDEX('18O'!C$3:C$29,MATCH(A436,'18O'!A$3:A$29,1)+1),INDEX('18O'!A$3:A$29,MATCH(A436,'18O'!A$3:A$29,1)):INDEX('18O'!A$3:A$29,MATCH(A436,'18O'!A$3:A$29,1)+1))</f>
        <v>111.13333333333333</v>
      </c>
      <c r="I436" s="27">
        <v>1.0000000000000001E-5</v>
      </c>
      <c r="J436" s="8">
        <f t="shared" ref="J436:K451" si="17">J435</f>
        <v>2.3470395886364883E-5</v>
      </c>
      <c r="K436" s="8">
        <f>FORECAST($A436,INDEX(NG!D$2:D$18,MATCH($A436,NG!C$2:C$18,1)):INDEX(NG!D$2:D$18,MATCH($A436,NG!C$2:C$18,1)+1),INDEX(NG!C$2:C$18,MATCH($A436,NG!C$2:C$18,1)):INDEX(NG!C$2:C$18,MATCH($A436,NG!C$2:C$18,1)+1))</f>
        <v>8.4984917455010184E-8</v>
      </c>
      <c r="L436" s="8">
        <f t="shared" si="16"/>
        <v>2.7026629093031967E-7</v>
      </c>
      <c r="M436" s="8">
        <f t="shared" si="16"/>
        <v>1.6302604341997689E-8</v>
      </c>
      <c r="N436" s="3">
        <v>3.0000000000000001E-6</v>
      </c>
      <c r="O436" s="3">
        <v>5.0000000000000003E-10</v>
      </c>
    </row>
    <row r="437" spans="1:15" x14ac:dyDescent="0.35">
      <c r="A437">
        <v>435</v>
      </c>
      <c r="B437" s="39">
        <f t="shared" si="14"/>
        <v>-435</v>
      </c>
      <c r="C437" s="39">
        <v>0</v>
      </c>
      <c r="D437" s="39">
        <v>0</v>
      </c>
      <c r="E437" s="40">
        <v>25.901343675297841</v>
      </c>
      <c r="F437" s="7">
        <f>FORECAST(A437,INDEX(ross!I$3:I$960,MATCH(A437,ross!B$3:B$960,1)):INDEX(ross!I$3:I$960,MATCH(A437,ross!B$3:B$960,1)+1),INDEX(ross!B$3:B$960,MATCH(A437,ross!B$3:B$960,1)):INDEX(ross!B$3:B$960,MATCH(A437,ross!B$3:B$960,1)+1))</f>
        <v>5.8291665550195173</v>
      </c>
      <c r="G437" s="3">
        <f t="shared" si="13"/>
        <v>1.0000000000000001E-30</v>
      </c>
      <c r="H437" s="9">
        <f>FORECAST(A437,INDEX('18O'!C$3:C$29,MATCH(A437,'18O'!A$3:A$29,1)):INDEX('18O'!C$3:C$29,MATCH(A437,'18O'!A$3:A$29,1)+1),INDEX('18O'!A$3:A$29,MATCH(A437,'18O'!A$3:A$29,1)):INDEX('18O'!A$3:A$29,MATCH(A437,'18O'!A$3:A$29,1)+1))</f>
        <v>111.13333333333333</v>
      </c>
      <c r="I437" s="27">
        <v>1.0000000000000001E-5</v>
      </c>
      <c r="J437" s="8">
        <f t="shared" si="17"/>
        <v>2.3470395886364883E-5</v>
      </c>
      <c r="K437" s="8">
        <f>FORECAST($A437,INDEX(NG!D$2:D$18,MATCH($A437,NG!C$2:C$18,1)):INDEX(NG!D$2:D$18,MATCH($A437,NG!C$2:C$18,1)+1),INDEX(NG!C$2:C$18,MATCH($A437,NG!C$2:C$18,1)):INDEX(NG!C$2:C$18,MATCH($A437,NG!C$2:C$18,1)+1))</f>
        <v>8.4875983610448323E-8</v>
      </c>
      <c r="L437" s="8">
        <f t="shared" si="16"/>
        <v>2.7026629093031967E-7</v>
      </c>
      <c r="M437" s="8">
        <f t="shared" si="16"/>
        <v>1.6302604341997689E-8</v>
      </c>
      <c r="N437" s="3">
        <v>3.0000000000000001E-6</v>
      </c>
      <c r="O437" s="3">
        <v>5.0000000000000003E-10</v>
      </c>
    </row>
    <row r="438" spans="1:15" x14ac:dyDescent="0.35">
      <c r="A438">
        <v>436</v>
      </c>
      <c r="B438" s="39">
        <f t="shared" si="14"/>
        <v>-436</v>
      </c>
      <c r="C438" s="39">
        <v>0</v>
      </c>
      <c r="D438" s="39">
        <v>0</v>
      </c>
      <c r="E438" s="40">
        <v>25.903920874409067</v>
      </c>
      <c r="F438" s="7">
        <f>FORECAST(A438,INDEX(ross!I$3:I$960,MATCH(A438,ross!B$3:B$960,1)):INDEX(ross!I$3:I$960,MATCH(A438,ross!B$3:B$960,1)+1),INDEX(ross!B$3:B$960,MATCH(A438,ross!B$3:B$960,1)):INDEX(ross!B$3:B$960,MATCH(A438,ross!B$3:B$960,1)+1))</f>
        <v>5.831021233332315</v>
      </c>
      <c r="G438" s="3">
        <f t="shared" si="13"/>
        <v>1.0000000000000001E-30</v>
      </c>
      <c r="H438" s="9">
        <f>FORECAST(A438,INDEX('18O'!C$3:C$29,MATCH(A438,'18O'!A$3:A$29,1)):INDEX('18O'!C$3:C$29,MATCH(A438,'18O'!A$3:A$29,1)+1),INDEX('18O'!A$3:A$29,MATCH(A438,'18O'!A$3:A$29,1)):INDEX('18O'!A$3:A$29,MATCH(A438,'18O'!A$3:A$29,1)+1))</f>
        <v>111.13333333333333</v>
      </c>
      <c r="I438" s="27">
        <v>1.0000000000000001E-5</v>
      </c>
      <c r="J438" s="8">
        <f t="shared" si="17"/>
        <v>2.3470395886364883E-5</v>
      </c>
      <c r="K438" s="8">
        <f>FORECAST($A438,INDEX(NG!D$2:D$18,MATCH($A438,NG!C$2:C$18,1)):INDEX(NG!D$2:D$18,MATCH($A438,NG!C$2:C$18,1)+1),INDEX(NG!C$2:C$18,MATCH($A438,NG!C$2:C$18,1)):INDEX(NG!C$2:C$18,MATCH($A438,NG!C$2:C$18,1)+1))</f>
        <v>8.4767049765886476E-8</v>
      </c>
      <c r="L438" s="8">
        <f t="shared" si="16"/>
        <v>2.7026629093031967E-7</v>
      </c>
      <c r="M438" s="8">
        <f t="shared" si="16"/>
        <v>1.6302604341997689E-8</v>
      </c>
      <c r="N438" s="3">
        <v>3.0000000000000001E-6</v>
      </c>
      <c r="O438" s="3">
        <v>5.0000000000000003E-10</v>
      </c>
    </row>
    <row r="439" spans="1:15" x14ac:dyDescent="0.35">
      <c r="A439">
        <v>437</v>
      </c>
      <c r="B439" s="39">
        <f t="shared" si="14"/>
        <v>-437</v>
      </c>
      <c r="C439" s="39">
        <v>0</v>
      </c>
      <c r="D439" s="39">
        <v>0</v>
      </c>
      <c r="E439" s="40">
        <v>25.906498073520293</v>
      </c>
      <c r="F439" s="7">
        <f>FORECAST(A439,INDEX(ross!I$3:I$960,MATCH(A439,ross!B$3:B$960,1)):INDEX(ross!I$3:I$960,MATCH(A439,ross!B$3:B$960,1)+1),INDEX(ross!B$3:B$960,MATCH(A439,ross!B$3:B$960,1)):INDEX(ross!B$3:B$960,MATCH(A439,ross!B$3:B$960,1)+1))</f>
        <v>5.8336119951501004</v>
      </c>
      <c r="G439" s="3">
        <f t="shared" si="13"/>
        <v>1.0000000000000001E-30</v>
      </c>
      <c r="H439" s="9">
        <f>FORECAST(A439,INDEX('18O'!C$3:C$29,MATCH(A439,'18O'!A$3:A$29,1)):INDEX('18O'!C$3:C$29,MATCH(A439,'18O'!A$3:A$29,1)+1),INDEX('18O'!A$3:A$29,MATCH(A439,'18O'!A$3:A$29,1)):INDEX('18O'!A$3:A$29,MATCH(A439,'18O'!A$3:A$29,1)+1))</f>
        <v>111.13333333333333</v>
      </c>
      <c r="I439" s="27">
        <v>1.0000000000000001E-5</v>
      </c>
      <c r="J439" s="8">
        <f t="shared" si="17"/>
        <v>2.3470395886364883E-5</v>
      </c>
      <c r="K439" s="8">
        <f>FORECAST($A439,INDEX(NG!D$2:D$18,MATCH($A439,NG!C$2:C$18,1)):INDEX(NG!D$2:D$18,MATCH($A439,NG!C$2:C$18,1)+1),INDEX(NG!C$2:C$18,MATCH($A439,NG!C$2:C$18,1)):INDEX(NG!C$2:C$18,MATCH($A439,NG!C$2:C$18,1)+1))</f>
        <v>8.4658115921324602E-8</v>
      </c>
      <c r="L439" s="8">
        <f t="shared" si="16"/>
        <v>2.7026629093031967E-7</v>
      </c>
      <c r="M439" s="8">
        <f t="shared" si="16"/>
        <v>1.6302604341997689E-8</v>
      </c>
      <c r="N439" s="3">
        <v>3.0000000000000001E-6</v>
      </c>
      <c r="O439" s="3">
        <v>5.0000000000000003E-10</v>
      </c>
    </row>
    <row r="440" spans="1:15" x14ac:dyDescent="0.35">
      <c r="A440">
        <v>438</v>
      </c>
      <c r="B440" s="39">
        <f t="shared" si="14"/>
        <v>-438</v>
      </c>
      <c r="C440" s="39">
        <v>0</v>
      </c>
      <c r="D440" s="39">
        <v>0</v>
      </c>
      <c r="E440" s="40">
        <v>25.90774</v>
      </c>
      <c r="F440" s="7">
        <f>FORECAST(A440,INDEX(ross!I$3:I$960,MATCH(A440,ross!B$3:B$960,1)):INDEX(ross!I$3:I$960,MATCH(A440,ross!B$3:B$960,1)+1),INDEX(ross!B$3:B$960,MATCH(A440,ross!B$3:B$960,1)):INDEX(ross!B$3:B$960,MATCH(A440,ross!B$3:B$960,1)+1))</f>
        <v>5.8338235441355906</v>
      </c>
      <c r="G440" s="3">
        <f t="shared" si="13"/>
        <v>1.0000000000000001E-30</v>
      </c>
      <c r="H440" s="9">
        <f>FORECAST(A440,INDEX('18O'!C$3:C$29,MATCH(A440,'18O'!A$3:A$29,1)):INDEX('18O'!C$3:C$29,MATCH(A440,'18O'!A$3:A$29,1)+1),INDEX('18O'!A$3:A$29,MATCH(A440,'18O'!A$3:A$29,1)):INDEX('18O'!A$3:A$29,MATCH(A440,'18O'!A$3:A$29,1)+1))</f>
        <v>111.13333333333333</v>
      </c>
      <c r="I440" s="27">
        <v>1.0000000000000001E-5</v>
      </c>
      <c r="J440" s="8">
        <f t="shared" si="17"/>
        <v>2.3470395886364883E-5</v>
      </c>
      <c r="K440" s="8">
        <f>FORECAST($A440,INDEX(NG!D$2:D$18,MATCH($A440,NG!C$2:C$18,1)):INDEX(NG!D$2:D$18,MATCH($A440,NG!C$2:C$18,1)+1),INDEX(NG!C$2:C$18,MATCH($A440,NG!C$2:C$18,1)):INDEX(NG!C$2:C$18,MATCH($A440,NG!C$2:C$18,1)+1))</f>
        <v>8.4549182076762755E-8</v>
      </c>
      <c r="L440" s="8">
        <f t="shared" si="16"/>
        <v>2.7026629093031967E-7</v>
      </c>
      <c r="M440" s="8">
        <f t="shared" si="16"/>
        <v>1.6302604341997689E-8</v>
      </c>
      <c r="N440" s="3">
        <v>3.0000000000000001E-6</v>
      </c>
      <c r="O440" s="3">
        <v>5.0000000000000003E-10</v>
      </c>
    </row>
    <row r="441" spans="1:15" x14ac:dyDescent="0.35">
      <c r="A441">
        <v>439</v>
      </c>
      <c r="B441" s="39">
        <f t="shared" si="14"/>
        <v>-439</v>
      </c>
      <c r="C441" s="39">
        <v>0</v>
      </c>
      <c r="D441" s="39">
        <v>0</v>
      </c>
      <c r="E441" s="40">
        <v>25.90774</v>
      </c>
      <c r="F441" s="7">
        <f>FORECAST(A441,INDEX(ross!I$3:I$960,MATCH(A441,ross!B$3:B$960,1)):INDEX(ross!I$3:I$960,MATCH(A441,ross!B$3:B$960,1)+1),INDEX(ross!B$3:B$960,MATCH(A441,ross!B$3:B$960,1)):INDEX(ross!B$3:B$960,MATCH(A441,ross!B$3:B$960,1)+1))</f>
        <v>5.8369957978563694</v>
      </c>
      <c r="G441" s="3">
        <f t="shared" si="13"/>
        <v>1.0000000000000001E-30</v>
      </c>
      <c r="H441" s="9">
        <f>FORECAST(A441,INDEX('18O'!C$3:C$29,MATCH(A441,'18O'!A$3:A$29,1)):INDEX('18O'!C$3:C$29,MATCH(A441,'18O'!A$3:A$29,1)+1),INDEX('18O'!A$3:A$29,MATCH(A441,'18O'!A$3:A$29,1)):INDEX('18O'!A$3:A$29,MATCH(A441,'18O'!A$3:A$29,1)+1))</f>
        <v>111.13333333333333</v>
      </c>
      <c r="I441" s="27">
        <v>1.0000000000000001E-5</v>
      </c>
      <c r="J441" s="8">
        <f t="shared" si="17"/>
        <v>2.3470395886364883E-5</v>
      </c>
      <c r="K441" s="8">
        <f>FORECAST($A441,INDEX(NG!D$2:D$18,MATCH($A441,NG!C$2:C$18,1)):INDEX(NG!D$2:D$18,MATCH($A441,NG!C$2:C$18,1)+1),INDEX(NG!C$2:C$18,MATCH($A441,NG!C$2:C$18,1)):INDEX(NG!C$2:C$18,MATCH($A441,NG!C$2:C$18,1)+1))</f>
        <v>8.4440248232200894E-8</v>
      </c>
      <c r="L441" s="8">
        <f t="shared" si="16"/>
        <v>2.7026629093031967E-7</v>
      </c>
      <c r="M441" s="8">
        <f t="shared" si="16"/>
        <v>1.6302604341997689E-8</v>
      </c>
      <c r="N441" s="3">
        <v>3.0000000000000001E-6</v>
      </c>
      <c r="O441" s="3">
        <v>5.0000000000000003E-10</v>
      </c>
    </row>
    <row r="442" spans="1:15" x14ac:dyDescent="0.35">
      <c r="A442">
        <v>440</v>
      </c>
      <c r="B442" s="39">
        <f t="shared" si="14"/>
        <v>-440</v>
      </c>
      <c r="C442" s="39">
        <v>0</v>
      </c>
      <c r="D442" s="39">
        <v>0</v>
      </c>
      <c r="E442" s="7">
        <f>FORECAST(A442,INDEX(ross!C$3:C$960,MATCH(A442,ross!B$3:B$960,1)):INDEX(ross!C$3:C$960,MATCH(A442,ross!B$3:B$960,1)+1),INDEX(ross!B$3:B$960,MATCH(A442,ross!B$3:B$960,1)):INDEX(ross!B$3:B$960,MATCH(A442,ross!B$3:B$960,1)+1))-0.08</f>
        <v>25.907878190000002</v>
      </c>
      <c r="F442" s="7">
        <f>FORECAST(A442,INDEX(ross!I$3:I$960,MATCH(A442,ross!B$3:B$960,1)):INDEX(ross!I$3:I$960,MATCH(A442,ross!B$3:B$960,1)+1),INDEX(ross!B$3:B$960,MATCH(A442,ross!B$3:B$960,1)):INDEX(ross!B$3:B$960,MATCH(A442,ross!B$3:B$960,1)+1))</f>
        <v>5.8399255392984495</v>
      </c>
      <c r="G442" s="3">
        <f t="shared" si="13"/>
        <v>1.0000000000000001E-30</v>
      </c>
      <c r="H442" s="9">
        <f>FORECAST(A442,INDEX('18O'!C$3:C$29,MATCH(A442,'18O'!A$3:A$29,1)):INDEX('18O'!C$3:C$29,MATCH(A442,'18O'!A$3:A$29,1)+1),INDEX('18O'!A$3:A$29,MATCH(A442,'18O'!A$3:A$29,1)):INDEX('18O'!A$3:A$29,MATCH(A442,'18O'!A$3:A$29,1)+1))</f>
        <v>111.13333333333333</v>
      </c>
      <c r="I442" s="27">
        <v>1.0000000000000001E-5</v>
      </c>
      <c r="J442" s="8">
        <f t="shared" si="17"/>
        <v>2.3470395886364883E-5</v>
      </c>
      <c r="K442" s="8">
        <f>FORECAST($A442,INDEX(NG!D$2:D$18,MATCH($A442,NG!C$2:C$18,1)):INDEX(NG!D$2:D$18,MATCH($A442,NG!C$2:C$18,1)+1),INDEX(NG!C$2:C$18,MATCH($A442,NG!C$2:C$18,1)):INDEX(NG!C$2:C$18,MATCH($A442,NG!C$2:C$18,1)+1))</f>
        <v>8.4331314387639033E-8</v>
      </c>
      <c r="L442" s="8">
        <f t="shared" si="16"/>
        <v>2.7026629093031967E-7</v>
      </c>
      <c r="M442" s="8">
        <f t="shared" si="16"/>
        <v>1.6302604341997689E-8</v>
      </c>
      <c r="N442" s="3">
        <v>3.0000000000000001E-6</v>
      </c>
      <c r="O442" s="3">
        <v>5.0000000000000003E-10</v>
      </c>
    </row>
    <row r="443" spans="1:15" x14ac:dyDescent="0.35">
      <c r="A443">
        <v>441</v>
      </c>
      <c r="B443" s="39">
        <f t="shared" si="14"/>
        <v>-441</v>
      </c>
      <c r="C443" s="39">
        <v>0</v>
      </c>
      <c r="D443" s="39">
        <v>0</v>
      </c>
      <c r="E443" s="7">
        <f>FORECAST(A443,INDEX(ross!C$3:C$960,MATCH(A443,ross!B$3:B$960,1)):INDEX(ross!C$3:C$960,MATCH(A443,ross!B$3:B$960,1)+1),INDEX(ross!B$3:B$960,MATCH(A443,ross!B$3:B$960,1)):INDEX(ross!B$3:B$960,MATCH(A443,ross!B$3:B$960,1)+1))-0.08</f>
        <v>25.910560650000001</v>
      </c>
      <c r="F443" s="7">
        <f>FORECAST(A443,INDEX(ross!I$3:I$960,MATCH(A443,ross!B$3:B$960,1)):INDEX(ross!I$3:I$960,MATCH(A443,ross!B$3:B$960,1)+1),INDEX(ross!B$3:B$960,MATCH(A443,ross!B$3:B$960,1)):INDEX(ross!B$3:B$960,MATCH(A443,ross!B$3:B$960,1)+1))</f>
        <v>5.8401706248600256</v>
      </c>
      <c r="G443" s="3">
        <f t="shared" si="13"/>
        <v>1.0000000000000001E-30</v>
      </c>
      <c r="H443" s="9">
        <f>FORECAST(A443,INDEX('18O'!C$3:C$29,MATCH(A443,'18O'!A$3:A$29,1)):INDEX('18O'!C$3:C$29,MATCH(A443,'18O'!A$3:A$29,1)+1),INDEX('18O'!A$3:A$29,MATCH(A443,'18O'!A$3:A$29,1)):INDEX('18O'!A$3:A$29,MATCH(A443,'18O'!A$3:A$29,1)+1))</f>
        <v>111.13333333333333</v>
      </c>
      <c r="I443" s="27">
        <v>1.0000000000000001E-5</v>
      </c>
      <c r="J443" s="8">
        <f t="shared" si="17"/>
        <v>2.3470395886364883E-5</v>
      </c>
      <c r="K443" s="8">
        <f>K442</f>
        <v>8.4331314387639033E-8</v>
      </c>
      <c r="L443" s="8">
        <f t="shared" ref="L443:M458" si="18">L442</f>
        <v>2.7026629093031967E-7</v>
      </c>
      <c r="M443" s="8">
        <f t="shared" si="18"/>
        <v>1.6302604341997689E-8</v>
      </c>
      <c r="N443" s="3">
        <v>3.0000000000000001E-6</v>
      </c>
      <c r="O443" s="3">
        <v>5.0000000000000003E-10</v>
      </c>
    </row>
    <row r="444" spans="1:15" x14ac:dyDescent="0.35">
      <c r="A444">
        <v>442</v>
      </c>
      <c r="B444" s="39">
        <f t="shared" si="14"/>
        <v>-442</v>
      </c>
      <c r="C444" s="39">
        <v>0</v>
      </c>
      <c r="D444" s="39">
        <v>0</v>
      </c>
      <c r="E444" s="7">
        <f>FORECAST(A444,INDEX(ross!C$3:C$960,MATCH(A444,ross!B$3:B$960,1)):INDEX(ross!C$3:C$960,MATCH(A444,ross!B$3:B$960,1)+1),INDEX(ross!B$3:B$960,MATCH(A444,ross!B$3:B$960,1)):INDEX(ross!B$3:B$960,MATCH(A444,ross!B$3:B$960,1)+1))-0.08</f>
        <v>25.91447398</v>
      </c>
      <c r="F444" s="7">
        <f>FORECAST(A444,INDEX(ross!I$3:I$960,MATCH(A444,ross!B$3:B$960,1)):INDEX(ross!I$3:I$960,MATCH(A444,ross!B$3:B$960,1)+1),INDEX(ross!B$3:B$960,MATCH(A444,ross!B$3:B$960,1)):INDEX(ross!B$3:B$960,MATCH(A444,ross!B$3:B$960,1)+1))</f>
        <v>5.8432792199691628</v>
      </c>
      <c r="G444" s="3">
        <f t="shared" si="13"/>
        <v>1.0000000000000001E-30</v>
      </c>
      <c r="H444" s="9">
        <f>FORECAST(A444,INDEX('18O'!C$3:C$29,MATCH(A444,'18O'!A$3:A$29,1)):INDEX('18O'!C$3:C$29,MATCH(A444,'18O'!A$3:A$29,1)+1),INDEX('18O'!A$3:A$29,MATCH(A444,'18O'!A$3:A$29,1)):INDEX('18O'!A$3:A$29,MATCH(A444,'18O'!A$3:A$29,1)+1))</f>
        <v>111.13333333333333</v>
      </c>
      <c r="I444" s="27">
        <v>1.0000000000000001E-5</v>
      </c>
      <c r="J444" s="8">
        <f t="shared" si="17"/>
        <v>2.3470395886364883E-5</v>
      </c>
      <c r="K444" s="8">
        <f t="shared" si="17"/>
        <v>8.4331314387639033E-8</v>
      </c>
      <c r="L444" s="8">
        <f t="shared" si="18"/>
        <v>2.7026629093031967E-7</v>
      </c>
      <c r="M444" s="8">
        <f t="shared" si="18"/>
        <v>1.6302604341997689E-8</v>
      </c>
      <c r="N444" s="3">
        <v>3.0000000000000001E-6</v>
      </c>
      <c r="O444" s="3">
        <v>5.0000000000000003E-10</v>
      </c>
    </row>
    <row r="445" spans="1:15" x14ac:dyDescent="0.35">
      <c r="A445">
        <v>443</v>
      </c>
      <c r="B445" s="39">
        <f t="shared" si="14"/>
        <v>-443</v>
      </c>
      <c r="C445" s="39">
        <v>0</v>
      </c>
      <c r="D445" s="39">
        <v>0</v>
      </c>
      <c r="E445" s="7">
        <f>FORECAST(A445,INDEX(ross!C$3:C$960,MATCH(A445,ross!B$3:B$960,1)):INDEX(ross!C$3:C$960,MATCH(A445,ross!B$3:B$960,1)+1),INDEX(ross!B$3:B$960,MATCH(A445,ross!B$3:B$960,1)):INDEX(ross!B$3:B$960,MATCH(A445,ross!B$3:B$960,1)+1))-0.08</f>
        <v>25.918074109999999</v>
      </c>
      <c r="F445" s="7">
        <f>FORECAST(A445,INDEX(ross!I$3:I$960,MATCH(A445,ross!B$3:B$960,1)):INDEX(ross!I$3:I$960,MATCH(A445,ross!B$3:B$960,1)+1),INDEX(ross!B$3:B$960,MATCH(A445,ross!B$3:B$960,1)):INDEX(ross!B$3:B$960,MATCH(A445,ross!B$3:B$960,1)+1))</f>
        <v>5.8448930589152921</v>
      </c>
      <c r="G445" s="3">
        <f t="shared" si="13"/>
        <v>1.0000000000000001E-30</v>
      </c>
      <c r="H445" s="9">
        <f>FORECAST(A445,INDEX('18O'!C$3:C$29,MATCH(A445,'18O'!A$3:A$29,1)):INDEX('18O'!C$3:C$29,MATCH(A445,'18O'!A$3:A$29,1)+1),INDEX('18O'!A$3:A$29,MATCH(A445,'18O'!A$3:A$29,1)):INDEX('18O'!A$3:A$29,MATCH(A445,'18O'!A$3:A$29,1)+1))</f>
        <v>111.13333333333333</v>
      </c>
      <c r="I445" s="27">
        <v>1.0000000000000001E-5</v>
      </c>
      <c r="J445" s="8">
        <f t="shared" si="17"/>
        <v>2.3470395886364883E-5</v>
      </c>
      <c r="K445" s="8">
        <f t="shared" si="17"/>
        <v>8.4331314387639033E-8</v>
      </c>
      <c r="L445" s="8">
        <f t="shared" si="18"/>
        <v>2.7026629093031967E-7</v>
      </c>
      <c r="M445" s="8">
        <f t="shared" si="18"/>
        <v>1.6302604341997689E-8</v>
      </c>
      <c r="N445" s="3">
        <v>3.0000000000000001E-6</v>
      </c>
      <c r="O445" s="3">
        <v>5.0000000000000003E-10</v>
      </c>
    </row>
    <row r="446" spans="1:15" x14ac:dyDescent="0.35">
      <c r="A446">
        <v>444</v>
      </c>
      <c r="B446" s="39">
        <f t="shared" si="14"/>
        <v>-444</v>
      </c>
      <c r="C446" s="39">
        <v>0</v>
      </c>
      <c r="D446" s="39">
        <v>0</v>
      </c>
      <c r="E446" s="7">
        <f>FORECAST(A446,INDEX(ross!C$3:C$960,MATCH(A446,ross!B$3:B$960,1)):INDEX(ross!C$3:C$960,MATCH(A446,ross!B$3:B$960,1)+1),INDEX(ross!B$3:B$960,MATCH(A446,ross!B$3:B$960,1)):INDEX(ross!B$3:B$960,MATCH(A446,ross!B$3:B$960,1)+1))-0.08</f>
        <v>25.918587119999998</v>
      </c>
      <c r="F446" s="7">
        <f>FORECAST(A446,INDEX(ross!I$3:I$960,MATCH(A446,ross!B$3:B$960,1)):INDEX(ross!I$3:I$960,MATCH(A446,ross!B$3:B$960,1)+1),INDEX(ross!B$3:B$960,MATCH(A446,ross!B$3:B$960,1)):INDEX(ross!B$3:B$960,MATCH(A446,ross!B$3:B$960,1)+1))</f>
        <v>5.8467411207782716</v>
      </c>
      <c r="G446" s="3">
        <f t="shared" si="13"/>
        <v>1.0000000000000001E-30</v>
      </c>
      <c r="H446" s="9">
        <f>FORECAST(A446,INDEX('18O'!C$3:C$29,MATCH(A446,'18O'!A$3:A$29,1)):INDEX('18O'!C$3:C$29,MATCH(A446,'18O'!A$3:A$29,1)+1),INDEX('18O'!A$3:A$29,MATCH(A446,'18O'!A$3:A$29,1)):INDEX('18O'!A$3:A$29,MATCH(A446,'18O'!A$3:A$29,1)+1))</f>
        <v>111.13333333333333</v>
      </c>
      <c r="I446" s="27">
        <v>1.0000000000000001E-5</v>
      </c>
      <c r="J446" s="8">
        <f t="shared" si="17"/>
        <v>2.3470395886364883E-5</v>
      </c>
      <c r="K446" s="8">
        <f t="shared" si="17"/>
        <v>8.4331314387639033E-8</v>
      </c>
      <c r="L446" s="8">
        <f t="shared" si="18"/>
        <v>2.7026629093031967E-7</v>
      </c>
      <c r="M446" s="8">
        <f t="shared" si="18"/>
        <v>1.6302604341997689E-8</v>
      </c>
      <c r="N446" s="3">
        <v>3.0000000000000001E-6</v>
      </c>
      <c r="O446" s="3">
        <v>5.0000000000000003E-10</v>
      </c>
    </row>
    <row r="447" spans="1:15" x14ac:dyDescent="0.35">
      <c r="A447">
        <v>445</v>
      </c>
      <c r="B447" s="39">
        <f t="shared" si="14"/>
        <v>-445</v>
      </c>
      <c r="C447" s="39">
        <v>0</v>
      </c>
      <c r="D447" s="39">
        <v>0</v>
      </c>
      <c r="E447" s="7">
        <f>FORECAST(A447,INDEX(ross!C$3:C$960,MATCH(A447,ross!B$3:B$960,1)):INDEX(ross!C$3:C$960,MATCH(A447,ross!B$3:B$960,1)+1),INDEX(ross!B$3:B$960,MATCH(A447,ross!B$3:B$960,1)):INDEX(ross!B$3:B$960,MATCH(A447,ross!B$3:B$960,1)+1))-0.08</f>
        <v>25.923193490000003</v>
      </c>
      <c r="F447" s="7">
        <f>FORECAST(A447,INDEX(ross!I$3:I$960,MATCH(A447,ross!B$3:B$960,1)):INDEX(ross!I$3:I$960,MATCH(A447,ross!B$3:B$960,1)+1),INDEX(ross!B$3:B$960,MATCH(A447,ross!B$3:B$960,1)):INDEX(ross!B$3:B$960,MATCH(A447,ross!B$3:B$960,1)+1))</f>
        <v>5.8487520181398498</v>
      </c>
      <c r="G447" s="3">
        <f t="shared" si="13"/>
        <v>1.0000000000000001E-30</v>
      </c>
      <c r="H447" s="9">
        <f>FORECAST(A447,INDEX('18O'!C$3:C$29,MATCH(A447,'18O'!A$3:A$29,1)):INDEX('18O'!C$3:C$29,MATCH(A447,'18O'!A$3:A$29,1)+1),INDEX('18O'!A$3:A$29,MATCH(A447,'18O'!A$3:A$29,1)):INDEX('18O'!A$3:A$29,MATCH(A447,'18O'!A$3:A$29,1)+1))</f>
        <v>111.13333333333333</v>
      </c>
      <c r="I447" s="27">
        <v>1.0000000000000001E-5</v>
      </c>
      <c r="J447" s="8">
        <f t="shared" si="17"/>
        <v>2.3470395886364883E-5</v>
      </c>
      <c r="K447" s="8">
        <f t="shared" si="17"/>
        <v>8.4331314387639033E-8</v>
      </c>
      <c r="L447" s="8">
        <f t="shared" si="18"/>
        <v>2.7026629093031967E-7</v>
      </c>
      <c r="M447" s="8">
        <f t="shared" si="18"/>
        <v>1.6302604341997689E-8</v>
      </c>
      <c r="N447" s="3">
        <v>3.0000000000000001E-6</v>
      </c>
      <c r="O447" s="3">
        <v>5.0000000000000003E-10</v>
      </c>
    </row>
    <row r="448" spans="1:15" x14ac:dyDescent="0.35">
      <c r="A448">
        <v>446</v>
      </c>
      <c r="B448" s="39">
        <f t="shared" si="14"/>
        <v>-446</v>
      </c>
      <c r="C448" s="39">
        <v>0</v>
      </c>
      <c r="D448" s="39">
        <v>0</v>
      </c>
      <c r="E448" s="7">
        <f>FORECAST(A448,INDEX(ross!C$3:C$960,MATCH(A448,ross!B$3:B$960,1)):INDEX(ross!C$3:C$960,MATCH(A448,ross!B$3:B$960,1)+1),INDEX(ross!B$3:B$960,MATCH(A448,ross!B$3:B$960,1)):INDEX(ross!B$3:B$960,MATCH(A448,ross!B$3:B$960,1)+1))-0.08</f>
        <v>25.926897020000006</v>
      </c>
      <c r="F448" s="7">
        <f>FORECAST(A448,INDEX(ross!I$3:I$960,MATCH(A448,ross!B$3:B$960,1)):INDEX(ross!I$3:I$960,MATCH(A448,ross!B$3:B$960,1)+1),INDEX(ross!B$3:B$960,MATCH(A448,ross!B$3:B$960,1)):INDEX(ross!B$3:B$960,MATCH(A448,ross!B$3:B$960,1)+1))</f>
        <v>5.8497855035650446</v>
      </c>
      <c r="G448" s="3">
        <f t="shared" si="13"/>
        <v>1.0000000000000001E-30</v>
      </c>
      <c r="H448" s="9">
        <f>FORECAST(A448,INDEX('18O'!C$3:C$29,MATCH(A448,'18O'!A$3:A$29,1)):INDEX('18O'!C$3:C$29,MATCH(A448,'18O'!A$3:A$29,1)+1),INDEX('18O'!A$3:A$29,MATCH(A448,'18O'!A$3:A$29,1)):INDEX('18O'!A$3:A$29,MATCH(A448,'18O'!A$3:A$29,1)+1))</f>
        <v>111.13333333333333</v>
      </c>
      <c r="I448" s="27">
        <v>1.0000000000000001E-5</v>
      </c>
      <c r="J448" s="8">
        <f t="shared" si="17"/>
        <v>2.3470395886364883E-5</v>
      </c>
      <c r="K448" s="8">
        <f t="shared" si="17"/>
        <v>8.4331314387639033E-8</v>
      </c>
      <c r="L448" s="8">
        <f t="shared" si="18"/>
        <v>2.7026629093031967E-7</v>
      </c>
      <c r="M448" s="8">
        <f t="shared" si="18"/>
        <v>1.6302604341997689E-8</v>
      </c>
      <c r="N448" s="3">
        <v>3.0000000000000001E-6</v>
      </c>
      <c r="O448" s="3">
        <v>5.0000000000000003E-10</v>
      </c>
    </row>
    <row r="449" spans="1:15" x14ac:dyDescent="0.35">
      <c r="A449">
        <v>447</v>
      </c>
      <c r="B449" s="39">
        <f t="shared" si="14"/>
        <v>-447</v>
      </c>
      <c r="C449" s="39">
        <v>0</v>
      </c>
      <c r="D449" s="39">
        <v>0</v>
      </c>
      <c r="E449" s="7">
        <f>FORECAST(A449,INDEX(ross!C$3:C$960,MATCH(A449,ross!B$3:B$960,1)):INDEX(ross!C$3:C$960,MATCH(A449,ross!B$3:B$960,1)+1),INDEX(ross!B$3:B$960,MATCH(A449,ross!B$3:B$960,1)):INDEX(ross!B$3:B$960,MATCH(A449,ross!B$3:B$960,1)+1))-0.08</f>
        <v>25.930224080000002</v>
      </c>
      <c r="F449" s="7">
        <f>FORECAST(A449,INDEX(ross!I$3:I$960,MATCH(A449,ross!B$3:B$960,1)):INDEX(ross!I$3:I$960,MATCH(A449,ross!B$3:B$960,1)+1),INDEX(ross!B$3:B$960,MATCH(A449,ross!B$3:B$960,1)):INDEX(ross!B$3:B$960,MATCH(A449,ross!B$3:B$960,1)+1))</f>
        <v>5.8516004377266331</v>
      </c>
      <c r="G449" s="3">
        <f t="shared" si="13"/>
        <v>1.0000000000000001E-30</v>
      </c>
      <c r="H449" s="9">
        <f>FORECAST(A449,INDEX('18O'!C$3:C$29,MATCH(A449,'18O'!A$3:A$29,1)):INDEX('18O'!C$3:C$29,MATCH(A449,'18O'!A$3:A$29,1)+1),INDEX('18O'!A$3:A$29,MATCH(A449,'18O'!A$3:A$29,1)):INDEX('18O'!A$3:A$29,MATCH(A449,'18O'!A$3:A$29,1)+1))</f>
        <v>111.13333333333333</v>
      </c>
      <c r="I449" s="27">
        <v>1.0000000000000001E-5</v>
      </c>
      <c r="J449" s="8">
        <f t="shared" si="17"/>
        <v>2.3470395886364883E-5</v>
      </c>
      <c r="K449" s="8">
        <f t="shared" si="17"/>
        <v>8.4331314387639033E-8</v>
      </c>
      <c r="L449" s="8">
        <f t="shared" si="18"/>
        <v>2.7026629093031967E-7</v>
      </c>
      <c r="M449" s="8">
        <f t="shared" si="18"/>
        <v>1.6302604341997689E-8</v>
      </c>
      <c r="N449" s="3">
        <v>3.0000000000000001E-6</v>
      </c>
      <c r="O449" s="3">
        <v>5.0000000000000003E-10</v>
      </c>
    </row>
    <row r="450" spans="1:15" x14ac:dyDescent="0.35">
      <c r="A450">
        <v>448</v>
      </c>
      <c r="B450" s="39">
        <f t="shared" si="14"/>
        <v>-448</v>
      </c>
      <c r="C450" s="39">
        <v>0</v>
      </c>
      <c r="D450" s="39">
        <v>0</v>
      </c>
      <c r="E450" s="7">
        <f>FORECAST(A450,INDEX(ross!C$3:C$960,MATCH(A450,ross!B$3:B$960,1)):INDEX(ross!C$3:C$960,MATCH(A450,ross!B$3:B$960,1)+1),INDEX(ross!B$3:B$960,MATCH(A450,ross!B$3:B$960,1)):INDEX(ross!B$3:B$960,MATCH(A450,ross!B$3:B$960,1)+1))-0.08</f>
        <v>25.934614179999997</v>
      </c>
      <c r="F450" s="7">
        <f>FORECAST(A450,INDEX(ross!I$3:I$960,MATCH(A450,ross!B$3:B$960,1)):INDEX(ross!I$3:I$960,MATCH(A450,ross!B$3:B$960,1)+1),INDEX(ross!B$3:B$960,MATCH(A450,ross!B$3:B$960,1)):INDEX(ross!B$3:B$960,MATCH(A450,ross!B$3:B$960,1)+1))</f>
        <v>5.8508526713775773</v>
      </c>
      <c r="G450" s="3">
        <f t="shared" si="13"/>
        <v>1.0000000000000001E-30</v>
      </c>
      <c r="H450" s="9">
        <f>FORECAST(A450,INDEX('18O'!C$3:C$29,MATCH(A450,'18O'!A$3:A$29,1)):INDEX('18O'!C$3:C$29,MATCH(A450,'18O'!A$3:A$29,1)+1),INDEX('18O'!A$3:A$29,MATCH(A450,'18O'!A$3:A$29,1)):INDEX('18O'!A$3:A$29,MATCH(A450,'18O'!A$3:A$29,1)+1))</f>
        <v>111.13333333333333</v>
      </c>
      <c r="I450" s="27">
        <v>1.0000000000000001E-5</v>
      </c>
      <c r="J450" s="8">
        <f t="shared" si="17"/>
        <v>2.3470395886364883E-5</v>
      </c>
      <c r="K450" s="8">
        <f t="shared" si="17"/>
        <v>8.4331314387639033E-8</v>
      </c>
      <c r="L450" s="8">
        <f t="shared" si="18"/>
        <v>2.7026629093031967E-7</v>
      </c>
      <c r="M450" s="8">
        <f t="shared" si="18"/>
        <v>1.6302604341997689E-8</v>
      </c>
      <c r="N450" s="3">
        <v>3.0000000000000001E-6</v>
      </c>
      <c r="O450" s="3">
        <v>5.0000000000000003E-10</v>
      </c>
    </row>
    <row r="451" spans="1:15" x14ac:dyDescent="0.35">
      <c r="A451">
        <v>449</v>
      </c>
      <c r="B451" s="39">
        <f t="shared" si="14"/>
        <v>-449</v>
      </c>
      <c r="C451" s="39">
        <v>0</v>
      </c>
      <c r="D451" s="39">
        <v>0</v>
      </c>
      <c r="E451" s="7">
        <f>FORECAST(A451,INDEX(ross!C$3:C$960,MATCH(A451,ross!B$3:B$960,1)):INDEX(ross!C$3:C$960,MATCH(A451,ross!B$3:B$960,1)+1),INDEX(ross!B$3:B$960,MATCH(A451,ross!B$3:B$960,1)):INDEX(ross!B$3:B$960,MATCH(A451,ross!B$3:B$960,1)+1))-0.08</f>
        <v>25.934724640000002</v>
      </c>
      <c r="F451" s="7">
        <f>FORECAST(A451,INDEX(ross!I$3:I$960,MATCH(A451,ross!B$3:B$960,1)):INDEX(ross!I$3:I$960,MATCH(A451,ross!B$3:B$960,1)+1),INDEX(ross!B$3:B$960,MATCH(A451,ross!B$3:B$960,1)):INDEX(ross!B$3:B$960,MATCH(A451,ross!B$3:B$960,1)+1))</f>
        <v>5.8507559272816891</v>
      </c>
      <c r="G451" s="3">
        <f t="shared" ref="G451:G480" si="19">1E-30</f>
        <v>1.0000000000000001E-30</v>
      </c>
      <c r="H451" s="9">
        <f>FORECAST(A451,INDEX('18O'!C$3:C$29,MATCH(A451,'18O'!A$3:A$29,1)):INDEX('18O'!C$3:C$29,MATCH(A451,'18O'!A$3:A$29,1)+1),INDEX('18O'!A$3:A$29,MATCH(A451,'18O'!A$3:A$29,1)):INDEX('18O'!A$3:A$29,MATCH(A451,'18O'!A$3:A$29,1)+1))</f>
        <v>111.13333333333333</v>
      </c>
      <c r="I451" s="27">
        <v>1.0000000000000001E-5</v>
      </c>
      <c r="J451" s="8">
        <f t="shared" si="17"/>
        <v>2.3470395886364883E-5</v>
      </c>
      <c r="K451" s="8">
        <f t="shared" si="17"/>
        <v>8.4331314387639033E-8</v>
      </c>
      <c r="L451" s="8">
        <f t="shared" si="18"/>
        <v>2.7026629093031967E-7</v>
      </c>
      <c r="M451" s="8">
        <f t="shared" si="18"/>
        <v>1.6302604341997689E-8</v>
      </c>
      <c r="N451" s="3">
        <v>3.0000000000000001E-6</v>
      </c>
      <c r="O451" s="3">
        <v>5.0000000000000003E-10</v>
      </c>
    </row>
    <row r="452" spans="1:15" x14ac:dyDescent="0.35">
      <c r="A452">
        <v>450</v>
      </c>
      <c r="B452" s="39">
        <f t="shared" ref="B452:B480" si="20">-A452</f>
        <v>-450</v>
      </c>
      <c r="C452" s="39">
        <v>0</v>
      </c>
      <c r="D452" s="39">
        <v>0</v>
      </c>
      <c r="E452" s="7">
        <f>FORECAST(A452,INDEX(ross!C$3:C$960,MATCH(A452,ross!B$3:B$960,1)):INDEX(ross!C$3:C$960,MATCH(A452,ross!B$3:B$960,1)+1),INDEX(ross!B$3:B$960,MATCH(A452,ross!B$3:B$960,1)):INDEX(ross!B$3:B$960,MATCH(A452,ross!B$3:B$960,1)+1))-0.08</f>
        <v>25.933265850000005</v>
      </c>
      <c r="F452" s="7">
        <f>FORECAST(A452,INDEX(ross!I$3:I$960,MATCH(A452,ross!B$3:B$960,1)):INDEX(ross!I$3:I$960,MATCH(A452,ross!B$3:B$960,1)+1),INDEX(ross!B$3:B$960,MATCH(A452,ross!B$3:B$960,1)):INDEX(ross!B$3:B$960,MATCH(A452,ross!B$3:B$960,1)+1))</f>
        <v>5.8526352847985654</v>
      </c>
      <c r="G452" s="3">
        <f t="shared" si="19"/>
        <v>1.0000000000000001E-30</v>
      </c>
      <c r="H452" s="9">
        <f>FORECAST(A452,INDEX('18O'!C$3:C$29,MATCH(A452,'18O'!A$3:A$29,1)):INDEX('18O'!C$3:C$29,MATCH(A452,'18O'!A$3:A$29,1)+1),INDEX('18O'!A$3:A$29,MATCH(A452,'18O'!A$3:A$29,1)):INDEX('18O'!A$3:A$29,MATCH(A452,'18O'!A$3:A$29,1)+1))</f>
        <v>111.13333333333333</v>
      </c>
      <c r="I452" s="27">
        <v>1.0000000000000001E-5</v>
      </c>
      <c r="J452" s="8">
        <f t="shared" ref="J452:M467" si="21">J451</f>
        <v>2.3470395886364883E-5</v>
      </c>
      <c r="K452" s="8">
        <f t="shared" si="21"/>
        <v>8.4331314387639033E-8</v>
      </c>
      <c r="L452" s="8">
        <f t="shared" si="18"/>
        <v>2.7026629093031967E-7</v>
      </c>
      <c r="M452" s="8">
        <f t="shared" si="18"/>
        <v>1.6302604341997689E-8</v>
      </c>
      <c r="N452" s="3">
        <v>3.0000000000000001E-6</v>
      </c>
      <c r="O452" s="3">
        <v>5.0000000000000003E-10</v>
      </c>
    </row>
    <row r="453" spans="1:15" x14ac:dyDescent="0.35">
      <c r="A453">
        <v>451</v>
      </c>
      <c r="B453" s="39">
        <f t="shared" si="20"/>
        <v>-451</v>
      </c>
      <c r="C453" s="39">
        <v>0</v>
      </c>
      <c r="D453" s="39">
        <v>0</v>
      </c>
      <c r="E453" s="7">
        <f>FORECAST(A453,INDEX(ross!C$3:C$960,MATCH(A453,ross!B$3:B$960,1)):INDEX(ross!C$3:C$960,MATCH(A453,ross!B$3:B$960,1)+1),INDEX(ross!B$3:B$960,MATCH(A453,ross!B$3:B$960,1)):INDEX(ross!B$3:B$960,MATCH(A453,ross!B$3:B$960,1)+1))-0.08</f>
        <v>25.936774740000001</v>
      </c>
      <c r="F453" s="7">
        <f>FORECAST(A453,INDEX(ross!I$3:I$960,MATCH(A453,ross!B$3:B$960,1)):INDEX(ross!I$3:I$960,MATCH(A453,ross!B$3:B$960,1)+1),INDEX(ross!B$3:B$960,MATCH(A453,ross!B$3:B$960,1)):INDEX(ross!B$3:B$960,MATCH(A453,ross!B$3:B$960,1)+1))</f>
        <v>5.8548138189627661</v>
      </c>
      <c r="G453" s="3">
        <f t="shared" si="19"/>
        <v>1.0000000000000001E-30</v>
      </c>
      <c r="H453" s="9">
        <f>FORECAST(A453,INDEX('18O'!C$3:C$29,MATCH(A453,'18O'!A$3:A$29,1)):INDEX('18O'!C$3:C$29,MATCH(A453,'18O'!A$3:A$29,1)+1),INDEX('18O'!A$3:A$29,MATCH(A453,'18O'!A$3:A$29,1)):INDEX('18O'!A$3:A$29,MATCH(A453,'18O'!A$3:A$29,1)+1))</f>
        <v>111.13333333333333</v>
      </c>
      <c r="I453" s="27">
        <v>1.0000000000000001E-5</v>
      </c>
      <c r="J453" s="8">
        <f t="shared" si="21"/>
        <v>2.3470395886364883E-5</v>
      </c>
      <c r="K453" s="8">
        <f t="shared" si="21"/>
        <v>8.4331314387639033E-8</v>
      </c>
      <c r="L453" s="8">
        <f t="shared" si="18"/>
        <v>2.7026629093031967E-7</v>
      </c>
      <c r="M453" s="8">
        <f t="shared" si="18"/>
        <v>1.6302604341997689E-8</v>
      </c>
      <c r="N453" s="3">
        <v>3.0000000000000001E-6</v>
      </c>
      <c r="O453" s="3">
        <v>5.0000000000000003E-10</v>
      </c>
    </row>
    <row r="454" spans="1:15" x14ac:dyDescent="0.35">
      <c r="A454">
        <v>452</v>
      </c>
      <c r="B454" s="39">
        <f t="shared" si="20"/>
        <v>-452</v>
      </c>
      <c r="C454" s="39">
        <v>0</v>
      </c>
      <c r="D454" s="39">
        <v>0</v>
      </c>
      <c r="E454" s="7">
        <f>FORECAST(A454,INDEX(ross!C$3:C$960,MATCH(A454,ross!B$3:B$960,1)):INDEX(ross!C$3:C$960,MATCH(A454,ross!B$3:B$960,1)+1),INDEX(ross!B$3:B$960,MATCH(A454,ross!B$3:B$960,1)):INDEX(ross!B$3:B$960,MATCH(A454,ross!B$3:B$960,1)+1))-0.08</f>
        <v>25.937804040000003</v>
      </c>
      <c r="F454" s="7">
        <f>FORECAST(A454,INDEX(ross!I$3:I$960,MATCH(A454,ross!B$3:B$960,1)):INDEX(ross!I$3:I$960,MATCH(A454,ross!B$3:B$960,1)+1),INDEX(ross!B$3:B$960,MATCH(A454,ross!B$3:B$960,1)):INDEX(ross!B$3:B$960,MATCH(A454,ross!B$3:B$960,1)+1))</f>
        <v>5.8540302289452981</v>
      </c>
      <c r="G454" s="3">
        <f t="shared" si="19"/>
        <v>1.0000000000000001E-30</v>
      </c>
      <c r="H454" s="9">
        <f>FORECAST(A454,INDEX('18O'!C$3:C$29,MATCH(A454,'18O'!A$3:A$29,1)):INDEX('18O'!C$3:C$29,MATCH(A454,'18O'!A$3:A$29,1)+1),INDEX('18O'!A$3:A$29,MATCH(A454,'18O'!A$3:A$29,1)):INDEX('18O'!A$3:A$29,MATCH(A454,'18O'!A$3:A$29,1)+1))</f>
        <v>111.13333333333333</v>
      </c>
      <c r="I454" s="27">
        <v>1.0000000000000001E-5</v>
      </c>
      <c r="J454" s="8">
        <f t="shared" si="21"/>
        <v>2.3470395886364883E-5</v>
      </c>
      <c r="K454" s="8">
        <f t="shared" si="21"/>
        <v>8.4331314387639033E-8</v>
      </c>
      <c r="L454" s="8">
        <f t="shared" si="18"/>
        <v>2.7026629093031967E-7</v>
      </c>
      <c r="M454" s="8">
        <f t="shared" si="18"/>
        <v>1.6302604341997689E-8</v>
      </c>
      <c r="N454" s="3">
        <v>3.0000000000000001E-6</v>
      </c>
      <c r="O454" s="3">
        <v>5.0000000000000003E-10</v>
      </c>
    </row>
    <row r="455" spans="1:15" x14ac:dyDescent="0.35">
      <c r="A455">
        <v>453</v>
      </c>
      <c r="B455" s="39">
        <f t="shared" si="20"/>
        <v>-453</v>
      </c>
      <c r="C455" s="39">
        <v>0</v>
      </c>
      <c r="D455" s="39">
        <v>0</v>
      </c>
      <c r="E455" s="7">
        <f>FORECAST(A455,INDEX(ross!C$3:C$960,MATCH(A455,ross!B$3:B$960,1)):INDEX(ross!C$3:C$960,MATCH(A455,ross!B$3:B$960,1)+1),INDEX(ross!B$3:B$960,MATCH(A455,ross!B$3:B$960,1)):INDEX(ross!B$3:B$960,MATCH(A455,ross!B$3:B$960,1)+1))-0.08</f>
        <v>25.939197240000006</v>
      </c>
      <c r="F455" s="7">
        <f>FORECAST(A455,INDEX(ross!I$3:I$960,MATCH(A455,ross!B$3:B$960,1)):INDEX(ross!I$3:I$960,MATCH(A455,ross!B$3:B$960,1)+1),INDEX(ross!B$3:B$960,MATCH(A455,ross!B$3:B$960,1)):INDEX(ross!B$3:B$960,MATCH(A455,ross!B$3:B$960,1)+1))</f>
        <v>5.8547598869664697</v>
      </c>
      <c r="G455" s="3">
        <f t="shared" si="19"/>
        <v>1.0000000000000001E-30</v>
      </c>
      <c r="H455" s="9">
        <f>FORECAST(A455,INDEX('18O'!C$3:C$29,MATCH(A455,'18O'!A$3:A$29,1)):INDEX('18O'!C$3:C$29,MATCH(A455,'18O'!A$3:A$29,1)+1),INDEX('18O'!A$3:A$29,MATCH(A455,'18O'!A$3:A$29,1)):INDEX('18O'!A$3:A$29,MATCH(A455,'18O'!A$3:A$29,1)+1))</f>
        <v>111.13333333333333</v>
      </c>
      <c r="I455" s="27">
        <v>1.0000000000000001E-5</v>
      </c>
      <c r="J455" s="8">
        <f t="shared" si="21"/>
        <v>2.3470395886364883E-5</v>
      </c>
      <c r="K455" s="8">
        <f t="shared" si="21"/>
        <v>8.4331314387639033E-8</v>
      </c>
      <c r="L455" s="8">
        <f t="shared" si="18"/>
        <v>2.7026629093031967E-7</v>
      </c>
      <c r="M455" s="8">
        <f t="shared" si="18"/>
        <v>1.6302604341997689E-8</v>
      </c>
      <c r="N455" s="3">
        <v>3.0000000000000001E-6</v>
      </c>
      <c r="O455" s="3">
        <v>5.0000000000000003E-10</v>
      </c>
    </row>
    <row r="456" spans="1:15" x14ac:dyDescent="0.35">
      <c r="A456">
        <v>454</v>
      </c>
      <c r="B456" s="39">
        <f t="shared" si="20"/>
        <v>-454</v>
      </c>
      <c r="C456" s="39">
        <v>0</v>
      </c>
      <c r="D456" s="39">
        <v>0</v>
      </c>
      <c r="E456" s="7">
        <f>FORECAST(A456,INDEX(ross!C$3:C$960,MATCH(A456,ross!B$3:B$960,1)):INDEX(ross!C$3:C$960,MATCH(A456,ross!B$3:B$960,1)+1),INDEX(ross!B$3:B$960,MATCH(A456,ross!B$3:B$960,1)):INDEX(ross!B$3:B$960,MATCH(A456,ross!B$3:B$960,1)+1))-0.08</f>
        <v>25.940785140000003</v>
      </c>
      <c r="F456" s="7">
        <f>FORECAST(A456,INDEX(ross!I$3:I$960,MATCH(A456,ross!B$3:B$960,1)):INDEX(ross!I$3:I$960,MATCH(A456,ross!B$3:B$960,1)+1),INDEX(ross!B$3:B$960,MATCH(A456,ross!B$3:B$960,1)):INDEX(ross!B$3:B$960,MATCH(A456,ross!B$3:B$960,1)+1))</f>
        <v>5.856589350697611</v>
      </c>
      <c r="G456" s="3">
        <f t="shared" si="19"/>
        <v>1.0000000000000001E-30</v>
      </c>
      <c r="H456" s="9">
        <f>FORECAST(A456,INDEX('18O'!C$3:C$29,MATCH(A456,'18O'!A$3:A$29,1)):INDEX('18O'!C$3:C$29,MATCH(A456,'18O'!A$3:A$29,1)+1),INDEX('18O'!A$3:A$29,MATCH(A456,'18O'!A$3:A$29,1)):INDEX('18O'!A$3:A$29,MATCH(A456,'18O'!A$3:A$29,1)+1))</f>
        <v>111.13333333333333</v>
      </c>
      <c r="I456" s="27">
        <v>1.0000000000000001E-5</v>
      </c>
      <c r="J456" s="8">
        <f t="shared" si="21"/>
        <v>2.3470395886364883E-5</v>
      </c>
      <c r="K456" s="8">
        <f t="shared" si="21"/>
        <v>8.4331314387639033E-8</v>
      </c>
      <c r="L456" s="8">
        <f t="shared" si="18"/>
        <v>2.7026629093031967E-7</v>
      </c>
      <c r="M456" s="8">
        <f t="shared" si="18"/>
        <v>1.6302604341997689E-8</v>
      </c>
      <c r="N456" s="3">
        <v>3.0000000000000001E-6</v>
      </c>
      <c r="O456" s="3">
        <v>5.0000000000000003E-10</v>
      </c>
    </row>
    <row r="457" spans="1:15" x14ac:dyDescent="0.35">
      <c r="A457">
        <v>455</v>
      </c>
      <c r="B457" s="39">
        <f t="shared" si="20"/>
        <v>-455</v>
      </c>
      <c r="C457" s="39">
        <v>0</v>
      </c>
      <c r="D457" s="39">
        <v>0</v>
      </c>
      <c r="E457" s="7">
        <f>FORECAST(A457,INDEX(ross!C$3:C$960,MATCH(A457,ross!B$3:B$960,1)):INDEX(ross!C$3:C$960,MATCH(A457,ross!B$3:B$960,1)+1),INDEX(ross!B$3:B$960,MATCH(A457,ross!B$3:B$960,1)):INDEX(ross!B$3:B$960,MATCH(A457,ross!B$3:B$960,1)+1))-0.08</f>
        <v>25.944548860000001</v>
      </c>
      <c r="F457" s="7">
        <f>FORECAST(A457,INDEX(ross!I$3:I$960,MATCH(A457,ross!B$3:B$960,1)):INDEX(ross!I$3:I$960,MATCH(A457,ross!B$3:B$960,1)+1),INDEX(ross!B$3:B$960,MATCH(A457,ross!B$3:B$960,1)):INDEX(ross!B$3:B$960,MATCH(A457,ross!B$3:B$960,1)+1))</f>
        <v>5.8577541344885047</v>
      </c>
      <c r="G457" s="3">
        <f t="shared" si="19"/>
        <v>1.0000000000000001E-30</v>
      </c>
      <c r="H457" s="9">
        <f>FORECAST(A457,INDEX('18O'!C$3:C$29,MATCH(A457,'18O'!A$3:A$29,1)):INDEX('18O'!C$3:C$29,MATCH(A457,'18O'!A$3:A$29,1)+1),INDEX('18O'!A$3:A$29,MATCH(A457,'18O'!A$3:A$29,1)):INDEX('18O'!A$3:A$29,MATCH(A457,'18O'!A$3:A$29,1)+1))</f>
        <v>111.13333333333333</v>
      </c>
      <c r="I457" s="27">
        <v>1.0000000000000001E-5</v>
      </c>
      <c r="J457" s="8">
        <f t="shared" si="21"/>
        <v>2.3470395886364883E-5</v>
      </c>
      <c r="K457" s="8">
        <f t="shared" si="21"/>
        <v>8.4331314387639033E-8</v>
      </c>
      <c r="L457" s="8">
        <f t="shared" si="18"/>
        <v>2.7026629093031967E-7</v>
      </c>
      <c r="M457" s="8">
        <f t="shared" si="18"/>
        <v>1.6302604341997689E-8</v>
      </c>
      <c r="N457" s="3">
        <v>3.0000000000000001E-6</v>
      </c>
      <c r="O457" s="3">
        <v>5.0000000000000003E-10</v>
      </c>
    </row>
    <row r="458" spans="1:15" x14ac:dyDescent="0.35">
      <c r="A458">
        <v>456</v>
      </c>
      <c r="B458" s="39">
        <f t="shared" si="20"/>
        <v>-456</v>
      </c>
      <c r="C458" s="39">
        <v>0</v>
      </c>
      <c r="D458" s="39">
        <v>0</v>
      </c>
      <c r="E458" s="7">
        <f>FORECAST(A458,INDEX(ross!C$3:C$960,MATCH(A458,ross!B$3:B$960,1)):INDEX(ross!C$3:C$960,MATCH(A458,ross!B$3:B$960,1)+1),INDEX(ross!B$3:B$960,MATCH(A458,ross!B$3:B$960,1)):INDEX(ross!B$3:B$960,MATCH(A458,ross!B$3:B$960,1)+1))-0.08</f>
        <v>25.946212580000001</v>
      </c>
      <c r="F458" s="7">
        <f>FORECAST(A458,INDEX(ross!I$3:I$960,MATCH(A458,ross!B$3:B$960,1)):INDEX(ross!I$3:I$960,MATCH(A458,ross!B$3:B$960,1)+1),INDEX(ross!B$3:B$960,MATCH(A458,ross!B$3:B$960,1)):INDEX(ross!B$3:B$960,MATCH(A458,ross!B$3:B$960,1)+1))</f>
        <v>5.85742342594056</v>
      </c>
      <c r="G458" s="3">
        <f t="shared" si="19"/>
        <v>1.0000000000000001E-30</v>
      </c>
      <c r="H458" s="9">
        <f>FORECAST(A458,INDEX('18O'!C$3:C$29,MATCH(A458,'18O'!A$3:A$29,1)):INDEX('18O'!C$3:C$29,MATCH(A458,'18O'!A$3:A$29,1)+1),INDEX('18O'!A$3:A$29,MATCH(A458,'18O'!A$3:A$29,1)):INDEX('18O'!A$3:A$29,MATCH(A458,'18O'!A$3:A$29,1)+1))</f>
        <v>111.13333333333333</v>
      </c>
      <c r="I458" s="27">
        <v>1.0000000000000001E-5</v>
      </c>
      <c r="J458" s="8">
        <f t="shared" si="21"/>
        <v>2.3470395886364883E-5</v>
      </c>
      <c r="K458" s="8">
        <f t="shared" si="21"/>
        <v>8.4331314387639033E-8</v>
      </c>
      <c r="L458" s="8">
        <f t="shared" si="18"/>
        <v>2.7026629093031967E-7</v>
      </c>
      <c r="M458" s="8">
        <f t="shared" si="18"/>
        <v>1.6302604341997689E-8</v>
      </c>
      <c r="N458" s="3">
        <v>3.0000000000000001E-6</v>
      </c>
      <c r="O458" s="3">
        <v>5.0000000000000003E-10</v>
      </c>
    </row>
    <row r="459" spans="1:15" x14ac:dyDescent="0.35">
      <c r="A459">
        <v>457</v>
      </c>
      <c r="B459" s="39">
        <f t="shared" si="20"/>
        <v>-457</v>
      </c>
      <c r="C459" s="39">
        <v>0</v>
      </c>
      <c r="D459" s="39">
        <v>0</v>
      </c>
      <c r="E459" s="7">
        <f>FORECAST(A459,INDEX(ross!C$3:C$960,MATCH(A459,ross!B$3:B$960,1)):INDEX(ross!C$3:C$960,MATCH(A459,ross!B$3:B$960,1)+1),INDEX(ross!B$3:B$960,MATCH(A459,ross!B$3:B$960,1)):INDEX(ross!B$3:B$960,MATCH(A459,ross!B$3:B$960,1)+1))-0.08</f>
        <v>25.946393350000001</v>
      </c>
      <c r="F459" s="7">
        <f>FORECAST(A459,INDEX(ross!I$3:I$960,MATCH(A459,ross!B$3:B$960,1)):INDEX(ross!I$3:I$960,MATCH(A459,ross!B$3:B$960,1)+1),INDEX(ross!B$3:B$960,MATCH(A459,ross!B$3:B$960,1)):INDEX(ross!B$3:B$960,MATCH(A459,ross!B$3:B$960,1)+1))</f>
        <v>5.8568914657397624</v>
      </c>
      <c r="G459" s="3">
        <f t="shared" si="19"/>
        <v>1.0000000000000001E-30</v>
      </c>
      <c r="H459" s="9">
        <f>FORECAST(A459,INDEX('18O'!C$3:C$29,MATCH(A459,'18O'!A$3:A$29,1)):INDEX('18O'!C$3:C$29,MATCH(A459,'18O'!A$3:A$29,1)+1),INDEX('18O'!A$3:A$29,MATCH(A459,'18O'!A$3:A$29,1)):INDEX('18O'!A$3:A$29,MATCH(A459,'18O'!A$3:A$29,1)+1))</f>
        <v>111.13333333333333</v>
      </c>
      <c r="I459" s="27">
        <v>1.0000000000000001E-5</v>
      </c>
      <c r="J459" s="8">
        <f t="shared" si="21"/>
        <v>2.3470395886364883E-5</v>
      </c>
      <c r="K459" s="8">
        <f t="shared" si="21"/>
        <v>8.4331314387639033E-8</v>
      </c>
      <c r="L459" s="8">
        <f t="shared" si="21"/>
        <v>2.7026629093031967E-7</v>
      </c>
      <c r="M459" s="8">
        <f t="shared" si="21"/>
        <v>1.6302604341997689E-8</v>
      </c>
      <c r="N459" s="3">
        <v>3.0000000000000001E-6</v>
      </c>
      <c r="O459" s="3">
        <v>5.0000000000000003E-10</v>
      </c>
    </row>
    <row r="460" spans="1:15" x14ac:dyDescent="0.35">
      <c r="A460">
        <v>458</v>
      </c>
      <c r="B460" s="39">
        <f t="shared" si="20"/>
        <v>-458</v>
      </c>
      <c r="C460" s="39">
        <v>0</v>
      </c>
      <c r="D460" s="39">
        <v>0</v>
      </c>
      <c r="E460" s="7">
        <f>FORECAST(A460,INDEX(ross!C$3:C$960,MATCH(A460,ross!B$3:B$960,1)):INDEX(ross!C$3:C$960,MATCH(A460,ross!B$3:B$960,1)+1),INDEX(ross!B$3:B$960,MATCH(A460,ross!B$3:B$960,1)):INDEX(ross!B$3:B$960,MATCH(A460,ross!B$3:B$960,1)+1))-0.08</f>
        <v>25.945925890000002</v>
      </c>
      <c r="F460" s="7">
        <f>FORECAST(A460,INDEX(ross!I$3:I$960,MATCH(A460,ross!B$3:B$960,1)):INDEX(ross!I$3:I$960,MATCH(A460,ross!B$3:B$960,1)+1),INDEX(ross!B$3:B$960,MATCH(A460,ross!B$3:B$960,1)):INDEX(ross!B$3:B$960,MATCH(A460,ross!B$3:B$960,1)+1))</f>
        <v>5.856741917993384</v>
      </c>
      <c r="G460" s="3">
        <f t="shared" si="19"/>
        <v>1.0000000000000001E-30</v>
      </c>
      <c r="H460" s="9">
        <f>FORECAST(A460,INDEX('18O'!C$3:C$29,MATCH(A460,'18O'!A$3:A$29,1)):INDEX('18O'!C$3:C$29,MATCH(A460,'18O'!A$3:A$29,1)+1),INDEX('18O'!A$3:A$29,MATCH(A460,'18O'!A$3:A$29,1)):INDEX('18O'!A$3:A$29,MATCH(A460,'18O'!A$3:A$29,1)+1))</f>
        <v>111.13333333333333</v>
      </c>
      <c r="I460" s="27">
        <v>1.0000000000000001E-5</v>
      </c>
      <c r="J460" s="8">
        <f t="shared" si="21"/>
        <v>2.3470395886364883E-5</v>
      </c>
      <c r="K460" s="8">
        <f t="shared" si="21"/>
        <v>8.4331314387639033E-8</v>
      </c>
      <c r="L460" s="8">
        <f t="shared" si="21"/>
        <v>2.7026629093031967E-7</v>
      </c>
      <c r="M460" s="8">
        <f t="shared" si="21"/>
        <v>1.6302604341997689E-8</v>
      </c>
      <c r="N460" s="3">
        <v>3.0000000000000001E-6</v>
      </c>
      <c r="O460" s="3">
        <v>5.0000000000000003E-10</v>
      </c>
    </row>
    <row r="461" spans="1:15" x14ac:dyDescent="0.35">
      <c r="A461">
        <v>459</v>
      </c>
      <c r="B461" s="39">
        <f t="shared" si="20"/>
        <v>-459</v>
      </c>
      <c r="C461" s="39">
        <v>0</v>
      </c>
      <c r="D461" s="39">
        <v>0</v>
      </c>
      <c r="E461" s="7">
        <f>FORECAST(A461,INDEX(ross!C$3:C$960,MATCH(A461,ross!B$3:B$960,1)):INDEX(ross!C$3:C$960,MATCH(A461,ross!B$3:B$960,1)+1),INDEX(ross!B$3:B$960,MATCH(A461,ross!B$3:B$960,1)):INDEX(ross!B$3:B$960,MATCH(A461,ross!B$3:B$960,1)+1))-0.08</f>
        <v>25.946139200000001</v>
      </c>
      <c r="F461" s="7">
        <f>FORECAST(A461,INDEX(ross!I$3:I$960,MATCH(A461,ross!B$3:B$960,1)):INDEX(ross!I$3:I$960,MATCH(A461,ross!B$3:B$960,1)+1),INDEX(ross!B$3:B$960,MATCH(A461,ross!B$3:B$960,1)):INDEX(ross!B$3:B$960,MATCH(A461,ross!B$3:B$960,1)+1))</f>
        <v>5.8568579576552491</v>
      </c>
      <c r="G461" s="3">
        <f t="shared" si="19"/>
        <v>1.0000000000000001E-30</v>
      </c>
      <c r="H461" s="9">
        <f>FORECAST(A461,INDEX('18O'!C$3:C$29,MATCH(A461,'18O'!A$3:A$29,1)):INDEX('18O'!C$3:C$29,MATCH(A461,'18O'!A$3:A$29,1)+1),INDEX('18O'!A$3:A$29,MATCH(A461,'18O'!A$3:A$29,1)):INDEX('18O'!A$3:A$29,MATCH(A461,'18O'!A$3:A$29,1)+1))</f>
        <v>111.13333333333333</v>
      </c>
      <c r="I461" s="27">
        <v>1.0000000000000001E-5</v>
      </c>
      <c r="J461" s="8">
        <f t="shared" si="21"/>
        <v>2.3470395886364883E-5</v>
      </c>
      <c r="K461" s="8">
        <f t="shared" si="21"/>
        <v>8.4331314387639033E-8</v>
      </c>
      <c r="L461" s="8">
        <f t="shared" si="21"/>
        <v>2.7026629093031967E-7</v>
      </c>
      <c r="M461" s="8">
        <f t="shared" si="21"/>
        <v>1.6302604341997689E-8</v>
      </c>
      <c r="N461" s="3">
        <v>3.0000000000000001E-6</v>
      </c>
      <c r="O461" s="3">
        <v>5.0000000000000003E-10</v>
      </c>
    </row>
    <row r="462" spans="1:15" x14ac:dyDescent="0.35">
      <c r="A462">
        <v>460</v>
      </c>
      <c r="B462" s="39">
        <f t="shared" si="20"/>
        <v>-460</v>
      </c>
      <c r="C462" s="39">
        <v>0</v>
      </c>
      <c r="D462" s="39">
        <v>0</v>
      </c>
      <c r="E462" s="7">
        <f>FORECAST(A462,INDEX(ross!C$3:C$960,MATCH(A462,ross!B$3:B$960,1)):INDEX(ross!C$3:C$960,MATCH(A462,ross!B$3:B$960,1)+1),INDEX(ross!B$3:B$960,MATCH(A462,ross!B$3:B$960,1)):INDEX(ross!B$3:B$960,MATCH(A462,ross!B$3:B$960,1)+1))-0.08</f>
        <v>25.94768715</v>
      </c>
      <c r="F462" s="7">
        <f>FORECAST(A462,INDEX(ross!I$3:I$960,MATCH(A462,ross!B$3:B$960,1)):INDEX(ross!I$3:I$960,MATCH(A462,ross!B$3:B$960,1)+1),INDEX(ross!B$3:B$960,MATCH(A462,ross!B$3:B$960,1)):INDEX(ross!B$3:B$960,MATCH(A462,ross!B$3:B$960,1)+1))</f>
        <v>5.855989234076306</v>
      </c>
      <c r="G462" s="3">
        <f t="shared" si="19"/>
        <v>1.0000000000000001E-30</v>
      </c>
      <c r="H462" s="9">
        <f>FORECAST(A462,INDEX('18O'!C$3:C$29,MATCH(A462,'18O'!A$3:A$29,1)):INDEX('18O'!C$3:C$29,MATCH(A462,'18O'!A$3:A$29,1)+1),INDEX('18O'!A$3:A$29,MATCH(A462,'18O'!A$3:A$29,1)):INDEX('18O'!A$3:A$29,MATCH(A462,'18O'!A$3:A$29,1)+1))</f>
        <v>111.13333333333333</v>
      </c>
      <c r="I462" s="27">
        <v>1.0000000000000001E-5</v>
      </c>
      <c r="J462" s="8">
        <f t="shared" si="21"/>
        <v>2.3470395886364883E-5</v>
      </c>
      <c r="K462" s="8">
        <f t="shared" si="21"/>
        <v>8.4331314387639033E-8</v>
      </c>
      <c r="L462" s="8">
        <f t="shared" si="21"/>
        <v>2.7026629093031967E-7</v>
      </c>
      <c r="M462" s="8">
        <f t="shared" si="21"/>
        <v>1.6302604341997689E-8</v>
      </c>
      <c r="N462" s="3">
        <v>3.0000000000000001E-6</v>
      </c>
      <c r="O462" s="3">
        <v>5.0000000000000003E-10</v>
      </c>
    </row>
    <row r="463" spans="1:15" x14ac:dyDescent="0.35">
      <c r="A463">
        <v>461</v>
      </c>
      <c r="B463" s="39">
        <f t="shared" si="20"/>
        <v>-461</v>
      </c>
      <c r="C463" s="39">
        <v>0</v>
      </c>
      <c r="D463" s="39">
        <v>0</v>
      </c>
      <c r="E463" s="7">
        <f>FORECAST(A463,INDEX(ross!C$3:C$960,MATCH(A463,ross!B$3:B$960,1)):INDEX(ross!C$3:C$960,MATCH(A463,ross!B$3:B$960,1)+1),INDEX(ross!B$3:B$960,MATCH(A463,ross!B$3:B$960,1)):INDEX(ross!B$3:B$960,MATCH(A463,ross!B$3:B$960,1)+1))-0.08</f>
        <v>25.951991620000001</v>
      </c>
      <c r="F463" s="7">
        <f>FORECAST(A463,INDEX(ross!I$3:I$960,MATCH(A463,ross!B$3:B$960,1)):INDEX(ross!I$3:I$960,MATCH(A463,ross!B$3:B$960,1)+1),INDEX(ross!B$3:B$960,MATCH(A463,ross!B$3:B$960,1)):INDEX(ross!B$3:B$960,MATCH(A463,ross!B$3:B$960,1)+1))</f>
        <v>5.8572154416578144</v>
      </c>
      <c r="G463" s="3">
        <f t="shared" si="19"/>
        <v>1.0000000000000001E-30</v>
      </c>
      <c r="H463" s="9">
        <f>FORECAST(A463,INDEX('18O'!C$3:C$29,MATCH(A463,'18O'!A$3:A$29,1)):INDEX('18O'!C$3:C$29,MATCH(A463,'18O'!A$3:A$29,1)+1),INDEX('18O'!A$3:A$29,MATCH(A463,'18O'!A$3:A$29,1)):INDEX('18O'!A$3:A$29,MATCH(A463,'18O'!A$3:A$29,1)+1))</f>
        <v>111.13333333333333</v>
      </c>
      <c r="I463" s="27">
        <v>1.0000000000000001E-5</v>
      </c>
      <c r="J463" s="8">
        <f t="shared" si="21"/>
        <v>2.3470395886364883E-5</v>
      </c>
      <c r="K463" s="8">
        <f t="shared" si="21"/>
        <v>8.4331314387639033E-8</v>
      </c>
      <c r="L463" s="8">
        <f t="shared" si="21"/>
        <v>2.7026629093031967E-7</v>
      </c>
      <c r="M463" s="8">
        <f t="shared" si="21"/>
        <v>1.6302604341997689E-8</v>
      </c>
      <c r="N463" s="3">
        <v>3.0000000000000001E-6</v>
      </c>
      <c r="O463" s="3">
        <v>5.0000000000000003E-10</v>
      </c>
    </row>
    <row r="464" spans="1:15" x14ac:dyDescent="0.35">
      <c r="A464">
        <v>462</v>
      </c>
      <c r="B464" s="39">
        <f t="shared" si="20"/>
        <v>-462</v>
      </c>
      <c r="C464" s="39">
        <v>0</v>
      </c>
      <c r="D464" s="39">
        <v>0</v>
      </c>
      <c r="E464" s="7">
        <f>FORECAST(A464,INDEX(ross!C$3:C$960,MATCH(A464,ross!B$3:B$960,1)):INDEX(ross!C$3:C$960,MATCH(A464,ross!B$3:B$960,1)+1),INDEX(ross!B$3:B$960,MATCH(A464,ross!B$3:B$960,1)):INDEX(ross!B$3:B$960,MATCH(A464,ross!B$3:B$960,1)+1))-0.08</f>
        <v>25.947246030000002</v>
      </c>
      <c r="F464" s="7">
        <f>FORECAST(A464,INDEX(ross!I$3:I$960,MATCH(A464,ross!B$3:B$960,1)):INDEX(ross!I$3:I$960,MATCH(A464,ross!B$3:B$960,1)+1),INDEX(ross!B$3:B$960,MATCH(A464,ross!B$3:B$960,1)):INDEX(ross!B$3:B$960,MATCH(A464,ross!B$3:B$960,1)+1))</f>
        <v>5.8573992899522516</v>
      </c>
      <c r="G464" s="3">
        <f t="shared" si="19"/>
        <v>1.0000000000000001E-30</v>
      </c>
      <c r="H464" s="9">
        <f>FORECAST(A464,INDEX('18O'!C$3:C$29,MATCH(A464,'18O'!A$3:A$29,1)):INDEX('18O'!C$3:C$29,MATCH(A464,'18O'!A$3:A$29,1)+1),INDEX('18O'!A$3:A$29,MATCH(A464,'18O'!A$3:A$29,1)):INDEX('18O'!A$3:A$29,MATCH(A464,'18O'!A$3:A$29,1)+1))</f>
        <v>111.13333333333333</v>
      </c>
      <c r="I464" s="27">
        <v>1.0000000000000001E-5</v>
      </c>
      <c r="J464" s="8">
        <f t="shared" si="21"/>
        <v>2.3470395886364883E-5</v>
      </c>
      <c r="K464" s="8">
        <f t="shared" si="21"/>
        <v>8.4331314387639033E-8</v>
      </c>
      <c r="L464" s="8">
        <f t="shared" si="21"/>
        <v>2.7026629093031967E-7</v>
      </c>
      <c r="M464" s="8">
        <f t="shared" si="21"/>
        <v>1.6302604341997689E-8</v>
      </c>
      <c r="N464" s="3">
        <v>3.0000000000000001E-6</v>
      </c>
      <c r="O464" s="3">
        <v>5.0000000000000003E-10</v>
      </c>
    </row>
    <row r="465" spans="1:15" x14ac:dyDescent="0.35">
      <c r="A465">
        <v>463</v>
      </c>
      <c r="B465" s="39">
        <f t="shared" si="20"/>
        <v>-463</v>
      </c>
      <c r="C465" s="39">
        <v>0</v>
      </c>
      <c r="D465" s="39">
        <v>0</v>
      </c>
      <c r="E465" s="7">
        <f>FORECAST(A465,INDEX(ross!C$3:C$960,MATCH(A465,ross!B$3:B$960,1)):INDEX(ross!C$3:C$960,MATCH(A465,ross!B$3:B$960,1)+1),INDEX(ross!B$3:B$960,MATCH(A465,ross!B$3:B$960,1)):INDEX(ross!B$3:B$960,MATCH(A465,ross!B$3:B$960,1)+1))-0.08</f>
        <v>25.948813719999997</v>
      </c>
      <c r="F465" s="7">
        <f>FORECAST(A465,INDEX(ross!I$3:I$960,MATCH(A465,ross!B$3:B$960,1)):INDEX(ross!I$3:I$960,MATCH(A465,ross!B$3:B$960,1)+1),INDEX(ross!B$3:B$960,MATCH(A465,ross!B$3:B$960,1)):INDEX(ross!B$3:B$960,MATCH(A465,ross!B$3:B$960,1)+1))</f>
        <v>5.8581539248021688</v>
      </c>
      <c r="G465" s="3">
        <f t="shared" si="19"/>
        <v>1.0000000000000001E-30</v>
      </c>
      <c r="H465" s="9">
        <f>FORECAST(A465,INDEX('18O'!C$3:C$29,MATCH(A465,'18O'!A$3:A$29,1)):INDEX('18O'!C$3:C$29,MATCH(A465,'18O'!A$3:A$29,1)+1),INDEX('18O'!A$3:A$29,MATCH(A465,'18O'!A$3:A$29,1)):INDEX('18O'!A$3:A$29,MATCH(A465,'18O'!A$3:A$29,1)+1))</f>
        <v>111.13333333333333</v>
      </c>
      <c r="I465" s="27">
        <v>1.0000000000000001E-5</v>
      </c>
      <c r="J465" s="8">
        <f t="shared" si="21"/>
        <v>2.3470395886364883E-5</v>
      </c>
      <c r="K465" s="8">
        <f t="shared" si="21"/>
        <v>8.4331314387639033E-8</v>
      </c>
      <c r="L465" s="8">
        <f t="shared" si="21"/>
        <v>2.7026629093031967E-7</v>
      </c>
      <c r="M465" s="8">
        <f t="shared" si="21"/>
        <v>1.6302604341997689E-8</v>
      </c>
      <c r="N465" s="3">
        <v>3.0000000000000001E-6</v>
      </c>
      <c r="O465" s="3">
        <v>5.0000000000000003E-10</v>
      </c>
    </row>
    <row r="466" spans="1:15" x14ac:dyDescent="0.35">
      <c r="A466">
        <v>464</v>
      </c>
      <c r="B466" s="39">
        <f t="shared" si="20"/>
        <v>-464</v>
      </c>
      <c r="C466" s="39">
        <v>0</v>
      </c>
      <c r="D466" s="39">
        <v>0</v>
      </c>
      <c r="E466" s="7">
        <f>FORECAST(A466,INDEX(ross!C$3:C$960,MATCH(A466,ross!B$3:B$960,1)):INDEX(ross!C$3:C$960,MATCH(A466,ross!B$3:B$960,1)+1),INDEX(ross!B$3:B$960,MATCH(A466,ross!B$3:B$960,1)):INDEX(ross!B$3:B$960,MATCH(A466,ross!B$3:B$960,1)+1))-0.08</f>
        <v>25.950959640000001</v>
      </c>
      <c r="F466" s="7">
        <f>FORECAST(A466,INDEX(ross!I$3:I$960,MATCH(A466,ross!B$3:B$960,1)):INDEX(ross!I$3:I$960,MATCH(A466,ross!B$3:B$960,1)+1),INDEX(ross!B$3:B$960,MATCH(A466,ross!B$3:B$960,1)):INDEX(ross!B$3:B$960,MATCH(A466,ross!B$3:B$960,1)+1))</f>
        <v>5.8594436512359271</v>
      </c>
      <c r="G466" s="3">
        <f t="shared" si="19"/>
        <v>1.0000000000000001E-30</v>
      </c>
      <c r="H466" s="9">
        <f>FORECAST(A466,INDEX('18O'!C$3:C$29,MATCH(A466,'18O'!A$3:A$29,1)):INDEX('18O'!C$3:C$29,MATCH(A466,'18O'!A$3:A$29,1)+1),INDEX('18O'!A$3:A$29,MATCH(A466,'18O'!A$3:A$29,1)):INDEX('18O'!A$3:A$29,MATCH(A466,'18O'!A$3:A$29,1)+1))</f>
        <v>111.13333333333333</v>
      </c>
      <c r="I466" s="27">
        <v>1.0000000000000001E-5</v>
      </c>
      <c r="J466" s="8">
        <f t="shared" si="21"/>
        <v>2.3470395886364883E-5</v>
      </c>
      <c r="K466" s="8">
        <f t="shared" si="21"/>
        <v>8.4331314387639033E-8</v>
      </c>
      <c r="L466" s="8">
        <f t="shared" si="21"/>
        <v>2.7026629093031967E-7</v>
      </c>
      <c r="M466" s="8">
        <f t="shared" si="21"/>
        <v>1.6302604341997689E-8</v>
      </c>
      <c r="N466" s="3">
        <v>3.0000000000000001E-6</v>
      </c>
      <c r="O466" s="3">
        <v>5.0000000000000003E-10</v>
      </c>
    </row>
    <row r="467" spans="1:15" x14ac:dyDescent="0.35">
      <c r="A467">
        <v>465</v>
      </c>
      <c r="B467" s="39">
        <f t="shared" si="20"/>
        <v>-465</v>
      </c>
      <c r="C467" s="39">
        <v>0</v>
      </c>
      <c r="D467" s="39">
        <v>0</v>
      </c>
      <c r="E467" s="7">
        <f>FORECAST(A467,INDEX(ross!C$3:C$960,MATCH(A467,ross!B$3:B$960,1)):INDEX(ross!C$3:C$960,MATCH(A467,ross!B$3:B$960,1)+1),INDEX(ross!B$3:B$960,MATCH(A467,ross!B$3:B$960,1)):INDEX(ross!B$3:B$960,MATCH(A467,ross!B$3:B$960,1)+1))-0.08</f>
        <v>25.952680650000001</v>
      </c>
      <c r="F467" s="7">
        <f>FORECAST(A467,INDEX(ross!I$3:I$960,MATCH(A467,ross!B$3:B$960,1)):INDEX(ross!I$3:I$960,MATCH(A467,ross!B$3:B$960,1)+1),INDEX(ross!B$3:B$960,MATCH(A467,ross!B$3:B$960,1)):INDEX(ross!B$3:B$960,MATCH(A467,ross!B$3:B$960,1)+1))</f>
        <v>5.8579328095183314</v>
      </c>
      <c r="G467" s="3">
        <f t="shared" si="19"/>
        <v>1.0000000000000001E-30</v>
      </c>
      <c r="H467" s="9">
        <f>FORECAST(A467,INDEX('18O'!C$3:C$29,MATCH(A467,'18O'!A$3:A$29,1)):INDEX('18O'!C$3:C$29,MATCH(A467,'18O'!A$3:A$29,1)+1),INDEX('18O'!A$3:A$29,MATCH(A467,'18O'!A$3:A$29,1)):INDEX('18O'!A$3:A$29,MATCH(A467,'18O'!A$3:A$29,1)+1))</f>
        <v>111.13333333333333</v>
      </c>
      <c r="I467" s="27">
        <v>1.0000000000000001E-5</v>
      </c>
      <c r="J467" s="8">
        <f t="shared" si="21"/>
        <v>2.3470395886364883E-5</v>
      </c>
      <c r="K467" s="8">
        <f t="shared" si="21"/>
        <v>8.4331314387639033E-8</v>
      </c>
      <c r="L467" s="8">
        <f t="shared" si="21"/>
        <v>2.7026629093031967E-7</v>
      </c>
      <c r="M467" s="8">
        <f t="shared" si="21"/>
        <v>1.6302604341997689E-8</v>
      </c>
      <c r="N467" s="3">
        <v>3.0000000000000001E-6</v>
      </c>
      <c r="O467" s="3">
        <v>5.0000000000000003E-10</v>
      </c>
    </row>
    <row r="468" spans="1:15" x14ac:dyDescent="0.35">
      <c r="A468">
        <v>466</v>
      </c>
      <c r="B468" s="39">
        <f t="shared" si="20"/>
        <v>-466</v>
      </c>
      <c r="C468" s="39">
        <v>0</v>
      </c>
      <c r="D468" s="39">
        <v>0</v>
      </c>
      <c r="E468" s="7">
        <f>FORECAST(A468,INDEX(ross!C$3:C$960,MATCH(A468,ross!B$3:B$960,1)):INDEX(ross!C$3:C$960,MATCH(A468,ross!B$3:B$960,1)+1),INDEX(ross!B$3:B$960,MATCH(A468,ross!B$3:B$960,1)):INDEX(ross!B$3:B$960,MATCH(A468,ross!B$3:B$960,1)+1))-0.08</f>
        <v>25.96072427</v>
      </c>
      <c r="F468" s="7">
        <f>FORECAST(A468,INDEX(ross!I$3:I$960,MATCH(A468,ross!B$3:B$960,1)):INDEX(ross!I$3:I$960,MATCH(A468,ross!B$3:B$960,1)+1),INDEX(ross!B$3:B$960,MATCH(A468,ross!B$3:B$960,1)):INDEX(ross!B$3:B$960,MATCH(A468,ross!B$3:B$960,1)+1))</f>
        <v>5.8580678849097012</v>
      </c>
      <c r="G468" s="3">
        <f t="shared" si="19"/>
        <v>1.0000000000000001E-30</v>
      </c>
      <c r="H468" s="9">
        <f>FORECAST(A468,INDEX('18O'!C$3:C$29,MATCH(A468,'18O'!A$3:A$29,1)):INDEX('18O'!C$3:C$29,MATCH(A468,'18O'!A$3:A$29,1)+1),INDEX('18O'!A$3:A$29,MATCH(A468,'18O'!A$3:A$29,1)):INDEX('18O'!A$3:A$29,MATCH(A468,'18O'!A$3:A$29,1)+1))</f>
        <v>111.13333333333333</v>
      </c>
      <c r="I468" s="27">
        <v>1.0000000000000001E-5</v>
      </c>
      <c r="J468" s="8">
        <f t="shared" ref="J468:M480" si="22">J467</f>
        <v>2.3470395886364883E-5</v>
      </c>
      <c r="K468" s="8">
        <f t="shared" si="22"/>
        <v>8.4331314387639033E-8</v>
      </c>
      <c r="L468" s="8">
        <f t="shared" si="22"/>
        <v>2.7026629093031967E-7</v>
      </c>
      <c r="M468" s="8">
        <f t="shared" si="22"/>
        <v>1.6302604341997689E-8</v>
      </c>
      <c r="N468" s="3">
        <v>3.0000000000000001E-6</v>
      </c>
      <c r="O468" s="3">
        <v>5.0000000000000003E-10</v>
      </c>
    </row>
    <row r="469" spans="1:15" x14ac:dyDescent="0.35">
      <c r="A469">
        <v>467</v>
      </c>
      <c r="B469" s="39">
        <f t="shared" si="20"/>
        <v>-467</v>
      </c>
      <c r="C469" s="39">
        <v>0</v>
      </c>
      <c r="D469" s="39">
        <v>0</v>
      </c>
      <c r="E469" s="7">
        <f>FORECAST(A469,INDEX(ross!C$3:C$960,MATCH(A469,ross!B$3:B$960,1)):INDEX(ross!C$3:C$960,MATCH(A469,ross!B$3:B$960,1)+1),INDEX(ross!B$3:B$960,MATCH(A469,ross!B$3:B$960,1)):INDEX(ross!B$3:B$960,MATCH(A469,ross!B$3:B$960,1)+1))-0.08</f>
        <v>25.962800000000001</v>
      </c>
      <c r="F469" s="7">
        <f>FORECAST(A469,INDEX(ross!I$3:I$960,MATCH(A469,ross!B$3:B$960,1)):INDEX(ross!I$3:I$960,MATCH(A469,ross!B$3:B$960,1)+1),INDEX(ross!B$3:B$960,MATCH(A469,ross!B$3:B$960,1)):INDEX(ross!B$3:B$960,MATCH(A469,ross!B$3:B$960,1)+1))</f>
        <v>5.8584677455263101</v>
      </c>
      <c r="G469" s="3">
        <f t="shared" si="19"/>
        <v>1.0000000000000001E-30</v>
      </c>
      <c r="H469" s="9">
        <f>FORECAST(A469,INDEX('18O'!C$3:C$29,MATCH(A469,'18O'!A$3:A$29,1)):INDEX('18O'!C$3:C$29,MATCH(A469,'18O'!A$3:A$29,1)+1),INDEX('18O'!A$3:A$29,MATCH(A469,'18O'!A$3:A$29,1)):INDEX('18O'!A$3:A$29,MATCH(A469,'18O'!A$3:A$29,1)+1))</f>
        <v>111.13333333333333</v>
      </c>
      <c r="I469" s="27">
        <v>1.0000000000000001E-5</v>
      </c>
      <c r="J469" s="8">
        <f t="shared" si="22"/>
        <v>2.3470395886364883E-5</v>
      </c>
      <c r="K469" s="8">
        <f t="shared" si="22"/>
        <v>8.4331314387639033E-8</v>
      </c>
      <c r="L469" s="8">
        <f t="shared" si="22"/>
        <v>2.7026629093031967E-7</v>
      </c>
      <c r="M469" s="8">
        <f t="shared" si="22"/>
        <v>1.6302604341997689E-8</v>
      </c>
      <c r="N469" s="3">
        <v>3.0000000000000001E-6</v>
      </c>
      <c r="O469" s="3">
        <v>5.0000000000000003E-10</v>
      </c>
    </row>
    <row r="470" spans="1:15" x14ac:dyDescent="0.35">
      <c r="A470">
        <v>468</v>
      </c>
      <c r="B470" s="39">
        <f t="shared" si="20"/>
        <v>-468</v>
      </c>
      <c r="C470" s="39">
        <v>0</v>
      </c>
      <c r="D470" s="39">
        <v>0</v>
      </c>
      <c r="E470" s="7">
        <f>FORECAST(A470,INDEX(ross!C$3:C$960,MATCH(A470,ross!B$3:B$960,1)):INDEX(ross!C$3:C$960,MATCH(A470,ross!B$3:B$960,1)+1),INDEX(ross!B$3:B$960,MATCH(A470,ross!B$3:B$960,1)):INDEX(ross!B$3:B$960,MATCH(A470,ross!B$3:B$960,1)+1))-0.08</f>
        <v>25.963064070000001</v>
      </c>
      <c r="F470" s="7">
        <f>FORECAST(A470,INDEX(ross!I$3:I$960,MATCH(A470,ross!B$3:B$960,1)):INDEX(ross!I$3:I$960,MATCH(A470,ross!B$3:B$960,1)+1),INDEX(ross!B$3:B$960,MATCH(A470,ross!B$3:B$960,1)):INDEX(ross!B$3:B$960,MATCH(A470,ross!B$3:B$960,1)+1))</f>
        <v>5.8577222277479972</v>
      </c>
      <c r="G470" s="3">
        <f t="shared" si="19"/>
        <v>1.0000000000000001E-30</v>
      </c>
      <c r="H470" s="9">
        <f>FORECAST(A470,INDEX('18O'!C$3:C$29,MATCH(A470,'18O'!A$3:A$29,1)):INDEX('18O'!C$3:C$29,MATCH(A470,'18O'!A$3:A$29,1)+1),INDEX('18O'!A$3:A$29,MATCH(A470,'18O'!A$3:A$29,1)):INDEX('18O'!A$3:A$29,MATCH(A470,'18O'!A$3:A$29,1)+1))</f>
        <v>111.13333333333333</v>
      </c>
      <c r="I470" s="27">
        <v>1.0000000000000001E-5</v>
      </c>
      <c r="J470" s="8">
        <f t="shared" si="22"/>
        <v>2.3470395886364883E-5</v>
      </c>
      <c r="K470" s="8">
        <f t="shared" si="22"/>
        <v>8.4331314387639033E-8</v>
      </c>
      <c r="L470" s="8">
        <f t="shared" si="22"/>
        <v>2.7026629093031967E-7</v>
      </c>
      <c r="M470" s="8">
        <f t="shared" si="22"/>
        <v>1.6302604341997689E-8</v>
      </c>
      <c r="N470" s="3">
        <v>3.0000000000000001E-6</v>
      </c>
      <c r="O470" s="3">
        <v>5.0000000000000003E-10</v>
      </c>
    </row>
    <row r="471" spans="1:15" x14ac:dyDescent="0.35">
      <c r="A471">
        <v>469</v>
      </c>
      <c r="B471" s="39">
        <f t="shared" si="20"/>
        <v>-469</v>
      </c>
      <c r="C471" s="39">
        <v>0</v>
      </c>
      <c r="D471" s="39">
        <v>0</v>
      </c>
      <c r="E471" s="7">
        <f>FORECAST(A471,INDEX(ross!C$3:C$960,MATCH(A471,ross!B$3:B$960,1)):INDEX(ross!C$3:C$960,MATCH(A471,ross!B$3:B$960,1)+1),INDEX(ross!B$3:B$960,MATCH(A471,ross!B$3:B$960,1)):INDEX(ross!B$3:B$960,MATCH(A471,ross!B$3:B$960,1)+1))-0.08</f>
        <v>25.963472789999997</v>
      </c>
      <c r="F471" s="7">
        <f>FORECAST(A471,INDEX(ross!I$3:I$960,MATCH(A471,ross!B$3:B$960,1)):INDEX(ross!I$3:I$960,MATCH(A471,ross!B$3:B$960,1)+1),INDEX(ross!B$3:B$960,MATCH(A471,ross!B$3:B$960,1)):INDEX(ross!B$3:B$960,MATCH(A471,ross!B$3:B$960,1)+1))</f>
        <v>5.8573857244046774</v>
      </c>
      <c r="G471" s="3">
        <f t="shared" si="19"/>
        <v>1.0000000000000001E-30</v>
      </c>
      <c r="H471" s="9">
        <f>'18O'!C$29</f>
        <v>111.13333333333333</v>
      </c>
      <c r="I471" s="27">
        <v>1.0000000000000001E-5</v>
      </c>
      <c r="J471" s="8">
        <f t="shared" si="22"/>
        <v>2.3470395886364883E-5</v>
      </c>
      <c r="K471" s="8">
        <f t="shared" si="22"/>
        <v>8.4331314387639033E-8</v>
      </c>
      <c r="L471" s="8">
        <f t="shared" si="22"/>
        <v>2.7026629093031967E-7</v>
      </c>
      <c r="M471" s="8">
        <f t="shared" si="22"/>
        <v>1.6302604341997689E-8</v>
      </c>
      <c r="N471" s="3">
        <v>3.0000000000000001E-6</v>
      </c>
      <c r="O471" s="3">
        <v>5.0000000000000003E-10</v>
      </c>
    </row>
    <row r="472" spans="1:15" x14ac:dyDescent="0.35">
      <c r="A472">
        <v>470</v>
      </c>
      <c r="B472" s="39">
        <f t="shared" si="20"/>
        <v>-470</v>
      </c>
      <c r="C472" s="39">
        <v>0</v>
      </c>
      <c r="D472" s="39">
        <v>0</v>
      </c>
      <c r="E472" s="7">
        <f>FORECAST(A472,INDEX(ross!C$3:C$960,MATCH(A472,ross!B$3:B$960,1)):INDEX(ross!C$3:C$960,MATCH(A472,ross!B$3:B$960,1)+1),INDEX(ross!B$3:B$960,MATCH(A472,ross!B$3:B$960,1)):INDEX(ross!B$3:B$960,MATCH(A472,ross!B$3:B$960,1)+1))-0.08</f>
        <v>25.963678620000003</v>
      </c>
      <c r="F472" s="7">
        <f>FORECAST(A472,INDEX(ross!I$3:I$960,MATCH(A472,ross!B$3:B$960,1)):INDEX(ross!I$3:I$960,MATCH(A472,ross!B$3:B$960,1)+1),INDEX(ross!B$3:B$960,MATCH(A472,ross!B$3:B$960,1)):INDEX(ross!B$3:B$960,MATCH(A472,ross!B$3:B$960,1)+1))</f>
        <v>5.8572262611764208</v>
      </c>
      <c r="G472" s="3">
        <f t="shared" si="19"/>
        <v>1.0000000000000001E-30</v>
      </c>
      <c r="H472" s="9">
        <f>'18O'!C$29</f>
        <v>111.13333333333333</v>
      </c>
      <c r="I472" s="27">
        <v>1.0000000000000001E-5</v>
      </c>
      <c r="J472" s="8">
        <f t="shared" si="22"/>
        <v>2.3470395886364883E-5</v>
      </c>
      <c r="K472" s="8">
        <f t="shared" si="22"/>
        <v>8.4331314387639033E-8</v>
      </c>
      <c r="L472" s="8">
        <f t="shared" si="22"/>
        <v>2.7026629093031967E-7</v>
      </c>
      <c r="M472" s="8">
        <f t="shared" si="22"/>
        <v>1.6302604341997689E-8</v>
      </c>
      <c r="N472" s="3">
        <v>3.0000000000000001E-6</v>
      </c>
      <c r="O472" s="3">
        <v>5.0000000000000003E-10</v>
      </c>
    </row>
    <row r="473" spans="1:15" x14ac:dyDescent="0.35">
      <c r="A473">
        <v>471</v>
      </c>
      <c r="B473" s="39">
        <f t="shared" si="20"/>
        <v>-471</v>
      </c>
      <c r="C473" s="39">
        <v>0</v>
      </c>
      <c r="D473" s="39">
        <v>0</v>
      </c>
      <c r="E473" s="7">
        <f>FORECAST(A473,INDEX(ross!C$3:C$960,MATCH(A473,ross!B$3:B$960,1)):INDEX(ross!C$3:C$960,MATCH(A473,ross!B$3:B$960,1)+1),INDEX(ross!B$3:B$960,MATCH(A473,ross!B$3:B$960,1)):INDEX(ross!B$3:B$960,MATCH(A473,ross!B$3:B$960,1)+1))-0.08</f>
        <v>25.965009950000002</v>
      </c>
      <c r="F473" s="7">
        <f>FORECAST(A473,INDEX(ross!I$3:I$960,MATCH(A473,ross!B$3:B$960,1)):INDEX(ross!I$3:I$960,MATCH(A473,ross!B$3:B$960,1)+1),INDEX(ross!B$3:B$960,MATCH(A473,ross!B$3:B$960,1)):INDEX(ross!B$3:B$960,MATCH(A473,ross!B$3:B$960,1)+1))</f>
        <v>5.8579978783148352</v>
      </c>
      <c r="G473" s="3">
        <f t="shared" si="19"/>
        <v>1.0000000000000001E-30</v>
      </c>
      <c r="H473" s="9">
        <f>'18O'!C$29</f>
        <v>111.13333333333333</v>
      </c>
      <c r="I473" s="27">
        <v>1.0000000000000001E-5</v>
      </c>
      <c r="J473" s="8">
        <f t="shared" si="22"/>
        <v>2.3470395886364883E-5</v>
      </c>
      <c r="K473" s="8">
        <f t="shared" si="22"/>
        <v>8.4331314387639033E-8</v>
      </c>
      <c r="L473" s="8">
        <f t="shared" si="22"/>
        <v>2.7026629093031967E-7</v>
      </c>
      <c r="M473" s="8">
        <f t="shared" si="22"/>
        <v>1.6302604341997689E-8</v>
      </c>
      <c r="N473" s="3">
        <v>3.0000000000000001E-6</v>
      </c>
      <c r="O473" s="3">
        <v>5.0000000000000003E-10</v>
      </c>
    </row>
    <row r="474" spans="1:15" x14ac:dyDescent="0.35">
      <c r="A474">
        <v>472</v>
      </c>
      <c r="B474" s="39">
        <f t="shared" si="20"/>
        <v>-472</v>
      </c>
      <c r="C474" s="39">
        <v>0</v>
      </c>
      <c r="D474" s="39">
        <v>0</v>
      </c>
      <c r="E474" s="7">
        <f>FORECAST(A474,INDEX(ross!C$3:C$960,MATCH(A474,ross!B$3:B$960,1)):INDEX(ross!C$3:C$960,MATCH(A474,ross!B$3:B$960,1)+1),INDEX(ross!B$3:B$960,MATCH(A474,ross!B$3:B$960,1)):INDEX(ross!B$3:B$960,MATCH(A474,ross!B$3:B$960,1)+1))-0.08</f>
        <v>25.966800000000003</v>
      </c>
      <c r="F474" s="7">
        <f>FORECAST(A474,INDEX(ross!I$3:I$960,MATCH(A474,ross!B$3:B$960,1)):INDEX(ross!I$3:I$960,MATCH(A474,ross!B$3:B$960,1)+1),INDEX(ross!B$3:B$960,MATCH(A474,ross!B$3:B$960,1)):INDEX(ross!B$3:B$960,MATCH(A474,ross!B$3:B$960,1)+1))</f>
        <v>5.8579232415771081</v>
      </c>
      <c r="G474" s="3">
        <f t="shared" si="19"/>
        <v>1.0000000000000001E-30</v>
      </c>
      <c r="H474" s="9">
        <f>'18O'!C$29</f>
        <v>111.13333333333333</v>
      </c>
      <c r="I474" s="27">
        <v>1.0000000000000001E-5</v>
      </c>
      <c r="J474" s="8">
        <f t="shared" si="22"/>
        <v>2.3470395886364883E-5</v>
      </c>
      <c r="K474" s="8">
        <f t="shared" si="22"/>
        <v>8.4331314387639033E-8</v>
      </c>
      <c r="L474" s="8">
        <f t="shared" si="22"/>
        <v>2.7026629093031967E-7</v>
      </c>
      <c r="M474" s="8">
        <f t="shared" si="22"/>
        <v>1.6302604341997689E-8</v>
      </c>
      <c r="N474" s="3">
        <v>3.0000000000000001E-6</v>
      </c>
      <c r="O474" s="3">
        <v>5.0000000000000003E-10</v>
      </c>
    </row>
    <row r="475" spans="1:15" x14ac:dyDescent="0.35">
      <c r="A475">
        <v>473</v>
      </c>
      <c r="B475" s="39">
        <f t="shared" si="20"/>
        <v>-473</v>
      </c>
      <c r="C475" s="39">
        <v>0</v>
      </c>
      <c r="D475" s="39">
        <v>0</v>
      </c>
      <c r="E475" s="7">
        <f>FORECAST(A475,INDEX(ross!C$3:C$960,MATCH(A475,ross!B$3:B$960,1)):INDEX(ross!C$3:C$960,MATCH(A475,ross!B$3:B$960,1)+1),INDEX(ross!B$3:B$960,MATCH(A475,ross!B$3:B$960,1)):INDEX(ross!B$3:B$960,MATCH(A475,ross!B$3:B$960,1)+1))-0.08</f>
        <v>25.968134150000004</v>
      </c>
      <c r="F475" s="7">
        <f>FORECAST(A475,INDEX(ross!I$3:I$960,MATCH(A475,ross!B$3:B$960,1)):INDEX(ross!I$3:I$960,MATCH(A475,ross!B$3:B$960,1)+1),INDEX(ross!B$3:B$960,MATCH(A475,ross!B$3:B$960,1)):INDEX(ross!B$3:B$960,MATCH(A475,ross!B$3:B$960,1)+1))</f>
        <v>5.8587514048478804</v>
      </c>
      <c r="G475" s="3">
        <f t="shared" si="19"/>
        <v>1.0000000000000001E-30</v>
      </c>
      <c r="H475" s="9">
        <f>'18O'!C$29</f>
        <v>111.13333333333333</v>
      </c>
      <c r="I475" s="27">
        <v>1.0000000000000001E-5</v>
      </c>
      <c r="J475" s="8">
        <f t="shared" si="22"/>
        <v>2.3470395886364883E-5</v>
      </c>
      <c r="K475" s="8">
        <f t="shared" si="22"/>
        <v>8.4331314387639033E-8</v>
      </c>
      <c r="L475" s="8">
        <f t="shared" si="22"/>
        <v>2.7026629093031967E-7</v>
      </c>
      <c r="M475" s="8">
        <f t="shared" si="22"/>
        <v>1.6302604341997689E-8</v>
      </c>
      <c r="N475" s="3">
        <v>3.0000000000000001E-6</v>
      </c>
      <c r="O475" s="3">
        <v>5.0000000000000003E-10</v>
      </c>
    </row>
    <row r="476" spans="1:15" x14ac:dyDescent="0.35">
      <c r="A476">
        <v>474</v>
      </c>
      <c r="B476" s="39">
        <f t="shared" si="20"/>
        <v>-474</v>
      </c>
      <c r="C476" s="39">
        <v>0</v>
      </c>
      <c r="D476" s="39">
        <v>0</v>
      </c>
      <c r="E476" s="7">
        <f>FORECAST(A476,INDEX(ross!C$3:C$960,MATCH(A476,ross!B$3:B$960,1)):INDEX(ross!C$3:C$960,MATCH(A476,ross!B$3:B$960,1)+1),INDEX(ross!B$3:B$960,MATCH(A476,ross!B$3:B$960,1)):INDEX(ross!B$3:B$960,MATCH(A476,ross!B$3:B$960,1)+1))-0.08</f>
        <v>25.970012960000005</v>
      </c>
      <c r="F476" s="7">
        <f>FORECAST(A476,INDEX(ross!I$3:I$960,MATCH(A476,ross!B$3:B$960,1)):INDEX(ross!I$3:I$960,MATCH(A476,ross!B$3:B$960,1)+1),INDEX(ross!B$3:B$960,MATCH(A476,ross!B$3:B$960,1)):INDEX(ross!B$3:B$960,MATCH(A476,ross!B$3:B$960,1)+1))</f>
        <v>5.8585158277991223</v>
      </c>
      <c r="G476" s="3">
        <f t="shared" si="19"/>
        <v>1.0000000000000001E-30</v>
      </c>
      <c r="H476" s="9">
        <f>'18O'!C$29</f>
        <v>111.13333333333333</v>
      </c>
      <c r="I476" s="27">
        <v>1.0000000000000001E-5</v>
      </c>
      <c r="J476" s="8">
        <f t="shared" si="22"/>
        <v>2.3470395886364883E-5</v>
      </c>
      <c r="K476" s="8">
        <f t="shared" si="22"/>
        <v>8.4331314387639033E-8</v>
      </c>
      <c r="L476" s="8">
        <f t="shared" si="22"/>
        <v>2.7026629093031967E-7</v>
      </c>
      <c r="M476" s="8">
        <f t="shared" si="22"/>
        <v>1.6302604341997689E-8</v>
      </c>
      <c r="N476" s="3">
        <v>3.0000000000000001E-6</v>
      </c>
      <c r="O476" s="3">
        <v>5.0000000000000003E-10</v>
      </c>
    </row>
    <row r="477" spans="1:15" x14ac:dyDescent="0.35">
      <c r="A477">
        <v>475</v>
      </c>
      <c r="B477" s="39">
        <f t="shared" si="20"/>
        <v>-475</v>
      </c>
      <c r="C477" s="39">
        <v>0</v>
      </c>
      <c r="D477" s="39">
        <v>0</v>
      </c>
      <c r="E477" s="7">
        <f>FORECAST(A477,INDEX(ross!C$3:C$960,MATCH(A477,ross!B$3:B$960,1)):INDEX(ross!C$3:C$960,MATCH(A477,ross!B$3:B$960,1)+1),INDEX(ross!B$3:B$960,MATCH(A477,ross!B$3:B$960,1)):INDEX(ross!B$3:B$960,MATCH(A477,ross!B$3:B$960,1)+1))-0.08</f>
        <v>25.971953849999998</v>
      </c>
      <c r="F477" s="7">
        <f>FORECAST(A477,INDEX(ross!I$3:I$960,MATCH(A477,ross!B$3:B$960,1)):INDEX(ross!I$3:I$960,MATCH(A477,ross!B$3:B$960,1)+1),INDEX(ross!B$3:B$960,MATCH(A477,ross!B$3:B$960,1)):INDEX(ross!B$3:B$960,MATCH(A477,ross!B$3:B$960,1)+1))</f>
        <v>5.8601180658336283</v>
      </c>
      <c r="G477" s="3">
        <f t="shared" si="19"/>
        <v>1.0000000000000001E-30</v>
      </c>
      <c r="H477" s="9">
        <f>'18O'!C$29</f>
        <v>111.13333333333333</v>
      </c>
      <c r="I477" s="27">
        <v>1.0000000000000001E-5</v>
      </c>
      <c r="J477" s="8">
        <f t="shared" si="22"/>
        <v>2.3470395886364883E-5</v>
      </c>
      <c r="K477" s="8">
        <f t="shared" si="22"/>
        <v>8.4331314387639033E-8</v>
      </c>
      <c r="L477" s="8">
        <f t="shared" si="22"/>
        <v>2.7026629093031967E-7</v>
      </c>
      <c r="M477" s="8">
        <f t="shared" si="22"/>
        <v>1.6302604341997689E-8</v>
      </c>
      <c r="N477" s="3">
        <v>3.0000000000000001E-6</v>
      </c>
      <c r="O477" s="3">
        <v>5.0000000000000003E-10</v>
      </c>
    </row>
    <row r="478" spans="1:15" x14ac:dyDescent="0.35">
      <c r="A478">
        <v>476</v>
      </c>
      <c r="B478" s="39">
        <f t="shared" si="20"/>
        <v>-476</v>
      </c>
      <c r="C478" s="39">
        <v>0</v>
      </c>
      <c r="D478" s="39">
        <v>0</v>
      </c>
      <c r="E478" s="7">
        <f>FORECAST(A478,INDEX(ross!C$3:C$960,MATCH(A478,ross!B$3:B$960,1)):INDEX(ross!C$3:C$960,MATCH(A478,ross!B$3:B$960,1)+1),INDEX(ross!B$3:B$960,MATCH(A478,ross!B$3:B$960,1)):INDEX(ross!B$3:B$960,MATCH(A478,ross!B$3:B$960,1)+1))-0.08</f>
        <v>25.975794350000001</v>
      </c>
      <c r="F478" s="7">
        <f>FORECAST(A478,INDEX(ross!I$3:I$960,MATCH(A478,ross!B$3:B$960,1)):INDEX(ross!I$3:I$960,MATCH(A478,ross!B$3:B$960,1)+1),INDEX(ross!B$3:B$960,MATCH(A478,ross!B$3:B$960,1)):INDEX(ross!B$3:B$960,MATCH(A478,ross!B$3:B$960,1)+1))</f>
        <v>5.8597153065404193</v>
      </c>
      <c r="G478" s="3">
        <f t="shared" si="19"/>
        <v>1.0000000000000001E-30</v>
      </c>
      <c r="H478" s="9">
        <f>'18O'!C$29</f>
        <v>111.13333333333333</v>
      </c>
      <c r="I478" s="27">
        <v>1.0000000000000001E-5</v>
      </c>
      <c r="J478" s="8">
        <f t="shared" si="22"/>
        <v>2.3470395886364883E-5</v>
      </c>
      <c r="K478" s="8">
        <f t="shared" si="22"/>
        <v>8.4331314387639033E-8</v>
      </c>
      <c r="L478" s="8">
        <f t="shared" si="22"/>
        <v>2.7026629093031967E-7</v>
      </c>
      <c r="M478" s="8">
        <f t="shared" si="22"/>
        <v>1.6302604341997689E-8</v>
      </c>
      <c r="N478" s="3">
        <v>3.0000000000000001E-6</v>
      </c>
      <c r="O478" s="3">
        <v>5.0000000000000003E-10</v>
      </c>
    </row>
    <row r="479" spans="1:15" x14ac:dyDescent="0.35">
      <c r="A479">
        <v>477</v>
      </c>
      <c r="B479" s="39">
        <f t="shared" si="20"/>
        <v>-477</v>
      </c>
      <c r="C479" s="39">
        <v>0</v>
      </c>
      <c r="D479" s="39">
        <v>0</v>
      </c>
      <c r="E479" s="7">
        <f>FORECAST(A479,INDEX(ross!C$3:C$960,MATCH(A479,ross!B$3:B$960,1)):INDEX(ross!C$3:C$960,MATCH(A479,ross!B$3:B$960,1)+1),INDEX(ross!B$3:B$960,MATCH(A479,ross!B$3:B$960,1)):INDEX(ross!B$3:B$960,MATCH(A479,ross!B$3:B$960,1)+1))-0.08</f>
        <v>25.969521950000001</v>
      </c>
      <c r="F479" s="7">
        <f>FORECAST(A479,INDEX(ross!I$3:I$960,MATCH(A479,ross!B$3:B$960,1)):INDEX(ross!I$3:I$960,MATCH(A479,ross!B$3:B$960,1)+1),INDEX(ross!B$3:B$960,MATCH(A479,ross!B$3:B$960,1)):INDEX(ross!B$3:B$960,MATCH(A479,ross!B$3:B$960,1)+1))</f>
        <v>5.8594882497202221</v>
      </c>
      <c r="G479" s="3">
        <f t="shared" si="19"/>
        <v>1.0000000000000001E-30</v>
      </c>
      <c r="H479" s="9">
        <f>'18O'!C$29</f>
        <v>111.13333333333333</v>
      </c>
      <c r="I479" s="27">
        <v>1.0000000000000001E-5</v>
      </c>
      <c r="J479" s="8">
        <f t="shared" si="22"/>
        <v>2.3470395886364883E-5</v>
      </c>
      <c r="K479" s="8">
        <f t="shared" si="22"/>
        <v>8.4331314387639033E-8</v>
      </c>
      <c r="L479" s="8">
        <f t="shared" si="22"/>
        <v>2.7026629093031967E-7</v>
      </c>
      <c r="M479" s="8">
        <f t="shared" si="22"/>
        <v>1.6302604341997689E-8</v>
      </c>
      <c r="N479" s="3">
        <v>3.0000000000000001E-6</v>
      </c>
      <c r="O479" s="3">
        <v>5.0000000000000003E-10</v>
      </c>
    </row>
    <row r="480" spans="1:15" x14ac:dyDescent="0.35">
      <c r="A480">
        <v>478</v>
      </c>
      <c r="B480" s="39">
        <f t="shared" si="20"/>
        <v>-478</v>
      </c>
      <c r="C480" s="39">
        <v>0</v>
      </c>
      <c r="D480" s="39">
        <v>0</v>
      </c>
      <c r="E480" s="7">
        <f>FORECAST(A480,INDEX(ross!C$3:C$960,MATCH(A480,ross!B$3:B$960,1)):INDEX(ross!C$3:C$960,MATCH(A480,ross!B$3:B$960,1)+1),INDEX(ross!B$3:B$960,MATCH(A480,ross!B$3:B$960,1)):INDEX(ross!B$3:B$960,MATCH(A480,ross!B$3:B$960,1)+1))-0.08</f>
        <v>25.967515970000001</v>
      </c>
      <c r="F480" s="7">
        <f>FORECAST(A480,INDEX(ross!I$3:I$960,MATCH(A480,ross!B$3:B$960,1)):INDEX(ross!I$3:I$960,MATCH(A480,ross!B$3:B$960,1)+1),INDEX(ross!B$3:B$960,MATCH(A480,ross!B$3:B$960,1)):INDEX(ross!B$3:B$960,MATCH(A480,ross!B$3:B$960,1)+1))</f>
        <v>5.8622470005915508</v>
      </c>
      <c r="G480" s="3">
        <f t="shared" si="19"/>
        <v>1.0000000000000001E-30</v>
      </c>
      <c r="H480" s="9">
        <f>'18O'!C$29</f>
        <v>111.13333333333333</v>
      </c>
      <c r="I480" s="27">
        <v>1.0000000000000001E-5</v>
      </c>
      <c r="J480" s="8">
        <f t="shared" si="22"/>
        <v>2.3470395886364883E-5</v>
      </c>
      <c r="K480" s="8">
        <f t="shared" si="22"/>
        <v>8.4331314387639033E-8</v>
      </c>
      <c r="L480" s="8">
        <f t="shared" si="22"/>
        <v>2.7026629093031967E-7</v>
      </c>
      <c r="M480" s="8">
        <f t="shared" si="22"/>
        <v>1.6302604341997689E-8</v>
      </c>
      <c r="N480" s="3">
        <v>3.0000000000000001E-6</v>
      </c>
      <c r="O480" s="3">
        <v>5.0000000000000003E-10</v>
      </c>
    </row>
    <row r="482" spans="5:5" x14ac:dyDescent="0.35">
      <c r="E482" t="s">
        <v>39</v>
      </c>
    </row>
    <row r="483" spans="5:5" x14ac:dyDescent="0.35">
      <c r="E48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7"/>
  <sheetViews>
    <sheetView workbookViewId="0">
      <selection activeCell="E2" sqref="E2"/>
    </sheetView>
  </sheetViews>
  <sheetFormatPr defaultRowHeight="14.5" x14ac:dyDescent="0.35"/>
  <cols>
    <col min="10" max="10" width="11.08984375" bestFit="1" customWidth="1"/>
  </cols>
  <sheetData>
    <row r="1" spans="1:15" x14ac:dyDescent="0.35"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22</v>
      </c>
      <c r="H1" s="41" t="s">
        <v>23</v>
      </c>
      <c r="I1" s="41" t="s">
        <v>38</v>
      </c>
      <c r="J1" s="41" t="s">
        <v>27</v>
      </c>
      <c r="K1" s="41" t="s">
        <v>28</v>
      </c>
      <c r="L1" s="41" t="s">
        <v>29</v>
      </c>
      <c r="M1" s="41" t="s">
        <v>30</v>
      </c>
      <c r="N1" s="41" t="s">
        <v>5</v>
      </c>
      <c r="O1" s="41" t="s">
        <v>6</v>
      </c>
    </row>
    <row r="2" spans="1:15" x14ac:dyDescent="0.35">
      <c r="A2">
        <v>0</v>
      </c>
      <c r="B2" s="41">
        <v>0</v>
      </c>
      <c r="C2" s="41">
        <v>0</v>
      </c>
      <c r="D2" s="41">
        <v>0</v>
      </c>
      <c r="E2" s="9">
        <v>23</v>
      </c>
      <c r="F2" s="9">
        <v>3</v>
      </c>
      <c r="G2" s="3">
        <v>1.0000000000000001E-30</v>
      </c>
      <c r="H2" s="9">
        <f>AVERAGE('Init cond'!H$2:H$480)</f>
        <v>111.33847633916317</v>
      </c>
      <c r="I2" s="9">
        <v>1</v>
      </c>
      <c r="J2" s="3">
        <v>0</v>
      </c>
      <c r="K2" s="3">
        <v>0</v>
      </c>
      <c r="L2" s="3">
        <v>0</v>
      </c>
      <c r="M2" s="3">
        <v>0</v>
      </c>
      <c r="N2" s="3">
        <v>3.0000000000000001E-6</v>
      </c>
      <c r="O2" s="3">
        <v>5.0000000000000003E-10</v>
      </c>
    </row>
    <row r="3" spans="1:15" x14ac:dyDescent="0.35">
      <c r="A3">
        <v>1</v>
      </c>
      <c r="B3" s="41">
        <f>-A3</f>
        <v>-1</v>
      </c>
      <c r="C3" s="41">
        <v>0</v>
      </c>
      <c r="D3" s="41">
        <v>0</v>
      </c>
      <c r="E3" s="9">
        <v>23</v>
      </c>
      <c r="F3" s="9">
        <v>3</v>
      </c>
      <c r="G3" s="3">
        <v>1.0000000000000001E-30</v>
      </c>
      <c r="H3" s="9">
        <f>AVERAGE('Init cond'!H$2:H$480)</f>
        <v>111.33847633916317</v>
      </c>
      <c r="I3" s="9">
        <v>1</v>
      </c>
      <c r="J3" s="3">
        <v>0</v>
      </c>
      <c r="K3" s="3">
        <v>0</v>
      </c>
      <c r="L3" s="3">
        <v>0</v>
      </c>
      <c r="M3" s="3">
        <v>0</v>
      </c>
      <c r="N3" s="3">
        <v>3.0000000000000001E-6</v>
      </c>
      <c r="O3" s="3">
        <v>5.0000000000000003E-10</v>
      </c>
    </row>
    <row r="4" spans="1:15" x14ac:dyDescent="0.35">
      <c r="A4">
        <v>2</v>
      </c>
      <c r="B4" s="41">
        <f t="shared" ref="B4:B67" si="0">-A4</f>
        <v>-2</v>
      </c>
      <c r="C4" s="41">
        <v>0</v>
      </c>
      <c r="D4" s="41">
        <v>0</v>
      </c>
      <c r="E4" s="9">
        <v>23</v>
      </c>
      <c r="F4" s="9">
        <v>3</v>
      </c>
      <c r="G4" s="3">
        <v>1.0000000000000001E-30</v>
      </c>
      <c r="H4" s="9">
        <f>AVERAGE('Init cond'!H$2:H$480)</f>
        <v>111.33847633916317</v>
      </c>
      <c r="I4" s="9">
        <v>1</v>
      </c>
      <c r="J4" s="3">
        <v>0</v>
      </c>
      <c r="K4" s="3">
        <v>0</v>
      </c>
      <c r="L4" s="3">
        <v>0</v>
      </c>
      <c r="M4" s="3">
        <v>0</v>
      </c>
      <c r="N4" s="3">
        <v>3.0000000000000001E-6</v>
      </c>
      <c r="O4" s="3">
        <v>5.0000000000000003E-10</v>
      </c>
    </row>
    <row r="5" spans="1:15" x14ac:dyDescent="0.35">
      <c r="A5">
        <v>3</v>
      </c>
      <c r="B5" s="41">
        <f t="shared" si="0"/>
        <v>-3</v>
      </c>
      <c r="C5" s="41">
        <v>0</v>
      </c>
      <c r="D5" s="41">
        <v>0</v>
      </c>
      <c r="E5" s="9">
        <v>23</v>
      </c>
      <c r="F5" s="9">
        <v>3</v>
      </c>
      <c r="G5" s="3">
        <v>1.0000000000000001E-30</v>
      </c>
      <c r="H5" s="9">
        <f>AVERAGE('Init cond'!H$2:H$480)</f>
        <v>111.33847633916317</v>
      </c>
      <c r="I5" s="9">
        <v>1</v>
      </c>
      <c r="J5" s="3">
        <v>0</v>
      </c>
      <c r="K5" s="3">
        <v>0</v>
      </c>
      <c r="L5" s="3">
        <v>0</v>
      </c>
      <c r="M5" s="3">
        <v>0</v>
      </c>
      <c r="N5" s="3">
        <v>3.0000000000000001E-6</v>
      </c>
      <c r="O5" s="3">
        <v>5.0000000000000003E-10</v>
      </c>
    </row>
    <row r="6" spans="1:15" x14ac:dyDescent="0.35">
      <c r="A6">
        <v>4</v>
      </c>
      <c r="B6" s="41">
        <f t="shared" si="0"/>
        <v>-4</v>
      </c>
      <c r="C6" s="41">
        <v>0</v>
      </c>
      <c r="D6" s="41">
        <v>0</v>
      </c>
      <c r="E6" s="9">
        <v>23</v>
      </c>
      <c r="F6" s="9">
        <v>3</v>
      </c>
      <c r="G6" s="3">
        <v>1.0000000000000001E-30</v>
      </c>
      <c r="H6" s="9">
        <f>AVERAGE('Init cond'!H$2:H$480)</f>
        <v>111.33847633916317</v>
      </c>
      <c r="I6" s="9">
        <v>1</v>
      </c>
      <c r="J6" s="3">
        <v>0</v>
      </c>
      <c r="K6" s="3">
        <v>0</v>
      </c>
      <c r="L6" s="3">
        <v>0</v>
      </c>
      <c r="M6" s="3">
        <v>0</v>
      </c>
      <c r="N6" s="3">
        <v>3.0000000000000001E-6</v>
      </c>
      <c r="O6" s="3">
        <v>5.0000000000000003E-10</v>
      </c>
    </row>
    <row r="7" spans="1:15" x14ac:dyDescent="0.35">
      <c r="A7">
        <v>5</v>
      </c>
      <c r="B7" s="41">
        <f t="shared" si="0"/>
        <v>-5</v>
      </c>
      <c r="C7" s="41">
        <v>0</v>
      </c>
      <c r="D7" s="41">
        <v>0</v>
      </c>
      <c r="E7" s="9">
        <v>23</v>
      </c>
      <c r="F7" s="9">
        <v>3</v>
      </c>
      <c r="G7" s="3">
        <v>1.0000000000000001E-30</v>
      </c>
      <c r="H7" s="9">
        <f>AVERAGE('Init cond'!H$2:H$480)</f>
        <v>111.33847633916317</v>
      </c>
      <c r="I7" s="9">
        <v>1</v>
      </c>
      <c r="J7" s="3">
        <v>0</v>
      </c>
      <c r="K7" s="3">
        <v>0</v>
      </c>
      <c r="L7" s="3">
        <v>0</v>
      </c>
      <c r="M7" s="3">
        <v>0</v>
      </c>
      <c r="N7" s="3">
        <v>3.0000000000000001E-6</v>
      </c>
      <c r="O7" s="3">
        <v>5.0000000000000003E-10</v>
      </c>
    </row>
    <row r="8" spans="1:15" x14ac:dyDescent="0.35">
      <c r="A8">
        <v>6</v>
      </c>
      <c r="B8" s="41">
        <f t="shared" si="0"/>
        <v>-6</v>
      </c>
      <c r="C8" s="41">
        <v>0</v>
      </c>
      <c r="D8" s="41">
        <v>0</v>
      </c>
      <c r="E8" s="9">
        <v>23</v>
      </c>
      <c r="F8" s="9">
        <v>3</v>
      </c>
      <c r="G8" s="3">
        <v>1.0000000000000001E-30</v>
      </c>
      <c r="H8" s="9">
        <f>AVERAGE('Init cond'!H$2:H$480)</f>
        <v>111.33847633916317</v>
      </c>
      <c r="I8" s="9">
        <v>1</v>
      </c>
      <c r="J8" s="3">
        <v>0</v>
      </c>
      <c r="K8" s="3">
        <v>0</v>
      </c>
      <c r="L8" s="3">
        <v>0</v>
      </c>
      <c r="M8" s="3">
        <v>0</v>
      </c>
      <c r="N8" s="3">
        <v>3.0000000000000001E-6</v>
      </c>
      <c r="O8" s="3">
        <v>5.0000000000000003E-10</v>
      </c>
    </row>
    <row r="9" spans="1:15" x14ac:dyDescent="0.35">
      <c r="A9">
        <v>7</v>
      </c>
      <c r="B9" s="41">
        <f t="shared" si="0"/>
        <v>-7</v>
      </c>
      <c r="C9" s="41">
        <v>0</v>
      </c>
      <c r="D9" s="41">
        <v>0</v>
      </c>
      <c r="E9" s="9">
        <v>23</v>
      </c>
      <c r="F9" s="9">
        <v>3</v>
      </c>
      <c r="G9" s="3">
        <v>1.0000000000000001E-30</v>
      </c>
      <c r="H9" s="9">
        <f>AVERAGE('Init cond'!H$2:H$480)</f>
        <v>111.33847633916317</v>
      </c>
      <c r="I9" s="9">
        <v>1</v>
      </c>
      <c r="J9" s="3">
        <v>0</v>
      </c>
      <c r="K9" s="3">
        <v>0</v>
      </c>
      <c r="L9" s="3">
        <v>0</v>
      </c>
      <c r="M9" s="3">
        <v>0</v>
      </c>
      <c r="N9" s="3">
        <v>3.0000000000000001E-6</v>
      </c>
      <c r="O9" s="3">
        <v>5.0000000000000003E-10</v>
      </c>
    </row>
    <row r="10" spans="1:15" x14ac:dyDescent="0.35">
      <c r="A10">
        <v>8</v>
      </c>
      <c r="B10" s="41">
        <f t="shared" si="0"/>
        <v>-8</v>
      </c>
      <c r="C10" s="41">
        <v>0</v>
      </c>
      <c r="D10" s="41">
        <v>0</v>
      </c>
      <c r="E10" s="9">
        <v>23</v>
      </c>
      <c r="F10" s="9">
        <v>3</v>
      </c>
      <c r="G10" s="3">
        <v>1.0000000000000001E-30</v>
      </c>
      <c r="H10" s="9">
        <f>AVERAGE('Init cond'!H$2:H$480)</f>
        <v>111.33847633916317</v>
      </c>
      <c r="I10" s="9">
        <v>1</v>
      </c>
      <c r="J10" s="3">
        <v>0</v>
      </c>
      <c r="K10" s="3">
        <v>0</v>
      </c>
      <c r="L10" s="3">
        <v>0</v>
      </c>
      <c r="M10" s="3">
        <v>0</v>
      </c>
      <c r="N10" s="3">
        <v>3.0000000000000001E-6</v>
      </c>
      <c r="O10" s="3">
        <v>5.0000000000000003E-10</v>
      </c>
    </row>
    <row r="11" spans="1:15" x14ac:dyDescent="0.35">
      <c r="A11">
        <v>9</v>
      </c>
      <c r="B11" s="41">
        <f t="shared" si="0"/>
        <v>-9</v>
      </c>
      <c r="C11" s="41">
        <v>0</v>
      </c>
      <c r="D11" s="41">
        <v>0</v>
      </c>
      <c r="E11" s="9">
        <v>23</v>
      </c>
      <c r="F11" s="9">
        <v>3</v>
      </c>
      <c r="G11" s="3">
        <v>1.0000000000000001E-30</v>
      </c>
      <c r="H11" s="9">
        <f>AVERAGE('Init cond'!H$2:H$480)</f>
        <v>111.33847633916317</v>
      </c>
      <c r="I11" s="9">
        <v>1</v>
      </c>
      <c r="J11" s="3">
        <v>0</v>
      </c>
      <c r="K11" s="3">
        <v>0</v>
      </c>
      <c r="L11" s="3">
        <v>0</v>
      </c>
      <c r="M11" s="3">
        <v>0</v>
      </c>
      <c r="N11" s="3">
        <v>3.0000000000000001E-6</v>
      </c>
      <c r="O11" s="3">
        <v>5.0000000000000003E-10</v>
      </c>
    </row>
    <row r="12" spans="1:15" x14ac:dyDescent="0.35">
      <c r="A12">
        <v>10</v>
      </c>
      <c r="B12" s="41">
        <f t="shared" si="0"/>
        <v>-10</v>
      </c>
      <c r="C12" s="41">
        <v>0</v>
      </c>
      <c r="D12" s="41">
        <v>0</v>
      </c>
      <c r="E12" s="9">
        <v>23</v>
      </c>
      <c r="F12" s="9">
        <v>3</v>
      </c>
      <c r="G12" s="3">
        <v>1.0000000000000001E-30</v>
      </c>
      <c r="H12" s="9">
        <f>AVERAGE('Init cond'!H$2:H$480)</f>
        <v>111.33847633916317</v>
      </c>
      <c r="I12" s="9">
        <v>1</v>
      </c>
      <c r="J12" s="3">
        <v>0</v>
      </c>
      <c r="K12" s="3">
        <v>0</v>
      </c>
      <c r="L12" s="3">
        <v>0</v>
      </c>
      <c r="M12" s="3">
        <v>0</v>
      </c>
      <c r="N12" s="3">
        <v>3.0000000000000001E-6</v>
      </c>
      <c r="O12" s="3">
        <v>5.0000000000000003E-10</v>
      </c>
    </row>
    <row r="13" spans="1:15" x14ac:dyDescent="0.35">
      <c r="A13">
        <v>11</v>
      </c>
      <c r="B13" s="41">
        <f t="shared" si="0"/>
        <v>-11</v>
      </c>
      <c r="C13" s="41">
        <v>0</v>
      </c>
      <c r="D13" s="41">
        <v>0</v>
      </c>
      <c r="E13" s="9">
        <v>23</v>
      </c>
      <c r="F13" s="9">
        <v>3</v>
      </c>
      <c r="G13" s="3">
        <v>1.0000000000000001E-30</v>
      </c>
      <c r="H13" s="9">
        <f>AVERAGE('Init cond'!H$2:H$480)</f>
        <v>111.33847633916317</v>
      </c>
      <c r="I13" s="9">
        <v>1</v>
      </c>
      <c r="J13" s="3">
        <v>0</v>
      </c>
      <c r="K13" s="3">
        <v>0</v>
      </c>
      <c r="L13" s="3">
        <v>0</v>
      </c>
      <c r="M13" s="3">
        <v>0</v>
      </c>
      <c r="N13" s="3">
        <v>3.0000000000000001E-6</v>
      </c>
      <c r="O13" s="3">
        <v>5.0000000000000003E-10</v>
      </c>
    </row>
    <row r="14" spans="1:15" x14ac:dyDescent="0.35">
      <c r="A14">
        <v>12</v>
      </c>
      <c r="B14" s="41">
        <f t="shared" si="0"/>
        <v>-12</v>
      </c>
      <c r="C14" s="41">
        <v>0</v>
      </c>
      <c r="D14" s="41">
        <v>0</v>
      </c>
      <c r="E14" s="9">
        <v>23</v>
      </c>
      <c r="F14" s="9">
        <v>3</v>
      </c>
      <c r="G14" s="3">
        <v>1.0000000000000001E-30</v>
      </c>
      <c r="H14" s="9">
        <f>AVERAGE('Init cond'!H$2:H$480)</f>
        <v>111.33847633916317</v>
      </c>
      <c r="I14" s="9">
        <v>1</v>
      </c>
      <c r="J14" s="3">
        <v>0</v>
      </c>
      <c r="K14" s="3">
        <v>0</v>
      </c>
      <c r="L14" s="3">
        <v>0</v>
      </c>
      <c r="M14" s="3">
        <v>0</v>
      </c>
      <c r="N14" s="3">
        <v>3.0000000000000001E-6</v>
      </c>
      <c r="O14" s="3">
        <v>5.0000000000000003E-10</v>
      </c>
    </row>
    <row r="15" spans="1:15" x14ac:dyDescent="0.35">
      <c r="A15">
        <v>13</v>
      </c>
      <c r="B15" s="41">
        <f t="shared" si="0"/>
        <v>-13</v>
      </c>
      <c r="C15" s="41">
        <v>0</v>
      </c>
      <c r="D15" s="41">
        <v>0</v>
      </c>
      <c r="E15" s="9">
        <v>23</v>
      </c>
      <c r="F15" s="9">
        <v>3</v>
      </c>
      <c r="G15" s="3">
        <v>1.0000000000000001E-30</v>
      </c>
      <c r="H15" s="9">
        <f>AVERAGE('Init cond'!H$2:H$480)</f>
        <v>111.33847633916317</v>
      </c>
      <c r="I15" s="9">
        <v>1</v>
      </c>
      <c r="J15" s="3">
        <v>0</v>
      </c>
      <c r="K15" s="3">
        <v>0</v>
      </c>
      <c r="L15" s="3">
        <v>0</v>
      </c>
      <c r="M15" s="3">
        <v>0</v>
      </c>
      <c r="N15" s="3">
        <v>3.0000000000000001E-6</v>
      </c>
      <c r="O15" s="3">
        <v>5.0000000000000003E-10</v>
      </c>
    </row>
    <row r="16" spans="1:15" x14ac:dyDescent="0.35">
      <c r="A16">
        <v>14</v>
      </c>
      <c r="B16" s="41">
        <f t="shared" si="0"/>
        <v>-14</v>
      </c>
      <c r="C16" s="41">
        <v>0</v>
      </c>
      <c r="D16" s="41">
        <v>0</v>
      </c>
      <c r="E16" s="9">
        <v>23</v>
      </c>
      <c r="F16" s="9">
        <v>3</v>
      </c>
      <c r="G16" s="3">
        <v>1.0000000000000001E-30</v>
      </c>
      <c r="H16" s="9">
        <f>AVERAGE('Init cond'!H$2:H$480)</f>
        <v>111.33847633916317</v>
      </c>
      <c r="I16" s="9">
        <v>1</v>
      </c>
      <c r="J16" s="3">
        <v>0</v>
      </c>
      <c r="K16" s="3">
        <v>0</v>
      </c>
      <c r="L16" s="3">
        <v>0</v>
      </c>
      <c r="M16" s="3">
        <v>0</v>
      </c>
      <c r="N16" s="3">
        <v>3.0000000000000001E-6</v>
      </c>
      <c r="O16" s="3">
        <v>5.0000000000000003E-10</v>
      </c>
    </row>
    <row r="17" spans="1:15" x14ac:dyDescent="0.35">
      <c r="A17">
        <v>15</v>
      </c>
      <c r="B17" s="41">
        <f t="shared" si="0"/>
        <v>-15</v>
      </c>
      <c r="C17" s="41">
        <v>0</v>
      </c>
      <c r="D17" s="41">
        <v>0</v>
      </c>
      <c r="E17" s="9">
        <v>23</v>
      </c>
      <c r="F17" s="9">
        <v>3</v>
      </c>
      <c r="G17" s="3">
        <v>1.0000000000000001E-30</v>
      </c>
      <c r="H17" s="9">
        <f>AVERAGE('Init cond'!H$2:H$480)</f>
        <v>111.33847633916317</v>
      </c>
      <c r="I17" s="9">
        <v>1</v>
      </c>
      <c r="J17" s="3">
        <v>0</v>
      </c>
      <c r="K17" s="3">
        <v>0</v>
      </c>
      <c r="L17" s="3">
        <v>0</v>
      </c>
      <c r="M17" s="3">
        <v>0</v>
      </c>
      <c r="N17" s="3">
        <v>3.0000000000000001E-6</v>
      </c>
      <c r="O17" s="3">
        <v>5.0000000000000003E-10</v>
      </c>
    </row>
    <row r="18" spans="1:15" x14ac:dyDescent="0.35">
      <c r="A18">
        <v>16</v>
      </c>
      <c r="B18" s="41">
        <f t="shared" si="0"/>
        <v>-16</v>
      </c>
      <c r="C18" s="41">
        <v>0</v>
      </c>
      <c r="D18" s="41">
        <v>0</v>
      </c>
      <c r="E18" s="9">
        <v>23</v>
      </c>
      <c r="F18" s="9">
        <v>3</v>
      </c>
      <c r="G18" s="3">
        <v>1.0000000000000001E-30</v>
      </c>
      <c r="H18" s="9">
        <f>AVERAGE('Init cond'!H$2:H$480)</f>
        <v>111.33847633916317</v>
      </c>
      <c r="I18" s="9">
        <v>1</v>
      </c>
      <c r="J18" s="3">
        <v>0</v>
      </c>
      <c r="K18" s="3">
        <v>0</v>
      </c>
      <c r="L18" s="3">
        <v>0</v>
      </c>
      <c r="M18" s="3">
        <v>0</v>
      </c>
      <c r="N18" s="3">
        <v>3.0000000000000001E-6</v>
      </c>
      <c r="O18" s="3">
        <v>5.0000000000000003E-10</v>
      </c>
    </row>
    <row r="19" spans="1:15" x14ac:dyDescent="0.35">
      <c r="A19">
        <v>17</v>
      </c>
      <c r="B19" s="41">
        <f t="shared" si="0"/>
        <v>-17</v>
      </c>
      <c r="C19" s="41">
        <v>0</v>
      </c>
      <c r="D19" s="41">
        <v>0</v>
      </c>
      <c r="E19" s="9">
        <v>23</v>
      </c>
      <c r="F19" s="9">
        <v>3</v>
      </c>
      <c r="G19" s="3">
        <v>1.0000000000000001E-30</v>
      </c>
      <c r="H19" s="9">
        <f>AVERAGE('Init cond'!H$2:H$480)</f>
        <v>111.33847633916317</v>
      </c>
      <c r="I19" s="9">
        <v>1</v>
      </c>
      <c r="J19" s="3">
        <v>0</v>
      </c>
      <c r="K19" s="3">
        <v>0</v>
      </c>
      <c r="L19" s="3">
        <v>0</v>
      </c>
      <c r="M19" s="3">
        <v>0</v>
      </c>
      <c r="N19" s="3">
        <v>3.0000000000000001E-6</v>
      </c>
      <c r="O19" s="3">
        <v>5.0000000000000003E-10</v>
      </c>
    </row>
    <row r="20" spans="1:15" x14ac:dyDescent="0.35">
      <c r="A20">
        <v>18</v>
      </c>
      <c r="B20" s="41">
        <f t="shared" si="0"/>
        <v>-18</v>
      </c>
      <c r="C20" s="41">
        <v>0</v>
      </c>
      <c r="D20" s="41">
        <v>0</v>
      </c>
      <c r="E20" s="9">
        <v>23</v>
      </c>
      <c r="F20" s="9">
        <v>3</v>
      </c>
      <c r="G20" s="3">
        <v>1.0000000000000001E-30</v>
      </c>
      <c r="H20" s="9">
        <f>AVERAGE('Init cond'!H$2:H$480)</f>
        <v>111.33847633916317</v>
      </c>
      <c r="I20" s="9">
        <v>1</v>
      </c>
      <c r="J20" s="3">
        <v>0</v>
      </c>
      <c r="K20" s="3">
        <v>0</v>
      </c>
      <c r="L20" s="3">
        <v>0</v>
      </c>
      <c r="M20" s="3">
        <v>0</v>
      </c>
      <c r="N20" s="3">
        <v>3.0000000000000001E-6</v>
      </c>
      <c r="O20" s="3">
        <v>5.0000000000000003E-10</v>
      </c>
    </row>
    <row r="21" spans="1:15" x14ac:dyDescent="0.35">
      <c r="A21">
        <v>19</v>
      </c>
      <c r="B21" s="41">
        <f t="shared" si="0"/>
        <v>-19</v>
      </c>
      <c r="C21" s="41">
        <v>0</v>
      </c>
      <c r="D21" s="41">
        <v>0</v>
      </c>
      <c r="E21" s="9">
        <v>23</v>
      </c>
      <c r="F21" s="9">
        <v>3</v>
      </c>
      <c r="G21" s="3">
        <v>1.0000000000000001E-30</v>
      </c>
      <c r="H21" s="9">
        <f>AVERAGE('Init cond'!H$2:H$480)</f>
        <v>111.33847633916317</v>
      </c>
      <c r="I21" s="9">
        <v>1</v>
      </c>
      <c r="J21" s="3">
        <v>0</v>
      </c>
      <c r="K21" s="3">
        <v>0</v>
      </c>
      <c r="L21" s="3">
        <v>0</v>
      </c>
      <c r="M21" s="3">
        <v>0</v>
      </c>
      <c r="N21" s="3">
        <v>3.0000000000000001E-6</v>
      </c>
      <c r="O21" s="3">
        <v>5.0000000000000003E-10</v>
      </c>
    </row>
    <row r="22" spans="1:15" x14ac:dyDescent="0.35">
      <c r="A22">
        <v>20</v>
      </c>
      <c r="B22" s="41">
        <f t="shared" si="0"/>
        <v>-20</v>
      </c>
      <c r="C22" s="41">
        <v>0</v>
      </c>
      <c r="D22" s="41">
        <v>0</v>
      </c>
      <c r="E22" s="9">
        <v>23</v>
      </c>
      <c r="F22" s="9">
        <v>3</v>
      </c>
      <c r="G22" s="3">
        <v>1.0000000000000001E-30</v>
      </c>
      <c r="H22" s="9">
        <f>AVERAGE('Init cond'!H$2:H$480)</f>
        <v>111.33847633916317</v>
      </c>
      <c r="I22" s="9">
        <v>1</v>
      </c>
      <c r="J22" s="3">
        <v>0</v>
      </c>
      <c r="K22" s="3">
        <v>0</v>
      </c>
      <c r="L22" s="3">
        <v>0</v>
      </c>
      <c r="M22" s="3">
        <v>0</v>
      </c>
      <c r="N22" s="3">
        <v>3.0000000000000001E-6</v>
      </c>
      <c r="O22" s="3">
        <v>5.0000000000000003E-10</v>
      </c>
    </row>
    <row r="23" spans="1:15" x14ac:dyDescent="0.35">
      <c r="A23">
        <v>21</v>
      </c>
      <c r="B23" s="41">
        <f t="shared" si="0"/>
        <v>-21</v>
      </c>
      <c r="C23" s="41">
        <v>0</v>
      </c>
      <c r="D23" s="41">
        <v>0</v>
      </c>
      <c r="E23" s="9">
        <v>23</v>
      </c>
      <c r="F23" s="9">
        <v>3</v>
      </c>
      <c r="G23" s="3">
        <v>1.0000000000000001E-30</v>
      </c>
      <c r="H23" s="9">
        <f>AVERAGE('Init cond'!H$2:H$480)</f>
        <v>111.33847633916317</v>
      </c>
      <c r="I23" s="9">
        <v>1</v>
      </c>
      <c r="J23" s="3">
        <v>0</v>
      </c>
      <c r="K23" s="3">
        <v>0</v>
      </c>
      <c r="L23" s="3">
        <v>0</v>
      </c>
      <c r="M23" s="3">
        <v>0</v>
      </c>
      <c r="N23" s="3">
        <v>3.0000000000000001E-6</v>
      </c>
      <c r="O23" s="3">
        <v>5.0000000000000003E-10</v>
      </c>
    </row>
    <row r="24" spans="1:15" x14ac:dyDescent="0.35">
      <c r="A24">
        <v>22</v>
      </c>
      <c r="B24" s="41">
        <f t="shared" si="0"/>
        <v>-22</v>
      </c>
      <c r="C24" s="41">
        <v>0</v>
      </c>
      <c r="D24" s="41">
        <v>0</v>
      </c>
      <c r="E24" s="9">
        <v>23</v>
      </c>
      <c r="F24" s="9">
        <v>3</v>
      </c>
      <c r="G24" s="3">
        <v>1.0000000000000001E-30</v>
      </c>
      <c r="H24" s="9">
        <f>AVERAGE('Init cond'!H$2:H$480)</f>
        <v>111.33847633916317</v>
      </c>
      <c r="I24" s="9">
        <v>1</v>
      </c>
      <c r="J24" s="3">
        <v>0</v>
      </c>
      <c r="K24" s="3">
        <v>0</v>
      </c>
      <c r="L24" s="3">
        <v>0</v>
      </c>
      <c r="M24" s="3">
        <v>0</v>
      </c>
      <c r="N24" s="3">
        <v>3.0000000000000001E-6</v>
      </c>
      <c r="O24" s="3">
        <v>5.0000000000000003E-10</v>
      </c>
    </row>
    <row r="25" spans="1:15" x14ac:dyDescent="0.35">
      <c r="A25">
        <v>23</v>
      </c>
      <c r="B25" s="41">
        <f t="shared" si="0"/>
        <v>-23</v>
      </c>
      <c r="C25" s="41">
        <v>0</v>
      </c>
      <c r="D25" s="41">
        <v>0</v>
      </c>
      <c r="E25" s="9">
        <v>23</v>
      </c>
      <c r="F25" s="9">
        <v>3</v>
      </c>
      <c r="G25" s="3">
        <v>1.0000000000000001E-30</v>
      </c>
      <c r="H25" s="9">
        <f>AVERAGE('Init cond'!H$2:H$480)</f>
        <v>111.33847633916317</v>
      </c>
      <c r="I25" s="9">
        <v>1</v>
      </c>
      <c r="J25" s="3">
        <v>0</v>
      </c>
      <c r="K25" s="3">
        <v>0</v>
      </c>
      <c r="L25" s="3">
        <v>0</v>
      </c>
      <c r="M25" s="3">
        <v>0</v>
      </c>
      <c r="N25" s="3">
        <v>3.0000000000000001E-6</v>
      </c>
      <c r="O25" s="3">
        <v>5.0000000000000003E-10</v>
      </c>
    </row>
    <row r="26" spans="1:15" x14ac:dyDescent="0.35">
      <c r="A26">
        <v>24</v>
      </c>
      <c r="B26" s="41">
        <f t="shared" si="0"/>
        <v>-24</v>
      </c>
      <c r="C26" s="41">
        <v>0</v>
      </c>
      <c r="D26" s="41">
        <v>0</v>
      </c>
      <c r="E26" s="9">
        <v>23</v>
      </c>
      <c r="F26" s="9">
        <v>3</v>
      </c>
      <c r="G26" s="3">
        <v>1.0000000000000001E-30</v>
      </c>
      <c r="H26" s="9">
        <f>AVERAGE('Init cond'!H$2:H$480)</f>
        <v>111.33847633916317</v>
      </c>
      <c r="I26" s="9">
        <v>1</v>
      </c>
      <c r="J26" s="3">
        <v>0</v>
      </c>
      <c r="K26" s="3">
        <v>0</v>
      </c>
      <c r="L26" s="3">
        <v>0</v>
      </c>
      <c r="M26" s="3">
        <v>0</v>
      </c>
      <c r="N26" s="3">
        <v>3.0000000000000001E-6</v>
      </c>
      <c r="O26" s="3">
        <v>5.0000000000000003E-10</v>
      </c>
    </row>
    <row r="27" spans="1:15" x14ac:dyDescent="0.35">
      <c r="A27">
        <v>25</v>
      </c>
      <c r="B27" s="41">
        <f t="shared" si="0"/>
        <v>-25</v>
      </c>
      <c r="C27" s="41">
        <v>0</v>
      </c>
      <c r="D27" s="41">
        <v>0</v>
      </c>
      <c r="E27" s="9">
        <v>23</v>
      </c>
      <c r="F27" s="9">
        <v>3</v>
      </c>
      <c r="G27" s="3">
        <v>1.0000000000000001E-30</v>
      </c>
      <c r="H27" s="9">
        <f>AVERAGE('Init cond'!H$2:H$480)</f>
        <v>111.33847633916317</v>
      </c>
      <c r="I27" s="9">
        <v>1</v>
      </c>
      <c r="J27" s="3">
        <v>0</v>
      </c>
      <c r="K27" s="3">
        <v>0</v>
      </c>
      <c r="L27" s="3">
        <v>0</v>
      </c>
      <c r="M27" s="3">
        <v>0</v>
      </c>
      <c r="N27" s="3">
        <v>3.0000000000000001E-6</v>
      </c>
      <c r="O27" s="3">
        <v>5.0000000000000003E-10</v>
      </c>
    </row>
    <row r="28" spans="1:15" x14ac:dyDescent="0.35">
      <c r="A28">
        <v>26</v>
      </c>
      <c r="B28" s="41">
        <f t="shared" si="0"/>
        <v>-26</v>
      </c>
      <c r="C28" s="41">
        <v>0</v>
      </c>
      <c r="D28" s="41">
        <v>0</v>
      </c>
      <c r="E28" s="9">
        <v>23</v>
      </c>
      <c r="F28" s="9">
        <v>3</v>
      </c>
      <c r="G28" s="3">
        <v>1.0000000000000001E-30</v>
      </c>
      <c r="H28" s="9">
        <f>AVERAGE('Init cond'!H$2:H$480)</f>
        <v>111.33847633916317</v>
      </c>
      <c r="I28" s="9">
        <v>1</v>
      </c>
      <c r="J28" s="3">
        <v>0</v>
      </c>
      <c r="K28" s="3">
        <v>0</v>
      </c>
      <c r="L28" s="3">
        <v>0</v>
      </c>
      <c r="M28" s="3">
        <v>0</v>
      </c>
      <c r="N28" s="3">
        <v>3.0000000000000001E-6</v>
      </c>
      <c r="O28" s="3">
        <v>5.0000000000000003E-10</v>
      </c>
    </row>
    <row r="29" spans="1:15" x14ac:dyDescent="0.35">
      <c r="A29">
        <v>27</v>
      </c>
      <c r="B29" s="41">
        <f t="shared" si="0"/>
        <v>-27</v>
      </c>
      <c r="C29" s="41">
        <v>0</v>
      </c>
      <c r="D29" s="41">
        <v>0</v>
      </c>
      <c r="E29" s="9">
        <v>23</v>
      </c>
      <c r="F29" s="9">
        <v>3</v>
      </c>
      <c r="G29" s="3">
        <v>1.0000000000000001E-30</v>
      </c>
      <c r="H29" s="9">
        <f>AVERAGE('Init cond'!H$2:H$480)</f>
        <v>111.33847633916317</v>
      </c>
      <c r="I29" s="9">
        <v>1</v>
      </c>
      <c r="J29" s="3">
        <v>0</v>
      </c>
      <c r="K29" s="3">
        <v>0</v>
      </c>
      <c r="L29" s="3">
        <v>0</v>
      </c>
      <c r="M29" s="3">
        <v>0</v>
      </c>
      <c r="N29" s="3">
        <v>3.0000000000000001E-6</v>
      </c>
      <c r="O29" s="3">
        <v>5.0000000000000003E-10</v>
      </c>
    </row>
    <row r="30" spans="1:15" x14ac:dyDescent="0.35">
      <c r="A30">
        <v>28</v>
      </c>
      <c r="B30" s="41">
        <f t="shared" si="0"/>
        <v>-28</v>
      </c>
      <c r="C30" s="41">
        <v>0</v>
      </c>
      <c r="D30" s="41">
        <v>0</v>
      </c>
      <c r="E30" s="9">
        <v>23</v>
      </c>
      <c r="F30" s="9">
        <v>3</v>
      </c>
      <c r="G30" s="3">
        <v>1.0000000000000001E-30</v>
      </c>
      <c r="H30" s="9">
        <f>AVERAGE('Init cond'!H$2:H$480)</f>
        <v>111.33847633916317</v>
      </c>
      <c r="I30" s="9">
        <v>1</v>
      </c>
      <c r="J30" s="3">
        <v>0</v>
      </c>
      <c r="K30" s="3">
        <v>0</v>
      </c>
      <c r="L30" s="3">
        <v>0</v>
      </c>
      <c r="M30" s="3">
        <v>0</v>
      </c>
      <c r="N30" s="3">
        <v>3.0000000000000001E-6</v>
      </c>
      <c r="O30" s="3">
        <v>5.0000000000000003E-10</v>
      </c>
    </row>
    <row r="31" spans="1:15" x14ac:dyDescent="0.35">
      <c r="A31">
        <v>29</v>
      </c>
      <c r="B31" s="41">
        <f t="shared" si="0"/>
        <v>-29</v>
      </c>
      <c r="C31" s="41">
        <v>0</v>
      </c>
      <c r="D31" s="41">
        <v>0</v>
      </c>
      <c r="E31" s="9">
        <v>23</v>
      </c>
      <c r="F31" s="9">
        <v>3</v>
      </c>
      <c r="G31" s="3">
        <v>1.0000000000000001E-30</v>
      </c>
      <c r="H31" s="9">
        <f>AVERAGE('Init cond'!H$2:H$480)</f>
        <v>111.33847633916317</v>
      </c>
      <c r="I31" s="9">
        <v>1</v>
      </c>
      <c r="J31" s="3">
        <v>0</v>
      </c>
      <c r="K31" s="3">
        <v>0</v>
      </c>
      <c r="L31" s="3">
        <v>0</v>
      </c>
      <c r="M31" s="3">
        <v>0</v>
      </c>
      <c r="N31" s="3">
        <v>3.0000000000000001E-6</v>
      </c>
      <c r="O31" s="3">
        <v>5.0000000000000003E-10</v>
      </c>
    </row>
    <row r="32" spans="1:15" x14ac:dyDescent="0.35">
      <c r="A32">
        <v>30</v>
      </c>
      <c r="B32" s="41">
        <f t="shared" si="0"/>
        <v>-30</v>
      </c>
      <c r="C32" s="41">
        <v>0</v>
      </c>
      <c r="D32" s="41">
        <v>0</v>
      </c>
      <c r="E32" s="9">
        <v>23</v>
      </c>
      <c r="F32" s="9">
        <v>3</v>
      </c>
      <c r="G32" s="3">
        <v>1.0000000000000001E-30</v>
      </c>
      <c r="H32" s="9">
        <f>AVERAGE('Init cond'!H$2:H$480)</f>
        <v>111.33847633916317</v>
      </c>
      <c r="I32" s="9">
        <v>1</v>
      </c>
      <c r="J32" s="3">
        <v>0</v>
      </c>
      <c r="K32" s="3">
        <v>0</v>
      </c>
      <c r="L32" s="3">
        <v>0</v>
      </c>
      <c r="M32" s="3">
        <v>0</v>
      </c>
      <c r="N32" s="3">
        <v>3.0000000000000001E-6</v>
      </c>
      <c r="O32" s="3">
        <v>5.0000000000000003E-10</v>
      </c>
    </row>
    <row r="33" spans="1:15" x14ac:dyDescent="0.35">
      <c r="A33">
        <v>31</v>
      </c>
      <c r="B33" s="41">
        <f t="shared" si="0"/>
        <v>-31</v>
      </c>
      <c r="C33" s="41">
        <v>0</v>
      </c>
      <c r="D33" s="41">
        <v>0</v>
      </c>
      <c r="E33" s="9">
        <v>23</v>
      </c>
      <c r="F33" s="9">
        <v>3</v>
      </c>
      <c r="G33" s="3">
        <v>1.0000000000000001E-30</v>
      </c>
      <c r="H33" s="9">
        <f>AVERAGE('Init cond'!H$2:H$480)</f>
        <v>111.33847633916317</v>
      </c>
      <c r="I33" s="9">
        <v>1</v>
      </c>
      <c r="J33" s="3">
        <v>0</v>
      </c>
      <c r="K33" s="3">
        <v>0</v>
      </c>
      <c r="L33" s="3">
        <v>0</v>
      </c>
      <c r="M33" s="3">
        <v>0</v>
      </c>
      <c r="N33" s="3">
        <v>3.0000000000000001E-6</v>
      </c>
      <c r="O33" s="3">
        <v>5.0000000000000003E-10</v>
      </c>
    </row>
    <row r="34" spans="1:15" x14ac:dyDescent="0.35">
      <c r="A34">
        <v>32</v>
      </c>
      <c r="B34" s="41">
        <f t="shared" si="0"/>
        <v>-32</v>
      </c>
      <c r="C34" s="41">
        <v>0</v>
      </c>
      <c r="D34" s="41">
        <v>0</v>
      </c>
      <c r="E34" s="9">
        <v>23</v>
      </c>
      <c r="F34" s="9">
        <v>3</v>
      </c>
      <c r="G34" s="3">
        <v>1.0000000000000001E-30</v>
      </c>
      <c r="H34" s="9">
        <f>AVERAGE('Init cond'!H$2:H$480)</f>
        <v>111.33847633916317</v>
      </c>
      <c r="I34" s="9">
        <v>1</v>
      </c>
      <c r="J34" s="3">
        <v>0</v>
      </c>
      <c r="K34" s="3">
        <v>0</v>
      </c>
      <c r="L34" s="3">
        <v>0</v>
      </c>
      <c r="M34" s="3">
        <v>0</v>
      </c>
      <c r="N34" s="3">
        <v>3.0000000000000001E-6</v>
      </c>
      <c r="O34" s="3">
        <v>5.0000000000000003E-10</v>
      </c>
    </row>
    <row r="35" spans="1:15" x14ac:dyDescent="0.35">
      <c r="A35">
        <v>33</v>
      </c>
      <c r="B35" s="41">
        <f t="shared" si="0"/>
        <v>-33</v>
      </c>
      <c r="C35" s="41">
        <v>0</v>
      </c>
      <c r="D35" s="41">
        <v>0</v>
      </c>
      <c r="E35" s="9">
        <v>23</v>
      </c>
      <c r="F35" s="9">
        <v>3</v>
      </c>
      <c r="G35" s="3">
        <v>1.0000000000000001E-30</v>
      </c>
      <c r="H35" s="9">
        <f>AVERAGE('Init cond'!H$2:H$480)</f>
        <v>111.33847633916317</v>
      </c>
      <c r="I35" s="9">
        <v>1</v>
      </c>
      <c r="J35" s="3">
        <v>0</v>
      </c>
      <c r="K35" s="3">
        <v>0</v>
      </c>
      <c r="L35" s="3">
        <v>0</v>
      </c>
      <c r="M35" s="3">
        <v>0</v>
      </c>
      <c r="N35" s="3">
        <v>3.0000000000000001E-6</v>
      </c>
      <c r="O35" s="3">
        <v>5.0000000000000003E-10</v>
      </c>
    </row>
    <row r="36" spans="1:15" x14ac:dyDescent="0.35">
      <c r="A36">
        <v>34</v>
      </c>
      <c r="B36" s="41">
        <f t="shared" si="0"/>
        <v>-34</v>
      </c>
      <c r="C36" s="41">
        <v>0</v>
      </c>
      <c r="D36" s="41">
        <v>0</v>
      </c>
      <c r="E36" s="9">
        <v>23</v>
      </c>
      <c r="F36" s="9">
        <v>3</v>
      </c>
      <c r="G36" s="3">
        <v>1.0000000000000001E-30</v>
      </c>
      <c r="H36" s="9">
        <f>AVERAGE('Init cond'!H$2:H$480)</f>
        <v>111.33847633916317</v>
      </c>
      <c r="I36" s="9">
        <v>1</v>
      </c>
      <c r="J36" s="3">
        <v>0</v>
      </c>
      <c r="K36" s="3">
        <v>0</v>
      </c>
      <c r="L36" s="3">
        <v>0</v>
      </c>
      <c r="M36" s="3">
        <v>0</v>
      </c>
      <c r="N36" s="3">
        <v>3.0000000000000001E-6</v>
      </c>
      <c r="O36" s="3">
        <v>5.0000000000000003E-10</v>
      </c>
    </row>
    <row r="37" spans="1:15" x14ac:dyDescent="0.35">
      <c r="A37">
        <v>35</v>
      </c>
      <c r="B37" s="41">
        <f t="shared" si="0"/>
        <v>-35</v>
      </c>
      <c r="C37" s="41">
        <v>0</v>
      </c>
      <c r="D37" s="41">
        <v>0</v>
      </c>
      <c r="E37" s="9">
        <v>23</v>
      </c>
      <c r="F37" s="9">
        <v>3</v>
      </c>
      <c r="G37" s="3">
        <v>1.0000000000000001E-30</v>
      </c>
      <c r="H37" s="9">
        <f>AVERAGE('Init cond'!H$2:H$480)</f>
        <v>111.33847633916317</v>
      </c>
      <c r="I37" s="9">
        <v>1</v>
      </c>
      <c r="J37" s="3">
        <v>0</v>
      </c>
      <c r="K37" s="3">
        <v>0</v>
      </c>
      <c r="L37" s="3">
        <v>0</v>
      </c>
      <c r="M37" s="3">
        <v>0</v>
      </c>
      <c r="N37" s="3">
        <v>3.0000000000000001E-6</v>
      </c>
      <c r="O37" s="3">
        <v>5.0000000000000003E-10</v>
      </c>
    </row>
    <row r="38" spans="1:15" x14ac:dyDescent="0.35">
      <c r="A38">
        <v>36</v>
      </c>
      <c r="B38" s="41">
        <f t="shared" si="0"/>
        <v>-36</v>
      </c>
      <c r="C38" s="41">
        <v>0</v>
      </c>
      <c r="D38" s="41">
        <v>0</v>
      </c>
      <c r="E38" s="9">
        <v>23</v>
      </c>
      <c r="F38" s="9">
        <v>3</v>
      </c>
      <c r="G38" s="3">
        <v>1.0000000000000001E-30</v>
      </c>
      <c r="H38" s="9">
        <f>AVERAGE('Init cond'!H$2:H$480)</f>
        <v>111.33847633916317</v>
      </c>
      <c r="I38" s="9">
        <v>1</v>
      </c>
      <c r="J38" s="3">
        <v>0</v>
      </c>
      <c r="K38" s="3">
        <v>0</v>
      </c>
      <c r="L38" s="3">
        <v>0</v>
      </c>
      <c r="M38" s="3">
        <v>0</v>
      </c>
      <c r="N38" s="3">
        <v>3.0000000000000001E-6</v>
      </c>
      <c r="O38" s="3">
        <v>5.0000000000000003E-10</v>
      </c>
    </row>
    <row r="39" spans="1:15" x14ac:dyDescent="0.35">
      <c r="A39">
        <v>37</v>
      </c>
      <c r="B39" s="41">
        <f t="shared" si="0"/>
        <v>-37</v>
      </c>
      <c r="C39" s="41">
        <v>0</v>
      </c>
      <c r="D39" s="41">
        <v>0</v>
      </c>
      <c r="E39" s="9">
        <v>23</v>
      </c>
      <c r="F39" s="9">
        <v>3</v>
      </c>
      <c r="G39" s="3">
        <v>1.0000000000000001E-30</v>
      </c>
      <c r="H39" s="9">
        <f>AVERAGE('Init cond'!H$2:H$480)</f>
        <v>111.33847633916317</v>
      </c>
      <c r="I39" s="9">
        <v>1</v>
      </c>
      <c r="J39" s="3">
        <v>0</v>
      </c>
      <c r="K39" s="3">
        <v>0</v>
      </c>
      <c r="L39" s="3">
        <v>0</v>
      </c>
      <c r="M39" s="3">
        <v>0</v>
      </c>
      <c r="N39" s="3">
        <v>3.0000000000000001E-6</v>
      </c>
      <c r="O39" s="3">
        <v>5.0000000000000003E-10</v>
      </c>
    </row>
    <row r="40" spans="1:15" x14ac:dyDescent="0.35">
      <c r="A40">
        <v>38</v>
      </c>
      <c r="B40" s="41">
        <f t="shared" si="0"/>
        <v>-38</v>
      </c>
      <c r="C40" s="41">
        <v>0</v>
      </c>
      <c r="D40" s="41">
        <v>0</v>
      </c>
      <c r="E40" s="9">
        <v>23</v>
      </c>
      <c r="F40" s="9">
        <v>3</v>
      </c>
      <c r="G40" s="3">
        <v>1.0000000000000001E-30</v>
      </c>
      <c r="H40" s="9">
        <f>AVERAGE('Init cond'!H$2:H$480)</f>
        <v>111.33847633916317</v>
      </c>
      <c r="I40" s="9">
        <v>1</v>
      </c>
      <c r="J40" s="3">
        <v>0</v>
      </c>
      <c r="K40" s="3">
        <v>0</v>
      </c>
      <c r="L40" s="3">
        <v>0</v>
      </c>
      <c r="M40" s="3">
        <v>0</v>
      </c>
      <c r="N40" s="3">
        <v>3.0000000000000001E-6</v>
      </c>
      <c r="O40" s="3">
        <v>5.0000000000000003E-10</v>
      </c>
    </row>
    <row r="41" spans="1:15" x14ac:dyDescent="0.35">
      <c r="A41">
        <v>39</v>
      </c>
      <c r="B41" s="41">
        <f t="shared" si="0"/>
        <v>-39</v>
      </c>
      <c r="C41" s="41">
        <v>0</v>
      </c>
      <c r="D41" s="41">
        <v>0</v>
      </c>
      <c r="E41" s="9">
        <v>23</v>
      </c>
      <c r="F41" s="9">
        <v>3</v>
      </c>
      <c r="G41" s="3">
        <v>1.0000000000000001E-30</v>
      </c>
      <c r="H41" s="9">
        <f>AVERAGE('Init cond'!H$2:H$480)</f>
        <v>111.33847633916317</v>
      </c>
      <c r="I41" s="9">
        <v>1</v>
      </c>
      <c r="J41" s="3">
        <v>0</v>
      </c>
      <c r="K41" s="3">
        <v>0</v>
      </c>
      <c r="L41" s="3">
        <v>0</v>
      </c>
      <c r="M41" s="3">
        <v>0</v>
      </c>
      <c r="N41" s="3">
        <v>3.0000000000000001E-6</v>
      </c>
      <c r="O41" s="3">
        <v>5.0000000000000003E-10</v>
      </c>
    </row>
    <row r="42" spans="1:15" x14ac:dyDescent="0.35">
      <c r="A42">
        <v>40</v>
      </c>
      <c r="B42" s="41">
        <f t="shared" si="0"/>
        <v>-40</v>
      </c>
      <c r="C42" s="41">
        <v>0</v>
      </c>
      <c r="D42" s="41">
        <v>0</v>
      </c>
      <c r="E42" s="9">
        <v>23</v>
      </c>
      <c r="F42" s="9">
        <v>3</v>
      </c>
      <c r="G42" s="3">
        <v>1.0000000000000001E-30</v>
      </c>
      <c r="H42" s="9">
        <f>AVERAGE('Init cond'!H$2:H$480)</f>
        <v>111.33847633916317</v>
      </c>
      <c r="I42" s="9">
        <v>1</v>
      </c>
      <c r="J42" s="3">
        <v>0</v>
      </c>
      <c r="K42" s="3">
        <v>0</v>
      </c>
      <c r="L42" s="3">
        <v>0</v>
      </c>
      <c r="M42" s="3">
        <v>0</v>
      </c>
      <c r="N42" s="3">
        <v>3.0000000000000001E-6</v>
      </c>
      <c r="O42" s="3">
        <v>5.0000000000000003E-10</v>
      </c>
    </row>
    <row r="43" spans="1:15" x14ac:dyDescent="0.35">
      <c r="A43">
        <v>41</v>
      </c>
      <c r="B43" s="41">
        <f t="shared" si="0"/>
        <v>-41</v>
      </c>
      <c r="C43" s="41">
        <v>0</v>
      </c>
      <c r="D43" s="41">
        <v>0</v>
      </c>
      <c r="E43" s="9">
        <v>23</v>
      </c>
      <c r="F43" s="9">
        <v>3</v>
      </c>
      <c r="G43" s="3">
        <v>1.0000000000000001E-30</v>
      </c>
      <c r="H43" s="9">
        <f>AVERAGE('Init cond'!H$2:H$480)</f>
        <v>111.33847633916317</v>
      </c>
      <c r="I43" s="9">
        <v>1</v>
      </c>
      <c r="J43" s="3">
        <v>0</v>
      </c>
      <c r="K43" s="3">
        <v>0</v>
      </c>
      <c r="L43" s="3">
        <v>0</v>
      </c>
      <c r="M43" s="3">
        <v>0</v>
      </c>
      <c r="N43" s="3">
        <v>3.0000000000000001E-6</v>
      </c>
      <c r="O43" s="3">
        <v>5.0000000000000003E-10</v>
      </c>
    </row>
    <row r="44" spans="1:15" x14ac:dyDescent="0.35">
      <c r="A44">
        <v>42</v>
      </c>
      <c r="B44" s="41">
        <f t="shared" si="0"/>
        <v>-42</v>
      </c>
      <c r="C44" s="41">
        <v>0</v>
      </c>
      <c r="D44" s="41">
        <v>0</v>
      </c>
      <c r="E44" s="9">
        <v>23</v>
      </c>
      <c r="F44" s="9">
        <v>3</v>
      </c>
      <c r="G44" s="3">
        <v>1.0000000000000001E-30</v>
      </c>
      <c r="H44" s="9">
        <f>AVERAGE('Init cond'!H$2:H$480)</f>
        <v>111.33847633916317</v>
      </c>
      <c r="I44" s="9">
        <v>1</v>
      </c>
      <c r="J44" s="3">
        <v>0</v>
      </c>
      <c r="K44" s="3">
        <v>0</v>
      </c>
      <c r="L44" s="3">
        <v>0</v>
      </c>
      <c r="M44" s="3">
        <v>0</v>
      </c>
      <c r="N44" s="3">
        <v>3.0000000000000001E-6</v>
      </c>
      <c r="O44" s="3">
        <v>5.0000000000000003E-10</v>
      </c>
    </row>
    <row r="45" spans="1:15" x14ac:dyDescent="0.35">
      <c r="A45">
        <v>43</v>
      </c>
      <c r="B45" s="41">
        <f t="shared" si="0"/>
        <v>-43</v>
      </c>
      <c r="C45" s="41">
        <v>0</v>
      </c>
      <c r="D45" s="41">
        <v>0</v>
      </c>
      <c r="E45" s="9">
        <v>23</v>
      </c>
      <c r="F45" s="9">
        <v>3</v>
      </c>
      <c r="G45" s="3">
        <v>1.0000000000000001E-30</v>
      </c>
      <c r="H45" s="9">
        <f>AVERAGE('Init cond'!H$2:H$480)</f>
        <v>111.33847633916317</v>
      </c>
      <c r="I45" s="9">
        <v>1</v>
      </c>
      <c r="J45" s="3">
        <v>0</v>
      </c>
      <c r="K45" s="3">
        <v>0</v>
      </c>
      <c r="L45" s="3">
        <v>0</v>
      </c>
      <c r="M45" s="3">
        <v>0</v>
      </c>
      <c r="N45" s="3">
        <v>3.0000000000000001E-6</v>
      </c>
      <c r="O45" s="3">
        <v>5.0000000000000003E-10</v>
      </c>
    </row>
    <row r="46" spans="1:15" x14ac:dyDescent="0.35">
      <c r="A46">
        <v>44</v>
      </c>
      <c r="B46" s="41">
        <f t="shared" si="0"/>
        <v>-44</v>
      </c>
      <c r="C46" s="41">
        <v>0</v>
      </c>
      <c r="D46" s="41">
        <v>0</v>
      </c>
      <c r="E46" s="9">
        <v>23</v>
      </c>
      <c r="F46" s="9">
        <v>3</v>
      </c>
      <c r="G46" s="3">
        <v>1.0000000000000001E-30</v>
      </c>
      <c r="H46" s="9">
        <f>AVERAGE('Init cond'!H$2:H$480)</f>
        <v>111.33847633916317</v>
      </c>
      <c r="I46" s="9">
        <v>1</v>
      </c>
      <c r="J46" s="3">
        <v>0</v>
      </c>
      <c r="K46" s="3">
        <v>0</v>
      </c>
      <c r="L46" s="3">
        <v>0</v>
      </c>
      <c r="M46" s="3">
        <v>0</v>
      </c>
      <c r="N46" s="3">
        <v>3.0000000000000001E-6</v>
      </c>
      <c r="O46" s="3">
        <v>5.0000000000000003E-10</v>
      </c>
    </row>
    <row r="47" spans="1:15" x14ac:dyDescent="0.35">
      <c r="A47">
        <v>45</v>
      </c>
      <c r="B47" s="41">
        <f t="shared" si="0"/>
        <v>-45</v>
      </c>
      <c r="C47" s="41">
        <v>0</v>
      </c>
      <c r="D47" s="41">
        <v>0</v>
      </c>
      <c r="E47" s="9">
        <v>23</v>
      </c>
      <c r="F47" s="9">
        <v>3</v>
      </c>
      <c r="G47" s="3">
        <v>1.0000000000000001E-30</v>
      </c>
      <c r="H47" s="9">
        <f>AVERAGE('Init cond'!H$2:H$480)</f>
        <v>111.33847633916317</v>
      </c>
      <c r="I47" s="9">
        <v>1</v>
      </c>
      <c r="J47" s="3">
        <v>0</v>
      </c>
      <c r="K47" s="3">
        <v>0</v>
      </c>
      <c r="L47" s="3">
        <v>0</v>
      </c>
      <c r="M47" s="3">
        <v>0</v>
      </c>
      <c r="N47" s="3">
        <v>3.0000000000000001E-6</v>
      </c>
      <c r="O47" s="3">
        <v>5.0000000000000003E-10</v>
      </c>
    </row>
    <row r="48" spans="1:15" x14ac:dyDescent="0.35">
      <c r="A48">
        <v>46</v>
      </c>
      <c r="B48" s="41">
        <f t="shared" si="0"/>
        <v>-46</v>
      </c>
      <c r="C48" s="41">
        <v>0</v>
      </c>
      <c r="D48" s="41">
        <v>0</v>
      </c>
      <c r="E48" s="9">
        <v>23</v>
      </c>
      <c r="F48" s="9">
        <v>3</v>
      </c>
      <c r="G48" s="3">
        <v>1.0000000000000001E-30</v>
      </c>
      <c r="H48" s="9">
        <f>AVERAGE('Init cond'!H$2:H$480)</f>
        <v>111.33847633916317</v>
      </c>
      <c r="I48" s="9">
        <v>1</v>
      </c>
      <c r="J48" s="3">
        <v>0</v>
      </c>
      <c r="K48" s="3">
        <v>0</v>
      </c>
      <c r="L48" s="3">
        <v>0</v>
      </c>
      <c r="M48" s="3">
        <v>0</v>
      </c>
      <c r="N48" s="3">
        <v>3.0000000000000001E-6</v>
      </c>
      <c r="O48" s="3">
        <v>5.0000000000000003E-10</v>
      </c>
    </row>
    <row r="49" spans="1:15" x14ac:dyDescent="0.35">
      <c r="A49">
        <v>47</v>
      </c>
      <c r="B49" s="41">
        <f t="shared" si="0"/>
        <v>-47</v>
      </c>
      <c r="C49" s="41">
        <v>0</v>
      </c>
      <c r="D49" s="41">
        <v>0</v>
      </c>
      <c r="E49" s="9">
        <v>23</v>
      </c>
      <c r="F49" s="9">
        <v>3</v>
      </c>
      <c r="G49" s="3">
        <v>1.0000000000000001E-30</v>
      </c>
      <c r="H49" s="9">
        <f>AVERAGE('Init cond'!H$2:H$480)</f>
        <v>111.33847633916317</v>
      </c>
      <c r="I49" s="9">
        <v>1</v>
      </c>
      <c r="J49" s="3">
        <v>0</v>
      </c>
      <c r="K49" s="3">
        <v>0</v>
      </c>
      <c r="L49" s="3">
        <v>0</v>
      </c>
      <c r="M49" s="3">
        <v>0</v>
      </c>
      <c r="N49" s="3">
        <v>3.0000000000000001E-6</v>
      </c>
      <c r="O49" s="3">
        <v>5.0000000000000003E-10</v>
      </c>
    </row>
    <row r="50" spans="1:15" x14ac:dyDescent="0.35">
      <c r="A50">
        <v>48</v>
      </c>
      <c r="B50" s="41">
        <f t="shared" si="0"/>
        <v>-48</v>
      </c>
      <c r="C50" s="41">
        <v>0</v>
      </c>
      <c r="D50" s="41">
        <v>0</v>
      </c>
      <c r="E50" s="9">
        <v>23</v>
      </c>
      <c r="F50" s="9">
        <v>3</v>
      </c>
      <c r="G50" s="3">
        <v>1.0000000000000001E-30</v>
      </c>
      <c r="H50" s="9">
        <f>AVERAGE('Init cond'!H$2:H$480)</f>
        <v>111.33847633916317</v>
      </c>
      <c r="I50" s="9">
        <v>1</v>
      </c>
      <c r="J50" s="3">
        <v>0</v>
      </c>
      <c r="K50" s="3">
        <v>0</v>
      </c>
      <c r="L50" s="3">
        <v>0</v>
      </c>
      <c r="M50" s="3">
        <v>0</v>
      </c>
      <c r="N50" s="3">
        <v>3.0000000000000001E-6</v>
      </c>
      <c r="O50" s="3">
        <v>5.0000000000000003E-10</v>
      </c>
    </row>
    <row r="51" spans="1:15" x14ac:dyDescent="0.35">
      <c r="A51">
        <v>49</v>
      </c>
      <c r="B51" s="41">
        <f t="shared" si="0"/>
        <v>-49</v>
      </c>
      <c r="C51" s="41">
        <v>0</v>
      </c>
      <c r="D51" s="41">
        <v>0</v>
      </c>
      <c r="E51" s="9">
        <v>23</v>
      </c>
      <c r="F51" s="9">
        <v>3</v>
      </c>
      <c r="G51" s="3">
        <v>1.0000000000000001E-30</v>
      </c>
      <c r="H51" s="9">
        <f>AVERAGE('Init cond'!H$2:H$480)</f>
        <v>111.33847633916317</v>
      </c>
      <c r="I51" s="9">
        <v>1</v>
      </c>
      <c r="J51" s="3">
        <v>0</v>
      </c>
      <c r="K51" s="3">
        <v>0</v>
      </c>
      <c r="L51" s="3">
        <v>0</v>
      </c>
      <c r="M51" s="3">
        <v>0</v>
      </c>
      <c r="N51" s="3">
        <v>3.0000000000000001E-6</v>
      </c>
      <c r="O51" s="3">
        <v>5.0000000000000003E-10</v>
      </c>
    </row>
    <row r="52" spans="1:15" x14ac:dyDescent="0.35">
      <c r="A52">
        <v>50</v>
      </c>
      <c r="B52" s="41">
        <f t="shared" si="0"/>
        <v>-50</v>
      </c>
      <c r="C52" s="41">
        <v>0</v>
      </c>
      <c r="D52" s="41">
        <v>0</v>
      </c>
      <c r="E52" s="9">
        <v>23</v>
      </c>
      <c r="F52" s="9">
        <v>3</v>
      </c>
      <c r="G52" s="3">
        <v>1.0000000000000001E-30</v>
      </c>
      <c r="H52" s="9">
        <f>AVERAGE('Init cond'!H$2:H$480)</f>
        <v>111.33847633916317</v>
      </c>
      <c r="I52" s="9">
        <v>1</v>
      </c>
      <c r="J52" s="3">
        <v>0</v>
      </c>
      <c r="K52" s="3">
        <v>0</v>
      </c>
      <c r="L52" s="3">
        <v>0</v>
      </c>
      <c r="M52" s="3">
        <v>0</v>
      </c>
      <c r="N52" s="3">
        <v>3.0000000000000001E-6</v>
      </c>
      <c r="O52" s="3">
        <v>5.0000000000000003E-10</v>
      </c>
    </row>
    <row r="53" spans="1:15" x14ac:dyDescent="0.35">
      <c r="A53">
        <v>51</v>
      </c>
      <c r="B53" s="41">
        <f t="shared" si="0"/>
        <v>-51</v>
      </c>
      <c r="C53" s="41">
        <v>0</v>
      </c>
      <c r="D53" s="41">
        <v>0</v>
      </c>
      <c r="E53" s="9">
        <v>23</v>
      </c>
      <c r="F53" s="9">
        <v>3</v>
      </c>
      <c r="G53" s="3">
        <v>1.0000000000000001E-30</v>
      </c>
      <c r="H53" s="9">
        <f>AVERAGE('Init cond'!H$2:H$480)</f>
        <v>111.33847633916317</v>
      </c>
      <c r="I53" s="9">
        <v>1</v>
      </c>
      <c r="J53" s="3">
        <v>0</v>
      </c>
      <c r="K53" s="3">
        <v>0</v>
      </c>
      <c r="L53" s="3">
        <v>0</v>
      </c>
      <c r="M53" s="3">
        <v>0</v>
      </c>
      <c r="N53" s="3">
        <v>3.0000000000000001E-6</v>
      </c>
      <c r="O53" s="3">
        <v>5.0000000000000003E-10</v>
      </c>
    </row>
    <row r="54" spans="1:15" x14ac:dyDescent="0.35">
      <c r="A54">
        <v>52</v>
      </c>
      <c r="B54" s="41">
        <f t="shared" si="0"/>
        <v>-52</v>
      </c>
      <c r="C54" s="41">
        <v>0</v>
      </c>
      <c r="D54" s="41">
        <v>0</v>
      </c>
      <c r="E54" s="9">
        <v>23</v>
      </c>
      <c r="F54" s="9">
        <v>3</v>
      </c>
      <c r="G54" s="3">
        <v>1.0000000000000001E-30</v>
      </c>
      <c r="H54" s="9">
        <f>AVERAGE('Init cond'!H$2:H$480)</f>
        <v>111.33847633916317</v>
      </c>
      <c r="I54" s="9">
        <v>1</v>
      </c>
      <c r="J54" s="3">
        <v>0</v>
      </c>
      <c r="K54" s="3">
        <v>0</v>
      </c>
      <c r="L54" s="3">
        <v>0</v>
      </c>
      <c r="M54" s="3">
        <v>0</v>
      </c>
      <c r="N54" s="3">
        <v>3.0000000000000001E-6</v>
      </c>
      <c r="O54" s="3">
        <v>5.0000000000000003E-10</v>
      </c>
    </row>
    <row r="55" spans="1:15" x14ac:dyDescent="0.35">
      <c r="A55">
        <v>53</v>
      </c>
      <c r="B55" s="41">
        <f t="shared" si="0"/>
        <v>-53</v>
      </c>
      <c r="C55" s="41">
        <v>0</v>
      </c>
      <c r="D55" s="41">
        <v>0</v>
      </c>
      <c r="E55" s="9">
        <v>23</v>
      </c>
      <c r="F55" s="9">
        <v>3</v>
      </c>
      <c r="G55" s="3">
        <v>1.0000000000000001E-30</v>
      </c>
      <c r="H55" s="9">
        <f>AVERAGE('Init cond'!H$2:H$480)</f>
        <v>111.33847633916317</v>
      </c>
      <c r="I55" s="9">
        <v>1</v>
      </c>
      <c r="J55" s="3">
        <v>0</v>
      </c>
      <c r="K55" s="3">
        <v>0</v>
      </c>
      <c r="L55" s="3">
        <v>0</v>
      </c>
      <c r="M55" s="3">
        <v>0</v>
      </c>
      <c r="N55" s="3">
        <v>3.0000000000000001E-6</v>
      </c>
      <c r="O55" s="3">
        <v>5.0000000000000003E-10</v>
      </c>
    </row>
    <row r="56" spans="1:15" x14ac:dyDescent="0.35">
      <c r="A56">
        <v>54</v>
      </c>
      <c r="B56" s="41">
        <f t="shared" si="0"/>
        <v>-54</v>
      </c>
      <c r="C56" s="41">
        <v>0</v>
      </c>
      <c r="D56" s="41">
        <v>0</v>
      </c>
      <c r="E56" s="9">
        <v>23</v>
      </c>
      <c r="F56" s="9">
        <v>3</v>
      </c>
      <c r="G56" s="3">
        <v>1.0000000000000001E-30</v>
      </c>
      <c r="H56" s="9">
        <f>AVERAGE('Init cond'!H$2:H$480)</f>
        <v>111.33847633916317</v>
      </c>
      <c r="I56" s="9">
        <v>1</v>
      </c>
      <c r="J56" s="3">
        <v>0</v>
      </c>
      <c r="K56" s="3">
        <v>0</v>
      </c>
      <c r="L56" s="3">
        <v>0</v>
      </c>
      <c r="M56" s="3">
        <v>0</v>
      </c>
      <c r="N56" s="3">
        <v>3.0000000000000001E-6</v>
      </c>
      <c r="O56" s="3">
        <v>5.0000000000000003E-10</v>
      </c>
    </row>
    <row r="57" spans="1:15" x14ac:dyDescent="0.35">
      <c r="A57">
        <v>55</v>
      </c>
      <c r="B57" s="41">
        <f t="shared" si="0"/>
        <v>-55</v>
      </c>
      <c r="C57" s="41">
        <v>0</v>
      </c>
      <c r="D57" s="41">
        <v>0</v>
      </c>
      <c r="E57" s="9">
        <v>23</v>
      </c>
      <c r="F57" s="9">
        <v>3</v>
      </c>
      <c r="G57" s="3">
        <v>1.0000000000000001E-30</v>
      </c>
      <c r="H57" s="9">
        <f>AVERAGE('Init cond'!H$2:H$480)</f>
        <v>111.33847633916317</v>
      </c>
      <c r="I57" s="9">
        <v>1</v>
      </c>
      <c r="J57" s="3">
        <v>0</v>
      </c>
      <c r="K57" s="3">
        <v>0</v>
      </c>
      <c r="L57" s="3">
        <v>0</v>
      </c>
      <c r="M57" s="3">
        <v>0</v>
      </c>
      <c r="N57" s="3">
        <v>3.0000000000000001E-6</v>
      </c>
      <c r="O57" s="3">
        <v>5.0000000000000003E-10</v>
      </c>
    </row>
    <row r="58" spans="1:15" x14ac:dyDescent="0.35">
      <c r="A58">
        <v>56</v>
      </c>
      <c r="B58" s="41">
        <f t="shared" si="0"/>
        <v>-56</v>
      </c>
      <c r="C58" s="41">
        <v>0</v>
      </c>
      <c r="D58" s="41">
        <v>0</v>
      </c>
      <c r="E58" s="9">
        <v>23</v>
      </c>
      <c r="F58" s="9">
        <v>3</v>
      </c>
      <c r="G58" s="3">
        <v>1.0000000000000001E-30</v>
      </c>
      <c r="H58" s="9">
        <f>AVERAGE('Init cond'!H$2:H$480)</f>
        <v>111.33847633916317</v>
      </c>
      <c r="I58" s="9">
        <v>1</v>
      </c>
      <c r="J58" s="3">
        <v>0</v>
      </c>
      <c r="K58" s="3">
        <v>0</v>
      </c>
      <c r="L58" s="3">
        <v>0</v>
      </c>
      <c r="M58" s="3">
        <v>0</v>
      </c>
      <c r="N58" s="3">
        <v>3.0000000000000001E-6</v>
      </c>
      <c r="O58" s="3">
        <v>5.0000000000000003E-10</v>
      </c>
    </row>
    <row r="59" spans="1:15" x14ac:dyDescent="0.35">
      <c r="A59">
        <v>57</v>
      </c>
      <c r="B59" s="41">
        <f t="shared" si="0"/>
        <v>-57</v>
      </c>
      <c r="C59" s="41">
        <v>0</v>
      </c>
      <c r="D59" s="41">
        <v>0</v>
      </c>
      <c r="E59" s="9">
        <v>23</v>
      </c>
      <c r="F59" s="9">
        <v>3</v>
      </c>
      <c r="G59" s="3">
        <v>1.0000000000000001E-30</v>
      </c>
      <c r="H59" s="9">
        <f>AVERAGE('Init cond'!H$2:H$480)</f>
        <v>111.33847633916317</v>
      </c>
      <c r="I59" s="9">
        <v>1</v>
      </c>
      <c r="J59" s="3">
        <v>0</v>
      </c>
      <c r="K59" s="3">
        <v>0</v>
      </c>
      <c r="L59" s="3">
        <v>0</v>
      </c>
      <c r="M59" s="3">
        <v>0</v>
      </c>
      <c r="N59" s="3">
        <v>3.0000000000000001E-6</v>
      </c>
      <c r="O59" s="3">
        <v>5.0000000000000003E-10</v>
      </c>
    </row>
    <row r="60" spans="1:15" x14ac:dyDescent="0.35">
      <c r="A60">
        <v>58</v>
      </c>
      <c r="B60" s="41">
        <f t="shared" si="0"/>
        <v>-58</v>
      </c>
      <c r="C60" s="41">
        <v>0</v>
      </c>
      <c r="D60" s="41">
        <v>0</v>
      </c>
      <c r="E60" s="9">
        <v>23</v>
      </c>
      <c r="F60" s="9">
        <v>3</v>
      </c>
      <c r="G60" s="3">
        <v>1.0000000000000001E-30</v>
      </c>
      <c r="H60" s="9">
        <f>AVERAGE('Init cond'!H$2:H$480)</f>
        <v>111.33847633916317</v>
      </c>
      <c r="I60" s="9">
        <v>1</v>
      </c>
      <c r="J60" s="3">
        <v>0</v>
      </c>
      <c r="K60" s="3">
        <v>0</v>
      </c>
      <c r="L60" s="3">
        <v>0</v>
      </c>
      <c r="M60" s="3">
        <v>0</v>
      </c>
      <c r="N60" s="3">
        <v>3.0000000000000001E-6</v>
      </c>
      <c r="O60" s="3">
        <v>5.0000000000000003E-10</v>
      </c>
    </row>
    <row r="61" spans="1:15" x14ac:dyDescent="0.35">
      <c r="A61">
        <v>59</v>
      </c>
      <c r="B61" s="41">
        <f t="shared" si="0"/>
        <v>-59</v>
      </c>
      <c r="C61" s="41">
        <v>0</v>
      </c>
      <c r="D61" s="41">
        <v>0</v>
      </c>
      <c r="E61" s="9">
        <v>23</v>
      </c>
      <c r="F61" s="9">
        <v>3</v>
      </c>
      <c r="G61" s="3">
        <v>1.0000000000000001E-30</v>
      </c>
      <c r="H61" s="9">
        <f>AVERAGE('Init cond'!H$2:H$480)</f>
        <v>111.33847633916317</v>
      </c>
      <c r="I61" s="9">
        <v>1</v>
      </c>
      <c r="J61" s="3">
        <v>0</v>
      </c>
      <c r="K61" s="3">
        <v>0</v>
      </c>
      <c r="L61" s="3">
        <v>0</v>
      </c>
      <c r="M61" s="3">
        <v>0</v>
      </c>
      <c r="N61" s="3">
        <v>3.0000000000000001E-6</v>
      </c>
      <c r="O61" s="3">
        <v>5.0000000000000003E-10</v>
      </c>
    </row>
    <row r="62" spans="1:15" x14ac:dyDescent="0.35">
      <c r="A62">
        <v>60</v>
      </c>
      <c r="B62" s="41">
        <f t="shared" si="0"/>
        <v>-60</v>
      </c>
      <c r="C62" s="41">
        <v>0</v>
      </c>
      <c r="D62" s="41">
        <v>0</v>
      </c>
      <c r="E62" s="9">
        <v>23</v>
      </c>
      <c r="F62" s="9">
        <v>3</v>
      </c>
      <c r="G62" s="3">
        <v>1.0000000000000001E-30</v>
      </c>
      <c r="H62" s="9">
        <f>AVERAGE('Init cond'!H$2:H$480)</f>
        <v>111.33847633916317</v>
      </c>
      <c r="I62" s="9">
        <v>1</v>
      </c>
      <c r="J62" s="3">
        <v>0</v>
      </c>
      <c r="K62" s="3">
        <v>0</v>
      </c>
      <c r="L62" s="3">
        <v>0</v>
      </c>
      <c r="M62" s="3">
        <v>0</v>
      </c>
      <c r="N62" s="3">
        <v>3.0000000000000001E-6</v>
      </c>
      <c r="O62" s="3">
        <v>5.0000000000000003E-10</v>
      </c>
    </row>
    <row r="63" spans="1:15" x14ac:dyDescent="0.35">
      <c r="A63">
        <v>61</v>
      </c>
      <c r="B63" s="41">
        <f t="shared" si="0"/>
        <v>-61</v>
      </c>
      <c r="C63" s="41">
        <v>0</v>
      </c>
      <c r="D63" s="41">
        <v>0</v>
      </c>
      <c r="E63" s="9">
        <v>23</v>
      </c>
      <c r="F63" s="9">
        <v>3</v>
      </c>
      <c r="G63" s="3">
        <v>1.0000000000000001E-30</v>
      </c>
      <c r="H63" s="9">
        <f>AVERAGE('Init cond'!H$2:H$480)</f>
        <v>111.33847633916317</v>
      </c>
      <c r="I63" s="9">
        <v>1</v>
      </c>
      <c r="J63" s="3">
        <v>0</v>
      </c>
      <c r="K63" s="3">
        <v>0</v>
      </c>
      <c r="L63" s="3">
        <v>0</v>
      </c>
      <c r="M63" s="3">
        <v>0</v>
      </c>
      <c r="N63" s="3">
        <v>3.0000000000000001E-6</v>
      </c>
      <c r="O63" s="3">
        <v>5.0000000000000003E-10</v>
      </c>
    </row>
    <row r="64" spans="1:15" x14ac:dyDescent="0.35">
      <c r="A64">
        <v>62</v>
      </c>
      <c r="B64" s="41">
        <f t="shared" si="0"/>
        <v>-62</v>
      </c>
      <c r="C64" s="41">
        <v>0</v>
      </c>
      <c r="D64" s="41">
        <v>0</v>
      </c>
      <c r="E64" s="9">
        <v>23</v>
      </c>
      <c r="F64" s="9">
        <v>3</v>
      </c>
      <c r="G64" s="3">
        <v>1.0000000000000001E-30</v>
      </c>
      <c r="H64" s="9">
        <f>AVERAGE('Init cond'!H$2:H$480)</f>
        <v>111.33847633916317</v>
      </c>
      <c r="I64" s="9">
        <v>1</v>
      </c>
      <c r="J64" s="3">
        <v>0</v>
      </c>
      <c r="K64" s="3">
        <v>0</v>
      </c>
      <c r="L64" s="3">
        <v>0</v>
      </c>
      <c r="M64" s="3">
        <v>0</v>
      </c>
      <c r="N64" s="3">
        <v>3.0000000000000001E-6</v>
      </c>
      <c r="O64" s="3">
        <v>5.0000000000000003E-10</v>
      </c>
    </row>
    <row r="65" spans="1:15" x14ac:dyDescent="0.35">
      <c r="A65">
        <v>63</v>
      </c>
      <c r="B65" s="41">
        <f t="shared" si="0"/>
        <v>-63</v>
      </c>
      <c r="C65" s="41">
        <v>0</v>
      </c>
      <c r="D65" s="41">
        <v>0</v>
      </c>
      <c r="E65" s="9">
        <v>23</v>
      </c>
      <c r="F65" s="9">
        <v>3</v>
      </c>
      <c r="G65" s="3">
        <v>1.0000000000000001E-30</v>
      </c>
      <c r="H65" s="9">
        <f>AVERAGE('Init cond'!H$2:H$480)</f>
        <v>111.33847633916317</v>
      </c>
      <c r="I65" s="9">
        <v>1</v>
      </c>
      <c r="J65" s="3">
        <v>0</v>
      </c>
      <c r="K65" s="3">
        <v>0</v>
      </c>
      <c r="L65" s="3">
        <v>0</v>
      </c>
      <c r="M65" s="3">
        <v>0</v>
      </c>
      <c r="N65" s="3">
        <v>3.0000000000000001E-6</v>
      </c>
      <c r="O65" s="3">
        <v>5.0000000000000003E-10</v>
      </c>
    </row>
    <row r="66" spans="1:15" x14ac:dyDescent="0.35">
      <c r="A66">
        <v>64</v>
      </c>
      <c r="B66" s="41">
        <f t="shared" si="0"/>
        <v>-64</v>
      </c>
      <c r="C66" s="41">
        <v>0</v>
      </c>
      <c r="D66" s="41">
        <v>0</v>
      </c>
      <c r="E66" s="9">
        <v>23</v>
      </c>
      <c r="F66" s="9">
        <v>3</v>
      </c>
      <c r="G66" s="3">
        <v>1.0000000000000001E-30</v>
      </c>
      <c r="H66" s="9">
        <f>AVERAGE('Init cond'!H$2:H$480)</f>
        <v>111.33847633916317</v>
      </c>
      <c r="I66" s="9">
        <v>1</v>
      </c>
      <c r="J66" s="3">
        <v>0</v>
      </c>
      <c r="K66" s="3">
        <v>0</v>
      </c>
      <c r="L66" s="3">
        <v>0</v>
      </c>
      <c r="M66" s="3">
        <v>0</v>
      </c>
      <c r="N66" s="3">
        <v>3.0000000000000001E-6</v>
      </c>
      <c r="O66" s="3">
        <v>5.0000000000000003E-10</v>
      </c>
    </row>
    <row r="67" spans="1:15" x14ac:dyDescent="0.35">
      <c r="A67">
        <v>65</v>
      </c>
      <c r="B67" s="41">
        <f t="shared" si="0"/>
        <v>-65</v>
      </c>
      <c r="C67" s="41">
        <v>0</v>
      </c>
      <c r="D67" s="41">
        <v>0</v>
      </c>
      <c r="E67" s="9">
        <v>23</v>
      </c>
      <c r="F67" s="9">
        <v>3</v>
      </c>
      <c r="G67" s="3">
        <v>1.0000000000000001E-30</v>
      </c>
      <c r="H67" s="9">
        <f>AVERAGE('Init cond'!H$2:H$480)</f>
        <v>111.33847633916317</v>
      </c>
      <c r="I67" s="9">
        <v>1</v>
      </c>
      <c r="J67" s="3">
        <v>0</v>
      </c>
      <c r="K67" s="3">
        <v>0</v>
      </c>
      <c r="L67" s="3">
        <v>0</v>
      </c>
      <c r="M67" s="3">
        <v>0</v>
      </c>
      <c r="N67" s="3">
        <v>3.0000000000000001E-6</v>
      </c>
      <c r="O67" s="3">
        <v>5.0000000000000003E-10</v>
      </c>
    </row>
    <row r="68" spans="1:15" x14ac:dyDescent="0.35">
      <c r="A68">
        <v>66</v>
      </c>
      <c r="B68" s="41">
        <f t="shared" ref="B68:B131" si="1">-A68</f>
        <v>-66</v>
      </c>
      <c r="C68" s="41">
        <v>0</v>
      </c>
      <c r="D68" s="41">
        <v>0</v>
      </c>
      <c r="E68" s="9">
        <v>23</v>
      </c>
      <c r="F68" s="9">
        <v>3</v>
      </c>
      <c r="G68" s="3">
        <v>1.0000000000000001E-30</v>
      </c>
      <c r="H68" s="9">
        <f>AVERAGE('Init cond'!H$2:H$480)</f>
        <v>111.33847633916317</v>
      </c>
      <c r="I68" s="9">
        <v>1</v>
      </c>
      <c r="J68" s="3">
        <v>0</v>
      </c>
      <c r="K68" s="3">
        <v>0</v>
      </c>
      <c r="L68" s="3">
        <v>0</v>
      </c>
      <c r="M68" s="3">
        <v>0</v>
      </c>
      <c r="N68" s="3">
        <v>3.0000000000000001E-6</v>
      </c>
      <c r="O68" s="3">
        <v>5.0000000000000003E-10</v>
      </c>
    </row>
    <row r="69" spans="1:15" x14ac:dyDescent="0.35">
      <c r="A69">
        <v>67</v>
      </c>
      <c r="B69" s="41">
        <f t="shared" si="1"/>
        <v>-67</v>
      </c>
      <c r="C69" s="41">
        <v>0</v>
      </c>
      <c r="D69" s="41">
        <v>0</v>
      </c>
      <c r="E69" s="9">
        <v>23</v>
      </c>
      <c r="F69" s="9">
        <v>3</v>
      </c>
      <c r="G69" s="3">
        <v>1.0000000000000001E-30</v>
      </c>
      <c r="H69" s="9">
        <f>AVERAGE('Init cond'!H$2:H$480)</f>
        <v>111.33847633916317</v>
      </c>
      <c r="I69" s="9">
        <v>1</v>
      </c>
      <c r="J69" s="3">
        <v>0</v>
      </c>
      <c r="K69" s="3">
        <v>0</v>
      </c>
      <c r="L69" s="3">
        <v>0</v>
      </c>
      <c r="M69" s="3">
        <v>0</v>
      </c>
      <c r="N69" s="3">
        <v>3.0000000000000001E-6</v>
      </c>
      <c r="O69" s="3">
        <v>5.0000000000000003E-10</v>
      </c>
    </row>
    <row r="70" spans="1:15" x14ac:dyDescent="0.35">
      <c r="A70">
        <v>68</v>
      </c>
      <c r="B70" s="41">
        <f t="shared" si="1"/>
        <v>-68</v>
      </c>
      <c r="C70" s="41">
        <v>0</v>
      </c>
      <c r="D70" s="41">
        <v>0</v>
      </c>
      <c r="E70" s="9">
        <v>23</v>
      </c>
      <c r="F70" s="9">
        <v>3</v>
      </c>
      <c r="G70" s="3">
        <v>1.0000000000000001E-30</v>
      </c>
      <c r="H70" s="9">
        <f>AVERAGE('Init cond'!H$2:H$480)</f>
        <v>111.33847633916317</v>
      </c>
      <c r="I70" s="9">
        <v>1</v>
      </c>
      <c r="J70" s="3">
        <v>0</v>
      </c>
      <c r="K70" s="3">
        <v>0</v>
      </c>
      <c r="L70" s="3">
        <v>0</v>
      </c>
      <c r="M70" s="3">
        <v>0</v>
      </c>
      <c r="N70" s="3">
        <v>3.0000000000000001E-6</v>
      </c>
      <c r="O70" s="3">
        <v>5.0000000000000003E-10</v>
      </c>
    </row>
    <row r="71" spans="1:15" x14ac:dyDescent="0.35">
      <c r="A71">
        <v>69</v>
      </c>
      <c r="B71" s="41">
        <f t="shared" si="1"/>
        <v>-69</v>
      </c>
      <c r="C71" s="41">
        <v>0</v>
      </c>
      <c r="D71" s="41">
        <v>0</v>
      </c>
      <c r="E71" s="9">
        <v>23</v>
      </c>
      <c r="F71" s="9">
        <v>3</v>
      </c>
      <c r="G71" s="3">
        <v>1.0000000000000001E-30</v>
      </c>
      <c r="H71" s="9">
        <f>AVERAGE('Init cond'!H$2:H$480)</f>
        <v>111.33847633916317</v>
      </c>
      <c r="I71" s="9">
        <v>1</v>
      </c>
      <c r="J71" s="3">
        <v>0</v>
      </c>
      <c r="K71" s="3">
        <v>0</v>
      </c>
      <c r="L71" s="3">
        <v>0</v>
      </c>
      <c r="M71" s="3">
        <v>0</v>
      </c>
      <c r="N71" s="3">
        <v>3.0000000000000001E-6</v>
      </c>
      <c r="O71" s="3">
        <v>5.0000000000000003E-10</v>
      </c>
    </row>
    <row r="72" spans="1:15" x14ac:dyDescent="0.35">
      <c r="A72">
        <v>70</v>
      </c>
      <c r="B72" s="41">
        <f t="shared" si="1"/>
        <v>-70</v>
      </c>
      <c r="C72" s="41">
        <v>0</v>
      </c>
      <c r="D72" s="41">
        <v>0</v>
      </c>
      <c r="E72" s="9">
        <v>23</v>
      </c>
      <c r="F72" s="9">
        <v>3</v>
      </c>
      <c r="G72" s="3">
        <v>1.0000000000000001E-30</v>
      </c>
      <c r="H72" s="9">
        <f>AVERAGE('Init cond'!H$2:H$480)</f>
        <v>111.33847633916317</v>
      </c>
      <c r="I72" s="9">
        <v>1</v>
      </c>
      <c r="J72" s="3">
        <v>0</v>
      </c>
      <c r="K72" s="3">
        <v>0</v>
      </c>
      <c r="L72" s="3">
        <v>0</v>
      </c>
      <c r="M72" s="3">
        <v>0</v>
      </c>
      <c r="N72" s="3">
        <v>3.0000000000000001E-6</v>
      </c>
      <c r="O72" s="3">
        <v>5.0000000000000003E-10</v>
      </c>
    </row>
    <row r="73" spans="1:15" x14ac:dyDescent="0.35">
      <c r="A73">
        <v>71</v>
      </c>
      <c r="B73" s="41">
        <f t="shared" si="1"/>
        <v>-71</v>
      </c>
      <c r="C73" s="41">
        <v>0</v>
      </c>
      <c r="D73" s="41">
        <v>0</v>
      </c>
      <c r="E73" s="9">
        <v>23</v>
      </c>
      <c r="F73" s="9">
        <v>3</v>
      </c>
      <c r="G73" s="3">
        <v>1.0000000000000001E-30</v>
      </c>
      <c r="H73" s="9">
        <f>AVERAGE('Init cond'!H$2:H$480)</f>
        <v>111.33847633916317</v>
      </c>
      <c r="I73" s="9">
        <v>1</v>
      </c>
      <c r="J73" s="3">
        <v>0</v>
      </c>
      <c r="K73" s="3">
        <v>0</v>
      </c>
      <c r="L73" s="3">
        <v>0</v>
      </c>
      <c r="M73" s="3">
        <v>0</v>
      </c>
      <c r="N73" s="3">
        <v>3.0000000000000001E-6</v>
      </c>
      <c r="O73" s="3">
        <v>5.0000000000000003E-10</v>
      </c>
    </row>
    <row r="74" spans="1:15" x14ac:dyDescent="0.35">
      <c r="A74">
        <v>72</v>
      </c>
      <c r="B74" s="41">
        <f t="shared" si="1"/>
        <v>-72</v>
      </c>
      <c r="C74" s="41">
        <v>0</v>
      </c>
      <c r="D74" s="41">
        <v>0</v>
      </c>
      <c r="E74" s="9">
        <v>23</v>
      </c>
      <c r="F74" s="9">
        <v>3</v>
      </c>
      <c r="G74" s="3">
        <v>1.0000000000000001E-30</v>
      </c>
      <c r="H74" s="9">
        <f>AVERAGE('Init cond'!H$2:H$480)</f>
        <v>111.33847633916317</v>
      </c>
      <c r="I74" s="9">
        <v>1</v>
      </c>
      <c r="J74" s="3">
        <v>0</v>
      </c>
      <c r="K74" s="3">
        <v>0</v>
      </c>
      <c r="L74" s="3">
        <v>0</v>
      </c>
      <c r="M74" s="3">
        <v>0</v>
      </c>
      <c r="N74" s="3">
        <v>3.0000000000000001E-6</v>
      </c>
      <c r="O74" s="3">
        <v>5.0000000000000003E-10</v>
      </c>
    </row>
    <row r="75" spans="1:15" x14ac:dyDescent="0.35">
      <c r="A75">
        <v>73</v>
      </c>
      <c r="B75" s="41">
        <f t="shared" si="1"/>
        <v>-73</v>
      </c>
      <c r="C75" s="41">
        <v>0</v>
      </c>
      <c r="D75" s="41">
        <v>0</v>
      </c>
      <c r="E75" s="9">
        <v>23</v>
      </c>
      <c r="F75" s="9">
        <v>3</v>
      </c>
      <c r="G75" s="3">
        <v>1.0000000000000001E-30</v>
      </c>
      <c r="H75" s="9">
        <f>AVERAGE('Init cond'!H$2:H$480)</f>
        <v>111.33847633916317</v>
      </c>
      <c r="I75" s="9">
        <v>1</v>
      </c>
      <c r="J75" s="3">
        <v>0</v>
      </c>
      <c r="K75" s="3">
        <v>0</v>
      </c>
      <c r="L75" s="3">
        <v>0</v>
      </c>
      <c r="M75" s="3">
        <v>0</v>
      </c>
      <c r="N75" s="3">
        <v>3.0000000000000001E-6</v>
      </c>
      <c r="O75" s="3">
        <v>5.0000000000000003E-10</v>
      </c>
    </row>
    <row r="76" spans="1:15" x14ac:dyDescent="0.35">
      <c r="A76">
        <v>74</v>
      </c>
      <c r="B76" s="41">
        <f t="shared" si="1"/>
        <v>-74</v>
      </c>
      <c r="C76" s="41">
        <v>0</v>
      </c>
      <c r="D76" s="41">
        <v>0</v>
      </c>
      <c r="E76" s="9">
        <v>23</v>
      </c>
      <c r="F76" s="9">
        <v>3</v>
      </c>
      <c r="G76" s="3">
        <v>1.0000000000000001E-30</v>
      </c>
      <c r="H76" s="9">
        <f>AVERAGE('Init cond'!H$2:H$480)</f>
        <v>111.33847633916317</v>
      </c>
      <c r="I76" s="9">
        <v>1</v>
      </c>
      <c r="J76" s="3">
        <v>0</v>
      </c>
      <c r="K76" s="3">
        <v>0</v>
      </c>
      <c r="L76" s="3">
        <v>0</v>
      </c>
      <c r="M76" s="3">
        <v>0</v>
      </c>
      <c r="N76" s="3">
        <v>3.0000000000000001E-6</v>
      </c>
      <c r="O76" s="3">
        <v>5.0000000000000003E-10</v>
      </c>
    </row>
    <row r="77" spans="1:15" x14ac:dyDescent="0.35">
      <c r="A77">
        <v>75</v>
      </c>
      <c r="B77" s="41">
        <f t="shared" si="1"/>
        <v>-75</v>
      </c>
      <c r="C77" s="41">
        <v>0</v>
      </c>
      <c r="D77" s="41">
        <v>0</v>
      </c>
      <c r="E77" s="9">
        <v>23</v>
      </c>
      <c r="F77" s="9">
        <v>3</v>
      </c>
      <c r="G77" s="3">
        <v>1.0000000000000001E-30</v>
      </c>
      <c r="H77" s="9">
        <f>AVERAGE('Init cond'!H$2:H$480)</f>
        <v>111.33847633916317</v>
      </c>
      <c r="I77" s="9">
        <v>1</v>
      </c>
      <c r="J77" s="3">
        <v>0</v>
      </c>
      <c r="K77" s="3">
        <v>0</v>
      </c>
      <c r="L77" s="3">
        <v>0</v>
      </c>
      <c r="M77" s="3">
        <v>0</v>
      </c>
      <c r="N77" s="3">
        <v>3.0000000000000001E-6</v>
      </c>
      <c r="O77" s="3">
        <v>5.0000000000000003E-10</v>
      </c>
    </row>
    <row r="78" spans="1:15" x14ac:dyDescent="0.35">
      <c r="A78">
        <v>76</v>
      </c>
      <c r="B78" s="41">
        <f t="shared" si="1"/>
        <v>-76</v>
      </c>
      <c r="C78" s="41">
        <v>0</v>
      </c>
      <c r="D78" s="41">
        <v>0</v>
      </c>
      <c r="E78" s="9">
        <v>23</v>
      </c>
      <c r="F78" s="9">
        <v>3</v>
      </c>
      <c r="G78" s="3">
        <v>1.0000000000000001E-30</v>
      </c>
      <c r="H78" s="9">
        <f>AVERAGE('Init cond'!H$2:H$480)</f>
        <v>111.33847633916317</v>
      </c>
      <c r="I78" s="9">
        <v>1</v>
      </c>
      <c r="J78" s="3">
        <v>0</v>
      </c>
      <c r="K78" s="3">
        <v>0</v>
      </c>
      <c r="L78" s="3">
        <v>0</v>
      </c>
      <c r="M78" s="3">
        <v>0</v>
      </c>
      <c r="N78" s="3">
        <v>3.0000000000000001E-6</v>
      </c>
      <c r="O78" s="3">
        <v>5.0000000000000003E-10</v>
      </c>
    </row>
    <row r="79" spans="1:15" x14ac:dyDescent="0.35">
      <c r="A79">
        <v>77</v>
      </c>
      <c r="B79" s="41">
        <f t="shared" si="1"/>
        <v>-77</v>
      </c>
      <c r="C79" s="41">
        <v>0</v>
      </c>
      <c r="D79" s="41">
        <v>0</v>
      </c>
      <c r="E79" s="9">
        <v>23</v>
      </c>
      <c r="F79" s="9">
        <v>3</v>
      </c>
      <c r="G79" s="3">
        <v>1.0000000000000001E-30</v>
      </c>
      <c r="H79" s="9">
        <f>AVERAGE('Init cond'!H$2:H$480)</f>
        <v>111.33847633916317</v>
      </c>
      <c r="I79" s="9">
        <v>1</v>
      </c>
      <c r="J79" s="3">
        <v>0</v>
      </c>
      <c r="K79" s="3">
        <v>0</v>
      </c>
      <c r="L79" s="3">
        <v>0</v>
      </c>
      <c r="M79" s="3">
        <v>0</v>
      </c>
      <c r="N79" s="3">
        <v>3.0000000000000001E-6</v>
      </c>
      <c r="O79" s="3">
        <v>5.0000000000000003E-10</v>
      </c>
    </row>
    <row r="80" spans="1:15" x14ac:dyDescent="0.35">
      <c r="A80">
        <v>78</v>
      </c>
      <c r="B80" s="41">
        <f t="shared" si="1"/>
        <v>-78</v>
      </c>
      <c r="C80" s="41">
        <v>0</v>
      </c>
      <c r="D80" s="41">
        <v>0</v>
      </c>
      <c r="E80" s="9">
        <v>23</v>
      </c>
      <c r="F80" s="9">
        <v>3</v>
      </c>
      <c r="G80" s="3">
        <v>1.0000000000000001E-30</v>
      </c>
      <c r="H80" s="9">
        <f>AVERAGE('Init cond'!H$2:H$480)</f>
        <v>111.33847633916317</v>
      </c>
      <c r="I80" s="9">
        <v>1</v>
      </c>
      <c r="J80" s="3">
        <v>0</v>
      </c>
      <c r="K80" s="3">
        <v>0</v>
      </c>
      <c r="L80" s="3">
        <v>0</v>
      </c>
      <c r="M80" s="3">
        <v>0</v>
      </c>
      <c r="N80" s="3">
        <v>3.0000000000000001E-6</v>
      </c>
      <c r="O80" s="3">
        <v>5.0000000000000003E-10</v>
      </c>
    </row>
    <row r="81" spans="1:15" x14ac:dyDescent="0.35">
      <c r="A81">
        <v>79</v>
      </c>
      <c r="B81" s="41">
        <f t="shared" si="1"/>
        <v>-79</v>
      </c>
      <c r="C81" s="41">
        <v>0</v>
      </c>
      <c r="D81" s="41">
        <v>0</v>
      </c>
      <c r="E81" s="9">
        <v>23</v>
      </c>
      <c r="F81" s="9">
        <v>3</v>
      </c>
      <c r="G81" s="3">
        <v>1.0000000000000001E-30</v>
      </c>
      <c r="H81" s="9">
        <f>AVERAGE('Init cond'!H$2:H$480)</f>
        <v>111.33847633916317</v>
      </c>
      <c r="I81" s="9">
        <v>1</v>
      </c>
      <c r="J81" s="3">
        <v>0</v>
      </c>
      <c r="K81" s="3">
        <v>0</v>
      </c>
      <c r="L81" s="3">
        <v>0</v>
      </c>
      <c r="M81" s="3">
        <v>0</v>
      </c>
      <c r="N81" s="3">
        <v>3.0000000000000001E-6</v>
      </c>
      <c r="O81" s="3">
        <v>5.0000000000000003E-10</v>
      </c>
    </row>
    <row r="82" spans="1:15" x14ac:dyDescent="0.35">
      <c r="A82">
        <v>80</v>
      </c>
      <c r="B82" s="41">
        <f t="shared" si="1"/>
        <v>-80</v>
      </c>
      <c r="C82" s="41">
        <v>0</v>
      </c>
      <c r="D82" s="41">
        <v>0</v>
      </c>
      <c r="E82" s="9">
        <v>23</v>
      </c>
      <c r="F82" s="9">
        <v>3</v>
      </c>
      <c r="G82" s="3">
        <v>1.0000000000000001E-30</v>
      </c>
      <c r="H82" s="9">
        <f>AVERAGE('Init cond'!H$2:H$480)</f>
        <v>111.33847633916317</v>
      </c>
      <c r="I82" s="9">
        <v>1</v>
      </c>
      <c r="J82" s="3">
        <v>0</v>
      </c>
      <c r="K82" s="3">
        <v>0</v>
      </c>
      <c r="L82" s="3">
        <v>0</v>
      </c>
      <c r="M82" s="3">
        <v>0</v>
      </c>
      <c r="N82" s="3">
        <v>3.0000000000000001E-6</v>
      </c>
      <c r="O82" s="3">
        <v>5.0000000000000003E-10</v>
      </c>
    </row>
    <row r="83" spans="1:15" x14ac:dyDescent="0.35">
      <c r="A83">
        <v>81</v>
      </c>
      <c r="B83" s="41">
        <f t="shared" si="1"/>
        <v>-81</v>
      </c>
      <c r="C83" s="41">
        <v>0</v>
      </c>
      <c r="D83" s="41">
        <v>0</v>
      </c>
      <c r="E83" s="9">
        <v>23</v>
      </c>
      <c r="F83" s="9">
        <v>3</v>
      </c>
      <c r="G83" s="3">
        <v>1.0000000000000001E-30</v>
      </c>
      <c r="H83" s="9">
        <f>AVERAGE('Init cond'!H$2:H$480)</f>
        <v>111.33847633916317</v>
      </c>
      <c r="I83" s="9">
        <v>1</v>
      </c>
      <c r="J83" s="3">
        <v>0</v>
      </c>
      <c r="K83" s="3">
        <v>0</v>
      </c>
      <c r="L83" s="3">
        <v>0</v>
      </c>
      <c r="M83" s="3">
        <v>0</v>
      </c>
      <c r="N83" s="3">
        <v>3.0000000000000001E-6</v>
      </c>
      <c r="O83" s="3">
        <v>5.0000000000000003E-10</v>
      </c>
    </row>
    <row r="84" spans="1:15" x14ac:dyDescent="0.35">
      <c r="A84">
        <v>82</v>
      </c>
      <c r="B84" s="41">
        <f t="shared" si="1"/>
        <v>-82</v>
      </c>
      <c r="C84" s="41">
        <v>0</v>
      </c>
      <c r="D84" s="41">
        <v>0</v>
      </c>
      <c r="E84" s="9">
        <v>23</v>
      </c>
      <c r="F84" s="9">
        <v>3</v>
      </c>
      <c r="G84" s="3">
        <v>1.0000000000000001E-30</v>
      </c>
      <c r="H84" s="9">
        <f>AVERAGE('Init cond'!H$2:H$480)</f>
        <v>111.33847633916317</v>
      </c>
      <c r="I84" s="9">
        <v>1</v>
      </c>
      <c r="J84" s="3">
        <v>0</v>
      </c>
      <c r="K84" s="3">
        <v>0</v>
      </c>
      <c r="L84" s="3">
        <v>0</v>
      </c>
      <c r="M84" s="3">
        <v>0</v>
      </c>
      <c r="N84" s="3">
        <v>3.0000000000000001E-6</v>
      </c>
      <c r="O84" s="3">
        <v>5.0000000000000003E-10</v>
      </c>
    </row>
    <row r="85" spans="1:15" x14ac:dyDescent="0.35">
      <c r="A85">
        <v>83</v>
      </c>
      <c r="B85" s="41">
        <f t="shared" si="1"/>
        <v>-83</v>
      </c>
      <c r="C85" s="41">
        <v>0</v>
      </c>
      <c r="D85" s="41">
        <v>0</v>
      </c>
      <c r="E85" s="9">
        <v>23</v>
      </c>
      <c r="F85" s="9">
        <v>3</v>
      </c>
      <c r="G85" s="3">
        <v>1.0000000000000001E-30</v>
      </c>
      <c r="H85" s="9">
        <f>AVERAGE('Init cond'!H$2:H$480)</f>
        <v>111.33847633916317</v>
      </c>
      <c r="I85" s="9">
        <v>1</v>
      </c>
      <c r="J85" s="3">
        <v>0</v>
      </c>
      <c r="K85" s="3">
        <v>0</v>
      </c>
      <c r="L85" s="3">
        <v>0</v>
      </c>
      <c r="M85" s="3">
        <v>0</v>
      </c>
      <c r="N85" s="3">
        <v>3.0000000000000001E-6</v>
      </c>
      <c r="O85" s="3">
        <v>5.0000000000000003E-10</v>
      </c>
    </row>
    <row r="86" spans="1:15" x14ac:dyDescent="0.35">
      <c r="A86">
        <v>84</v>
      </c>
      <c r="B86" s="41">
        <f t="shared" si="1"/>
        <v>-84</v>
      </c>
      <c r="C86" s="41">
        <v>0</v>
      </c>
      <c r="D86" s="41">
        <v>0</v>
      </c>
      <c r="E86" s="9">
        <v>23</v>
      </c>
      <c r="F86" s="9">
        <v>3</v>
      </c>
      <c r="G86" s="3">
        <v>1.0000000000000001E-30</v>
      </c>
      <c r="H86" s="9">
        <f>AVERAGE('Init cond'!H$2:H$480)</f>
        <v>111.33847633916317</v>
      </c>
      <c r="I86" s="9">
        <v>1</v>
      </c>
      <c r="J86" s="3">
        <v>0</v>
      </c>
      <c r="K86" s="3">
        <v>0</v>
      </c>
      <c r="L86" s="3">
        <v>0</v>
      </c>
      <c r="M86" s="3">
        <v>0</v>
      </c>
      <c r="N86" s="3">
        <v>3.0000000000000001E-6</v>
      </c>
      <c r="O86" s="3">
        <v>5.0000000000000003E-10</v>
      </c>
    </row>
    <row r="87" spans="1:15" x14ac:dyDescent="0.35">
      <c r="A87">
        <v>85</v>
      </c>
      <c r="B87" s="41">
        <f t="shared" si="1"/>
        <v>-85</v>
      </c>
      <c r="C87" s="41">
        <v>0</v>
      </c>
      <c r="D87" s="41">
        <v>0</v>
      </c>
      <c r="E87" s="9">
        <v>23</v>
      </c>
      <c r="F87" s="9">
        <v>3</v>
      </c>
      <c r="G87" s="3">
        <v>1.0000000000000001E-30</v>
      </c>
      <c r="H87" s="9">
        <f>AVERAGE('Init cond'!H$2:H$480)</f>
        <v>111.33847633916317</v>
      </c>
      <c r="I87" s="9">
        <v>1</v>
      </c>
      <c r="J87" s="3">
        <v>0</v>
      </c>
      <c r="K87" s="3">
        <v>0</v>
      </c>
      <c r="L87" s="3">
        <v>0</v>
      </c>
      <c r="M87" s="3">
        <v>0</v>
      </c>
      <c r="N87" s="3">
        <v>3.0000000000000001E-6</v>
      </c>
      <c r="O87" s="3">
        <v>5.0000000000000003E-10</v>
      </c>
    </row>
    <row r="88" spans="1:15" x14ac:dyDescent="0.35">
      <c r="A88">
        <v>86</v>
      </c>
      <c r="B88" s="41">
        <f t="shared" si="1"/>
        <v>-86</v>
      </c>
      <c r="C88" s="41">
        <v>0</v>
      </c>
      <c r="D88" s="41">
        <v>0</v>
      </c>
      <c r="E88" s="9">
        <v>23</v>
      </c>
      <c r="F88" s="9">
        <v>3</v>
      </c>
      <c r="G88" s="3">
        <v>1.0000000000000001E-30</v>
      </c>
      <c r="H88" s="9">
        <f>AVERAGE('Init cond'!H$2:H$480)</f>
        <v>111.33847633916317</v>
      </c>
      <c r="I88" s="9">
        <v>1</v>
      </c>
      <c r="J88" s="3">
        <v>0</v>
      </c>
      <c r="K88" s="3">
        <v>0</v>
      </c>
      <c r="L88" s="3">
        <v>0</v>
      </c>
      <c r="M88" s="3">
        <v>0</v>
      </c>
      <c r="N88" s="3">
        <v>3.0000000000000001E-6</v>
      </c>
      <c r="O88" s="3">
        <v>5.0000000000000003E-10</v>
      </c>
    </row>
    <row r="89" spans="1:15" x14ac:dyDescent="0.35">
      <c r="A89">
        <v>87</v>
      </c>
      <c r="B89" s="41">
        <f t="shared" si="1"/>
        <v>-87</v>
      </c>
      <c r="C89" s="41">
        <v>0</v>
      </c>
      <c r="D89" s="41">
        <v>0</v>
      </c>
      <c r="E89" s="9">
        <v>23</v>
      </c>
      <c r="F89" s="9">
        <v>3</v>
      </c>
      <c r="G89" s="3">
        <v>1.0000000000000001E-30</v>
      </c>
      <c r="H89" s="9">
        <f>AVERAGE('Init cond'!H$2:H$480)</f>
        <v>111.33847633916317</v>
      </c>
      <c r="I89" s="9">
        <v>1</v>
      </c>
      <c r="J89" s="3">
        <v>0</v>
      </c>
      <c r="K89" s="3">
        <v>0</v>
      </c>
      <c r="L89" s="3">
        <v>0</v>
      </c>
      <c r="M89" s="3">
        <v>0</v>
      </c>
      <c r="N89" s="3">
        <v>3.0000000000000001E-6</v>
      </c>
      <c r="O89" s="3">
        <v>5.0000000000000003E-10</v>
      </c>
    </row>
    <row r="90" spans="1:15" x14ac:dyDescent="0.35">
      <c r="A90">
        <v>88</v>
      </c>
      <c r="B90" s="41">
        <f t="shared" si="1"/>
        <v>-88</v>
      </c>
      <c r="C90" s="41">
        <v>0</v>
      </c>
      <c r="D90" s="41">
        <v>0</v>
      </c>
      <c r="E90" s="9">
        <v>23</v>
      </c>
      <c r="F90" s="9">
        <v>3</v>
      </c>
      <c r="G90" s="3">
        <v>1.0000000000000001E-30</v>
      </c>
      <c r="H90" s="9">
        <f>AVERAGE('Init cond'!H$2:H$480)</f>
        <v>111.33847633916317</v>
      </c>
      <c r="I90" s="9">
        <v>1</v>
      </c>
      <c r="J90" s="3">
        <v>0</v>
      </c>
      <c r="K90" s="3">
        <v>0</v>
      </c>
      <c r="L90" s="3">
        <v>0</v>
      </c>
      <c r="M90" s="3">
        <v>0</v>
      </c>
      <c r="N90" s="3">
        <v>3.0000000000000001E-6</v>
      </c>
      <c r="O90" s="3">
        <v>5.0000000000000003E-10</v>
      </c>
    </row>
    <row r="91" spans="1:15" x14ac:dyDescent="0.35">
      <c r="A91">
        <v>89</v>
      </c>
      <c r="B91" s="41">
        <f t="shared" si="1"/>
        <v>-89</v>
      </c>
      <c r="C91" s="41">
        <v>0</v>
      </c>
      <c r="D91" s="41">
        <v>0</v>
      </c>
      <c r="E91" s="9">
        <v>23</v>
      </c>
      <c r="F91" s="9">
        <v>3</v>
      </c>
      <c r="G91" s="3">
        <v>1.0000000000000001E-30</v>
      </c>
      <c r="H91" s="9">
        <f>AVERAGE('Init cond'!H$2:H$480)</f>
        <v>111.33847633916317</v>
      </c>
      <c r="I91" s="9">
        <v>1</v>
      </c>
      <c r="J91" s="3">
        <v>0</v>
      </c>
      <c r="K91" s="3">
        <v>0</v>
      </c>
      <c r="L91" s="3">
        <v>0</v>
      </c>
      <c r="M91" s="3">
        <v>0</v>
      </c>
      <c r="N91" s="3">
        <v>3.0000000000000001E-6</v>
      </c>
      <c r="O91" s="3">
        <v>5.0000000000000003E-10</v>
      </c>
    </row>
    <row r="92" spans="1:15" x14ac:dyDescent="0.35">
      <c r="A92">
        <v>90</v>
      </c>
      <c r="B92" s="41">
        <f t="shared" si="1"/>
        <v>-90</v>
      </c>
      <c r="C92" s="41">
        <v>0</v>
      </c>
      <c r="D92" s="41">
        <v>0</v>
      </c>
      <c r="E92" s="9">
        <v>23</v>
      </c>
      <c r="F92" s="9">
        <v>3</v>
      </c>
      <c r="G92" s="3">
        <v>1.0000000000000001E-30</v>
      </c>
      <c r="H92" s="9">
        <f>AVERAGE('Init cond'!H$2:H$480)</f>
        <v>111.33847633916317</v>
      </c>
      <c r="I92" s="9">
        <v>1</v>
      </c>
      <c r="J92" s="3">
        <v>0</v>
      </c>
      <c r="K92" s="3">
        <v>0</v>
      </c>
      <c r="L92" s="3">
        <v>0</v>
      </c>
      <c r="M92" s="3">
        <v>0</v>
      </c>
      <c r="N92" s="3">
        <v>3.0000000000000001E-6</v>
      </c>
      <c r="O92" s="3">
        <v>5.0000000000000003E-10</v>
      </c>
    </row>
    <row r="93" spans="1:15" x14ac:dyDescent="0.35">
      <c r="A93">
        <v>91</v>
      </c>
      <c r="B93" s="41">
        <f t="shared" si="1"/>
        <v>-91</v>
      </c>
      <c r="C93" s="41">
        <v>0</v>
      </c>
      <c r="D93" s="41">
        <v>0</v>
      </c>
      <c r="E93" s="9">
        <v>23</v>
      </c>
      <c r="F93" s="9">
        <v>3</v>
      </c>
      <c r="G93" s="3">
        <v>1.0000000000000001E-30</v>
      </c>
      <c r="H93" s="9">
        <f>AVERAGE('Init cond'!H$2:H$480)</f>
        <v>111.33847633916317</v>
      </c>
      <c r="I93" s="9">
        <v>1</v>
      </c>
      <c r="J93" s="3">
        <v>0</v>
      </c>
      <c r="K93" s="3">
        <v>0</v>
      </c>
      <c r="L93" s="3">
        <v>0</v>
      </c>
      <c r="M93" s="3">
        <v>0</v>
      </c>
      <c r="N93" s="3">
        <v>3.0000000000000001E-6</v>
      </c>
      <c r="O93" s="3">
        <v>5.0000000000000003E-10</v>
      </c>
    </row>
    <row r="94" spans="1:15" x14ac:dyDescent="0.35">
      <c r="A94">
        <v>92</v>
      </c>
      <c r="B94" s="41">
        <f t="shared" si="1"/>
        <v>-92</v>
      </c>
      <c r="C94" s="41">
        <v>0</v>
      </c>
      <c r="D94" s="41">
        <v>0</v>
      </c>
      <c r="E94" s="9">
        <v>23</v>
      </c>
      <c r="F94" s="9">
        <v>3</v>
      </c>
      <c r="G94" s="3">
        <v>1.0000000000000001E-30</v>
      </c>
      <c r="H94" s="9">
        <f>AVERAGE('Init cond'!H$2:H$480)</f>
        <v>111.33847633916317</v>
      </c>
      <c r="I94" s="9">
        <v>1</v>
      </c>
      <c r="J94" s="3">
        <v>0</v>
      </c>
      <c r="K94" s="3">
        <v>0</v>
      </c>
      <c r="L94" s="3">
        <v>0</v>
      </c>
      <c r="M94" s="3">
        <v>0</v>
      </c>
      <c r="N94" s="3">
        <v>3.0000000000000001E-6</v>
      </c>
      <c r="O94" s="3">
        <v>5.0000000000000003E-10</v>
      </c>
    </row>
    <row r="95" spans="1:15" x14ac:dyDescent="0.35">
      <c r="A95">
        <v>93</v>
      </c>
      <c r="B95" s="41">
        <f t="shared" si="1"/>
        <v>-93</v>
      </c>
      <c r="C95" s="41">
        <v>0</v>
      </c>
      <c r="D95" s="41">
        <v>0</v>
      </c>
      <c r="E95" s="9">
        <v>23</v>
      </c>
      <c r="F95" s="9">
        <v>3</v>
      </c>
      <c r="G95" s="3">
        <v>1.0000000000000001E-30</v>
      </c>
      <c r="H95" s="9">
        <f>AVERAGE('Init cond'!H$2:H$480)</f>
        <v>111.33847633916317</v>
      </c>
      <c r="I95" s="9">
        <v>1</v>
      </c>
      <c r="J95" s="3">
        <v>0</v>
      </c>
      <c r="K95" s="3">
        <v>0</v>
      </c>
      <c r="L95" s="3">
        <v>0</v>
      </c>
      <c r="M95" s="3">
        <v>0</v>
      </c>
      <c r="N95" s="3">
        <v>3.0000000000000001E-6</v>
      </c>
      <c r="O95" s="3">
        <v>5.0000000000000003E-10</v>
      </c>
    </row>
    <row r="96" spans="1:15" x14ac:dyDescent="0.35">
      <c r="A96">
        <v>94</v>
      </c>
      <c r="B96" s="41">
        <f t="shared" si="1"/>
        <v>-94</v>
      </c>
      <c r="C96" s="41">
        <v>0</v>
      </c>
      <c r="D96" s="41">
        <v>0</v>
      </c>
      <c r="E96" s="9">
        <v>23</v>
      </c>
      <c r="F96" s="9">
        <v>3</v>
      </c>
      <c r="G96" s="3">
        <v>1.0000000000000001E-30</v>
      </c>
      <c r="H96" s="9">
        <f>AVERAGE('Init cond'!H$2:H$480)</f>
        <v>111.33847633916317</v>
      </c>
      <c r="I96" s="9">
        <v>1</v>
      </c>
      <c r="J96" s="3">
        <v>0</v>
      </c>
      <c r="K96" s="3">
        <v>0</v>
      </c>
      <c r="L96" s="3">
        <v>0</v>
      </c>
      <c r="M96" s="3">
        <v>0</v>
      </c>
      <c r="N96" s="3">
        <v>3.0000000000000001E-6</v>
      </c>
      <c r="O96" s="3">
        <v>5.0000000000000003E-10</v>
      </c>
    </row>
    <row r="97" spans="1:15" x14ac:dyDescent="0.35">
      <c r="A97">
        <v>95</v>
      </c>
      <c r="B97" s="41">
        <f t="shared" si="1"/>
        <v>-95</v>
      </c>
      <c r="C97" s="41">
        <v>0</v>
      </c>
      <c r="D97" s="41">
        <v>0</v>
      </c>
      <c r="E97" s="9">
        <v>23</v>
      </c>
      <c r="F97" s="9">
        <v>3</v>
      </c>
      <c r="G97" s="3">
        <v>1.0000000000000001E-30</v>
      </c>
      <c r="H97" s="9">
        <f>AVERAGE('Init cond'!H$2:H$480)</f>
        <v>111.33847633916317</v>
      </c>
      <c r="I97" s="9">
        <v>1</v>
      </c>
      <c r="J97" s="3">
        <v>0</v>
      </c>
      <c r="K97" s="3">
        <v>0</v>
      </c>
      <c r="L97" s="3">
        <v>0</v>
      </c>
      <c r="M97" s="3">
        <v>0</v>
      </c>
      <c r="N97" s="3">
        <v>3.0000000000000001E-6</v>
      </c>
      <c r="O97" s="3">
        <v>5.0000000000000003E-10</v>
      </c>
    </row>
    <row r="98" spans="1:15" x14ac:dyDescent="0.35">
      <c r="A98">
        <v>96</v>
      </c>
      <c r="B98" s="41">
        <f t="shared" si="1"/>
        <v>-96</v>
      </c>
      <c r="C98" s="41">
        <v>0</v>
      </c>
      <c r="D98" s="41">
        <v>0</v>
      </c>
      <c r="E98" s="9">
        <v>23</v>
      </c>
      <c r="F98" s="9">
        <v>3</v>
      </c>
      <c r="G98" s="3">
        <v>1.0000000000000001E-30</v>
      </c>
      <c r="H98" s="9">
        <f>AVERAGE('Init cond'!H$2:H$480)</f>
        <v>111.33847633916317</v>
      </c>
      <c r="I98" s="9">
        <v>1</v>
      </c>
      <c r="J98" s="3">
        <v>0</v>
      </c>
      <c r="K98" s="3">
        <v>0</v>
      </c>
      <c r="L98" s="3">
        <v>0</v>
      </c>
      <c r="M98" s="3">
        <v>0</v>
      </c>
      <c r="N98" s="3">
        <v>3.0000000000000001E-6</v>
      </c>
      <c r="O98" s="3">
        <v>5.0000000000000003E-10</v>
      </c>
    </row>
    <row r="99" spans="1:15" x14ac:dyDescent="0.35">
      <c r="A99">
        <v>97</v>
      </c>
      <c r="B99" s="41">
        <f t="shared" si="1"/>
        <v>-97</v>
      </c>
      <c r="C99" s="41">
        <v>0</v>
      </c>
      <c r="D99" s="41">
        <v>0</v>
      </c>
      <c r="E99" s="9">
        <v>23</v>
      </c>
      <c r="F99" s="9">
        <v>3</v>
      </c>
      <c r="G99" s="3">
        <v>1.0000000000000001E-30</v>
      </c>
      <c r="H99" s="9">
        <f>AVERAGE('Init cond'!H$2:H$480)</f>
        <v>111.33847633916317</v>
      </c>
      <c r="I99" s="9">
        <v>1</v>
      </c>
      <c r="J99" s="3">
        <v>0</v>
      </c>
      <c r="K99" s="3">
        <v>0</v>
      </c>
      <c r="L99" s="3">
        <v>0</v>
      </c>
      <c r="M99" s="3">
        <v>0</v>
      </c>
      <c r="N99" s="3">
        <v>3.0000000000000001E-6</v>
      </c>
      <c r="O99" s="3">
        <v>5.0000000000000003E-10</v>
      </c>
    </row>
    <row r="100" spans="1:15" x14ac:dyDescent="0.35">
      <c r="A100">
        <v>98</v>
      </c>
      <c r="B100" s="41">
        <f t="shared" si="1"/>
        <v>-98</v>
      </c>
      <c r="C100" s="41">
        <v>0</v>
      </c>
      <c r="D100" s="41">
        <v>0</v>
      </c>
      <c r="E100" s="9">
        <v>23</v>
      </c>
      <c r="F100" s="9">
        <v>3</v>
      </c>
      <c r="G100" s="3">
        <v>1.0000000000000001E-30</v>
      </c>
      <c r="H100" s="9">
        <f>AVERAGE('Init cond'!H$2:H$480)</f>
        <v>111.33847633916317</v>
      </c>
      <c r="I100" s="9">
        <v>1</v>
      </c>
      <c r="J100" s="3">
        <v>0</v>
      </c>
      <c r="K100" s="3">
        <v>0</v>
      </c>
      <c r="L100" s="3">
        <v>0</v>
      </c>
      <c r="M100" s="3">
        <v>0</v>
      </c>
      <c r="N100" s="3">
        <v>3.0000000000000001E-6</v>
      </c>
      <c r="O100" s="3">
        <v>5.0000000000000003E-10</v>
      </c>
    </row>
    <row r="101" spans="1:15" x14ac:dyDescent="0.35">
      <c r="A101">
        <v>99</v>
      </c>
      <c r="B101" s="41">
        <f t="shared" si="1"/>
        <v>-99</v>
      </c>
      <c r="C101" s="41">
        <v>0</v>
      </c>
      <c r="D101" s="41">
        <v>0</v>
      </c>
      <c r="E101" s="9">
        <v>23</v>
      </c>
      <c r="F101" s="9">
        <v>3</v>
      </c>
      <c r="G101" s="3">
        <v>1.0000000000000001E-30</v>
      </c>
      <c r="H101" s="9">
        <f>AVERAGE('Init cond'!H$2:H$480)</f>
        <v>111.33847633916317</v>
      </c>
      <c r="I101" s="9">
        <v>1</v>
      </c>
      <c r="J101" s="3">
        <v>0</v>
      </c>
      <c r="K101" s="3">
        <v>0</v>
      </c>
      <c r="L101" s="3">
        <v>0</v>
      </c>
      <c r="M101" s="3">
        <v>0</v>
      </c>
      <c r="N101" s="3">
        <v>3.0000000000000001E-6</v>
      </c>
      <c r="O101" s="3">
        <v>5.0000000000000003E-10</v>
      </c>
    </row>
    <row r="102" spans="1:15" x14ac:dyDescent="0.35">
      <c r="A102">
        <v>100</v>
      </c>
      <c r="B102" s="41">
        <f t="shared" si="1"/>
        <v>-100</v>
      </c>
      <c r="C102" s="41">
        <v>0</v>
      </c>
      <c r="D102" s="41">
        <v>0</v>
      </c>
      <c r="E102" s="9">
        <v>23</v>
      </c>
      <c r="F102" s="9">
        <v>3</v>
      </c>
      <c r="G102" s="3">
        <v>1.0000000000000001E-30</v>
      </c>
      <c r="H102" s="9">
        <f>AVERAGE('Init cond'!H$2:H$480)</f>
        <v>111.33847633916317</v>
      </c>
      <c r="I102" s="9">
        <v>1</v>
      </c>
      <c r="J102" s="3">
        <v>0</v>
      </c>
      <c r="K102" s="3">
        <v>0</v>
      </c>
      <c r="L102" s="3">
        <v>0</v>
      </c>
      <c r="M102" s="3">
        <v>0</v>
      </c>
      <c r="N102" s="3">
        <v>3.0000000000000001E-6</v>
      </c>
      <c r="O102" s="3">
        <v>5.0000000000000003E-10</v>
      </c>
    </row>
    <row r="103" spans="1:15" x14ac:dyDescent="0.35">
      <c r="A103">
        <v>101</v>
      </c>
      <c r="B103" s="41">
        <f t="shared" si="1"/>
        <v>-101</v>
      </c>
      <c r="C103" s="41">
        <v>0</v>
      </c>
      <c r="D103" s="41">
        <v>0</v>
      </c>
      <c r="E103" s="9">
        <v>23</v>
      </c>
      <c r="F103" s="9">
        <v>3</v>
      </c>
      <c r="G103" s="3">
        <v>1.0000000000000001E-30</v>
      </c>
      <c r="H103" s="9">
        <f>AVERAGE('Init cond'!H$2:H$480)</f>
        <v>111.33847633916317</v>
      </c>
      <c r="I103" s="9">
        <v>1</v>
      </c>
      <c r="J103" s="3">
        <v>0</v>
      </c>
      <c r="K103" s="3">
        <v>0</v>
      </c>
      <c r="L103" s="3">
        <v>0</v>
      </c>
      <c r="M103" s="3">
        <v>0</v>
      </c>
      <c r="N103" s="3">
        <v>3.0000000000000001E-6</v>
      </c>
      <c r="O103" s="3">
        <v>5.0000000000000003E-10</v>
      </c>
    </row>
    <row r="104" spans="1:15" x14ac:dyDescent="0.35">
      <c r="A104">
        <v>102</v>
      </c>
      <c r="B104" s="41">
        <f t="shared" si="1"/>
        <v>-102</v>
      </c>
      <c r="C104" s="41">
        <v>0</v>
      </c>
      <c r="D104" s="41">
        <v>0</v>
      </c>
      <c r="E104" s="9">
        <v>23</v>
      </c>
      <c r="F104" s="9">
        <v>3</v>
      </c>
      <c r="G104" s="3">
        <v>1.0000000000000001E-30</v>
      </c>
      <c r="H104" s="9">
        <f>AVERAGE('Init cond'!H$2:H$480)</f>
        <v>111.33847633916317</v>
      </c>
      <c r="I104" s="9">
        <v>1</v>
      </c>
      <c r="J104" s="3">
        <v>0</v>
      </c>
      <c r="K104" s="3">
        <v>0</v>
      </c>
      <c r="L104" s="3">
        <v>0</v>
      </c>
      <c r="M104" s="3">
        <v>0</v>
      </c>
      <c r="N104" s="3">
        <v>3.0000000000000001E-6</v>
      </c>
      <c r="O104" s="3">
        <v>5.0000000000000003E-10</v>
      </c>
    </row>
    <row r="105" spans="1:15" x14ac:dyDescent="0.35">
      <c r="A105">
        <v>103</v>
      </c>
      <c r="B105" s="41">
        <f t="shared" si="1"/>
        <v>-103</v>
      </c>
      <c r="C105" s="41">
        <v>0</v>
      </c>
      <c r="D105" s="41">
        <v>0</v>
      </c>
      <c r="E105" s="9">
        <v>23</v>
      </c>
      <c r="F105" s="9">
        <v>3</v>
      </c>
      <c r="G105" s="3">
        <v>1.0000000000000001E-30</v>
      </c>
      <c r="H105" s="9">
        <f>AVERAGE('Init cond'!H$2:H$480)</f>
        <v>111.33847633916317</v>
      </c>
      <c r="I105" s="9">
        <v>1</v>
      </c>
      <c r="J105" s="3">
        <v>0</v>
      </c>
      <c r="K105" s="3">
        <v>0</v>
      </c>
      <c r="L105" s="3">
        <v>0</v>
      </c>
      <c r="M105" s="3">
        <v>0</v>
      </c>
      <c r="N105" s="3">
        <v>3.0000000000000001E-6</v>
      </c>
      <c r="O105" s="3">
        <v>5.0000000000000003E-10</v>
      </c>
    </row>
    <row r="106" spans="1:15" x14ac:dyDescent="0.35">
      <c r="A106">
        <v>104</v>
      </c>
      <c r="B106" s="41">
        <f t="shared" si="1"/>
        <v>-104</v>
      </c>
      <c r="C106" s="41">
        <v>0</v>
      </c>
      <c r="D106" s="41">
        <v>0</v>
      </c>
      <c r="E106" s="9">
        <v>23</v>
      </c>
      <c r="F106" s="9">
        <v>3</v>
      </c>
      <c r="G106" s="3">
        <v>1.0000000000000001E-30</v>
      </c>
      <c r="H106" s="9">
        <f>AVERAGE('Init cond'!H$2:H$480)</f>
        <v>111.33847633916317</v>
      </c>
      <c r="I106" s="9">
        <v>1</v>
      </c>
      <c r="J106" s="3">
        <v>0</v>
      </c>
      <c r="K106" s="3">
        <v>0</v>
      </c>
      <c r="L106" s="3">
        <v>0</v>
      </c>
      <c r="M106" s="3">
        <v>0</v>
      </c>
      <c r="N106" s="3">
        <v>3.0000000000000001E-6</v>
      </c>
      <c r="O106" s="3">
        <v>5.0000000000000003E-10</v>
      </c>
    </row>
    <row r="107" spans="1:15" x14ac:dyDescent="0.35">
      <c r="A107">
        <v>105</v>
      </c>
      <c r="B107" s="41">
        <f t="shared" si="1"/>
        <v>-105</v>
      </c>
      <c r="C107" s="41">
        <v>0</v>
      </c>
      <c r="D107" s="41">
        <v>0</v>
      </c>
      <c r="E107" s="9">
        <v>23</v>
      </c>
      <c r="F107" s="9">
        <v>3</v>
      </c>
      <c r="G107" s="3">
        <v>1.0000000000000001E-30</v>
      </c>
      <c r="H107" s="9">
        <f>AVERAGE('Init cond'!H$2:H$480)</f>
        <v>111.33847633916317</v>
      </c>
      <c r="I107" s="9">
        <v>1</v>
      </c>
      <c r="J107" s="3">
        <v>0</v>
      </c>
      <c r="K107" s="3">
        <v>0</v>
      </c>
      <c r="L107" s="3">
        <v>0</v>
      </c>
      <c r="M107" s="3">
        <v>0</v>
      </c>
      <c r="N107" s="3">
        <v>3.0000000000000001E-6</v>
      </c>
      <c r="O107" s="3">
        <v>5.0000000000000003E-10</v>
      </c>
    </row>
    <row r="108" spans="1:15" x14ac:dyDescent="0.35">
      <c r="A108">
        <v>106</v>
      </c>
      <c r="B108" s="41">
        <f t="shared" si="1"/>
        <v>-106</v>
      </c>
      <c r="C108" s="41">
        <v>0</v>
      </c>
      <c r="D108" s="41">
        <v>0</v>
      </c>
      <c r="E108" s="9">
        <v>23</v>
      </c>
      <c r="F108" s="9">
        <v>3</v>
      </c>
      <c r="G108" s="3">
        <v>1.0000000000000001E-30</v>
      </c>
      <c r="H108" s="9">
        <f>AVERAGE('Init cond'!H$2:H$480)</f>
        <v>111.33847633916317</v>
      </c>
      <c r="I108" s="9">
        <v>1</v>
      </c>
      <c r="J108" s="3">
        <v>0</v>
      </c>
      <c r="K108" s="3">
        <v>0</v>
      </c>
      <c r="L108" s="3">
        <v>0</v>
      </c>
      <c r="M108" s="3">
        <v>0</v>
      </c>
      <c r="N108" s="3">
        <v>3.0000000000000001E-6</v>
      </c>
      <c r="O108" s="3">
        <v>5.0000000000000003E-10</v>
      </c>
    </row>
    <row r="109" spans="1:15" x14ac:dyDescent="0.35">
      <c r="A109">
        <v>107</v>
      </c>
      <c r="B109" s="41">
        <f t="shared" si="1"/>
        <v>-107</v>
      </c>
      <c r="C109" s="41">
        <v>0</v>
      </c>
      <c r="D109" s="41">
        <v>0</v>
      </c>
      <c r="E109" s="9">
        <v>23</v>
      </c>
      <c r="F109" s="9">
        <v>3</v>
      </c>
      <c r="G109" s="3">
        <v>1.0000000000000001E-30</v>
      </c>
      <c r="H109" s="9">
        <f>AVERAGE('Init cond'!H$2:H$480)</f>
        <v>111.33847633916317</v>
      </c>
      <c r="I109" s="9">
        <v>1</v>
      </c>
      <c r="J109" s="3">
        <v>0</v>
      </c>
      <c r="K109" s="3">
        <v>0</v>
      </c>
      <c r="L109" s="3">
        <v>0</v>
      </c>
      <c r="M109" s="3">
        <v>0</v>
      </c>
      <c r="N109" s="3">
        <v>3.0000000000000001E-6</v>
      </c>
      <c r="O109" s="3">
        <v>5.0000000000000003E-10</v>
      </c>
    </row>
    <row r="110" spans="1:15" x14ac:dyDescent="0.35">
      <c r="A110">
        <v>108</v>
      </c>
      <c r="B110" s="41">
        <f t="shared" si="1"/>
        <v>-108</v>
      </c>
      <c r="C110" s="41">
        <v>0</v>
      </c>
      <c r="D110" s="41">
        <v>0</v>
      </c>
      <c r="E110" s="9">
        <v>23</v>
      </c>
      <c r="F110" s="9">
        <v>3</v>
      </c>
      <c r="G110" s="3">
        <v>1.0000000000000001E-30</v>
      </c>
      <c r="H110" s="9">
        <f>AVERAGE('Init cond'!H$2:H$480)</f>
        <v>111.33847633916317</v>
      </c>
      <c r="I110" s="9">
        <v>1</v>
      </c>
      <c r="J110" s="3">
        <v>0</v>
      </c>
      <c r="K110" s="3">
        <v>0</v>
      </c>
      <c r="L110" s="3">
        <v>0</v>
      </c>
      <c r="M110" s="3">
        <v>0</v>
      </c>
      <c r="N110" s="3">
        <v>3.0000000000000001E-6</v>
      </c>
      <c r="O110" s="3">
        <v>5.0000000000000003E-10</v>
      </c>
    </row>
    <row r="111" spans="1:15" x14ac:dyDescent="0.35">
      <c r="A111">
        <v>109</v>
      </c>
      <c r="B111" s="41">
        <f t="shared" si="1"/>
        <v>-109</v>
      </c>
      <c r="C111" s="41">
        <v>0</v>
      </c>
      <c r="D111" s="41">
        <v>0</v>
      </c>
      <c r="E111" s="9">
        <v>23</v>
      </c>
      <c r="F111" s="9">
        <v>3</v>
      </c>
      <c r="G111" s="3">
        <v>1.0000000000000001E-30</v>
      </c>
      <c r="H111" s="9">
        <f>AVERAGE('Init cond'!H$2:H$480)</f>
        <v>111.33847633916317</v>
      </c>
      <c r="I111" s="9">
        <v>1</v>
      </c>
      <c r="J111" s="3">
        <v>0</v>
      </c>
      <c r="K111" s="3">
        <v>0</v>
      </c>
      <c r="L111" s="3">
        <v>0</v>
      </c>
      <c r="M111" s="3">
        <v>0</v>
      </c>
      <c r="N111" s="3">
        <v>3.0000000000000001E-6</v>
      </c>
      <c r="O111" s="3">
        <v>5.0000000000000003E-10</v>
      </c>
    </row>
    <row r="112" spans="1:15" x14ac:dyDescent="0.35">
      <c r="A112">
        <v>110</v>
      </c>
      <c r="B112" s="41">
        <f t="shared" si="1"/>
        <v>-110</v>
      </c>
      <c r="C112" s="41">
        <v>0</v>
      </c>
      <c r="D112" s="41">
        <v>0</v>
      </c>
      <c r="E112" s="9">
        <v>23</v>
      </c>
      <c r="F112" s="9">
        <v>3</v>
      </c>
      <c r="G112" s="3">
        <v>1.0000000000000001E-30</v>
      </c>
      <c r="H112" s="9">
        <f>AVERAGE('Init cond'!H$2:H$480)</f>
        <v>111.33847633916317</v>
      </c>
      <c r="I112" s="9">
        <v>1</v>
      </c>
      <c r="J112" s="3">
        <v>0</v>
      </c>
      <c r="K112" s="3">
        <v>0</v>
      </c>
      <c r="L112" s="3">
        <v>0</v>
      </c>
      <c r="M112" s="3">
        <v>0</v>
      </c>
      <c r="N112" s="3">
        <v>3.0000000000000001E-6</v>
      </c>
      <c r="O112" s="3">
        <v>5.0000000000000003E-10</v>
      </c>
    </row>
    <row r="113" spans="1:15" x14ac:dyDescent="0.35">
      <c r="A113">
        <v>111</v>
      </c>
      <c r="B113" s="41">
        <f t="shared" si="1"/>
        <v>-111</v>
      </c>
      <c r="C113" s="41">
        <v>0</v>
      </c>
      <c r="D113" s="41">
        <v>0</v>
      </c>
      <c r="E113" s="9">
        <v>23</v>
      </c>
      <c r="F113" s="9">
        <v>3</v>
      </c>
      <c r="G113" s="3">
        <v>1.0000000000000001E-30</v>
      </c>
      <c r="H113" s="9">
        <f>AVERAGE('Init cond'!H$2:H$480)</f>
        <v>111.33847633916317</v>
      </c>
      <c r="I113" s="9">
        <v>1</v>
      </c>
      <c r="J113" s="3">
        <v>0</v>
      </c>
      <c r="K113" s="3">
        <v>0</v>
      </c>
      <c r="L113" s="3">
        <v>0</v>
      </c>
      <c r="M113" s="3">
        <v>0</v>
      </c>
      <c r="N113" s="3">
        <v>3.0000000000000001E-6</v>
      </c>
      <c r="O113" s="3">
        <v>5.0000000000000003E-10</v>
      </c>
    </row>
    <row r="114" spans="1:15" x14ac:dyDescent="0.35">
      <c r="A114">
        <v>112</v>
      </c>
      <c r="B114" s="41">
        <f t="shared" si="1"/>
        <v>-112</v>
      </c>
      <c r="C114" s="41">
        <v>0</v>
      </c>
      <c r="D114" s="41">
        <v>0</v>
      </c>
      <c r="E114" s="9">
        <v>23</v>
      </c>
      <c r="F114" s="9">
        <v>3</v>
      </c>
      <c r="G114" s="3">
        <v>1.0000000000000001E-30</v>
      </c>
      <c r="H114" s="9">
        <f>AVERAGE('Init cond'!H$2:H$480)</f>
        <v>111.33847633916317</v>
      </c>
      <c r="I114" s="9">
        <v>1</v>
      </c>
      <c r="J114" s="3">
        <v>0</v>
      </c>
      <c r="K114" s="3">
        <v>0</v>
      </c>
      <c r="L114" s="3">
        <v>0</v>
      </c>
      <c r="M114" s="3">
        <v>0</v>
      </c>
      <c r="N114" s="3">
        <v>3.0000000000000001E-6</v>
      </c>
      <c r="O114" s="3">
        <v>5.0000000000000003E-10</v>
      </c>
    </row>
    <row r="115" spans="1:15" x14ac:dyDescent="0.35">
      <c r="A115">
        <v>113</v>
      </c>
      <c r="B115" s="41">
        <f t="shared" si="1"/>
        <v>-113</v>
      </c>
      <c r="C115" s="41">
        <v>0</v>
      </c>
      <c r="D115" s="41">
        <v>0</v>
      </c>
      <c r="E115" s="9">
        <v>23</v>
      </c>
      <c r="F115" s="9">
        <v>3</v>
      </c>
      <c r="G115" s="3">
        <v>1.0000000000000001E-30</v>
      </c>
      <c r="H115" s="9">
        <f>AVERAGE('Init cond'!H$2:H$480)</f>
        <v>111.33847633916317</v>
      </c>
      <c r="I115" s="9">
        <v>1</v>
      </c>
      <c r="J115" s="3">
        <v>0</v>
      </c>
      <c r="K115" s="3">
        <v>0</v>
      </c>
      <c r="L115" s="3">
        <v>0</v>
      </c>
      <c r="M115" s="3">
        <v>0</v>
      </c>
      <c r="N115" s="3">
        <v>3.0000000000000001E-6</v>
      </c>
      <c r="O115" s="3">
        <v>5.0000000000000003E-10</v>
      </c>
    </row>
    <row r="116" spans="1:15" x14ac:dyDescent="0.35">
      <c r="A116">
        <v>114</v>
      </c>
      <c r="B116" s="41">
        <f t="shared" si="1"/>
        <v>-114</v>
      </c>
      <c r="C116" s="41">
        <v>0</v>
      </c>
      <c r="D116" s="41">
        <v>0</v>
      </c>
      <c r="E116" s="9">
        <v>23</v>
      </c>
      <c r="F116" s="9">
        <v>3</v>
      </c>
      <c r="G116" s="3">
        <v>1.0000000000000001E-30</v>
      </c>
      <c r="H116" s="9">
        <f>AVERAGE('Init cond'!H$2:H$480)</f>
        <v>111.33847633916317</v>
      </c>
      <c r="I116" s="9">
        <v>1</v>
      </c>
      <c r="J116" s="3">
        <v>0</v>
      </c>
      <c r="K116" s="3">
        <v>0</v>
      </c>
      <c r="L116" s="3">
        <v>0</v>
      </c>
      <c r="M116" s="3">
        <v>0</v>
      </c>
      <c r="N116" s="3">
        <v>3.0000000000000001E-6</v>
      </c>
      <c r="O116" s="3">
        <v>5.0000000000000003E-10</v>
      </c>
    </row>
    <row r="117" spans="1:15" x14ac:dyDescent="0.35">
      <c r="A117">
        <v>115</v>
      </c>
      <c r="B117" s="41">
        <f t="shared" si="1"/>
        <v>-115</v>
      </c>
      <c r="C117" s="41">
        <v>0</v>
      </c>
      <c r="D117" s="41">
        <v>0</v>
      </c>
      <c r="E117" s="9">
        <v>23</v>
      </c>
      <c r="F117" s="9">
        <v>3</v>
      </c>
      <c r="G117" s="3">
        <v>1.0000000000000001E-30</v>
      </c>
      <c r="H117" s="9">
        <f>AVERAGE('Init cond'!H$2:H$480)</f>
        <v>111.33847633916317</v>
      </c>
      <c r="I117" s="9">
        <v>1</v>
      </c>
      <c r="J117" s="3">
        <v>0</v>
      </c>
      <c r="K117" s="3">
        <v>0</v>
      </c>
      <c r="L117" s="3">
        <v>0</v>
      </c>
      <c r="M117" s="3">
        <v>0</v>
      </c>
      <c r="N117" s="3">
        <v>3.0000000000000001E-6</v>
      </c>
      <c r="O117" s="3">
        <v>5.0000000000000003E-10</v>
      </c>
    </row>
    <row r="118" spans="1:15" x14ac:dyDescent="0.35">
      <c r="A118">
        <v>116</v>
      </c>
      <c r="B118" s="41">
        <f t="shared" si="1"/>
        <v>-116</v>
      </c>
      <c r="C118" s="41">
        <v>0</v>
      </c>
      <c r="D118" s="41">
        <v>0</v>
      </c>
      <c r="E118" s="9">
        <v>23</v>
      </c>
      <c r="F118" s="9">
        <v>3</v>
      </c>
      <c r="G118" s="3">
        <v>1.0000000000000001E-30</v>
      </c>
      <c r="H118" s="9">
        <f>AVERAGE('Init cond'!H$2:H$480)</f>
        <v>111.33847633916317</v>
      </c>
      <c r="I118" s="9">
        <v>1</v>
      </c>
      <c r="J118" s="3">
        <v>0</v>
      </c>
      <c r="K118" s="3">
        <v>0</v>
      </c>
      <c r="L118" s="3">
        <v>0</v>
      </c>
      <c r="M118" s="3">
        <v>0</v>
      </c>
      <c r="N118" s="3">
        <v>3.0000000000000001E-6</v>
      </c>
      <c r="O118" s="3">
        <v>5.0000000000000003E-10</v>
      </c>
    </row>
    <row r="119" spans="1:15" x14ac:dyDescent="0.35">
      <c r="A119">
        <v>117</v>
      </c>
      <c r="B119" s="41">
        <f t="shared" si="1"/>
        <v>-117</v>
      </c>
      <c r="C119" s="41">
        <v>0</v>
      </c>
      <c r="D119" s="41">
        <v>0</v>
      </c>
      <c r="E119" s="9">
        <v>23</v>
      </c>
      <c r="F119" s="9">
        <v>3</v>
      </c>
      <c r="G119" s="3">
        <v>1.0000000000000001E-30</v>
      </c>
      <c r="H119" s="9">
        <f>AVERAGE('Init cond'!H$2:H$480)</f>
        <v>111.33847633916317</v>
      </c>
      <c r="I119" s="9">
        <v>1</v>
      </c>
      <c r="J119" s="3">
        <v>0</v>
      </c>
      <c r="K119" s="3">
        <v>0</v>
      </c>
      <c r="L119" s="3">
        <v>0</v>
      </c>
      <c r="M119" s="3">
        <v>0</v>
      </c>
      <c r="N119" s="3">
        <v>3.0000000000000001E-6</v>
      </c>
      <c r="O119" s="3">
        <v>5.0000000000000003E-10</v>
      </c>
    </row>
    <row r="120" spans="1:15" x14ac:dyDescent="0.35">
      <c r="A120">
        <v>118</v>
      </c>
      <c r="B120" s="41">
        <f t="shared" si="1"/>
        <v>-118</v>
      </c>
      <c r="C120" s="41">
        <v>0</v>
      </c>
      <c r="D120" s="41">
        <v>0</v>
      </c>
      <c r="E120" s="9">
        <v>23</v>
      </c>
      <c r="F120" s="9">
        <v>3</v>
      </c>
      <c r="G120" s="3">
        <v>1.0000000000000001E-30</v>
      </c>
      <c r="H120" s="9">
        <f>AVERAGE('Init cond'!H$2:H$480)</f>
        <v>111.33847633916317</v>
      </c>
      <c r="I120" s="9">
        <v>1</v>
      </c>
      <c r="J120" s="3">
        <v>0</v>
      </c>
      <c r="K120" s="3">
        <v>0</v>
      </c>
      <c r="L120" s="3">
        <v>0</v>
      </c>
      <c r="M120" s="3">
        <v>0</v>
      </c>
      <c r="N120" s="3">
        <v>3.0000000000000001E-6</v>
      </c>
      <c r="O120" s="3">
        <v>5.0000000000000003E-10</v>
      </c>
    </row>
    <row r="121" spans="1:15" x14ac:dyDescent="0.35">
      <c r="A121">
        <v>119</v>
      </c>
      <c r="B121" s="41">
        <f t="shared" si="1"/>
        <v>-119</v>
      </c>
      <c r="C121" s="41">
        <v>0</v>
      </c>
      <c r="D121" s="41">
        <v>0</v>
      </c>
      <c r="E121" s="9">
        <v>23</v>
      </c>
      <c r="F121" s="9">
        <v>3</v>
      </c>
      <c r="G121" s="3">
        <v>1.0000000000000001E-30</v>
      </c>
      <c r="H121" s="9">
        <f>AVERAGE('Init cond'!H$2:H$480)</f>
        <v>111.33847633916317</v>
      </c>
      <c r="I121" s="9">
        <v>1</v>
      </c>
      <c r="J121" s="3">
        <v>0</v>
      </c>
      <c r="K121" s="3">
        <v>0</v>
      </c>
      <c r="L121" s="3">
        <v>0</v>
      </c>
      <c r="M121" s="3">
        <v>0</v>
      </c>
      <c r="N121" s="3">
        <v>3.0000000000000001E-6</v>
      </c>
      <c r="O121" s="3">
        <v>5.0000000000000003E-10</v>
      </c>
    </row>
    <row r="122" spans="1:15" x14ac:dyDescent="0.35">
      <c r="A122">
        <v>120</v>
      </c>
      <c r="B122" s="41">
        <f t="shared" si="1"/>
        <v>-120</v>
      </c>
      <c r="C122" s="41">
        <v>0</v>
      </c>
      <c r="D122" s="41">
        <v>0</v>
      </c>
      <c r="E122" s="9">
        <v>23</v>
      </c>
      <c r="F122" s="9">
        <v>3</v>
      </c>
      <c r="G122" s="3">
        <v>1.0000000000000001E-30</v>
      </c>
      <c r="H122" s="9">
        <f>AVERAGE('Init cond'!H$2:H$480)</f>
        <v>111.33847633916317</v>
      </c>
      <c r="I122" s="9">
        <v>1</v>
      </c>
      <c r="J122" s="3">
        <v>0</v>
      </c>
      <c r="K122" s="3">
        <v>0</v>
      </c>
      <c r="L122" s="3">
        <v>0</v>
      </c>
      <c r="M122" s="3">
        <v>0</v>
      </c>
      <c r="N122" s="3">
        <v>3.0000000000000001E-6</v>
      </c>
      <c r="O122" s="3">
        <v>5.0000000000000003E-10</v>
      </c>
    </row>
    <row r="123" spans="1:15" x14ac:dyDescent="0.35">
      <c r="A123">
        <v>121</v>
      </c>
      <c r="B123" s="41">
        <f t="shared" si="1"/>
        <v>-121</v>
      </c>
      <c r="C123" s="41">
        <v>0</v>
      </c>
      <c r="D123" s="41">
        <v>0</v>
      </c>
      <c r="E123" s="9">
        <v>23</v>
      </c>
      <c r="F123" s="9">
        <v>3</v>
      </c>
      <c r="G123" s="3">
        <v>1.0000000000000001E-30</v>
      </c>
      <c r="H123" s="9">
        <f>AVERAGE('Init cond'!H$2:H$480)</f>
        <v>111.33847633916317</v>
      </c>
      <c r="I123" s="9">
        <v>1</v>
      </c>
      <c r="J123" s="3">
        <v>0</v>
      </c>
      <c r="K123" s="3">
        <v>0</v>
      </c>
      <c r="L123" s="3">
        <v>0</v>
      </c>
      <c r="M123" s="3">
        <v>0</v>
      </c>
      <c r="N123" s="3">
        <v>3.0000000000000001E-6</v>
      </c>
      <c r="O123" s="3">
        <v>5.0000000000000003E-10</v>
      </c>
    </row>
    <row r="124" spans="1:15" x14ac:dyDescent="0.35">
      <c r="A124">
        <v>122</v>
      </c>
      <c r="B124" s="41">
        <f t="shared" si="1"/>
        <v>-122</v>
      </c>
      <c r="C124" s="41">
        <v>0</v>
      </c>
      <c r="D124" s="41">
        <v>0</v>
      </c>
      <c r="E124" s="9">
        <v>23</v>
      </c>
      <c r="F124" s="9">
        <v>3</v>
      </c>
      <c r="G124" s="3">
        <v>1.0000000000000001E-30</v>
      </c>
      <c r="H124" s="9">
        <f>AVERAGE('Init cond'!H$2:H$480)</f>
        <v>111.33847633916317</v>
      </c>
      <c r="I124" s="9">
        <v>1</v>
      </c>
      <c r="J124" s="3">
        <v>0</v>
      </c>
      <c r="K124" s="3">
        <v>0</v>
      </c>
      <c r="L124" s="3">
        <v>0</v>
      </c>
      <c r="M124" s="3">
        <v>0</v>
      </c>
      <c r="N124" s="3">
        <v>3.0000000000000001E-6</v>
      </c>
      <c r="O124" s="3">
        <v>5.0000000000000003E-10</v>
      </c>
    </row>
    <row r="125" spans="1:15" x14ac:dyDescent="0.35">
      <c r="A125">
        <v>123</v>
      </c>
      <c r="B125" s="41">
        <f t="shared" si="1"/>
        <v>-123</v>
      </c>
      <c r="C125" s="41">
        <v>0</v>
      </c>
      <c r="D125" s="41">
        <v>0</v>
      </c>
      <c r="E125" s="9">
        <v>23</v>
      </c>
      <c r="F125" s="9">
        <v>3</v>
      </c>
      <c r="G125" s="3">
        <v>1.0000000000000001E-30</v>
      </c>
      <c r="H125" s="9">
        <f>AVERAGE('Init cond'!H$2:H$480)</f>
        <v>111.33847633916317</v>
      </c>
      <c r="I125" s="9">
        <v>1</v>
      </c>
      <c r="J125" s="3">
        <v>0</v>
      </c>
      <c r="K125" s="3">
        <v>0</v>
      </c>
      <c r="L125" s="3">
        <v>0</v>
      </c>
      <c r="M125" s="3">
        <v>0</v>
      </c>
      <c r="N125" s="3">
        <v>3.0000000000000001E-6</v>
      </c>
      <c r="O125" s="3">
        <v>5.0000000000000003E-10</v>
      </c>
    </row>
    <row r="126" spans="1:15" x14ac:dyDescent="0.35">
      <c r="A126">
        <v>124</v>
      </c>
      <c r="B126" s="41">
        <f t="shared" si="1"/>
        <v>-124</v>
      </c>
      <c r="C126" s="41">
        <v>0</v>
      </c>
      <c r="D126" s="41">
        <v>0</v>
      </c>
      <c r="E126" s="9">
        <v>23</v>
      </c>
      <c r="F126" s="9">
        <v>3</v>
      </c>
      <c r="G126" s="3">
        <v>1.0000000000000001E-30</v>
      </c>
      <c r="H126" s="9">
        <f>AVERAGE('Init cond'!H$2:H$480)</f>
        <v>111.33847633916317</v>
      </c>
      <c r="I126" s="9">
        <v>1</v>
      </c>
      <c r="J126" s="3">
        <v>0</v>
      </c>
      <c r="K126" s="3">
        <v>0</v>
      </c>
      <c r="L126" s="3">
        <v>0</v>
      </c>
      <c r="M126" s="3">
        <v>0</v>
      </c>
      <c r="N126" s="3">
        <v>3.0000000000000001E-6</v>
      </c>
      <c r="O126" s="3">
        <v>5.0000000000000003E-10</v>
      </c>
    </row>
    <row r="127" spans="1:15" x14ac:dyDescent="0.35">
      <c r="A127">
        <v>125</v>
      </c>
      <c r="B127" s="41">
        <f t="shared" si="1"/>
        <v>-125</v>
      </c>
      <c r="C127" s="41">
        <v>0</v>
      </c>
      <c r="D127" s="41">
        <v>0</v>
      </c>
      <c r="E127" s="9">
        <v>23</v>
      </c>
      <c r="F127" s="9">
        <v>3</v>
      </c>
      <c r="G127" s="3">
        <v>1.0000000000000001E-30</v>
      </c>
      <c r="H127" s="9">
        <f>AVERAGE('Init cond'!H$2:H$480)</f>
        <v>111.33847633916317</v>
      </c>
      <c r="I127" s="9">
        <v>1</v>
      </c>
      <c r="J127" s="3">
        <v>0</v>
      </c>
      <c r="K127" s="3">
        <v>0</v>
      </c>
      <c r="L127" s="3">
        <v>0</v>
      </c>
      <c r="M127" s="3">
        <v>0</v>
      </c>
      <c r="N127" s="3">
        <v>3.0000000000000001E-6</v>
      </c>
      <c r="O127" s="3">
        <v>5.0000000000000003E-10</v>
      </c>
    </row>
    <row r="128" spans="1:15" x14ac:dyDescent="0.35">
      <c r="A128">
        <v>126</v>
      </c>
      <c r="B128" s="41">
        <f t="shared" si="1"/>
        <v>-126</v>
      </c>
      <c r="C128" s="41">
        <v>0</v>
      </c>
      <c r="D128" s="41">
        <v>0</v>
      </c>
      <c r="E128" s="9">
        <v>23</v>
      </c>
      <c r="F128" s="9">
        <v>3</v>
      </c>
      <c r="G128" s="3">
        <v>1.0000000000000001E-30</v>
      </c>
      <c r="H128" s="9">
        <f>AVERAGE('Init cond'!H$2:H$480)</f>
        <v>111.33847633916317</v>
      </c>
      <c r="I128" s="9">
        <v>1</v>
      </c>
      <c r="J128" s="3">
        <v>0</v>
      </c>
      <c r="K128" s="3">
        <v>0</v>
      </c>
      <c r="L128" s="3">
        <v>0</v>
      </c>
      <c r="M128" s="3">
        <v>0</v>
      </c>
      <c r="N128" s="3">
        <v>3.0000000000000001E-6</v>
      </c>
      <c r="O128" s="3">
        <v>5.0000000000000003E-10</v>
      </c>
    </row>
    <row r="129" spans="1:15" x14ac:dyDescent="0.35">
      <c r="A129">
        <v>127</v>
      </c>
      <c r="B129" s="41">
        <f t="shared" si="1"/>
        <v>-127</v>
      </c>
      <c r="C129" s="41">
        <v>0</v>
      </c>
      <c r="D129" s="41">
        <v>0</v>
      </c>
      <c r="E129" s="9">
        <v>23</v>
      </c>
      <c r="F129" s="9">
        <v>3</v>
      </c>
      <c r="G129" s="3">
        <v>1.0000000000000001E-30</v>
      </c>
      <c r="H129" s="9">
        <f>AVERAGE('Init cond'!H$2:H$480)</f>
        <v>111.33847633916317</v>
      </c>
      <c r="I129" s="9">
        <v>1</v>
      </c>
      <c r="J129" s="3">
        <v>0</v>
      </c>
      <c r="K129" s="3">
        <v>0</v>
      </c>
      <c r="L129" s="3">
        <v>0</v>
      </c>
      <c r="M129" s="3">
        <v>0</v>
      </c>
      <c r="N129" s="3">
        <v>3.0000000000000001E-6</v>
      </c>
      <c r="O129" s="3">
        <v>5.0000000000000003E-10</v>
      </c>
    </row>
    <row r="130" spans="1:15" x14ac:dyDescent="0.35">
      <c r="A130">
        <v>128</v>
      </c>
      <c r="B130" s="41">
        <f t="shared" si="1"/>
        <v>-128</v>
      </c>
      <c r="C130" s="41">
        <v>0</v>
      </c>
      <c r="D130" s="41">
        <v>0</v>
      </c>
      <c r="E130" s="9">
        <v>23</v>
      </c>
      <c r="F130" s="9">
        <v>3</v>
      </c>
      <c r="G130" s="3">
        <v>1.0000000000000001E-30</v>
      </c>
      <c r="H130" s="9">
        <f>AVERAGE('Init cond'!H$2:H$480)</f>
        <v>111.33847633916317</v>
      </c>
      <c r="I130" s="9">
        <v>1</v>
      </c>
      <c r="J130" s="3">
        <v>0</v>
      </c>
      <c r="K130" s="3">
        <v>0</v>
      </c>
      <c r="L130" s="3">
        <v>0</v>
      </c>
      <c r="M130" s="3">
        <v>0</v>
      </c>
      <c r="N130" s="3">
        <v>3.0000000000000001E-6</v>
      </c>
      <c r="O130" s="3">
        <v>5.0000000000000003E-10</v>
      </c>
    </row>
    <row r="131" spans="1:15" x14ac:dyDescent="0.35">
      <c r="A131">
        <v>129</v>
      </c>
      <c r="B131" s="41">
        <f t="shared" si="1"/>
        <v>-129</v>
      </c>
      <c r="C131" s="41">
        <v>0</v>
      </c>
      <c r="D131" s="41">
        <v>0</v>
      </c>
      <c r="E131" s="9">
        <v>23</v>
      </c>
      <c r="F131" s="9">
        <v>3</v>
      </c>
      <c r="G131" s="3">
        <v>1.0000000000000001E-30</v>
      </c>
      <c r="H131" s="9">
        <f>AVERAGE('Init cond'!H$2:H$480)</f>
        <v>111.33847633916317</v>
      </c>
      <c r="I131" s="9">
        <v>1</v>
      </c>
      <c r="J131" s="3">
        <v>0</v>
      </c>
      <c r="K131" s="3">
        <v>0</v>
      </c>
      <c r="L131" s="3">
        <v>0</v>
      </c>
      <c r="M131" s="3">
        <v>0</v>
      </c>
      <c r="N131" s="3">
        <v>3.0000000000000001E-6</v>
      </c>
      <c r="O131" s="3">
        <v>5.0000000000000003E-10</v>
      </c>
    </row>
    <row r="132" spans="1:15" x14ac:dyDescent="0.35">
      <c r="A132">
        <v>130</v>
      </c>
      <c r="B132" s="41">
        <f t="shared" ref="B132:B195" si="2">-A132</f>
        <v>-130</v>
      </c>
      <c r="C132" s="41">
        <v>0</v>
      </c>
      <c r="D132" s="41">
        <v>0</v>
      </c>
      <c r="E132" s="9">
        <v>23</v>
      </c>
      <c r="F132" s="9">
        <v>3</v>
      </c>
      <c r="G132" s="3">
        <v>1.0000000000000001E-30</v>
      </c>
      <c r="H132" s="9">
        <f>AVERAGE('Init cond'!H$2:H$480)</f>
        <v>111.33847633916317</v>
      </c>
      <c r="I132" s="9">
        <v>1</v>
      </c>
      <c r="J132" s="3">
        <v>0</v>
      </c>
      <c r="K132" s="3">
        <v>0</v>
      </c>
      <c r="L132" s="3">
        <v>0</v>
      </c>
      <c r="M132" s="3">
        <v>0</v>
      </c>
      <c r="N132" s="3">
        <v>3.0000000000000001E-6</v>
      </c>
      <c r="O132" s="3">
        <v>5.0000000000000003E-10</v>
      </c>
    </row>
    <row r="133" spans="1:15" x14ac:dyDescent="0.35">
      <c r="A133">
        <v>131</v>
      </c>
      <c r="B133" s="41">
        <f t="shared" si="2"/>
        <v>-131</v>
      </c>
      <c r="C133" s="41">
        <v>0</v>
      </c>
      <c r="D133" s="41">
        <v>0</v>
      </c>
      <c r="E133" s="9">
        <v>23</v>
      </c>
      <c r="F133" s="9">
        <v>3</v>
      </c>
      <c r="G133" s="3">
        <v>1.0000000000000001E-30</v>
      </c>
      <c r="H133" s="9">
        <f>AVERAGE('Init cond'!H$2:H$480)</f>
        <v>111.33847633916317</v>
      </c>
      <c r="I133" s="9">
        <v>1</v>
      </c>
      <c r="J133" s="3">
        <v>0</v>
      </c>
      <c r="K133" s="3">
        <v>0</v>
      </c>
      <c r="L133" s="3">
        <v>0</v>
      </c>
      <c r="M133" s="3">
        <v>0</v>
      </c>
      <c r="N133" s="3">
        <v>3.0000000000000001E-6</v>
      </c>
      <c r="O133" s="3">
        <v>5.0000000000000003E-10</v>
      </c>
    </row>
    <row r="134" spans="1:15" x14ac:dyDescent="0.35">
      <c r="A134">
        <v>132</v>
      </c>
      <c r="B134" s="41">
        <f t="shared" si="2"/>
        <v>-132</v>
      </c>
      <c r="C134" s="41">
        <v>0</v>
      </c>
      <c r="D134" s="41">
        <v>0</v>
      </c>
      <c r="E134" s="9">
        <v>23</v>
      </c>
      <c r="F134" s="9">
        <v>3</v>
      </c>
      <c r="G134" s="3">
        <v>1.0000000000000001E-30</v>
      </c>
      <c r="H134" s="9">
        <f>AVERAGE('Init cond'!H$2:H$480)</f>
        <v>111.33847633916317</v>
      </c>
      <c r="I134" s="9">
        <v>1</v>
      </c>
      <c r="J134" s="3">
        <v>0</v>
      </c>
      <c r="K134" s="3">
        <v>0</v>
      </c>
      <c r="L134" s="3">
        <v>0</v>
      </c>
      <c r="M134" s="3">
        <v>0</v>
      </c>
      <c r="N134" s="3">
        <v>3.0000000000000001E-6</v>
      </c>
      <c r="O134" s="3">
        <v>5.0000000000000003E-10</v>
      </c>
    </row>
    <row r="135" spans="1:15" x14ac:dyDescent="0.35">
      <c r="A135">
        <v>133</v>
      </c>
      <c r="B135" s="41">
        <f t="shared" si="2"/>
        <v>-133</v>
      </c>
      <c r="C135" s="41">
        <v>0</v>
      </c>
      <c r="D135" s="41">
        <v>0</v>
      </c>
      <c r="E135" s="9">
        <v>23</v>
      </c>
      <c r="F135" s="9">
        <v>3</v>
      </c>
      <c r="G135" s="3">
        <v>1.0000000000000001E-30</v>
      </c>
      <c r="H135" s="9">
        <f>AVERAGE('Init cond'!H$2:H$480)</f>
        <v>111.33847633916317</v>
      </c>
      <c r="I135" s="9">
        <v>1</v>
      </c>
      <c r="J135" s="3">
        <v>0</v>
      </c>
      <c r="K135" s="3">
        <v>0</v>
      </c>
      <c r="L135" s="3">
        <v>0</v>
      </c>
      <c r="M135" s="3">
        <v>0</v>
      </c>
      <c r="N135" s="3">
        <v>3.0000000000000001E-6</v>
      </c>
      <c r="O135" s="3">
        <v>5.0000000000000003E-10</v>
      </c>
    </row>
    <row r="136" spans="1:15" x14ac:dyDescent="0.35">
      <c r="A136">
        <v>134</v>
      </c>
      <c r="B136" s="41">
        <f t="shared" si="2"/>
        <v>-134</v>
      </c>
      <c r="C136" s="41">
        <v>0</v>
      </c>
      <c r="D136" s="41">
        <v>0</v>
      </c>
      <c r="E136" s="9">
        <v>23</v>
      </c>
      <c r="F136" s="9">
        <v>3</v>
      </c>
      <c r="G136" s="3">
        <v>1.0000000000000001E-30</v>
      </c>
      <c r="H136" s="9">
        <f>AVERAGE('Init cond'!H$2:H$480)</f>
        <v>111.33847633916317</v>
      </c>
      <c r="I136" s="9">
        <v>1</v>
      </c>
      <c r="J136" s="3">
        <v>0</v>
      </c>
      <c r="K136" s="3">
        <v>0</v>
      </c>
      <c r="L136" s="3">
        <v>0</v>
      </c>
      <c r="M136" s="3">
        <v>0</v>
      </c>
      <c r="N136" s="3">
        <v>3.0000000000000001E-6</v>
      </c>
      <c r="O136" s="3">
        <v>5.0000000000000003E-10</v>
      </c>
    </row>
    <row r="137" spans="1:15" x14ac:dyDescent="0.35">
      <c r="A137">
        <v>135</v>
      </c>
      <c r="B137" s="41">
        <f t="shared" si="2"/>
        <v>-135</v>
      </c>
      <c r="C137" s="41">
        <v>0</v>
      </c>
      <c r="D137" s="41">
        <v>0</v>
      </c>
      <c r="E137" s="9">
        <v>23</v>
      </c>
      <c r="F137" s="9">
        <v>3</v>
      </c>
      <c r="G137" s="3">
        <v>1.0000000000000001E-30</v>
      </c>
      <c r="H137" s="9">
        <f>AVERAGE('Init cond'!H$2:H$480)</f>
        <v>111.33847633916317</v>
      </c>
      <c r="I137" s="9">
        <v>1</v>
      </c>
      <c r="J137" s="3">
        <v>0</v>
      </c>
      <c r="K137" s="3">
        <v>0</v>
      </c>
      <c r="L137" s="3">
        <v>0</v>
      </c>
      <c r="M137" s="3">
        <v>0</v>
      </c>
      <c r="N137" s="3">
        <v>3.0000000000000001E-6</v>
      </c>
      <c r="O137" s="3">
        <v>5.0000000000000003E-10</v>
      </c>
    </row>
    <row r="138" spans="1:15" x14ac:dyDescent="0.35">
      <c r="A138">
        <v>136</v>
      </c>
      <c r="B138" s="41">
        <f t="shared" si="2"/>
        <v>-136</v>
      </c>
      <c r="C138" s="41">
        <v>0</v>
      </c>
      <c r="D138" s="41">
        <v>0</v>
      </c>
      <c r="E138" s="9">
        <v>23</v>
      </c>
      <c r="F138" s="9">
        <v>3</v>
      </c>
      <c r="G138" s="3">
        <v>1.0000000000000001E-30</v>
      </c>
      <c r="H138" s="9">
        <f>AVERAGE('Init cond'!H$2:H$480)</f>
        <v>111.33847633916317</v>
      </c>
      <c r="I138" s="9">
        <v>1</v>
      </c>
      <c r="J138" s="3">
        <v>0</v>
      </c>
      <c r="K138" s="3">
        <v>0</v>
      </c>
      <c r="L138" s="3">
        <v>0</v>
      </c>
      <c r="M138" s="3">
        <v>0</v>
      </c>
      <c r="N138" s="3">
        <v>3.0000000000000001E-6</v>
      </c>
      <c r="O138" s="3">
        <v>5.0000000000000003E-10</v>
      </c>
    </row>
    <row r="139" spans="1:15" x14ac:dyDescent="0.35">
      <c r="A139">
        <v>137</v>
      </c>
      <c r="B139" s="41">
        <f t="shared" si="2"/>
        <v>-137</v>
      </c>
      <c r="C139" s="41">
        <v>0</v>
      </c>
      <c r="D139" s="41">
        <v>0</v>
      </c>
      <c r="E139" s="9">
        <v>23</v>
      </c>
      <c r="F139" s="9">
        <v>3</v>
      </c>
      <c r="G139" s="3">
        <v>1.0000000000000001E-30</v>
      </c>
      <c r="H139" s="9">
        <f>AVERAGE('Init cond'!H$2:H$480)</f>
        <v>111.33847633916317</v>
      </c>
      <c r="I139" s="9">
        <v>1</v>
      </c>
      <c r="J139" s="3">
        <v>0</v>
      </c>
      <c r="K139" s="3">
        <v>0</v>
      </c>
      <c r="L139" s="3">
        <v>0</v>
      </c>
      <c r="M139" s="3">
        <v>0</v>
      </c>
      <c r="N139" s="3">
        <v>3.0000000000000001E-6</v>
      </c>
      <c r="O139" s="3">
        <v>5.0000000000000003E-10</v>
      </c>
    </row>
    <row r="140" spans="1:15" x14ac:dyDescent="0.35">
      <c r="A140">
        <v>138</v>
      </c>
      <c r="B140" s="41">
        <f t="shared" si="2"/>
        <v>-138</v>
      </c>
      <c r="C140" s="41">
        <v>0</v>
      </c>
      <c r="D140" s="41">
        <v>0</v>
      </c>
      <c r="E140" s="9">
        <v>23</v>
      </c>
      <c r="F140" s="9">
        <v>3</v>
      </c>
      <c r="G140" s="3">
        <v>1.0000000000000001E-30</v>
      </c>
      <c r="H140" s="9">
        <f>AVERAGE('Init cond'!H$2:H$480)</f>
        <v>111.33847633916317</v>
      </c>
      <c r="I140" s="9">
        <v>1</v>
      </c>
      <c r="J140" s="3">
        <v>0</v>
      </c>
      <c r="K140" s="3">
        <v>0</v>
      </c>
      <c r="L140" s="3">
        <v>0</v>
      </c>
      <c r="M140" s="3">
        <v>0</v>
      </c>
      <c r="N140" s="3">
        <v>3.0000000000000001E-6</v>
      </c>
      <c r="O140" s="3">
        <v>5.0000000000000003E-10</v>
      </c>
    </row>
    <row r="141" spans="1:15" x14ac:dyDescent="0.35">
      <c r="A141">
        <v>139</v>
      </c>
      <c r="B141" s="41">
        <f t="shared" si="2"/>
        <v>-139</v>
      </c>
      <c r="C141" s="41">
        <v>0</v>
      </c>
      <c r="D141" s="41">
        <v>0</v>
      </c>
      <c r="E141" s="9">
        <v>23</v>
      </c>
      <c r="F141" s="9">
        <v>3</v>
      </c>
      <c r="G141" s="3">
        <v>1.0000000000000001E-30</v>
      </c>
      <c r="H141" s="9">
        <f>AVERAGE('Init cond'!H$2:H$480)</f>
        <v>111.33847633916317</v>
      </c>
      <c r="I141" s="9">
        <v>1</v>
      </c>
      <c r="J141" s="3">
        <v>0</v>
      </c>
      <c r="K141" s="3">
        <v>0</v>
      </c>
      <c r="L141" s="3">
        <v>0</v>
      </c>
      <c r="M141" s="3">
        <v>0</v>
      </c>
      <c r="N141" s="3">
        <v>3.0000000000000001E-6</v>
      </c>
      <c r="O141" s="3">
        <v>5.0000000000000003E-10</v>
      </c>
    </row>
    <row r="142" spans="1:15" x14ac:dyDescent="0.35">
      <c r="A142">
        <v>140</v>
      </c>
      <c r="B142" s="41">
        <f t="shared" si="2"/>
        <v>-140</v>
      </c>
      <c r="C142" s="41">
        <v>0</v>
      </c>
      <c r="D142" s="41">
        <v>0</v>
      </c>
      <c r="E142" s="9">
        <v>23</v>
      </c>
      <c r="F142" s="9">
        <v>3</v>
      </c>
      <c r="G142" s="3">
        <v>1.0000000000000001E-30</v>
      </c>
      <c r="H142" s="9">
        <f>AVERAGE('Init cond'!H$2:H$480)</f>
        <v>111.33847633916317</v>
      </c>
      <c r="I142" s="9">
        <v>1</v>
      </c>
      <c r="J142" s="3">
        <v>0</v>
      </c>
      <c r="K142" s="3">
        <v>0</v>
      </c>
      <c r="L142" s="3">
        <v>0</v>
      </c>
      <c r="M142" s="3">
        <v>0</v>
      </c>
      <c r="N142" s="3">
        <v>3.0000000000000001E-6</v>
      </c>
      <c r="O142" s="3">
        <v>5.0000000000000003E-10</v>
      </c>
    </row>
    <row r="143" spans="1:15" x14ac:dyDescent="0.35">
      <c r="A143">
        <v>141</v>
      </c>
      <c r="B143" s="41">
        <f t="shared" si="2"/>
        <v>-141</v>
      </c>
      <c r="C143" s="41">
        <v>0</v>
      </c>
      <c r="D143" s="41">
        <v>0</v>
      </c>
      <c r="E143" s="9">
        <v>23</v>
      </c>
      <c r="F143" s="9">
        <v>3</v>
      </c>
      <c r="G143" s="3">
        <v>1.0000000000000001E-30</v>
      </c>
      <c r="H143" s="9">
        <f>AVERAGE('Init cond'!H$2:H$480)</f>
        <v>111.33847633916317</v>
      </c>
      <c r="I143" s="9">
        <v>1</v>
      </c>
      <c r="J143" s="3">
        <v>0</v>
      </c>
      <c r="K143" s="3">
        <v>0</v>
      </c>
      <c r="L143" s="3">
        <v>0</v>
      </c>
      <c r="M143" s="3">
        <v>0</v>
      </c>
      <c r="N143" s="3">
        <v>3.0000000000000001E-6</v>
      </c>
      <c r="O143" s="3">
        <v>5.0000000000000003E-10</v>
      </c>
    </row>
    <row r="144" spans="1:15" x14ac:dyDescent="0.35">
      <c r="A144">
        <v>142</v>
      </c>
      <c r="B144" s="41">
        <f t="shared" si="2"/>
        <v>-142</v>
      </c>
      <c r="C144" s="41">
        <v>0</v>
      </c>
      <c r="D144" s="41">
        <v>0</v>
      </c>
      <c r="E144" s="9">
        <v>23</v>
      </c>
      <c r="F144" s="9">
        <v>3</v>
      </c>
      <c r="G144" s="3">
        <v>1.0000000000000001E-30</v>
      </c>
      <c r="H144" s="9">
        <f>AVERAGE('Init cond'!H$2:H$480)</f>
        <v>111.33847633916317</v>
      </c>
      <c r="I144" s="9">
        <v>1</v>
      </c>
      <c r="J144" s="3">
        <v>0</v>
      </c>
      <c r="K144" s="3">
        <v>0</v>
      </c>
      <c r="L144" s="3">
        <v>0</v>
      </c>
      <c r="M144" s="3">
        <v>0</v>
      </c>
      <c r="N144" s="3">
        <v>3.0000000000000001E-6</v>
      </c>
      <c r="O144" s="3">
        <v>5.0000000000000003E-10</v>
      </c>
    </row>
    <row r="145" spans="1:15" x14ac:dyDescent="0.35">
      <c r="A145">
        <v>143</v>
      </c>
      <c r="B145" s="41">
        <f t="shared" si="2"/>
        <v>-143</v>
      </c>
      <c r="C145" s="41">
        <v>0</v>
      </c>
      <c r="D145" s="41">
        <v>0</v>
      </c>
      <c r="E145" s="9">
        <v>23</v>
      </c>
      <c r="F145" s="9">
        <v>3</v>
      </c>
      <c r="G145" s="3">
        <v>1.0000000000000001E-30</v>
      </c>
      <c r="H145" s="9">
        <f>AVERAGE('Init cond'!H$2:H$480)</f>
        <v>111.33847633916317</v>
      </c>
      <c r="I145" s="9">
        <v>1</v>
      </c>
      <c r="J145" s="3">
        <v>0</v>
      </c>
      <c r="K145" s="3">
        <v>0</v>
      </c>
      <c r="L145" s="3">
        <v>0</v>
      </c>
      <c r="M145" s="3">
        <v>0</v>
      </c>
      <c r="N145" s="3">
        <v>3.0000000000000001E-6</v>
      </c>
      <c r="O145" s="3">
        <v>5.0000000000000003E-10</v>
      </c>
    </row>
    <row r="146" spans="1:15" x14ac:dyDescent="0.35">
      <c r="A146">
        <v>144</v>
      </c>
      <c r="B146" s="41">
        <f t="shared" si="2"/>
        <v>-144</v>
      </c>
      <c r="C146" s="41">
        <v>0</v>
      </c>
      <c r="D146" s="41">
        <v>0</v>
      </c>
      <c r="E146" s="9">
        <v>23</v>
      </c>
      <c r="F146" s="9">
        <v>3</v>
      </c>
      <c r="G146" s="3">
        <v>1.0000000000000001E-30</v>
      </c>
      <c r="H146" s="9">
        <f>AVERAGE('Init cond'!H$2:H$480)</f>
        <v>111.33847633916317</v>
      </c>
      <c r="I146" s="9">
        <v>1</v>
      </c>
      <c r="J146" s="3">
        <v>0</v>
      </c>
      <c r="K146" s="3">
        <v>0</v>
      </c>
      <c r="L146" s="3">
        <v>0</v>
      </c>
      <c r="M146" s="3">
        <v>0</v>
      </c>
      <c r="N146" s="3">
        <v>3.0000000000000001E-6</v>
      </c>
      <c r="O146" s="3">
        <v>5.0000000000000003E-10</v>
      </c>
    </row>
    <row r="147" spans="1:15" x14ac:dyDescent="0.35">
      <c r="A147">
        <v>145</v>
      </c>
      <c r="B147" s="41">
        <f t="shared" si="2"/>
        <v>-145</v>
      </c>
      <c r="C147" s="41">
        <v>0</v>
      </c>
      <c r="D147" s="41">
        <v>0</v>
      </c>
      <c r="E147" s="9">
        <v>23</v>
      </c>
      <c r="F147" s="9">
        <v>3</v>
      </c>
      <c r="G147" s="3">
        <v>1.0000000000000001E-30</v>
      </c>
      <c r="H147" s="9">
        <f>AVERAGE('Init cond'!H$2:H$480)</f>
        <v>111.33847633916317</v>
      </c>
      <c r="I147" s="9">
        <v>1</v>
      </c>
      <c r="J147" s="3">
        <v>0</v>
      </c>
      <c r="K147" s="3">
        <v>0</v>
      </c>
      <c r="L147" s="3">
        <v>0</v>
      </c>
      <c r="M147" s="3">
        <v>0</v>
      </c>
      <c r="N147" s="3">
        <v>3.0000000000000001E-6</v>
      </c>
      <c r="O147" s="3">
        <v>5.0000000000000003E-10</v>
      </c>
    </row>
    <row r="148" spans="1:15" x14ac:dyDescent="0.35">
      <c r="A148">
        <v>146</v>
      </c>
      <c r="B148" s="41">
        <f t="shared" si="2"/>
        <v>-146</v>
      </c>
      <c r="C148" s="41">
        <v>0</v>
      </c>
      <c r="D148" s="41">
        <v>0</v>
      </c>
      <c r="E148" s="9">
        <v>23</v>
      </c>
      <c r="F148" s="9">
        <v>3</v>
      </c>
      <c r="G148" s="3">
        <v>1.0000000000000001E-30</v>
      </c>
      <c r="H148" s="9">
        <f>AVERAGE('Init cond'!H$2:H$480)</f>
        <v>111.33847633916317</v>
      </c>
      <c r="I148" s="9">
        <v>1</v>
      </c>
      <c r="J148" s="3">
        <v>0</v>
      </c>
      <c r="K148" s="3">
        <v>0</v>
      </c>
      <c r="L148" s="3">
        <v>0</v>
      </c>
      <c r="M148" s="3">
        <v>0</v>
      </c>
      <c r="N148" s="3">
        <v>3.0000000000000001E-6</v>
      </c>
      <c r="O148" s="3">
        <v>5.0000000000000003E-10</v>
      </c>
    </row>
    <row r="149" spans="1:15" x14ac:dyDescent="0.35">
      <c r="A149">
        <v>147</v>
      </c>
      <c r="B149" s="41">
        <f t="shared" si="2"/>
        <v>-147</v>
      </c>
      <c r="C149" s="41">
        <v>0</v>
      </c>
      <c r="D149" s="41">
        <v>0</v>
      </c>
      <c r="E149" s="9">
        <v>23</v>
      </c>
      <c r="F149" s="9">
        <v>3</v>
      </c>
      <c r="G149" s="3">
        <v>1.0000000000000001E-30</v>
      </c>
      <c r="H149" s="9">
        <f>AVERAGE('Init cond'!H$2:H$480)</f>
        <v>111.33847633916317</v>
      </c>
      <c r="I149" s="9">
        <v>1</v>
      </c>
      <c r="J149" s="3">
        <v>0</v>
      </c>
      <c r="K149" s="3">
        <v>0</v>
      </c>
      <c r="L149" s="3">
        <v>0</v>
      </c>
      <c r="M149" s="3">
        <v>0</v>
      </c>
      <c r="N149" s="3">
        <v>3.0000000000000001E-6</v>
      </c>
      <c r="O149" s="3">
        <v>5.0000000000000003E-10</v>
      </c>
    </row>
    <row r="150" spans="1:15" x14ac:dyDescent="0.35">
      <c r="A150">
        <v>148</v>
      </c>
      <c r="B150" s="41">
        <f t="shared" si="2"/>
        <v>-148</v>
      </c>
      <c r="C150" s="41">
        <v>0</v>
      </c>
      <c r="D150" s="41">
        <v>0</v>
      </c>
      <c r="E150" s="9">
        <v>23</v>
      </c>
      <c r="F150" s="9">
        <v>3</v>
      </c>
      <c r="G150" s="3">
        <v>1.0000000000000001E-30</v>
      </c>
      <c r="H150" s="9">
        <f>AVERAGE('Init cond'!H$2:H$480)</f>
        <v>111.33847633916317</v>
      </c>
      <c r="I150" s="9">
        <v>1</v>
      </c>
      <c r="J150" s="3">
        <v>0</v>
      </c>
      <c r="K150" s="3">
        <v>0</v>
      </c>
      <c r="L150" s="3">
        <v>0</v>
      </c>
      <c r="M150" s="3">
        <v>0</v>
      </c>
      <c r="N150" s="3">
        <v>3.0000000000000001E-6</v>
      </c>
      <c r="O150" s="3">
        <v>5.0000000000000003E-10</v>
      </c>
    </row>
    <row r="151" spans="1:15" x14ac:dyDescent="0.35">
      <c r="A151">
        <v>149</v>
      </c>
      <c r="B151" s="41">
        <f t="shared" si="2"/>
        <v>-149</v>
      </c>
      <c r="C151" s="41">
        <v>0</v>
      </c>
      <c r="D151" s="41">
        <v>0</v>
      </c>
      <c r="E151" s="9">
        <v>23</v>
      </c>
      <c r="F151" s="9">
        <v>3</v>
      </c>
      <c r="G151" s="3">
        <v>1.0000000000000001E-30</v>
      </c>
      <c r="H151" s="9">
        <f>AVERAGE('Init cond'!H$2:H$480)</f>
        <v>111.33847633916317</v>
      </c>
      <c r="I151" s="9">
        <v>1</v>
      </c>
      <c r="J151" s="3">
        <v>0</v>
      </c>
      <c r="K151" s="3">
        <v>0</v>
      </c>
      <c r="L151" s="3">
        <v>0</v>
      </c>
      <c r="M151" s="3">
        <v>0</v>
      </c>
      <c r="N151" s="3">
        <v>3.0000000000000001E-6</v>
      </c>
      <c r="O151" s="3">
        <v>5.0000000000000003E-10</v>
      </c>
    </row>
    <row r="152" spans="1:15" x14ac:dyDescent="0.35">
      <c r="A152">
        <v>150</v>
      </c>
      <c r="B152" s="41">
        <f t="shared" si="2"/>
        <v>-150</v>
      </c>
      <c r="C152" s="41">
        <v>0</v>
      </c>
      <c r="D152" s="41">
        <v>0</v>
      </c>
      <c r="E152" s="9">
        <v>23</v>
      </c>
      <c r="F152" s="9">
        <v>3</v>
      </c>
      <c r="G152" s="3">
        <v>1.0000000000000001E-30</v>
      </c>
      <c r="H152" s="9">
        <f>AVERAGE('Init cond'!H$2:H$480)</f>
        <v>111.33847633916317</v>
      </c>
      <c r="I152" s="9">
        <v>1</v>
      </c>
      <c r="J152" s="3">
        <v>0</v>
      </c>
      <c r="K152" s="3">
        <v>0</v>
      </c>
      <c r="L152" s="3">
        <v>0</v>
      </c>
      <c r="M152" s="3">
        <v>0</v>
      </c>
      <c r="N152" s="3">
        <v>3.0000000000000001E-6</v>
      </c>
      <c r="O152" s="3">
        <v>5.0000000000000003E-10</v>
      </c>
    </row>
    <row r="153" spans="1:15" x14ac:dyDescent="0.35">
      <c r="A153">
        <v>151</v>
      </c>
      <c r="B153" s="41">
        <f t="shared" si="2"/>
        <v>-151</v>
      </c>
      <c r="C153" s="41">
        <v>0</v>
      </c>
      <c r="D153" s="41">
        <v>0</v>
      </c>
      <c r="E153" s="9">
        <v>23</v>
      </c>
      <c r="F153" s="9">
        <v>3</v>
      </c>
      <c r="G153" s="3">
        <v>1.0000000000000001E-30</v>
      </c>
      <c r="H153" s="9">
        <f>AVERAGE('Init cond'!H$2:H$480)</f>
        <v>111.33847633916317</v>
      </c>
      <c r="I153" s="9">
        <v>1</v>
      </c>
      <c r="J153" s="3">
        <v>0</v>
      </c>
      <c r="K153" s="3">
        <v>0</v>
      </c>
      <c r="L153" s="3">
        <v>0</v>
      </c>
      <c r="M153" s="3">
        <v>0</v>
      </c>
      <c r="N153" s="3">
        <v>3.0000000000000001E-6</v>
      </c>
      <c r="O153" s="3">
        <v>5.0000000000000003E-10</v>
      </c>
    </row>
    <row r="154" spans="1:15" x14ac:dyDescent="0.35">
      <c r="A154">
        <v>152</v>
      </c>
      <c r="B154" s="41">
        <f t="shared" si="2"/>
        <v>-152</v>
      </c>
      <c r="C154" s="41">
        <v>0</v>
      </c>
      <c r="D154" s="41">
        <v>0</v>
      </c>
      <c r="E154" s="9">
        <v>23</v>
      </c>
      <c r="F154" s="9">
        <v>3</v>
      </c>
      <c r="G154" s="3">
        <v>1.0000000000000001E-30</v>
      </c>
      <c r="H154" s="9">
        <f>AVERAGE('Init cond'!H$2:H$480)</f>
        <v>111.33847633916317</v>
      </c>
      <c r="I154" s="9">
        <v>1</v>
      </c>
      <c r="J154" s="3">
        <v>0</v>
      </c>
      <c r="K154" s="3">
        <v>0</v>
      </c>
      <c r="L154" s="3">
        <v>0</v>
      </c>
      <c r="M154" s="3">
        <v>0</v>
      </c>
      <c r="N154" s="3">
        <v>3.0000000000000001E-6</v>
      </c>
      <c r="O154" s="3">
        <v>5.0000000000000003E-10</v>
      </c>
    </row>
    <row r="155" spans="1:15" x14ac:dyDescent="0.35">
      <c r="A155">
        <v>153</v>
      </c>
      <c r="B155" s="41">
        <f t="shared" si="2"/>
        <v>-153</v>
      </c>
      <c r="C155" s="41">
        <v>0</v>
      </c>
      <c r="D155" s="41">
        <v>0</v>
      </c>
      <c r="E155" s="9">
        <v>23</v>
      </c>
      <c r="F155" s="9">
        <v>3</v>
      </c>
      <c r="G155" s="3">
        <v>1.0000000000000001E-30</v>
      </c>
      <c r="H155" s="9">
        <f>AVERAGE('Init cond'!H$2:H$480)</f>
        <v>111.33847633916317</v>
      </c>
      <c r="I155" s="9">
        <v>1</v>
      </c>
      <c r="J155" s="3">
        <v>0</v>
      </c>
      <c r="K155" s="3">
        <v>0</v>
      </c>
      <c r="L155" s="3">
        <v>0</v>
      </c>
      <c r="M155" s="3">
        <v>0</v>
      </c>
      <c r="N155" s="3">
        <v>3.0000000000000001E-6</v>
      </c>
      <c r="O155" s="3">
        <v>5.0000000000000003E-10</v>
      </c>
    </row>
    <row r="156" spans="1:15" x14ac:dyDescent="0.35">
      <c r="A156">
        <v>154</v>
      </c>
      <c r="B156" s="41">
        <f t="shared" si="2"/>
        <v>-154</v>
      </c>
      <c r="C156" s="41">
        <v>0</v>
      </c>
      <c r="D156" s="41">
        <v>0</v>
      </c>
      <c r="E156" s="9">
        <v>23</v>
      </c>
      <c r="F156" s="9">
        <v>3</v>
      </c>
      <c r="G156" s="3">
        <v>1.0000000000000001E-30</v>
      </c>
      <c r="H156" s="9">
        <f>AVERAGE('Init cond'!H$2:H$480)</f>
        <v>111.33847633916317</v>
      </c>
      <c r="I156" s="9">
        <v>1</v>
      </c>
      <c r="J156" s="3">
        <v>0</v>
      </c>
      <c r="K156" s="3">
        <v>0</v>
      </c>
      <c r="L156" s="3">
        <v>0</v>
      </c>
      <c r="M156" s="3">
        <v>0</v>
      </c>
      <c r="N156" s="3">
        <v>3.0000000000000001E-6</v>
      </c>
      <c r="O156" s="3">
        <v>5.0000000000000003E-10</v>
      </c>
    </row>
    <row r="157" spans="1:15" x14ac:dyDescent="0.35">
      <c r="A157">
        <v>155</v>
      </c>
      <c r="B157" s="41">
        <f t="shared" si="2"/>
        <v>-155</v>
      </c>
      <c r="C157" s="41">
        <v>0</v>
      </c>
      <c r="D157" s="41">
        <v>0</v>
      </c>
      <c r="E157" s="9">
        <v>23</v>
      </c>
      <c r="F157" s="9">
        <v>3</v>
      </c>
      <c r="G157" s="3">
        <v>1.0000000000000001E-30</v>
      </c>
      <c r="H157" s="9">
        <f>AVERAGE('Init cond'!H$2:H$480)</f>
        <v>111.33847633916317</v>
      </c>
      <c r="I157" s="9">
        <v>1</v>
      </c>
      <c r="J157" s="3">
        <v>0</v>
      </c>
      <c r="K157" s="3">
        <v>0</v>
      </c>
      <c r="L157" s="3">
        <v>0</v>
      </c>
      <c r="M157" s="3">
        <v>0</v>
      </c>
      <c r="N157" s="3">
        <v>3.0000000000000001E-6</v>
      </c>
      <c r="O157" s="3">
        <v>5.0000000000000003E-10</v>
      </c>
    </row>
    <row r="158" spans="1:15" x14ac:dyDescent="0.35">
      <c r="A158">
        <v>156</v>
      </c>
      <c r="B158" s="41">
        <f t="shared" si="2"/>
        <v>-156</v>
      </c>
      <c r="C158" s="41">
        <v>0</v>
      </c>
      <c r="D158" s="41">
        <v>0</v>
      </c>
      <c r="E158" s="9">
        <v>23</v>
      </c>
      <c r="F158" s="9">
        <v>3</v>
      </c>
      <c r="G158" s="3">
        <v>1.0000000000000001E-30</v>
      </c>
      <c r="H158" s="9">
        <f>AVERAGE('Init cond'!H$2:H$480)</f>
        <v>111.33847633916317</v>
      </c>
      <c r="I158" s="9">
        <v>1</v>
      </c>
      <c r="J158" s="3">
        <v>0</v>
      </c>
      <c r="K158" s="3">
        <v>0</v>
      </c>
      <c r="L158" s="3">
        <v>0</v>
      </c>
      <c r="M158" s="3">
        <v>0</v>
      </c>
      <c r="N158" s="3">
        <v>3.0000000000000001E-6</v>
      </c>
      <c r="O158" s="3">
        <v>5.0000000000000003E-10</v>
      </c>
    </row>
    <row r="159" spans="1:15" x14ac:dyDescent="0.35">
      <c r="A159">
        <v>157</v>
      </c>
      <c r="B159" s="41">
        <f t="shared" si="2"/>
        <v>-157</v>
      </c>
      <c r="C159" s="41">
        <v>0</v>
      </c>
      <c r="D159" s="41">
        <v>0</v>
      </c>
      <c r="E159" s="9">
        <v>23</v>
      </c>
      <c r="F159" s="9">
        <v>3</v>
      </c>
      <c r="G159" s="3">
        <v>1.0000000000000001E-30</v>
      </c>
      <c r="H159" s="9">
        <f>AVERAGE('Init cond'!H$2:H$480)</f>
        <v>111.33847633916317</v>
      </c>
      <c r="I159" s="9">
        <v>1</v>
      </c>
      <c r="J159" s="3">
        <v>0</v>
      </c>
      <c r="K159" s="3">
        <v>0</v>
      </c>
      <c r="L159" s="3">
        <v>0</v>
      </c>
      <c r="M159" s="3">
        <v>0</v>
      </c>
      <c r="N159" s="3">
        <v>3.0000000000000001E-6</v>
      </c>
      <c r="O159" s="3">
        <v>5.0000000000000003E-10</v>
      </c>
    </row>
    <row r="160" spans="1:15" x14ac:dyDescent="0.35">
      <c r="A160">
        <v>158</v>
      </c>
      <c r="B160" s="41">
        <f t="shared" si="2"/>
        <v>-158</v>
      </c>
      <c r="C160" s="41">
        <v>0</v>
      </c>
      <c r="D160" s="41">
        <v>0</v>
      </c>
      <c r="E160" s="9">
        <v>23</v>
      </c>
      <c r="F160" s="9">
        <v>3</v>
      </c>
      <c r="G160" s="3">
        <v>1.0000000000000001E-30</v>
      </c>
      <c r="H160" s="9">
        <f>AVERAGE('Init cond'!H$2:H$480)</f>
        <v>111.33847633916317</v>
      </c>
      <c r="I160" s="9">
        <v>1</v>
      </c>
      <c r="J160" s="3">
        <v>0</v>
      </c>
      <c r="K160" s="3">
        <v>0</v>
      </c>
      <c r="L160" s="3">
        <v>0</v>
      </c>
      <c r="M160" s="3">
        <v>0</v>
      </c>
      <c r="N160" s="3">
        <v>3.0000000000000001E-6</v>
      </c>
      <c r="O160" s="3">
        <v>5.0000000000000003E-10</v>
      </c>
    </row>
    <row r="161" spans="1:15" x14ac:dyDescent="0.35">
      <c r="A161">
        <v>159</v>
      </c>
      <c r="B161" s="41">
        <f t="shared" si="2"/>
        <v>-159</v>
      </c>
      <c r="C161" s="41">
        <v>0</v>
      </c>
      <c r="D161" s="41">
        <v>0</v>
      </c>
      <c r="E161" s="9">
        <v>23</v>
      </c>
      <c r="F161" s="9">
        <v>3</v>
      </c>
      <c r="G161" s="3">
        <v>1.0000000000000001E-30</v>
      </c>
      <c r="H161" s="9">
        <f>AVERAGE('Init cond'!H$2:H$480)</f>
        <v>111.33847633916317</v>
      </c>
      <c r="I161" s="9">
        <v>1</v>
      </c>
      <c r="J161" s="3">
        <v>0</v>
      </c>
      <c r="K161" s="3">
        <v>0</v>
      </c>
      <c r="L161" s="3">
        <v>0</v>
      </c>
      <c r="M161" s="3">
        <v>0</v>
      </c>
      <c r="N161" s="3">
        <v>3.0000000000000001E-6</v>
      </c>
      <c r="O161" s="3">
        <v>5.0000000000000003E-10</v>
      </c>
    </row>
    <row r="162" spans="1:15" x14ac:dyDescent="0.35">
      <c r="A162">
        <v>160</v>
      </c>
      <c r="B162" s="41">
        <f t="shared" si="2"/>
        <v>-160</v>
      </c>
      <c r="C162" s="41">
        <v>0</v>
      </c>
      <c r="D162" s="41">
        <v>0</v>
      </c>
      <c r="E162" s="9">
        <v>23</v>
      </c>
      <c r="F162" s="9">
        <v>3</v>
      </c>
      <c r="G162" s="3">
        <v>1.0000000000000001E-30</v>
      </c>
      <c r="H162" s="9">
        <f>AVERAGE('Init cond'!H$2:H$480)</f>
        <v>111.33847633916317</v>
      </c>
      <c r="I162" s="9">
        <v>1</v>
      </c>
      <c r="J162" s="3">
        <v>0</v>
      </c>
      <c r="K162" s="3">
        <v>0</v>
      </c>
      <c r="L162" s="3">
        <v>0</v>
      </c>
      <c r="M162" s="3">
        <v>0</v>
      </c>
      <c r="N162" s="3">
        <v>3.0000000000000001E-6</v>
      </c>
      <c r="O162" s="3">
        <v>5.0000000000000003E-10</v>
      </c>
    </row>
    <row r="163" spans="1:15" x14ac:dyDescent="0.35">
      <c r="A163">
        <v>161</v>
      </c>
      <c r="B163" s="41">
        <f t="shared" si="2"/>
        <v>-161</v>
      </c>
      <c r="C163" s="41">
        <v>0</v>
      </c>
      <c r="D163" s="41">
        <v>0</v>
      </c>
      <c r="E163" s="9">
        <v>23</v>
      </c>
      <c r="F163" s="9">
        <v>3</v>
      </c>
      <c r="G163" s="3">
        <v>1.0000000000000001E-30</v>
      </c>
      <c r="H163" s="9">
        <f>AVERAGE('Init cond'!H$2:H$480)</f>
        <v>111.33847633916317</v>
      </c>
      <c r="I163" s="9">
        <v>1</v>
      </c>
      <c r="J163" s="3">
        <v>0</v>
      </c>
      <c r="K163" s="3">
        <v>0</v>
      </c>
      <c r="L163" s="3">
        <v>0</v>
      </c>
      <c r="M163" s="3">
        <v>0</v>
      </c>
      <c r="N163" s="3">
        <v>3.0000000000000001E-6</v>
      </c>
      <c r="O163" s="3">
        <v>5.0000000000000003E-10</v>
      </c>
    </row>
    <row r="164" spans="1:15" x14ac:dyDescent="0.35">
      <c r="A164">
        <v>162</v>
      </c>
      <c r="B164" s="41">
        <f t="shared" si="2"/>
        <v>-162</v>
      </c>
      <c r="C164" s="41">
        <v>0</v>
      </c>
      <c r="D164" s="41">
        <v>0</v>
      </c>
      <c r="E164" s="9">
        <v>23</v>
      </c>
      <c r="F164" s="9">
        <v>3</v>
      </c>
      <c r="G164" s="3">
        <v>1.0000000000000001E-30</v>
      </c>
      <c r="H164" s="9">
        <f>AVERAGE('Init cond'!H$2:H$480)</f>
        <v>111.33847633916317</v>
      </c>
      <c r="I164" s="9">
        <v>1</v>
      </c>
      <c r="J164" s="3">
        <v>0</v>
      </c>
      <c r="K164" s="3">
        <v>0</v>
      </c>
      <c r="L164" s="3">
        <v>0</v>
      </c>
      <c r="M164" s="3">
        <v>0</v>
      </c>
      <c r="N164" s="3">
        <v>3.0000000000000001E-6</v>
      </c>
      <c r="O164" s="3">
        <v>5.0000000000000003E-10</v>
      </c>
    </row>
    <row r="165" spans="1:15" x14ac:dyDescent="0.35">
      <c r="A165">
        <v>163</v>
      </c>
      <c r="B165" s="41">
        <f t="shared" si="2"/>
        <v>-163</v>
      </c>
      <c r="C165" s="41">
        <v>0</v>
      </c>
      <c r="D165" s="41">
        <v>0</v>
      </c>
      <c r="E165" s="9">
        <v>23</v>
      </c>
      <c r="F165" s="9">
        <v>3</v>
      </c>
      <c r="G165" s="3">
        <v>1.0000000000000001E-30</v>
      </c>
      <c r="H165" s="9">
        <f>AVERAGE('Init cond'!H$2:H$480)</f>
        <v>111.33847633916317</v>
      </c>
      <c r="I165" s="9">
        <v>1</v>
      </c>
      <c r="J165" s="3">
        <v>0</v>
      </c>
      <c r="K165" s="3">
        <v>0</v>
      </c>
      <c r="L165" s="3">
        <v>0</v>
      </c>
      <c r="M165" s="3">
        <v>0</v>
      </c>
      <c r="N165" s="3">
        <v>3.0000000000000001E-6</v>
      </c>
      <c r="O165" s="3">
        <v>5.0000000000000003E-10</v>
      </c>
    </row>
    <row r="166" spans="1:15" x14ac:dyDescent="0.35">
      <c r="A166">
        <v>164</v>
      </c>
      <c r="B166" s="41">
        <f t="shared" si="2"/>
        <v>-164</v>
      </c>
      <c r="C166" s="41">
        <v>0</v>
      </c>
      <c r="D166" s="41">
        <v>0</v>
      </c>
      <c r="E166" s="9">
        <v>23</v>
      </c>
      <c r="F166" s="9">
        <v>3</v>
      </c>
      <c r="G166" s="3">
        <v>1.0000000000000001E-30</v>
      </c>
      <c r="H166" s="9">
        <f>AVERAGE('Init cond'!H$2:H$480)</f>
        <v>111.33847633916317</v>
      </c>
      <c r="I166" s="9">
        <v>1</v>
      </c>
      <c r="J166" s="3">
        <v>0</v>
      </c>
      <c r="K166" s="3">
        <v>0</v>
      </c>
      <c r="L166" s="3">
        <v>0</v>
      </c>
      <c r="M166" s="3">
        <v>0</v>
      </c>
      <c r="N166" s="3">
        <v>3.0000000000000001E-6</v>
      </c>
      <c r="O166" s="3">
        <v>5.0000000000000003E-10</v>
      </c>
    </row>
    <row r="167" spans="1:15" x14ac:dyDescent="0.35">
      <c r="A167">
        <v>165</v>
      </c>
      <c r="B167" s="41">
        <f t="shared" si="2"/>
        <v>-165</v>
      </c>
      <c r="C167" s="41">
        <v>0</v>
      </c>
      <c r="D167" s="41">
        <v>0</v>
      </c>
      <c r="E167" s="9">
        <v>23</v>
      </c>
      <c r="F167" s="9">
        <v>3</v>
      </c>
      <c r="G167" s="3">
        <v>1.0000000000000001E-30</v>
      </c>
      <c r="H167" s="9">
        <f>AVERAGE('Init cond'!H$2:H$480)</f>
        <v>111.33847633916317</v>
      </c>
      <c r="I167" s="9">
        <v>1</v>
      </c>
      <c r="J167" s="3">
        <v>0</v>
      </c>
      <c r="K167" s="3">
        <v>0</v>
      </c>
      <c r="L167" s="3">
        <v>0</v>
      </c>
      <c r="M167" s="3">
        <v>0</v>
      </c>
      <c r="N167" s="3">
        <v>3.0000000000000001E-6</v>
      </c>
      <c r="O167" s="3">
        <v>5.0000000000000003E-10</v>
      </c>
    </row>
    <row r="168" spans="1:15" x14ac:dyDescent="0.35">
      <c r="A168">
        <v>166</v>
      </c>
      <c r="B168" s="41">
        <f t="shared" si="2"/>
        <v>-166</v>
      </c>
      <c r="C168" s="41">
        <v>0</v>
      </c>
      <c r="D168" s="41">
        <v>0</v>
      </c>
      <c r="E168" s="9">
        <v>23</v>
      </c>
      <c r="F168" s="9">
        <v>3</v>
      </c>
      <c r="G168" s="3">
        <v>1.0000000000000001E-30</v>
      </c>
      <c r="H168" s="9">
        <f>AVERAGE('Init cond'!H$2:H$480)</f>
        <v>111.33847633916317</v>
      </c>
      <c r="I168" s="9">
        <v>1</v>
      </c>
      <c r="J168" s="3">
        <v>0</v>
      </c>
      <c r="K168" s="3">
        <v>0</v>
      </c>
      <c r="L168" s="3">
        <v>0</v>
      </c>
      <c r="M168" s="3">
        <v>0</v>
      </c>
      <c r="N168" s="3">
        <v>3.0000000000000001E-6</v>
      </c>
      <c r="O168" s="3">
        <v>5.0000000000000003E-10</v>
      </c>
    </row>
    <row r="169" spans="1:15" x14ac:dyDescent="0.35">
      <c r="A169">
        <v>167</v>
      </c>
      <c r="B169" s="41">
        <f t="shared" si="2"/>
        <v>-167</v>
      </c>
      <c r="C169" s="41">
        <v>0</v>
      </c>
      <c r="D169" s="41">
        <v>0</v>
      </c>
      <c r="E169" s="9">
        <v>23</v>
      </c>
      <c r="F169" s="9">
        <v>3</v>
      </c>
      <c r="G169" s="3">
        <v>1.0000000000000001E-30</v>
      </c>
      <c r="H169" s="9">
        <f>AVERAGE('Init cond'!H$2:H$480)</f>
        <v>111.33847633916317</v>
      </c>
      <c r="I169" s="9">
        <v>1</v>
      </c>
      <c r="J169" s="3">
        <v>0</v>
      </c>
      <c r="K169" s="3">
        <v>0</v>
      </c>
      <c r="L169" s="3">
        <v>0</v>
      </c>
      <c r="M169" s="3">
        <v>0</v>
      </c>
      <c r="N169" s="3">
        <v>3.0000000000000001E-6</v>
      </c>
      <c r="O169" s="3">
        <v>5.0000000000000003E-10</v>
      </c>
    </row>
    <row r="170" spans="1:15" x14ac:dyDescent="0.35">
      <c r="A170">
        <v>168</v>
      </c>
      <c r="B170" s="41">
        <f t="shared" si="2"/>
        <v>-168</v>
      </c>
      <c r="C170" s="41">
        <v>0</v>
      </c>
      <c r="D170" s="41">
        <v>0</v>
      </c>
      <c r="E170" s="9">
        <v>23</v>
      </c>
      <c r="F170" s="9">
        <v>3</v>
      </c>
      <c r="G170" s="3">
        <v>1.0000000000000001E-30</v>
      </c>
      <c r="H170" s="9">
        <f>AVERAGE('Init cond'!H$2:H$480)</f>
        <v>111.33847633916317</v>
      </c>
      <c r="I170" s="9">
        <v>1</v>
      </c>
      <c r="J170" s="3">
        <v>0</v>
      </c>
      <c r="K170" s="3">
        <v>0</v>
      </c>
      <c r="L170" s="3">
        <v>0</v>
      </c>
      <c r="M170" s="3">
        <v>0</v>
      </c>
      <c r="N170" s="3">
        <v>3.0000000000000001E-6</v>
      </c>
      <c r="O170" s="3">
        <v>5.0000000000000003E-10</v>
      </c>
    </row>
    <row r="171" spans="1:15" x14ac:dyDescent="0.35">
      <c r="A171">
        <v>169</v>
      </c>
      <c r="B171" s="41">
        <f t="shared" si="2"/>
        <v>-169</v>
      </c>
      <c r="C171" s="41">
        <v>0</v>
      </c>
      <c r="D171" s="41">
        <v>0</v>
      </c>
      <c r="E171" s="9">
        <v>23</v>
      </c>
      <c r="F171" s="9">
        <v>3</v>
      </c>
      <c r="G171" s="3">
        <v>1.0000000000000001E-30</v>
      </c>
      <c r="H171" s="9">
        <f>AVERAGE('Init cond'!H$2:H$480)</f>
        <v>111.33847633916317</v>
      </c>
      <c r="I171" s="9">
        <v>1</v>
      </c>
      <c r="J171" s="3">
        <v>0</v>
      </c>
      <c r="K171" s="3">
        <v>0</v>
      </c>
      <c r="L171" s="3">
        <v>0</v>
      </c>
      <c r="M171" s="3">
        <v>0</v>
      </c>
      <c r="N171" s="3">
        <v>3.0000000000000001E-6</v>
      </c>
      <c r="O171" s="3">
        <v>5.0000000000000003E-10</v>
      </c>
    </row>
    <row r="172" spans="1:15" x14ac:dyDescent="0.35">
      <c r="A172">
        <v>170</v>
      </c>
      <c r="B172" s="41">
        <f t="shared" si="2"/>
        <v>-170</v>
      </c>
      <c r="C172" s="41">
        <v>0</v>
      </c>
      <c r="D172" s="41">
        <v>0</v>
      </c>
      <c r="E172" s="9">
        <v>23</v>
      </c>
      <c r="F172" s="9">
        <v>3</v>
      </c>
      <c r="G172" s="3">
        <v>1.0000000000000001E-30</v>
      </c>
      <c r="H172" s="9">
        <f>AVERAGE('Init cond'!H$2:H$480)</f>
        <v>111.33847633916317</v>
      </c>
      <c r="I172" s="9">
        <v>1</v>
      </c>
      <c r="J172" s="3">
        <v>0</v>
      </c>
      <c r="K172" s="3">
        <v>0</v>
      </c>
      <c r="L172" s="3">
        <v>0</v>
      </c>
      <c r="M172" s="3">
        <v>0</v>
      </c>
      <c r="N172" s="3">
        <v>3.0000000000000001E-6</v>
      </c>
      <c r="O172" s="3">
        <v>5.0000000000000003E-10</v>
      </c>
    </row>
    <row r="173" spans="1:15" x14ac:dyDescent="0.35">
      <c r="A173">
        <v>171</v>
      </c>
      <c r="B173" s="41">
        <f t="shared" si="2"/>
        <v>-171</v>
      </c>
      <c r="C173" s="41">
        <v>0</v>
      </c>
      <c r="D173" s="41">
        <v>0</v>
      </c>
      <c r="E173" s="9">
        <v>23</v>
      </c>
      <c r="F173" s="9">
        <v>3</v>
      </c>
      <c r="G173" s="3">
        <v>1.0000000000000001E-30</v>
      </c>
      <c r="H173" s="9">
        <f>AVERAGE('Init cond'!H$2:H$480)</f>
        <v>111.33847633916317</v>
      </c>
      <c r="I173" s="9">
        <v>1</v>
      </c>
      <c r="J173" s="3">
        <v>0</v>
      </c>
      <c r="K173" s="3">
        <v>0</v>
      </c>
      <c r="L173" s="3">
        <v>0</v>
      </c>
      <c r="M173" s="3">
        <v>0</v>
      </c>
      <c r="N173" s="3">
        <v>3.0000000000000001E-6</v>
      </c>
      <c r="O173" s="3">
        <v>5.0000000000000003E-10</v>
      </c>
    </row>
    <row r="174" spans="1:15" x14ac:dyDescent="0.35">
      <c r="A174">
        <v>172</v>
      </c>
      <c r="B174" s="41">
        <f t="shared" si="2"/>
        <v>-172</v>
      </c>
      <c r="C174" s="41">
        <v>0</v>
      </c>
      <c r="D174" s="41">
        <v>0</v>
      </c>
      <c r="E174" s="9">
        <v>23</v>
      </c>
      <c r="F174" s="9">
        <v>3</v>
      </c>
      <c r="G174" s="3">
        <v>1.0000000000000001E-30</v>
      </c>
      <c r="H174" s="9">
        <f>AVERAGE('Init cond'!H$2:H$480)</f>
        <v>111.33847633916317</v>
      </c>
      <c r="I174" s="9">
        <v>1</v>
      </c>
      <c r="J174" s="3">
        <v>0</v>
      </c>
      <c r="K174" s="3">
        <v>0</v>
      </c>
      <c r="L174" s="3">
        <v>0</v>
      </c>
      <c r="M174" s="3">
        <v>0</v>
      </c>
      <c r="N174" s="3">
        <v>3.0000000000000001E-6</v>
      </c>
      <c r="O174" s="3">
        <v>5.0000000000000003E-10</v>
      </c>
    </row>
    <row r="175" spans="1:15" x14ac:dyDescent="0.35">
      <c r="A175">
        <v>173</v>
      </c>
      <c r="B175" s="41">
        <f t="shared" si="2"/>
        <v>-173</v>
      </c>
      <c r="C175" s="41">
        <v>0</v>
      </c>
      <c r="D175" s="41">
        <v>0</v>
      </c>
      <c r="E175" s="9">
        <v>23</v>
      </c>
      <c r="F175" s="9">
        <v>3</v>
      </c>
      <c r="G175" s="3">
        <v>1.0000000000000001E-30</v>
      </c>
      <c r="H175" s="9">
        <f>AVERAGE('Init cond'!H$2:H$480)</f>
        <v>111.33847633916317</v>
      </c>
      <c r="I175" s="9">
        <v>1</v>
      </c>
      <c r="J175" s="3">
        <v>0</v>
      </c>
      <c r="K175" s="3">
        <v>0</v>
      </c>
      <c r="L175" s="3">
        <v>0</v>
      </c>
      <c r="M175" s="3">
        <v>0</v>
      </c>
      <c r="N175" s="3">
        <v>3.0000000000000001E-6</v>
      </c>
      <c r="O175" s="3">
        <v>5.0000000000000003E-10</v>
      </c>
    </row>
    <row r="176" spans="1:15" x14ac:dyDescent="0.35">
      <c r="A176">
        <v>174</v>
      </c>
      <c r="B176" s="41">
        <f t="shared" si="2"/>
        <v>-174</v>
      </c>
      <c r="C176" s="41">
        <v>0</v>
      </c>
      <c r="D176" s="41">
        <v>0</v>
      </c>
      <c r="E176" s="9">
        <v>23</v>
      </c>
      <c r="F176" s="9">
        <v>3</v>
      </c>
      <c r="G176" s="3">
        <v>1.0000000000000001E-30</v>
      </c>
      <c r="H176" s="9">
        <f>AVERAGE('Init cond'!H$2:H$480)</f>
        <v>111.33847633916317</v>
      </c>
      <c r="I176" s="9">
        <v>1</v>
      </c>
      <c r="J176" s="3">
        <v>0</v>
      </c>
      <c r="K176" s="3">
        <v>0</v>
      </c>
      <c r="L176" s="3">
        <v>0</v>
      </c>
      <c r="M176" s="3">
        <v>0</v>
      </c>
      <c r="N176" s="3">
        <v>3.0000000000000001E-6</v>
      </c>
      <c r="O176" s="3">
        <v>5.0000000000000003E-10</v>
      </c>
    </row>
    <row r="177" spans="1:15" x14ac:dyDescent="0.35">
      <c r="A177">
        <v>175</v>
      </c>
      <c r="B177" s="41">
        <f t="shared" si="2"/>
        <v>-175</v>
      </c>
      <c r="C177" s="41">
        <v>0</v>
      </c>
      <c r="D177" s="41">
        <v>0</v>
      </c>
      <c r="E177" s="9">
        <v>23</v>
      </c>
      <c r="F177" s="9">
        <v>3</v>
      </c>
      <c r="G177" s="3">
        <v>1.0000000000000001E-30</v>
      </c>
      <c r="H177" s="9">
        <f>AVERAGE('Init cond'!H$2:H$480)</f>
        <v>111.33847633916317</v>
      </c>
      <c r="I177" s="9">
        <v>1</v>
      </c>
      <c r="J177" s="3">
        <v>0</v>
      </c>
      <c r="K177" s="3">
        <v>0</v>
      </c>
      <c r="L177" s="3">
        <v>0</v>
      </c>
      <c r="M177" s="3">
        <v>0</v>
      </c>
      <c r="N177" s="3">
        <v>3.0000000000000001E-6</v>
      </c>
      <c r="O177" s="3">
        <v>5.0000000000000003E-10</v>
      </c>
    </row>
    <row r="178" spans="1:15" x14ac:dyDescent="0.35">
      <c r="A178">
        <v>176</v>
      </c>
      <c r="B178" s="41">
        <f t="shared" si="2"/>
        <v>-176</v>
      </c>
      <c r="C178" s="41">
        <v>0</v>
      </c>
      <c r="D178" s="41">
        <v>0</v>
      </c>
      <c r="E178" s="9">
        <v>23</v>
      </c>
      <c r="F178" s="9">
        <v>3</v>
      </c>
      <c r="G178" s="3">
        <v>1.0000000000000001E-30</v>
      </c>
      <c r="H178" s="9">
        <f>AVERAGE('Init cond'!H$2:H$480)</f>
        <v>111.33847633916317</v>
      </c>
      <c r="I178" s="9">
        <v>1</v>
      </c>
      <c r="J178" s="3">
        <v>0</v>
      </c>
      <c r="K178" s="3">
        <v>0</v>
      </c>
      <c r="L178" s="3">
        <v>0</v>
      </c>
      <c r="M178" s="3">
        <v>0</v>
      </c>
      <c r="N178" s="3">
        <v>3.0000000000000001E-6</v>
      </c>
      <c r="O178" s="3">
        <v>5.0000000000000003E-10</v>
      </c>
    </row>
    <row r="179" spans="1:15" x14ac:dyDescent="0.35">
      <c r="A179">
        <v>177</v>
      </c>
      <c r="B179" s="41">
        <f t="shared" si="2"/>
        <v>-177</v>
      </c>
      <c r="C179" s="41">
        <v>0</v>
      </c>
      <c r="D179" s="41">
        <v>0</v>
      </c>
      <c r="E179" s="9">
        <v>23</v>
      </c>
      <c r="F179" s="9">
        <v>3</v>
      </c>
      <c r="G179" s="3">
        <v>1.0000000000000001E-30</v>
      </c>
      <c r="H179" s="9">
        <f>AVERAGE('Init cond'!H$2:H$480)</f>
        <v>111.33847633916317</v>
      </c>
      <c r="I179" s="9">
        <v>1</v>
      </c>
      <c r="J179" s="3">
        <v>0</v>
      </c>
      <c r="K179" s="3">
        <v>0</v>
      </c>
      <c r="L179" s="3">
        <v>0</v>
      </c>
      <c r="M179" s="3">
        <v>0</v>
      </c>
      <c r="N179" s="3">
        <v>3.0000000000000001E-6</v>
      </c>
      <c r="O179" s="3">
        <v>5.0000000000000003E-10</v>
      </c>
    </row>
    <row r="180" spans="1:15" x14ac:dyDescent="0.35">
      <c r="A180">
        <v>178</v>
      </c>
      <c r="B180" s="41">
        <f t="shared" si="2"/>
        <v>-178</v>
      </c>
      <c r="C180" s="41">
        <v>0</v>
      </c>
      <c r="D180" s="41">
        <v>0</v>
      </c>
      <c r="E180" s="9">
        <v>23</v>
      </c>
      <c r="F180" s="9">
        <v>3</v>
      </c>
      <c r="G180" s="3">
        <v>1.0000000000000001E-30</v>
      </c>
      <c r="H180" s="9">
        <f>AVERAGE('Init cond'!H$2:H$480)</f>
        <v>111.33847633916317</v>
      </c>
      <c r="I180" s="9">
        <v>1</v>
      </c>
      <c r="J180" s="3">
        <v>0</v>
      </c>
      <c r="K180" s="3">
        <v>0</v>
      </c>
      <c r="L180" s="3">
        <v>0</v>
      </c>
      <c r="M180" s="3">
        <v>0</v>
      </c>
      <c r="N180" s="3">
        <v>3.0000000000000001E-6</v>
      </c>
      <c r="O180" s="3">
        <v>5.0000000000000003E-10</v>
      </c>
    </row>
    <row r="181" spans="1:15" x14ac:dyDescent="0.35">
      <c r="A181">
        <v>179</v>
      </c>
      <c r="B181" s="41">
        <f t="shared" si="2"/>
        <v>-179</v>
      </c>
      <c r="C181" s="41">
        <v>0</v>
      </c>
      <c r="D181" s="41">
        <v>0</v>
      </c>
      <c r="E181" s="9">
        <v>23</v>
      </c>
      <c r="F181" s="9">
        <v>3</v>
      </c>
      <c r="G181" s="3">
        <v>1.0000000000000001E-30</v>
      </c>
      <c r="H181" s="9">
        <f>AVERAGE('Init cond'!H$2:H$480)</f>
        <v>111.33847633916317</v>
      </c>
      <c r="I181" s="9">
        <v>1</v>
      </c>
      <c r="J181" s="3">
        <v>0</v>
      </c>
      <c r="K181" s="3">
        <v>0</v>
      </c>
      <c r="L181" s="3">
        <v>0</v>
      </c>
      <c r="M181" s="3">
        <v>0</v>
      </c>
      <c r="N181" s="3">
        <v>3.0000000000000001E-6</v>
      </c>
      <c r="O181" s="3">
        <v>5.0000000000000003E-10</v>
      </c>
    </row>
    <row r="182" spans="1:15" x14ac:dyDescent="0.35">
      <c r="A182">
        <v>180</v>
      </c>
      <c r="B182" s="41">
        <f t="shared" si="2"/>
        <v>-180</v>
      </c>
      <c r="C182" s="41">
        <v>0</v>
      </c>
      <c r="D182" s="41">
        <v>0</v>
      </c>
      <c r="E182" s="9">
        <v>23</v>
      </c>
      <c r="F182" s="9">
        <v>3</v>
      </c>
      <c r="G182" s="3">
        <v>1.0000000000000001E-30</v>
      </c>
      <c r="H182" s="9">
        <f>AVERAGE('Init cond'!H$2:H$480)</f>
        <v>111.33847633916317</v>
      </c>
      <c r="I182" s="9">
        <v>1</v>
      </c>
      <c r="J182" s="3">
        <v>0</v>
      </c>
      <c r="K182" s="3">
        <v>0</v>
      </c>
      <c r="L182" s="3">
        <v>0</v>
      </c>
      <c r="M182" s="3">
        <v>0</v>
      </c>
      <c r="N182" s="3">
        <v>3.0000000000000001E-6</v>
      </c>
      <c r="O182" s="3">
        <v>5.0000000000000003E-10</v>
      </c>
    </row>
    <row r="183" spans="1:15" x14ac:dyDescent="0.35">
      <c r="A183">
        <v>181</v>
      </c>
      <c r="B183" s="41">
        <f t="shared" si="2"/>
        <v>-181</v>
      </c>
      <c r="C183" s="41">
        <v>0</v>
      </c>
      <c r="D183" s="41">
        <v>0</v>
      </c>
      <c r="E183" s="9">
        <v>23</v>
      </c>
      <c r="F183" s="9">
        <v>3</v>
      </c>
      <c r="G183" s="3">
        <v>1.0000000000000001E-30</v>
      </c>
      <c r="H183" s="9">
        <f>AVERAGE('Init cond'!H$2:H$480)</f>
        <v>111.33847633916317</v>
      </c>
      <c r="I183" s="9">
        <v>1</v>
      </c>
      <c r="J183" s="3">
        <v>0</v>
      </c>
      <c r="K183" s="3">
        <v>0</v>
      </c>
      <c r="L183" s="3">
        <v>0</v>
      </c>
      <c r="M183" s="3">
        <v>0</v>
      </c>
      <c r="N183" s="3">
        <v>3.0000000000000001E-6</v>
      </c>
      <c r="O183" s="3">
        <v>5.0000000000000003E-10</v>
      </c>
    </row>
    <row r="184" spans="1:15" x14ac:dyDescent="0.35">
      <c r="A184">
        <v>182</v>
      </c>
      <c r="B184" s="41">
        <f t="shared" si="2"/>
        <v>-182</v>
      </c>
      <c r="C184" s="41">
        <v>0</v>
      </c>
      <c r="D184" s="41">
        <v>0</v>
      </c>
      <c r="E184" s="9">
        <v>23</v>
      </c>
      <c r="F184" s="9">
        <v>3</v>
      </c>
      <c r="G184" s="3">
        <v>1.0000000000000001E-30</v>
      </c>
      <c r="H184" s="9">
        <f>AVERAGE('Init cond'!H$2:H$480)</f>
        <v>111.33847633916317</v>
      </c>
      <c r="I184" s="9">
        <v>1</v>
      </c>
      <c r="J184" s="3">
        <v>0</v>
      </c>
      <c r="K184" s="3">
        <v>0</v>
      </c>
      <c r="L184" s="3">
        <v>0</v>
      </c>
      <c r="M184" s="3">
        <v>0</v>
      </c>
      <c r="N184" s="3">
        <v>3.0000000000000001E-6</v>
      </c>
      <c r="O184" s="3">
        <v>5.0000000000000003E-10</v>
      </c>
    </row>
    <row r="185" spans="1:15" x14ac:dyDescent="0.35">
      <c r="A185">
        <v>183</v>
      </c>
      <c r="B185" s="41">
        <f t="shared" si="2"/>
        <v>-183</v>
      </c>
      <c r="C185" s="41">
        <v>0</v>
      </c>
      <c r="D185" s="41">
        <v>0</v>
      </c>
      <c r="E185" s="9">
        <v>23</v>
      </c>
      <c r="F185" s="9">
        <v>3</v>
      </c>
      <c r="G185" s="3">
        <v>1.0000000000000001E-30</v>
      </c>
      <c r="H185" s="9">
        <f>AVERAGE('Init cond'!H$2:H$480)</f>
        <v>111.33847633916317</v>
      </c>
      <c r="I185" s="9">
        <v>1</v>
      </c>
      <c r="J185" s="3">
        <v>0</v>
      </c>
      <c r="K185" s="3">
        <v>0</v>
      </c>
      <c r="L185" s="3">
        <v>0</v>
      </c>
      <c r="M185" s="3">
        <v>0</v>
      </c>
      <c r="N185" s="3">
        <v>3.0000000000000001E-6</v>
      </c>
      <c r="O185" s="3">
        <v>5.0000000000000003E-10</v>
      </c>
    </row>
    <row r="186" spans="1:15" x14ac:dyDescent="0.35">
      <c r="A186">
        <v>184</v>
      </c>
      <c r="B186" s="41">
        <f t="shared" si="2"/>
        <v>-184</v>
      </c>
      <c r="C186" s="41">
        <v>0</v>
      </c>
      <c r="D186" s="41">
        <v>0</v>
      </c>
      <c r="E186" s="9">
        <v>23</v>
      </c>
      <c r="F186" s="9">
        <v>3</v>
      </c>
      <c r="G186" s="3">
        <v>1.0000000000000001E-30</v>
      </c>
      <c r="H186" s="9">
        <f>AVERAGE('Init cond'!H$2:H$480)</f>
        <v>111.33847633916317</v>
      </c>
      <c r="I186" s="9">
        <v>1</v>
      </c>
      <c r="J186" s="3">
        <v>0</v>
      </c>
      <c r="K186" s="3">
        <v>0</v>
      </c>
      <c r="L186" s="3">
        <v>0</v>
      </c>
      <c r="M186" s="3">
        <v>0</v>
      </c>
      <c r="N186" s="3">
        <v>3.0000000000000001E-6</v>
      </c>
      <c r="O186" s="3">
        <v>5.0000000000000003E-10</v>
      </c>
    </row>
    <row r="187" spans="1:15" x14ac:dyDescent="0.35">
      <c r="A187">
        <v>185</v>
      </c>
      <c r="B187" s="41">
        <f t="shared" si="2"/>
        <v>-185</v>
      </c>
      <c r="C187" s="41">
        <v>0</v>
      </c>
      <c r="D187" s="41">
        <v>0</v>
      </c>
      <c r="E187" s="9">
        <v>23</v>
      </c>
      <c r="F187" s="9">
        <v>3</v>
      </c>
      <c r="G187" s="3">
        <v>1.0000000000000001E-30</v>
      </c>
      <c r="H187" s="9">
        <f>AVERAGE('Init cond'!H$2:H$480)</f>
        <v>111.33847633916317</v>
      </c>
      <c r="I187" s="9">
        <v>1</v>
      </c>
      <c r="J187" s="3">
        <v>0</v>
      </c>
      <c r="K187" s="3">
        <v>0</v>
      </c>
      <c r="L187" s="3">
        <v>0</v>
      </c>
      <c r="M187" s="3">
        <v>0</v>
      </c>
      <c r="N187" s="3">
        <v>3.0000000000000001E-6</v>
      </c>
      <c r="O187" s="3">
        <v>5.0000000000000003E-10</v>
      </c>
    </row>
    <row r="188" spans="1:15" x14ac:dyDescent="0.35">
      <c r="A188">
        <v>186</v>
      </c>
      <c r="B188" s="41">
        <f t="shared" si="2"/>
        <v>-186</v>
      </c>
      <c r="C188" s="41">
        <v>0</v>
      </c>
      <c r="D188" s="41">
        <v>0</v>
      </c>
      <c r="E188" s="9">
        <v>23</v>
      </c>
      <c r="F188" s="9">
        <v>3</v>
      </c>
      <c r="G188" s="3">
        <v>1.0000000000000001E-30</v>
      </c>
      <c r="H188" s="9">
        <f>AVERAGE('Init cond'!H$2:H$480)</f>
        <v>111.33847633916317</v>
      </c>
      <c r="I188" s="9">
        <v>1</v>
      </c>
      <c r="J188" s="3">
        <v>0</v>
      </c>
      <c r="K188" s="3">
        <v>0</v>
      </c>
      <c r="L188" s="3">
        <v>0</v>
      </c>
      <c r="M188" s="3">
        <v>0</v>
      </c>
      <c r="N188" s="3">
        <v>3.0000000000000001E-6</v>
      </c>
      <c r="O188" s="3">
        <v>5.0000000000000003E-10</v>
      </c>
    </row>
    <row r="189" spans="1:15" x14ac:dyDescent="0.35">
      <c r="A189">
        <v>187</v>
      </c>
      <c r="B189" s="41">
        <f t="shared" si="2"/>
        <v>-187</v>
      </c>
      <c r="C189" s="41">
        <v>0</v>
      </c>
      <c r="D189" s="41">
        <v>0</v>
      </c>
      <c r="E189" s="9">
        <v>23</v>
      </c>
      <c r="F189" s="9">
        <v>3</v>
      </c>
      <c r="G189" s="3">
        <v>1.0000000000000001E-30</v>
      </c>
      <c r="H189" s="9">
        <f>AVERAGE('Init cond'!H$2:H$480)</f>
        <v>111.33847633916317</v>
      </c>
      <c r="I189" s="9">
        <v>1</v>
      </c>
      <c r="J189" s="3">
        <v>0</v>
      </c>
      <c r="K189" s="3">
        <v>0</v>
      </c>
      <c r="L189" s="3">
        <v>0</v>
      </c>
      <c r="M189" s="3">
        <v>0</v>
      </c>
      <c r="N189" s="3">
        <v>3.0000000000000001E-6</v>
      </c>
      <c r="O189" s="3">
        <v>5.0000000000000003E-10</v>
      </c>
    </row>
    <row r="190" spans="1:15" x14ac:dyDescent="0.35">
      <c r="A190">
        <v>188</v>
      </c>
      <c r="B190" s="41">
        <f t="shared" si="2"/>
        <v>-188</v>
      </c>
      <c r="C190" s="41">
        <v>0</v>
      </c>
      <c r="D190" s="41">
        <v>0</v>
      </c>
      <c r="E190" s="9">
        <v>23</v>
      </c>
      <c r="F190" s="9">
        <v>3</v>
      </c>
      <c r="G190" s="3">
        <v>1.0000000000000001E-30</v>
      </c>
      <c r="H190" s="9">
        <f>AVERAGE('Init cond'!H$2:H$480)</f>
        <v>111.33847633916317</v>
      </c>
      <c r="I190" s="9">
        <v>1</v>
      </c>
      <c r="J190" s="3">
        <v>0</v>
      </c>
      <c r="K190" s="3">
        <v>0</v>
      </c>
      <c r="L190" s="3">
        <v>0</v>
      </c>
      <c r="M190" s="3">
        <v>0</v>
      </c>
      <c r="N190" s="3">
        <v>3.0000000000000001E-6</v>
      </c>
      <c r="O190" s="3">
        <v>5.0000000000000003E-10</v>
      </c>
    </row>
    <row r="191" spans="1:15" x14ac:dyDescent="0.35">
      <c r="A191">
        <v>189</v>
      </c>
      <c r="B191" s="41">
        <f t="shared" si="2"/>
        <v>-189</v>
      </c>
      <c r="C191" s="41">
        <v>0</v>
      </c>
      <c r="D191" s="41">
        <v>0</v>
      </c>
      <c r="E191" s="9">
        <v>23</v>
      </c>
      <c r="F191" s="9">
        <v>3</v>
      </c>
      <c r="G191" s="3">
        <v>1.0000000000000001E-30</v>
      </c>
      <c r="H191" s="9">
        <f>AVERAGE('Init cond'!H$2:H$480)</f>
        <v>111.33847633916317</v>
      </c>
      <c r="I191" s="9">
        <v>1</v>
      </c>
      <c r="J191" s="3">
        <v>0</v>
      </c>
      <c r="K191" s="3">
        <v>0</v>
      </c>
      <c r="L191" s="3">
        <v>0</v>
      </c>
      <c r="M191" s="3">
        <v>0</v>
      </c>
      <c r="N191" s="3">
        <v>3.0000000000000001E-6</v>
      </c>
      <c r="O191" s="3">
        <v>5.0000000000000003E-10</v>
      </c>
    </row>
    <row r="192" spans="1:15" x14ac:dyDescent="0.35">
      <c r="A192">
        <v>190</v>
      </c>
      <c r="B192" s="41">
        <f t="shared" si="2"/>
        <v>-190</v>
      </c>
      <c r="C192" s="41">
        <v>0</v>
      </c>
      <c r="D192" s="41">
        <v>0</v>
      </c>
      <c r="E192" s="9">
        <v>23</v>
      </c>
      <c r="F192" s="9">
        <v>3</v>
      </c>
      <c r="G192" s="3">
        <v>1.0000000000000001E-30</v>
      </c>
      <c r="H192" s="9">
        <f>AVERAGE('Init cond'!H$2:H$480)</f>
        <v>111.33847633916317</v>
      </c>
      <c r="I192" s="9">
        <v>1</v>
      </c>
      <c r="J192" s="3">
        <v>0</v>
      </c>
      <c r="K192" s="3">
        <v>0</v>
      </c>
      <c r="L192" s="3">
        <v>0</v>
      </c>
      <c r="M192" s="3">
        <v>0</v>
      </c>
      <c r="N192" s="3">
        <v>3.0000000000000001E-6</v>
      </c>
      <c r="O192" s="3">
        <v>5.0000000000000003E-10</v>
      </c>
    </row>
    <row r="193" spans="1:15" x14ac:dyDescent="0.35">
      <c r="A193">
        <v>191</v>
      </c>
      <c r="B193" s="41">
        <f t="shared" si="2"/>
        <v>-191</v>
      </c>
      <c r="C193" s="41">
        <v>0</v>
      </c>
      <c r="D193" s="41">
        <v>0</v>
      </c>
      <c r="E193" s="9">
        <v>23</v>
      </c>
      <c r="F193" s="9">
        <v>3</v>
      </c>
      <c r="G193" s="3">
        <v>1.0000000000000001E-30</v>
      </c>
      <c r="H193" s="9">
        <f>AVERAGE('Init cond'!H$2:H$480)</f>
        <v>111.33847633916317</v>
      </c>
      <c r="I193" s="9">
        <v>1</v>
      </c>
      <c r="J193" s="3">
        <v>0</v>
      </c>
      <c r="K193" s="3">
        <v>0</v>
      </c>
      <c r="L193" s="3">
        <v>0</v>
      </c>
      <c r="M193" s="3">
        <v>0</v>
      </c>
      <c r="N193" s="3">
        <v>3.0000000000000001E-6</v>
      </c>
      <c r="O193" s="3">
        <v>5.0000000000000003E-10</v>
      </c>
    </row>
    <row r="194" spans="1:15" x14ac:dyDescent="0.35">
      <c r="A194">
        <v>192</v>
      </c>
      <c r="B194" s="41">
        <f t="shared" si="2"/>
        <v>-192</v>
      </c>
      <c r="C194" s="41">
        <v>0</v>
      </c>
      <c r="D194" s="41">
        <v>0</v>
      </c>
      <c r="E194" s="9">
        <v>23</v>
      </c>
      <c r="F194" s="9">
        <v>3</v>
      </c>
      <c r="G194" s="3">
        <v>1.0000000000000001E-30</v>
      </c>
      <c r="H194" s="9">
        <f>AVERAGE('Init cond'!H$2:H$480)</f>
        <v>111.33847633916317</v>
      </c>
      <c r="I194" s="9">
        <v>1</v>
      </c>
      <c r="J194" s="3">
        <v>0</v>
      </c>
      <c r="K194" s="3">
        <v>0</v>
      </c>
      <c r="L194" s="3">
        <v>0</v>
      </c>
      <c r="M194" s="3">
        <v>0</v>
      </c>
      <c r="N194" s="3">
        <v>3.0000000000000001E-6</v>
      </c>
      <c r="O194" s="3">
        <v>5.0000000000000003E-10</v>
      </c>
    </row>
    <row r="195" spans="1:15" x14ac:dyDescent="0.35">
      <c r="A195">
        <v>193</v>
      </c>
      <c r="B195" s="41">
        <f t="shared" si="2"/>
        <v>-193</v>
      </c>
      <c r="C195" s="41">
        <v>0</v>
      </c>
      <c r="D195" s="41">
        <v>0</v>
      </c>
      <c r="E195" s="9">
        <v>23</v>
      </c>
      <c r="F195" s="9">
        <v>3</v>
      </c>
      <c r="G195" s="3">
        <v>1.0000000000000001E-30</v>
      </c>
      <c r="H195" s="9">
        <f>AVERAGE('Init cond'!H$2:H$480)</f>
        <v>111.33847633916317</v>
      </c>
      <c r="I195" s="9">
        <v>1</v>
      </c>
      <c r="J195" s="3">
        <v>0</v>
      </c>
      <c r="K195" s="3">
        <v>0</v>
      </c>
      <c r="L195" s="3">
        <v>0</v>
      </c>
      <c r="M195" s="3">
        <v>0</v>
      </c>
      <c r="N195" s="3">
        <v>3.0000000000000001E-6</v>
      </c>
      <c r="O195" s="3">
        <v>5.0000000000000003E-10</v>
      </c>
    </row>
    <row r="196" spans="1:15" x14ac:dyDescent="0.35">
      <c r="A196">
        <v>194</v>
      </c>
      <c r="B196" s="41">
        <f t="shared" ref="B196:B259" si="3">-A196</f>
        <v>-194</v>
      </c>
      <c r="C196" s="41">
        <v>0</v>
      </c>
      <c r="D196" s="41">
        <v>0</v>
      </c>
      <c r="E196" s="9">
        <v>23</v>
      </c>
      <c r="F196" s="9">
        <v>3</v>
      </c>
      <c r="G196" s="3">
        <v>1.0000000000000001E-30</v>
      </c>
      <c r="H196" s="9">
        <f>AVERAGE('Init cond'!H$2:H$480)</f>
        <v>111.33847633916317</v>
      </c>
      <c r="I196" s="9">
        <v>1</v>
      </c>
      <c r="J196" s="3">
        <v>0</v>
      </c>
      <c r="K196" s="3">
        <v>0</v>
      </c>
      <c r="L196" s="3">
        <v>0</v>
      </c>
      <c r="M196" s="3">
        <v>0</v>
      </c>
      <c r="N196" s="3">
        <v>3.0000000000000001E-6</v>
      </c>
      <c r="O196" s="3">
        <v>5.0000000000000003E-10</v>
      </c>
    </row>
    <row r="197" spans="1:15" x14ac:dyDescent="0.35">
      <c r="A197">
        <v>195</v>
      </c>
      <c r="B197" s="41">
        <f t="shared" si="3"/>
        <v>-195</v>
      </c>
      <c r="C197" s="41">
        <v>0</v>
      </c>
      <c r="D197" s="41">
        <v>0</v>
      </c>
      <c r="E197" s="9">
        <v>23</v>
      </c>
      <c r="F197" s="9">
        <v>3</v>
      </c>
      <c r="G197" s="3">
        <v>1.0000000000000001E-30</v>
      </c>
      <c r="H197" s="9">
        <f>AVERAGE('Init cond'!H$2:H$480)</f>
        <v>111.33847633916317</v>
      </c>
      <c r="I197" s="9">
        <v>1</v>
      </c>
      <c r="J197" s="3">
        <v>0</v>
      </c>
      <c r="K197" s="3">
        <v>0</v>
      </c>
      <c r="L197" s="3">
        <v>0</v>
      </c>
      <c r="M197" s="3">
        <v>0</v>
      </c>
      <c r="N197" s="3">
        <v>3.0000000000000001E-6</v>
      </c>
      <c r="O197" s="3">
        <v>5.0000000000000003E-10</v>
      </c>
    </row>
    <row r="198" spans="1:15" x14ac:dyDescent="0.35">
      <c r="A198">
        <v>196</v>
      </c>
      <c r="B198" s="41">
        <f t="shared" si="3"/>
        <v>-196</v>
      </c>
      <c r="C198" s="41">
        <v>0</v>
      </c>
      <c r="D198" s="41">
        <v>0</v>
      </c>
      <c r="E198" s="9">
        <v>23</v>
      </c>
      <c r="F198" s="9">
        <v>3</v>
      </c>
      <c r="G198" s="3">
        <v>1.0000000000000001E-30</v>
      </c>
      <c r="H198" s="9">
        <f>AVERAGE('Init cond'!H$2:H$480)</f>
        <v>111.33847633916317</v>
      </c>
      <c r="I198" s="9">
        <v>1</v>
      </c>
      <c r="J198" s="3">
        <v>0</v>
      </c>
      <c r="K198" s="3">
        <v>0</v>
      </c>
      <c r="L198" s="3">
        <v>0</v>
      </c>
      <c r="M198" s="3">
        <v>0</v>
      </c>
      <c r="N198" s="3">
        <v>3.0000000000000001E-6</v>
      </c>
      <c r="O198" s="3">
        <v>5.0000000000000003E-10</v>
      </c>
    </row>
    <row r="199" spans="1:15" x14ac:dyDescent="0.35">
      <c r="A199">
        <v>197</v>
      </c>
      <c r="B199" s="41">
        <f t="shared" si="3"/>
        <v>-197</v>
      </c>
      <c r="C199" s="41">
        <v>0</v>
      </c>
      <c r="D199" s="41">
        <v>0</v>
      </c>
      <c r="E199" s="9">
        <v>23</v>
      </c>
      <c r="F199" s="9">
        <v>3</v>
      </c>
      <c r="G199" s="3">
        <v>1.0000000000000001E-30</v>
      </c>
      <c r="H199" s="9">
        <f>AVERAGE('Init cond'!H$2:H$480)</f>
        <v>111.33847633916317</v>
      </c>
      <c r="I199" s="9">
        <v>1</v>
      </c>
      <c r="J199" s="3">
        <v>0</v>
      </c>
      <c r="K199" s="3">
        <v>0</v>
      </c>
      <c r="L199" s="3">
        <v>0</v>
      </c>
      <c r="M199" s="3">
        <v>0</v>
      </c>
      <c r="N199" s="3">
        <v>3.0000000000000001E-6</v>
      </c>
      <c r="O199" s="3">
        <v>5.0000000000000003E-10</v>
      </c>
    </row>
    <row r="200" spans="1:15" x14ac:dyDescent="0.35">
      <c r="A200">
        <v>198</v>
      </c>
      <c r="B200" s="41">
        <f t="shared" si="3"/>
        <v>-198</v>
      </c>
      <c r="C200" s="41">
        <v>0</v>
      </c>
      <c r="D200" s="41">
        <v>0</v>
      </c>
      <c r="E200" s="9">
        <v>23</v>
      </c>
      <c r="F200" s="9">
        <v>3</v>
      </c>
      <c r="G200" s="3">
        <v>1.0000000000000001E-30</v>
      </c>
      <c r="H200" s="9">
        <f>AVERAGE('Init cond'!H$2:H$480)</f>
        <v>111.33847633916317</v>
      </c>
      <c r="I200" s="9">
        <v>1</v>
      </c>
      <c r="J200" s="3">
        <v>0</v>
      </c>
      <c r="K200" s="3">
        <v>0</v>
      </c>
      <c r="L200" s="3">
        <v>0</v>
      </c>
      <c r="M200" s="3">
        <v>0</v>
      </c>
      <c r="N200" s="3">
        <v>3.0000000000000001E-6</v>
      </c>
      <c r="O200" s="3">
        <v>5.0000000000000003E-10</v>
      </c>
    </row>
    <row r="201" spans="1:15" x14ac:dyDescent="0.35">
      <c r="A201">
        <v>199</v>
      </c>
      <c r="B201" s="41">
        <f t="shared" si="3"/>
        <v>-199</v>
      </c>
      <c r="C201" s="41">
        <v>0</v>
      </c>
      <c r="D201" s="41">
        <v>0</v>
      </c>
      <c r="E201" s="9">
        <v>23</v>
      </c>
      <c r="F201" s="9">
        <v>3</v>
      </c>
      <c r="G201" s="3">
        <v>1.0000000000000001E-30</v>
      </c>
      <c r="H201" s="9">
        <f>AVERAGE('Init cond'!H$2:H$480)</f>
        <v>111.33847633916317</v>
      </c>
      <c r="I201" s="9">
        <v>1</v>
      </c>
      <c r="J201" s="3">
        <v>0</v>
      </c>
      <c r="K201" s="3">
        <v>0</v>
      </c>
      <c r="L201" s="3">
        <v>0</v>
      </c>
      <c r="M201" s="3">
        <v>0</v>
      </c>
      <c r="N201" s="3">
        <v>3.0000000000000001E-6</v>
      </c>
      <c r="O201" s="3">
        <v>5.0000000000000003E-10</v>
      </c>
    </row>
    <row r="202" spans="1:15" x14ac:dyDescent="0.35">
      <c r="A202">
        <v>200</v>
      </c>
      <c r="B202" s="41">
        <f t="shared" si="3"/>
        <v>-200</v>
      </c>
      <c r="C202" s="41">
        <v>0</v>
      </c>
      <c r="D202" s="41">
        <v>0</v>
      </c>
      <c r="E202" s="9">
        <v>23</v>
      </c>
      <c r="F202" s="9">
        <v>3</v>
      </c>
      <c r="G202" s="3">
        <v>1.0000000000000001E-30</v>
      </c>
      <c r="H202" s="9">
        <f>AVERAGE('Init cond'!H$2:H$480)</f>
        <v>111.33847633916317</v>
      </c>
      <c r="I202" s="9">
        <v>1</v>
      </c>
      <c r="J202" s="3">
        <v>0</v>
      </c>
      <c r="K202" s="3">
        <v>0</v>
      </c>
      <c r="L202" s="3">
        <v>0</v>
      </c>
      <c r="M202" s="3">
        <v>0</v>
      </c>
      <c r="N202" s="3">
        <v>3.0000000000000001E-6</v>
      </c>
      <c r="O202" s="3">
        <v>5.0000000000000003E-10</v>
      </c>
    </row>
    <row r="203" spans="1:15" x14ac:dyDescent="0.35">
      <c r="A203">
        <v>201</v>
      </c>
      <c r="B203" s="41">
        <f t="shared" si="3"/>
        <v>-201</v>
      </c>
      <c r="C203" s="41">
        <v>0</v>
      </c>
      <c r="D203" s="41">
        <v>0</v>
      </c>
      <c r="E203" s="9">
        <v>23</v>
      </c>
      <c r="F203" s="9">
        <v>3</v>
      </c>
      <c r="G203" s="3">
        <v>1.0000000000000001E-30</v>
      </c>
      <c r="H203" s="9">
        <f>AVERAGE('Init cond'!H$2:H$480)</f>
        <v>111.33847633916317</v>
      </c>
      <c r="I203" s="9">
        <v>1</v>
      </c>
      <c r="J203" s="3">
        <v>0</v>
      </c>
      <c r="K203" s="3">
        <v>0</v>
      </c>
      <c r="L203" s="3">
        <v>0</v>
      </c>
      <c r="M203" s="3">
        <v>0</v>
      </c>
      <c r="N203" s="3">
        <v>3.0000000000000001E-6</v>
      </c>
      <c r="O203" s="3">
        <v>5.0000000000000003E-10</v>
      </c>
    </row>
    <row r="204" spans="1:15" x14ac:dyDescent="0.35">
      <c r="A204">
        <v>202</v>
      </c>
      <c r="B204" s="41">
        <f t="shared" si="3"/>
        <v>-202</v>
      </c>
      <c r="C204" s="41">
        <v>0</v>
      </c>
      <c r="D204" s="41">
        <v>0</v>
      </c>
      <c r="E204" s="9">
        <v>23</v>
      </c>
      <c r="F204" s="9">
        <v>3</v>
      </c>
      <c r="G204" s="3">
        <v>1.0000000000000001E-30</v>
      </c>
      <c r="H204" s="9">
        <f>AVERAGE('Init cond'!H$2:H$480)</f>
        <v>111.33847633916317</v>
      </c>
      <c r="I204" s="9">
        <v>1</v>
      </c>
      <c r="J204" s="3">
        <v>0</v>
      </c>
      <c r="K204" s="3">
        <v>0</v>
      </c>
      <c r="L204" s="3">
        <v>0</v>
      </c>
      <c r="M204" s="3">
        <v>0</v>
      </c>
      <c r="N204" s="3">
        <v>3.0000000000000001E-6</v>
      </c>
      <c r="O204" s="3">
        <v>5.0000000000000003E-10</v>
      </c>
    </row>
    <row r="205" spans="1:15" x14ac:dyDescent="0.35">
      <c r="A205">
        <v>203</v>
      </c>
      <c r="B205" s="41">
        <f t="shared" si="3"/>
        <v>-203</v>
      </c>
      <c r="C205" s="41">
        <v>0</v>
      </c>
      <c r="D205" s="41">
        <v>0</v>
      </c>
      <c r="E205" s="9">
        <v>23</v>
      </c>
      <c r="F205" s="9">
        <v>3</v>
      </c>
      <c r="G205" s="3">
        <v>1.0000000000000001E-30</v>
      </c>
      <c r="H205" s="9">
        <f>AVERAGE('Init cond'!H$2:H$480)</f>
        <v>111.33847633916317</v>
      </c>
      <c r="I205" s="9">
        <v>1</v>
      </c>
      <c r="J205" s="3">
        <v>0</v>
      </c>
      <c r="K205" s="3">
        <v>0</v>
      </c>
      <c r="L205" s="3">
        <v>0</v>
      </c>
      <c r="M205" s="3">
        <v>0</v>
      </c>
      <c r="N205" s="3">
        <v>3.0000000000000001E-6</v>
      </c>
      <c r="O205" s="3">
        <v>5.0000000000000003E-10</v>
      </c>
    </row>
    <row r="206" spans="1:15" x14ac:dyDescent="0.35">
      <c r="A206">
        <v>204</v>
      </c>
      <c r="B206" s="41">
        <f t="shared" si="3"/>
        <v>-204</v>
      </c>
      <c r="C206" s="41">
        <v>0</v>
      </c>
      <c r="D206" s="41">
        <v>0</v>
      </c>
      <c r="E206" s="9">
        <v>23</v>
      </c>
      <c r="F206" s="9">
        <v>3</v>
      </c>
      <c r="G206" s="3">
        <v>1.0000000000000001E-30</v>
      </c>
      <c r="H206" s="9">
        <f>AVERAGE('Init cond'!H$2:H$480)</f>
        <v>111.33847633916317</v>
      </c>
      <c r="I206" s="9">
        <v>1</v>
      </c>
      <c r="J206" s="3">
        <v>0</v>
      </c>
      <c r="K206" s="3">
        <v>0</v>
      </c>
      <c r="L206" s="3">
        <v>0</v>
      </c>
      <c r="M206" s="3">
        <v>0</v>
      </c>
      <c r="N206" s="3">
        <v>3.0000000000000001E-6</v>
      </c>
      <c r="O206" s="3">
        <v>5.0000000000000003E-10</v>
      </c>
    </row>
    <row r="207" spans="1:15" x14ac:dyDescent="0.35">
      <c r="A207">
        <v>205</v>
      </c>
      <c r="B207" s="41">
        <f t="shared" si="3"/>
        <v>-205</v>
      </c>
      <c r="C207" s="41">
        <v>0</v>
      </c>
      <c r="D207" s="41">
        <v>0</v>
      </c>
      <c r="E207" s="9">
        <v>23</v>
      </c>
      <c r="F207" s="9">
        <v>3</v>
      </c>
      <c r="G207" s="3">
        <v>1.0000000000000001E-30</v>
      </c>
      <c r="H207" s="9">
        <f>AVERAGE('Init cond'!H$2:H$480)</f>
        <v>111.33847633916317</v>
      </c>
      <c r="I207" s="9">
        <v>1</v>
      </c>
      <c r="J207" s="3">
        <v>0</v>
      </c>
      <c r="K207" s="3">
        <v>0</v>
      </c>
      <c r="L207" s="3">
        <v>0</v>
      </c>
      <c r="M207" s="3">
        <v>0</v>
      </c>
      <c r="N207" s="3">
        <v>3.0000000000000001E-6</v>
      </c>
      <c r="O207" s="3">
        <v>5.0000000000000003E-10</v>
      </c>
    </row>
    <row r="208" spans="1:15" x14ac:dyDescent="0.35">
      <c r="A208">
        <v>206</v>
      </c>
      <c r="B208" s="41">
        <f t="shared" si="3"/>
        <v>-206</v>
      </c>
      <c r="C208" s="41">
        <v>0</v>
      </c>
      <c r="D208" s="41">
        <v>0</v>
      </c>
      <c r="E208" s="9">
        <v>23</v>
      </c>
      <c r="F208" s="9">
        <v>3</v>
      </c>
      <c r="G208" s="3">
        <v>1.0000000000000001E-30</v>
      </c>
      <c r="H208" s="9">
        <f>AVERAGE('Init cond'!H$2:H$480)</f>
        <v>111.33847633916317</v>
      </c>
      <c r="I208" s="9">
        <v>1</v>
      </c>
      <c r="J208" s="3">
        <v>0</v>
      </c>
      <c r="K208" s="3">
        <v>0</v>
      </c>
      <c r="L208" s="3">
        <v>0</v>
      </c>
      <c r="M208" s="3">
        <v>0</v>
      </c>
      <c r="N208" s="3">
        <v>3.0000000000000001E-6</v>
      </c>
      <c r="O208" s="3">
        <v>5.0000000000000003E-10</v>
      </c>
    </row>
    <row r="209" spans="1:15" x14ac:dyDescent="0.35">
      <c r="A209">
        <v>207</v>
      </c>
      <c r="B209" s="41">
        <f t="shared" si="3"/>
        <v>-207</v>
      </c>
      <c r="C209" s="41">
        <v>0</v>
      </c>
      <c r="D209" s="41">
        <v>0</v>
      </c>
      <c r="E209" s="9">
        <v>23</v>
      </c>
      <c r="F209" s="9">
        <v>3</v>
      </c>
      <c r="G209" s="3">
        <v>1.0000000000000001E-30</v>
      </c>
      <c r="H209" s="9">
        <f>AVERAGE('Init cond'!H$2:H$480)</f>
        <v>111.33847633916317</v>
      </c>
      <c r="I209" s="9">
        <v>1</v>
      </c>
      <c r="J209" s="3">
        <v>0</v>
      </c>
      <c r="K209" s="3">
        <v>0</v>
      </c>
      <c r="L209" s="3">
        <v>0</v>
      </c>
      <c r="M209" s="3">
        <v>0</v>
      </c>
      <c r="N209" s="3">
        <v>3.0000000000000001E-6</v>
      </c>
      <c r="O209" s="3">
        <v>5.0000000000000003E-10</v>
      </c>
    </row>
    <row r="210" spans="1:15" x14ac:dyDescent="0.35">
      <c r="A210">
        <v>208</v>
      </c>
      <c r="B210" s="41">
        <f t="shared" si="3"/>
        <v>-208</v>
      </c>
      <c r="C210" s="41">
        <v>0</v>
      </c>
      <c r="D210" s="41">
        <v>0</v>
      </c>
      <c r="E210" s="9">
        <v>23</v>
      </c>
      <c r="F210" s="9">
        <v>3</v>
      </c>
      <c r="G210" s="3">
        <v>1.0000000000000001E-30</v>
      </c>
      <c r="H210" s="9">
        <f>AVERAGE('Init cond'!H$2:H$480)</f>
        <v>111.33847633916317</v>
      </c>
      <c r="I210" s="9">
        <v>1</v>
      </c>
      <c r="J210" s="3">
        <v>0</v>
      </c>
      <c r="K210" s="3">
        <v>0</v>
      </c>
      <c r="L210" s="3">
        <v>0</v>
      </c>
      <c r="M210" s="3">
        <v>0</v>
      </c>
      <c r="N210" s="3">
        <v>3.0000000000000001E-6</v>
      </c>
      <c r="O210" s="3">
        <v>5.0000000000000003E-10</v>
      </c>
    </row>
    <row r="211" spans="1:15" x14ac:dyDescent="0.35">
      <c r="A211">
        <v>209</v>
      </c>
      <c r="B211" s="41">
        <f t="shared" si="3"/>
        <v>-209</v>
      </c>
      <c r="C211" s="41">
        <v>0</v>
      </c>
      <c r="D211" s="41">
        <v>0</v>
      </c>
      <c r="E211" s="9">
        <v>23</v>
      </c>
      <c r="F211" s="9">
        <v>3</v>
      </c>
      <c r="G211" s="3">
        <v>1.0000000000000001E-30</v>
      </c>
      <c r="H211" s="9">
        <f>AVERAGE('Init cond'!H$2:H$480)</f>
        <v>111.33847633916317</v>
      </c>
      <c r="I211" s="9">
        <v>1</v>
      </c>
      <c r="J211" s="3">
        <v>0</v>
      </c>
      <c r="K211" s="3">
        <v>0</v>
      </c>
      <c r="L211" s="3">
        <v>0</v>
      </c>
      <c r="M211" s="3">
        <v>0</v>
      </c>
      <c r="N211" s="3">
        <v>3.0000000000000001E-6</v>
      </c>
      <c r="O211" s="3">
        <v>5.0000000000000003E-10</v>
      </c>
    </row>
    <row r="212" spans="1:15" x14ac:dyDescent="0.35">
      <c r="A212">
        <v>210</v>
      </c>
      <c r="B212" s="41">
        <f t="shared" si="3"/>
        <v>-210</v>
      </c>
      <c r="C212" s="41">
        <v>0</v>
      </c>
      <c r="D212" s="41">
        <v>0</v>
      </c>
      <c r="E212" s="9">
        <v>23</v>
      </c>
      <c r="F212" s="9">
        <v>3</v>
      </c>
      <c r="G212" s="3">
        <v>1.0000000000000001E-30</v>
      </c>
      <c r="H212" s="9">
        <f>AVERAGE('Init cond'!H$2:H$480)</f>
        <v>111.33847633916317</v>
      </c>
      <c r="I212" s="9">
        <v>1</v>
      </c>
      <c r="J212" s="3">
        <v>0</v>
      </c>
      <c r="K212" s="3">
        <v>0</v>
      </c>
      <c r="L212" s="3">
        <v>0</v>
      </c>
      <c r="M212" s="3">
        <v>0</v>
      </c>
      <c r="N212" s="3">
        <v>3.0000000000000001E-6</v>
      </c>
      <c r="O212" s="3">
        <v>5.0000000000000003E-10</v>
      </c>
    </row>
    <row r="213" spans="1:15" x14ac:dyDescent="0.35">
      <c r="A213">
        <v>211</v>
      </c>
      <c r="B213" s="41">
        <f t="shared" si="3"/>
        <v>-211</v>
      </c>
      <c r="C213" s="41">
        <v>0</v>
      </c>
      <c r="D213" s="41">
        <v>0</v>
      </c>
      <c r="E213" s="9">
        <v>23</v>
      </c>
      <c r="F213" s="9">
        <v>3</v>
      </c>
      <c r="G213" s="3">
        <v>1.0000000000000001E-30</v>
      </c>
      <c r="H213" s="9">
        <f>AVERAGE('Init cond'!H$2:H$480)</f>
        <v>111.33847633916317</v>
      </c>
      <c r="I213" s="9">
        <v>1</v>
      </c>
      <c r="J213" s="3">
        <v>0</v>
      </c>
      <c r="K213" s="3">
        <v>0</v>
      </c>
      <c r="L213" s="3">
        <v>0</v>
      </c>
      <c r="M213" s="3">
        <v>0</v>
      </c>
      <c r="N213" s="3">
        <v>3.0000000000000001E-6</v>
      </c>
      <c r="O213" s="3">
        <v>5.0000000000000003E-10</v>
      </c>
    </row>
    <row r="214" spans="1:15" x14ac:dyDescent="0.35">
      <c r="A214">
        <v>212</v>
      </c>
      <c r="B214" s="41">
        <f t="shared" si="3"/>
        <v>-212</v>
      </c>
      <c r="C214" s="41">
        <v>0</v>
      </c>
      <c r="D214" s="41">
        <v>0</v>
      </c>
      <c r="E214" s="9">
        <v>23</v>
      </c>
      <c r="F214" s="9">
        <v>3</v>
      </c>
      <c r="G214" s="3">
        <v>1.0000000000000001E-30</v>
      </c>
      <c r="H214" s="9">
        <f>AVERAGE('Init cond'!H$2:H$480)</f>
        <v>111.33847633916317</v>
      </c>
      <c r="I214" s="9">
        <v>1</v>
      </c>
      <c r="J214" s="3">
        <v>0</v>
      </c>
      <c r="K214" s="3">
        <v>0</v>
      </c>
      <c r="L214" s="3">
        <v>0</v>
      </c>
      <c r="M214" s="3">
        <v>0</v>
      </c>
      <c r="N214" s="3">
        <v>3.0000000000000001E-6</v>
      </c>
      <c r="O214" s="3">
        <v>5.0000000000000003E-10</v>
      </c>
    </row>
    <row r="215" spans="1:15" x14ac:dyDescent="0.35">
      <c r="A215">
        <v>213</v>
      </c>
      <c r="B215" s="41">
        <f t="shared" si="3"/>
        <v>-213</v>
      </c>
      <c r="C215" s="41">
        <v>0</v>
      </c>
      <c r="D215" s="41">
        <v>0</v>
      </c>
      <c r="E215" s="9">
        <v>23</v>
      </c>
      <c r="F215" s="9">
        <v>3</v>
      </c>
      <c r="G215" s="3">
        <v>1.0000000000000001E-30</v>
      </c>
      <c r="H215" s="9">
        <f>AVERAGE('Init cond'!H$2:H$480)</f>
        <v>111.33847633916317</v>
      </c>
      <c r="I215" s="9">
        <v>1</v>
      </c>
      <c r="J215" s="3">
        <v>0</v>
      </c>
      <c r="K215" s="3">
        <v>0</v>
      </c>
      <c r="L215" s="3">
        <v>0</v>
      </c>
      <c r="M215" s="3">
        <v>0</v>
      </c>
      <c r="N215" s="3">
        <v>3.0000000000000001E-6</v>
      </c>
      <c r="O215" s="3">
        <v>5.0000000000000003E-10</v>
      </c>
    </row>
    <row r="216" spans="1:15" x14ac:dyDescent="0.35">
      <c r="A216">
        <v>214</v>
      </c>
      <c r="B216" s="41">
        <f t="shared" si="3"/>
        <v>-214</v>
      </c>
      <c r="C216" s="41">
        <v>0</v>
      </c>
      <c r="D216" s="41">
        <v>0</v>
      </c>
      <c r="E216" s="9">
        <v>23</v>
      </c>
      <c r="F216" s="9">
        <v>3</v>
      </c>
      <c r="G216" s="3">
        <v>1.0000000000000001E-30</v>
      </c>
      <c r="H216" s="9">
        <f>AVERAGE('Init cond'!H$2:H$480)</f>
        <v>111.33847633916317</v>
      </c>
      <c r="I216" s="9">
        <v>1</v>
      </c>
      <c r="J216" s="3">
        <v>0</v>
      </c>
      <c r="K216" s="3">
        <v>0</v>
      </c>
      <c r="L216" s="3">
        <v>0</v>
      </c>
      <c r="M216" s="3">
        <v>0</v>
      </c>
      <c r="N216" s="3">
        <v>3.0000000000000001E-6</v>
      </c>
      <c r="O216" s="3">
        <v>5.0000000000000003E-10</v>
      </c>
    </row>
    <row r="217" spans="1:15" x14ac:dyDescent="0.35">
      <c r="A217">
        <v>215</v>
      </c>
      <c r="B217" s="41">
        <f t="shared" si="3"/>
        <v>-215</v>
      </c>
      <c r="C217" s="41">
        <v>0</v>
      </c>
      <c r="D217" s="41">
        <v>0</v>
      </c>
      <c r="E217" s="9">
        <v>23</v>
      </c>
      <c r="F217" s="9">
        <v>3</v>
      </c>
      <c r="G217" s="3">
        <v>1.0000000000000001E-30</v>
      </c>
      <c r="H217" s="9">
        <f>AVERAGE('Init cond'!H$2:H$480)</f>
        <v>111.33847633916317</v>
      </c>
      <c r="I217" s="9">
        <v>1</v>
      </c>
      <c r="J217" s="3">
        <v>0</v>
      </c>
      <c r="K217" s="3">
        <v>0</v>
      </c>
      <c r="L217" s="3">
        <v>0</v>
      </c>
      <c r="M217" s="3">
        <v>0</v>
      </c>
      <c r="N217" s="3">
        <v>3.0000000000000001E-6</v>
      </c>
      <c r="O217" s="3">
        <v>5.0000000000000003E-10</v>
      </c>
    </row>
    <row r="218" spans="1:15" x14ac:dyDescent="0.35">
      <c r="A218">
        <v>216</v>
      </c>
      <c r="B218" s="41">
        <f t="shared" si="3"/>
        <v>-216</v>
      </c>
      <c r="C218" s="41">
        <v>0</v>
      </c>
      <c r="D218" s="41">
        <v>0</v>
      </c>
      <c r="E218" s="9">
        <v>23</v>
      </c>
      <c r="F218" s="9">
        <v>3</v>
      </c>
      <c r="G218" s="3">
        <v>1.0000000000000001E-30</v>
      </c>
      <c r="H218" s="9">
        <f>AVERAGE('Init cond'!H$2:H$480)</f>
        <v>111.33847633916317</v>
      </c>
      <c r="I218" s="9">
        <v>1</v>
      </c>
      <c r="J218" s="3">
        <v>0</v>
      </c>
      <c r="K218" s="3">
        <v>0</v>
      </c>
      <c r="L218" s="3">
        <v>0</v>
      </c>
      <c r="M218" s="3">
        <v>0</v>
      </c>
      <c r="N218" s="3">
        <v>3.0000000000000001E-6</v>
      </c>
      <c r="O218" s="3">
        <v>5.0000000000000003E-10</v>
      </c>
    </row>
    <row r="219" spans="1:15" x14ac:dyDescent="0.35">
      <c r="A219">
        <v>217</v>
      </c>
      <c r="B219" s="41">
        <f t="shared" si="3"/>
        <v>-217</v>
      </c>
      <c r="C219" s="41">
        <v>0</v>
      </c>
      <c r="D219" s="41">
        <v>0</v>
      </c>
      <c r="E219" s="9">
        <v>23</v>
      </c>
      <c r="F219" s="9">
        <v>3</v>
      </c>
      <c r="G219" s="3">
        <v>1.0000000000000001E-30</v>
      </c>
      <c r="H219" s="9">
        <f>AVERAGE('Init cond'!H$2:H$480)</f>
        <v>111.33847633916317</v>
      </c>
      <c r="I219" s="9">
        <v>1</v>
      </c>
      <c r="J219" s="3">
        <v>0</v>
      </c>
      <c r="K219" s="3">
        <v>0</v>
      </c>
      <c r="L219" s="3">
        <v>0</v>
      </c>
      <c r="M219" s="3">
        <v>0</v>
      </c>
      <c r="N219" s="3">
        <v>3.0000000000000001E-6</v>
      </c>
      <c r="O219" s="3">
        <v>5.0000000000000003E-10</v>
      </c>
    </row>
    <row r="220" spans="1:15" x14ac:dyDescent="0.35">
      <c r="A220">
        <v>218</v>
      </c>
      <c r="B220" s="41">
        <f t="shared" si="3"/>
        <v>-218</v>
      </c>
      <c r="C220" s="41">
        <v>0</v>
      </c>
      <c r="D220" s="41">
        <v>0</v>
      </c>
      <c r="E220" s="9">
        <v>23</v>
      </c>
      <c r="F220" s="9">
        <v>3</v>
      </c>
      <c r="G220" s="3">
        <v>1.0000000000000001E-30</v>
      </c>
      <c r="H220" s="9">
        <f>AVERAGE('Init cond'!H$2:H$480)</f>
        <v>111.33847633916317</v>
      </c>
      <c r="I220" s="9">
        <v>1</v>
      </c>
      <c r="J220" s="3">
        <v>0</v>
      </c>
      <c r="K220" s="3">
        <v>0</v>
      </c>
      <c r="L220" s="3">
        <v>0</v>
      </c>
      <c r="M220" s="3">
        <v>0</v>
      </c>
      <c r="N220" s="3">
        <v>3.0000000000000001E-6</v>
      </c>
      <c r="O220" s="3">
        <v>5.0000000000000003E-10</v>
      </c>
    </row>
    <row r="221" spans="1:15" x14ac:dyDescent="0.35">
      <c r="A221">
        <v>219</v>
      </c>
      <c r="B221" s="41">
        <f t="shared" si="3"/>
        <v>-219</v>
      </c>
      <c r="C221" s="41">
        <v>0</v>
      </c>
      <c r="D221" s="41">
        <v>0</v>
      </c>
      <c r="E221" s="9">
        <v>23</v>
      </c>
      <c r="F221" s="9">
        <v>3</v>
      </c>
      <c r="G221" s="3">
        <v>1.0000000000000001E-30</v>
      </c>
      <c r="H221" s="9">
        <f>AVERAGE('Init cond'!H$2:H$480)</f>
        <v>111.33847633916317</v>
      </c>
      <c r="I221" s="9">
        <v>1</v>
      </c>
      <c r="J221" s="3">
        <v>0</v>
      </c>
      <c r="K221" s="3">
        <v>0</v>
      </c>
      <c r="L221" s="3">
        <v>0</v>
      </c>
      <c r="M221" s="3">
        <v>0</v>
      </c>
      <c r="N221" s="3">
        <v>3.0000000000000001E-6</v>
      </c>
      <c r="O221" s="3">
        <v>5.0000000000000003E-10</v>
      </c>
    </row>
    <row r="222" spans="1:15" x14ac:dyDescent="0.35">
      <c r="A222">
        <v>220</v>
      </c>
      <c r="B222" s="41">
        <f t="shared" si="3"/>
        <v>-220</v>
      </c>
      <c r="C222" s="41">
        <v>0</v>
      </c>
      <c r="D222" s="41">
        <v>0</v>
      </c>
      <c r="E222" s="9">
        <v>23</v>
      </c>
      <c r="F222" s="9">
        <v>3</v>
      </c>
      <c r="G222" s="3">
        <v>1.0000000000000001E-30</v>
      </c>
      <c r="H222" s="9">
        <f>AVERAGE('Init cond'!H$2:H$480)</f>
        <v>111.33847633916317</v>
      </c>
      <c r="I222" s="9">
        <v>1</v>
      </c>
      <c r="J222" s="3">
        <v>0</v>
      </c>
      <c r="K222" s="3">
        <v>0</v>
      </c>
      <c r="L222" s="3">
        <v>0</v>
      </c>
      <c r="M222" s="3">
        <v>0</v>
      </c>
      <c r="N222" s="3">
        <v>3.0000000000000001E-6</v>
      </c>
      <c r="O222" s="3">
        <v>5.0000000000000003E-10</v>
      </c>
    </row>
    <row r="223" spans="1:15" x14ac:dyDescent="0.35">
      <c r="A223">
        <v>221</v>
      </c>
      <c r="B223" s="41">
        <f t="shared" si="3"/>
        <v>-221</v>
      </c>
      <c r="C223" s="41">
        <v>0</v>
      </c>
      <c r="D223" s="41">
        <v>0</v>
      </c>
      <c r="E223" s="9">
        <v>23</v>
      </c>
      <c r="F223" s="9">
        <v>3</v>
      </c>
      <c r="G223" s="3">
        <v>1.0000000000000001E-30</v>
      </c>
      <c r="H223" s="9">
        <f>AVERAGE('Init cond'!H$2:H$480)</f>
        <v>111.33847633916317</v>
      </c>
      <c r="I223" s="9">
        <v>1</v>
      </c>
      <c r="J223" s="3">
        <v>0</v>
      </c>
      <c r="K223" s="3">
        <v>0</v>
      </c>
      <c r="L223" s="3">
        <v>0</v>
      </c>
      <c r="M223" s="3">
        <v>0</v>
      </c>
      <c r="N223" s="3">
        <v>3.0000000000000001E-6</v>
      </c>
      <c r="O223" s="3">
        <v>5.0000000000000003E-10</v>
      </c>
    </row>
    <row r="224" spans="1:15" x14ac:dyDescent="0.35">
      <c r="A224">
        <v>222</v>
      </c>
      <c r="B224" s="41">
        <f t="shared" si="3"/>
        <v>-222</v>
      </c>
      <c r="C224" s="41">
        <v>0</v>
      </c>
      <c r="D224" s="41">
        <v>0</v>
      </c>
      <c r="E224" s="9">
        <v>23</v>
      </c>
      <c r="F224" s="9">
        <v>3</v>
      </c>
      <c r="G224" s="3">
        <v>1.0000000000000001E-30</v>
      </c>
      <c r="H224" s="9">
        <f>AVERAGE('Init cond'!H$2:H$480)</f>
        <v>111.33847633916317</v>
      </c>
      <c r="I224" s="9">
        <v>1</v>
      </c>
      <c r="J224" s="3">
        <v>0</v>
      </c>
      <c r="K224" s="3">
        <v>0</v>
      </c>
      <c r="L224" s="3">
        <v>0</v>
      </c>
      <c r="M224" s="3">
        <v>0</v>
      </c>
      <c r="N224" s="3">
        <v>3.0000000000000001E-6</v>
      </c>
      <c r="O224" s="3">
        <v>5.0000000000000003E-10</v>
      </c>
    </row>
    <row r="225" spans="1:15" x14ac:dyDescent="0.35">
      <c r="A225">
        <v>223</v>
      </c>
      <c r="B225" s="41">
        <f t="shared" si="3"/>
        <v>-223</v>
      </c>
      <c r="C225" s="41">
        <v>0</v>
      </c>
      <c r="D225" s="41">
        <v>0</v>
      </c>
      <c r="E225" s="9">
        <v>23</v>
      </c>
      <c r="F225" s="9">
        <v>3</v>
      </c>
      <c r="G225" s="3">
        <v>1.0000000000000001E-30</v>
      </c>
      <c r="H225" s="9">
        <f>AVERAGE('Init cond'!H$2:H$480)</f>
        <v>111.33847633916317</v>
      </c>
      <c r="I225" s="9">
        <v>1</v>
      </c>
      <c r="J225" s="3">
        <v>0</v>
      </c>
      <c r="K225" s="3">
        <v>0</v>
      </c>
      <c r="L225" s="3">
        <v>0</v>
      </c>
      <c r="M225" s="3">
        <v>0</v>
      </c>
      <c r="N225" s="3">
        <v>3.0000000000000001E-6</v>
      </c>
      <c r="O225" s="3">
        <v>5.0000000000000003E-10</v>
      </c>
    </row>
    <row r="226" spans="1:15" x14ac:dyDescent="0.35">
      <c r="A226">
        <v>224</v>
      </c>
      <c r="B226" s="41">
        <f t="shared" si="3"/>
        <v>-224</v>
      </c>
      <c r="C226" s="41">
        <v>0</v>
      </c>
      <c r="D226" s="41">
        <v>0</v>
      </c>
      <c r="E226" s="9">
        <v>23</v>
      </c>
      <c r="F226" s="9">
        <v>3</v>
      </c>
      <c r="G226" s="3">
        <v>1.0000000000000001E-30</v>
      </c>
      <c r="H226" s="9">
        <f>AVERAGE('Init cond'!H$2:H$480)</f>
        <v>111.33847633916317</v>
      </c>
      <c r="I226" s="9">
        <v>1</v>
      </c>
      <c r="J226" s="3">
        <v>0</v>
      </c>
      <c r="K226" s="3">
        <v>0</v>
      </c>
      <c r="L226" s="3">
        <v>0</v>
      </c>
      <c r="M226" s="3">
        <v>0</v>
      </c>
      <c r="N226" s="3">
        <v>3.0000000000000001E-6</v>
      </c>
      <c r="O226" s="3">
        <v>5.0000000000000003E-10</v>
      </c>
    </row>
    <row r="227" spans="1:15" x14ac:dyDescent="0.35">
      <c r="A227">
        <v>225</v>
      </c>
      <c r="B227" s="41">
        <f t="shared" si="3"/>
        <v>-225</v>
      </c>
      <c r="C227" s="41">
        <v>0</v>
      </c>
      <c r="D227" s="41">
        <v>0</v>
      </c>
      <c r="E227" s="9">
        <v>23</v>
      </c>
      <c r="F227" s="9">
        <v>3</v>
      </c>
      <c r="G227" s="3">
        <v>1.0000000000000001E-30</v>
      </c>
      <c r="H227" s="9">
        <f>AVERAGE('Init cond'!H$2:H$480)</f>
        <v>111.33847633916317</v>
      </c>
      <c r="I227" s="9">
        <v>1</v>
      </c>
      <c r="J227" s="3">
        <v>0</v>
      </c>
      <c r="K227" s="3">
        <v>0</v>
      </c>
      <c r="L227" s="3">
        <v>0</v>
      </c>
      <c r="M227" s="3">
        <v>0</v>
      </c>
      <c r="N227" s="3">
        <v>3.0000000000000001E-6</v>
      </c>
      <c r="O227" s="3">
        <v>5.0000000000000003E-10</v>
      </c>
    </row>
    <row r="228" spans="1:15" x14ac:dyDescent="0.35">
      <c r="A228">
        <v>226</v>
      </c>
      <c r="B228" s="41">
        <f t="shared" si="3"/>
        <v>-226</v>
      </c>
      <c r="C228" s="41">
        <v>0</v>
      </c>
      <c r="D228" s="41">
        <v>0</v>
      </c>
      <c r="E228" s="9">
        <v>23</v>
      </c>
      <c r="F228" s="9">
        <v>3</v>
      </c>
      <c r="G228" s="3">
        <v>1.0000000000000001E-30</v>
      </c>
      <c r="H228" s="9">
        <f>AVERAGE('Init cond'!H$2:H$480)</f>
        <v>111.33847633916317</v>
      </c>
      <c r="I228" s="9">
        <v>1</v>
      </c>
      <c r="J228" s="3">
        <v>0</v>
      </c>
      <c r="K228" s="3">
        <v>0</v>
      </c>
      <c r="L228" s="3">
        <v>0</v>
      </c>
      <c r="M228" s="3">
        <v>0</v>
      </c>
      <c r="N228" s="3">
        <v>3.0000000000000001E-6</v>
      </c>
      <c r="O228" s="3">
        <v>5.0000000000000003E-10</v>
      </c>
    </row>
    <row r="229" spans="1:15" x14ac:dyDescent="0.35">
      <c r="A229">
        <v>227</v>
      </c>
      <c r="B229" s="41">
        <f t="shared" si="3"/>
        <v>-227</v>
      </c>
      <c r="C229" s="41">
        <v>0</v>
      </c>
      <c r="D229" s="41">
        <v>0</v>
      </c>
      <c r="E229" s="9">
        <v>23</v>
      </c>
      <c r="F229" s="9">
        <v>3</v>
      </c>
      <c r="G229" s="3">
        <v>1.0000000000000001E-30</v>
      </c>
      <c r="H229" s="9">
        <f>AVERAGE('Init cond'!H$2:H$480)</f>
        <v>111.33847633916317</v>
      </c>
      <c r="I229" s="9">
        <v>1</v>
      </c>
      <c r="J229" s="3">
        <v>0</v>
      </c>
      <c r="K229" s="3">
        <v>0</v>
      </c>
      <c r="L229" s="3">
        <v>0</v>
      </c>
      <c r="M229" s="3">
        <v>0</v>
      </c>
      <c r="N229" s="3">
        <v>3.0000000000000001E-6</v>
      </c>
      <c r="O229" s="3">
        <v>5.0000000000000003E-10</v>
      </c>
    </row>
    <row r="230" spans="1:15" x14ac:dyDescent="0.35">
      <c r="A230">
        <v>228</v>
      </c>
      <c r="B230" s="41">
        <f t="shared" si="3"/>
        <v>-228</v>
      </c>
      <c r="C230" s="41">
        <v>0</v>
      </c>
      <c r="D230" s="41">
        <v>0</v>
      </c>
      <c r="E230" s="9">
        <v>23</v>
      </c>
      <c r="F230" s="9">
        <v>3</v>
      </c>
      <c r="G230" s="3">
        <v>1.0000000000000001E-30</v>
      </c>
      <c r="H230" s="9">
        <f>AVERAGE('Init cond'!H$2:H$480)</f>
        <v>111.33847633916317</v>
      </c>
      <c r="I230" s="9">
        <v>1</v>
      </c>
      <c r="J230" s="3">
        <v>0</v>
      </c>
      <c r="K230" s="3">
        <v>0</v>
      </c>
      <c r="L230" s="3">
        <v>0</v>
      </c>
      <c r="M230" s="3">
        <v>0</v>
      </c>
      <c r="N230" s="3">
        <v>3.0000000000000001E-6</v>
      </c>
      <c r="O230" s="3">
        <v>5.0000000000000003E-10</v>
      </c>
    </row>
    <row r="231" spans="1:15" x14ac:dyDescent="0.35">
      <c r="A231">
        <v>229</v>
      </c>
      <c r="B231" s="41">
        <f t="shared" si="3"/>
        <v>-229</v>
      </c>
      <c r="C231" s="41">
        <v>0</v>
      </c>
      <c r="D231" s="41">
        <v>0</v>
      </c>
      <c r="E231" s="9">
        <v>23</v>
      </c>
      <c r="F231" s="9">
        <v>3</v>
      </c>
      <c r="G231" s="3">
        <v>1.0000000000000001E-30</v>
      </c>
      <c r="H231" s="9">
        <f>AVERAGE('Init cond'!H$2:H$480)</f>
        <v>111.33847633916317</v>
      </c>
      <c r="I231" s="9">
        <v>1</v>
      </c>
      <c r="J231" s="3">
        <v>0</v>
      </c>
      <c r="K231" s="3">
        <v>0</v>
      </c>
      <c r="L231" s="3">
        <v>0</v>
      </c>
      <c r="M231" s="3">
        <v>0</v>
      </c>
      <c r="N231" s="3">
        <v>3.0000000000000001E-6</v>
      </c>
      <c r="O231" s="3">
        <v>5.0000000000000003E-10</v>
      </c>
    </row>
    <row r="232" spans="1:15" x14ac:dyDescent="0.35">
      <c r="A232">
        <v>230</v>
      </c>
      <c r="B232" s="41">
        <f t="shared" si="3"/>
        <v>-230</v>
      </c>
      <c r="C232" s="41">
        <v>0</v>
      </c>
      <c r="D232" s="41">
        <v>0</v>
      </c>
      <c r="E232" s="9">
        <v>23</v>
      </c>
      <c r="F232" s="9">
        <v>3</v>
      </c>
      <c r="G232" s="3">
        <v>1.0000000000000001E-30</v>
      </c>
      <c r="H232" s="9">
        <f>AVERAGE('Init cond'!H$2:H$480)</f>
        <v>111.33847633916317</v>
      </c>
      <c r="I232" s="9">
        <v>1</v>
      </c>
      <c r="J232" s="3">
        <v>0</v>
      </c>
      <c r="K232" s="3">
        <v>0</v>
      </c>
      <c r="L232" s="3">
        <v>0</v>
      </c>
      <c r="M232" s="3">
        <v>0</v>
      </c>
      <c r="N232" s="3">
        <v>3.0000000000000001E-6</v>
      </c>
      <c r="O232" s="3">
        <v>5.0000000000000003E-10</v>
      </c>
    </row>
    <row r="233" spans="1:15" x14ac:dyDescent="0.35">
      <c r="A233">
        <v>231</v>
      </c>
      <c r="B233" s="41">
        <f t="shared" si="3"/>
        <v>-231</v>
      </c>
      <c r="C233" s="41">
        <v>0</v>
      </c>
      <c r="D233" s="41">
        <v>0</v>
      </c>
      <c r="E233" s="9">
        <v>23</v>
      </c>
      <c r="F233" s="9">
        <v>3</v>
      </c>
      <c r="G233" s="3">
        <v>1.0000000000000001E-30</v>
      </c>
      <c r="H233" s="9">
        <f>AVERAGE('Init cond'!H$2:H$480)</f>
        <v>111.33847633916317</v>
      </c>
      <c r="I233" s="9">
        <v>1</v>
      </c>
      <c r="J233" s="3">
        <v>0</v>
      </c>
      <c r="K233" s="3">
        <v>0</v>
      </c>
      <c r="L233" s="3">
        <v>0</v>
      </c>
      <c r="M233" s="3">
        <v>0</v>
      </c>
      <c r="N233" s="3">
        <v>3.0000000000000001E-6</v>
      </c>
      <c r="O233" s="3">
        <v>5.0000000000000003E-10</v>
      </c>
    </row>
    <row r="234" spans="1:15" x14ac:dyDescent="0.35">
      <c r="A234">
        <v>232</v>
      </c>
      <c r="B234" s="41">
        <f t="shared" si="3"/>
        <v>-232</v>
      </c>
      <c r="C234" s="41">
        <v>0</v>
      </c>
      <c r="D234" s="41">
        <v>0</v>
      </c>
      <c r="E234" s="9">
        <v>23</v>
      </c>
      <c r="F234" s="9">
        <v>3</v>
      </c>
      <c r="G234" s="3">
        <v>1.0000000000000001E-30</v>
      </c>
      <c r="H234" s="9">
        <f>AVERAGE('Init cond'!H$2:H$480)</f>
        <v>111.33847633916317</v>
      </c>
      <c r="I234" s="9">
        <v>1</v>
      </c>
      <c r="J234" s="3">
        <v>0</v>
      </c>
      <c r="K234" s="3">
        <v>0</v>
      </c>
      <c r="L234" s="3">
        <v>0</v>
      </c>
      <c r="M234" s="3">
        <v>0</v>
      </c>
      <c r="N234" s="3">
        <v>3.0000000000000001E-6</v>
      </c>
      <c r="O234" s="3">
        <v>5.0000000000000003E-10</v>
      </c>
    </row>
    <row r="235" spans="1:15" x14ac:dyDescent="0.35">
      <c r="A235">
        <v>233</v>
      </c>
      <c r="B235" s="41">
        <f t="shared" si="3"/>
        <v>-233</v>
      </c>
      <c r="C235" s="41">
        <v>0</v>
      </c>
      <c r="D235" s="41">
        <v>0</v>
      </c>
      <c r="E235" s="9">
        <v>23</v>
      </c>
      <c r="F235" s="9">
        <v>3</v>
      </c>
      <c r="G235" s="3">
        <v>1.0000000000000001E-30</v>
      </c>
      <c r="H235" s="9">
        <f>AVERAGE('Init cond'!H$2:H$480)</f>
        <v>111.33847633916317</v>
      </c>
      <c r="I235" s="9">
        <v>1</v>
      </c>
      <c r="J235" s="3">
        <v>0</v>
      </c>
      <c r="K235" s="3">
        <v>0</v>
      </c>
      <c r="L235" s="3">
        <v>0</v>
      </c>
      <c r="M235" s="3">
        <v>0</v>
      </c>
      <c r="N235" s="3">
        <v>3.0000000000000001E-6</v>
      </c>
      <c r="O235" s="3">
        <v>5.0000000000000003E-10</v>
      </c>
    </row>
    <row r="236" spans="1:15" x14ac:dyDescent="0.35">
      <c r="A236">
        <v>234</v>
      </c>
      <c r="B236" s="41">
        <f t="shared" si="3"/>
        <v>-234</v>
      </c>
      <c r="C236" s="41">
        <v>0</v>
      </c>
      <c r="D236" s="41">
        <v>0</v>
      </c>
      <c r="E236" s="9">
        <v>23</v>
      </c>
      <c r="F236" s="9">
        <v>3</v>
      </c>
      <c r="G236" s="3">
        <v>1.0000000000000001E-30</v>
      </c>
      <c r="H236" s="9">
        <f>AVERAGE('Init cond'!H$2:H$480)</f>
        <v>111.33847633916317</v>
      </c>
      <c r="I236" s="9">
        <v>1</v>
      </c>
      <c r="J236" s="3">
        <v>0</v>
      </c>
      <c r="K236" s="3">
        <v>0</v>
      </c>
      <c r="L236" s="3">
        <v>0</v>
      </c>
      <c r="M236" s="3">
        <v>0</v>
      </c>
      <c r="N236" s="3">
        <v>3.0000000000000001E-6</v>
      </c>
      <c r="O236" s="3">
        <v>5.0000000000000003E-10</v>
      </c>
    </row>
    <row r="237" spans="1:15" x14ac:dyDescent="0.35">
      <c r="A237">
        <v>235</v>
      </c>
      <c r="B237" s="41">
        <f t="shared" si="3"/>
        <v>-235</v>
      </c>
      <c r="C237" s="41">
        <v>0</v>
      </c>
      <c r="D237" s="41">
        <v>0</v>
      </c>
      <c r="E237" s="9">
        <v>23</v>
      </c>
      <c r="F237" s="9">
        <v>3</v>
      </c>
      <c r="G237" s="3">
        <v>1.0000000000000001E-30</v>
      </c>
      <c r="H237" s="9">
        <f>AVERAGE('Init cond'!H$2:H$480)</f>
        <v>111.33847633916317</v>
      </c>
      <c r="I237" s="9">
        <v>1</v>
      </c>
      <c r="J237" s="3">
        <v>0</v>
      </c>
      <c r="K237" s="3">
        <v>0</v>
      </c>
      <c r="L237" s="3">
        <v>0</v>
      </c>
      <c r="M237" s="3">
        <v>0</v>
      </c>
      <c r="N237" s="3">
        <v>3.0000000000000001E-6</v>
      </c>
      <c r="O237" s="3">
        <v>5.0000000000000003E-10</v>
      </c>
    </row>
    <row r="238" spans="1:15" x14ac:dyDescent="0.35">
      <c r="A238">
        <v>236</v>
      </c>
      <c r="B238" s="41">
        <f t="shared" si="3"/>
        <v>-236</v>
      </c>
      <c r="C238" s="41">
        <v>0</v>
      </c>
      <c r="D238" s="41">
        <v>0</v>
      </c>
      <c r="E238" s="9">
        <v>23</v>
      </c>
      <c r="F238" s="9">
        <v>3</v>
      </c>
      <c r="G238" s="3">
        <v>1.0000000000000001E-30</v>
      </c>
      <c r="H238" s="9">
        <f>AVERAGE('Init cond'!H$2:H$480)</f>
        <v>111.33847633916317</v>
      </c>
      <c r="I238" s="9">
        <v>1</v>
      </c>
      <c r="J238" s="3">
        <v>0</v>
      </c>
      <c r="K238" s="3">
        <v>0</v>
      </c>
      <c r="L238" s="3">
        <v>0</v>
      </c>
      <c r="M238" s="3">
        <v>0</v>
      </c>
      <c r="N238" s="3">
        <v>3.0000000000000001E-6</v>
      </c>
      <c r="O238" s="3">
        <v>5.0000000000000003E-10</v>
      </c>
    </row>
    <row r="239" spans="1:15" x14ac:dyDescent="0.35">
      <c r="A239">
        <v>237</v>
      </c>
      <c r="B239" s="41">
        <f t="shared" si="3"/>
        <v>-237</v>
      </c>
      <c r="C239" s="41">
        <v>0</v>
      </c>
      <c r="D239" s="41">
        <v>0</v>
      </c>
      <c r="E239" s="9">
        <v>23</v>
      </c>
      <c r="F239" s="9">
        <v>3</v>
      </c>
      <c r="G239" s="3">
        <v>1.0000000000000001E-30</v>
      </c>
      <c r="H239" s="9">
        <f>AVERAGE('Init cond'!H$2:H$480)</f>
        <v>111.33847633916317</v>
      </c>
      <c r="I239" s="9">
        <v>1</v>
      </c>
      <c r="J239" s="3">
        <v>0</v>
      </c>
      <c r="K239" s="3">
        <v>0</v>
      </c>
      <c r="L239" s="3">
        <v>0</v>
      </c>
      <c r="M239" s="3">
        <v>0</v>
      </c>
      <c r="N239" s="3">
        <v>3.0000000000000001E-6</v>
      </c>
      <c r="O239" s="3">
        <v>5.0000000000000003E-10</v>
      </c>
    </row>
    <row r="240" spans="1:15" x14ac:dyDescent="0.35">
      <c r="A240">
        <v>238</v>
      </c>
      <c r="B240" s="41">
        <f t="shared" si="3"/>
        <v>-238</v>
      </c>
      <c r="C240" s="41">
        <v>0</v>
      </c>
      <c r="D240" s="41">
        <v>0</v>
      </c>
      <c r="E240" s="9">
        <v>23</v>
      </c>
      <c r="F240" s="9">
        <v>3</v>
      </c>
      <c r="G240" s="3">
        <v>1.0000000000000001E-30</v>
      </c>
      <c r="H240" s="9">
        <f>AVERAGE('Init cond'!H$2:H$480)</f>
        <v>111.33847633916317</v>
      </c>
      <c r="I240" s="9">
        <v>1</v>
      </c>
      <c r="J240" s="3">
        <v>0</v>
      </c>
      <c r="K240" s="3">
        <v>0</v>
      </c>
      <c r="L240" s="3">
        <v>0</v>
      </c>
      <c r="M240" s="3">
        <v>0</v>
      </c>
      <c r="N240" s="3">
        <v>3.0000000000000001E-6</v>
      </c>
      <c r="O240" s="3">
        <v>5.0000000000000003E-10</v>
      </c>
    </row>
    <row r="241" spans="1:15" x14ac:dyDescent="0.35">
      <c r="A241">
        <v>239</v>
      </c>
      <c r="B241" s="41">
        <f t="shared" si="3"/>
        <v>-239</v>
      </c>
      <c r="C241" s="41">
        <v>0</v>
      </c>
      <c r="D241" s="41">
        <v>0</v>
      </c>
      <c r="E241" s="9">
        <v>23</v>
      </c>
      <c r="F241" s="9">
        <v>3</v>
      </c>
      <c r="G241" s="3">
        <v>1.0000000000000001E-30</v>
      </c>
      <c r="H241" s="9">
        <f>AVERAGE('Init cond'!H$2:H$480)</f>
        <v>111.33847633916317</v>
      </c>
      <c r="I241" s="9">
        <v>1</v>
      </c>
      <c r="J241" s="3">
        <v>0</v>
      </c>
      <c r="K241" s="3">
        <v>0</v>
      </c>
      <c r="L241" s="3">
        <v>0</v>
      </c>
      <c r="M241" s="3">
        <v>0</v>
      </c>
      <c r="N241" s="3">
        <v>3.0000000000000001E-6</v>
      </c>
      <c r="O241" s="3">
        <v>5.0000000000000003E-10</v>
      </c>
    </row>
    <row r="242" spans="1:15" x14ac:dyDescent="0.35">
      <c r="A242">
        <v>240</v>
      </c>
      <c r="B242" s="41">
        <f t="shared" si="3"/>
        <v>-240</v>
      </c>
      <c r="C242" s="41">
        <v>0</v>
      </c>
      <c r="D242" s="41">
        <v>0</v>
      </c>
      <c r="E242" s="9">
        <v>23</v>
      </c>
      <c r="F242" s="9">
        <v>3</v>
      </c>
      <c r="G242" s="3">
        <v>1.0000000000000001E-30</v>
      </c>
      <c r="H242" s="9">
        <f>AVERAGE('Init cond'!H$2:H$480)</f>
        <v>111.33847633916317</v>
      </c>
      <c r="I242" s="9">
        <v>1</v>
      </c>
      <c r="J242" s="3">
        <v>0</v>
      </c>
      <c r="K242" s="3">
        <v>0</v>
      </c>
      <c r="L242" s="3">
        <v>0</v>
      </c>
      <c r="M242" s="3">
        <v>0</v>
      </c>
      <c r="N242" s="3">
        <v>3.0000000000000001E-6</v>
      </c>
      <c r="O242" s="3">
        <v>5.0000000000000003E-10</v>
      </c>
    </row>
    <row r="243" spans="1:15" x14ac:dyDescent="0.35">
      <c r="A243">
        <v>241</v>
      </c>
      <c r="B243" s="41">
        <f t="shared" si="3"/>
        <v>-241</v>
      </c>
      <c r="C243" s="41">
        <v>0</v>
      </c>
      <c r="D243" s="41">
        <v>0</v>
      </c>
      <c r="E243" s="9">
        <v>23</v>
      </c>
      <c r="F243" s="9">
        <v>3</v>
      </c>
      <c r="G243" s="3">
        <v>1.0000000000000001E-30</v>
      </c>
      <c r="H243" s="9">
        <f>AVERAGE('Init cond'!H$2:H$480)</f>
        <v>111.33847633916317</v>
      </c>
      <c r="I243" s="9">
        <v>1</v>
      </c>
      <c r="J243" s="3">
        <v>0</v>
      </c>
      <c r="K243" s="3">
        <v>0</v>
      </c>
      <c r="L243" s="3">
        <v>0</v>
      </c>
      <c r="M243" s="3">
        <v>0</v>
      </c>
      <c r="N243" s="3">
        <v>3.0000000000000001E-6</v>
      </c>
      <c r="O243" s="3">
        <v>5.0000000000000003E-10</v>
      </c>
    </row>
    <row r="244" spans="1:15" x14ac:dyDescent="0.35">
      <c r="A244">
        <v>242</v>
      </c>
      <c r="B244" s="41">
        <f t="shared" si="3"/>
        <v>-242</v>
      </c>
      <c r="C244" s="41">
        <v>0</v>
      </c>
      <c r="D244" s="41">
        <v>0</v>
      </c>
      <c r="E244" s="9">
        <v>23</v>
      </c>
      <c r="F244" s="9">
        <v>3</v>
      </c>
      <c r="G244" s="3">
        <v>1.0000000000000001E-30</v>
      </c>
      <c r="H244" s="9">
        <f>AVERAGE('Init cond'!H$2:H$480)</f>
        <v>111.33847633916317</v>
      </c>
      <c r="I244" s="9">
        <v>1</v>
      </c>
      <c r="J244" s="3">
        <v>0</v>
      </c>
      <c r="K244" s="3">
        <v>0</v>
      </c>
      <c r="L244" s="3">
        <v>0</v>
      </c>
      <c r="M244" s="3">
        <v>0</v>
      </c>
      <c r="N244" s="3">
        <v>3.0000000000000001E-6</v>
      </c>
      <c r="O244" s="3">
        <v>5.0000000000000003E-10</v>
      </c>
    </row>
    <row r="245" spans="1:15" x14ac:dyDescent="0.35">
      <c r="A245">
        <v>243</v>
      </c>
      <c r="B245" s="41">
        <f t="shared" si="3"/>
        <v>-243</v>
      </c>
      <c r="C245" s="41">
        <v>0</v>
      </c>
      <c r="D245" s="41">
        <v>0</v>
      </c>
      <c r="E245" s="9">
        <v>23</v>
      </c>
      <c r="F245" s="9">
        <v>3</v>
      </c>
      <c r="G245" s="3">
        <v>1.0000000000000001E-30</v>
      </c>
      <c r="H245" s="9">
        <f>AVERAGE('Init cond'!H$2:H$480)</f>
        <v>111.33847633916317</v>
      </c>
      <c r="I245" s="9">
        <v>1</v>
      </c>
      <c r="J245" s="3">
        <v>0</v>
      </c>
      <c r="K245" s="3">
        <v>0</v>
      </c>
      <c r="L245" s="3">
        <v>0</v>
      </c>
      <c r="M245" s="3">
        <v>0</v>
      </c>
      <c r="N245" s="3">
        <v>3.0000000000000001E-6</v>
      </c>
      <c r="O245" s="3">
        <v>5.0000000000000003E-10</v>
      </c>
    </row>
    <row r="246" spans="1:15" x14ac:dyDescent="0.35">
      <c r="A246">
        <v>244</v>
      </c>
      <c r="B246" s="41">
        <f t="shared" si="3"/>
        <v>-244</v>
      </c>
      <c r="C246" s="41">
        <v>0</v>
      </c>
      <c r="D246" s="41">
        <v>0</v>
      </c>
      <c r="E246" s="9">
        <v>23</v>
      </c>
      <c r="F246" s="9">
        <v>3</v>
      </c>
      <c r="G246" s="3">
        <v>1.0000000000000001E-30</v>
      </c>
      <c r="H246" s="9">
        <f>AVERAGE('Init cond'!H$2:H$480)</f>
        <v>111.33847633916317</v>
      </c>
      <c r="I246" s="9">
        <v>1</v>
      </c>
      <c r="J246" s="3">
        <v>0</v>
      </c>
      <c r="K246" s="3">
        <v>0</v>
      </c>
      <c r="L246" s="3">
        <v>0</v>
      </c>
      <c r="M246" s="3">
        <v>0</v>
      </c>
      <c r="N246" s="3">
        <v>3.0000000000000001E-6</v>
      </c>
      <c r="O246" s="3">
        <v>5.0000000000000003E-10</v>
      </c>
    </row>
    <row r="247" spans="1:15" x14ac:dyDescent="0.35">
      <c r="A247">
        <v>245</v>
      </c>
      <c r="B247" s="41">
        <f t="shared" si="3"/>
        <v>-245</v>
      </c>
      <c r="C247" s="41">
        <v>0</v>
      </c>
      <c r="D247" s="41">
        <v>0</v>
      </c>
      <c r="E247" s="9">
        <v>23</v>
      </c>
      <c r="F247" s="9">
        <v>3</v>
      </c>
      <c r="G247" s="3">
        <v>1.0000000000000001E-30</v>
      </c>
      <c r="H247" s="9">
        <f>AVERAGE('Init cond'!H$2:H$480)</f>
        <v>111.33847633916317</v>
      </c>
      <c r="I247" s="9">
        <v>1</v>
      </c>
      <c r="J247" s="3">
        <v>0</v>
      </c>
      <c r="K247" s="3">
        <v>0</v>
      </c>
      <c r="L247" s="3">
        <v>0</v>
      </c>
      <c r="M247" s="3">
        <v>0</v>
      </c>
      <c r="N247" s="3">
        <v>3.0000000000000001E-6</v>
      </c>
      <c r="O247" s="3">
        <v>5.0000000000000003E-10</v>
      </c>
    </row>
    <row r="248" spans="1:15" x14ac:dyDescent="0.35">
      <c r="A248">
        <v>246</v>
      </c>
      <c r="B248" s="41">
        <f t="shared" si="3"/>
        <v>-246</v>
      </c>
      <c r="C248" s="41">
        <v>0</v>
      </c>
      <c r="D248" s="41">
        <v>0</v>
      </c>
      <c r="E248" s="9">
        <v>23</v>
      </c>
      <c r="F248" s="9">
        <v>3</v>
      </c>
      <c r="G248" s="3">
        <v>1.0000000000000001E-30</v>
      </c>
      <c r="H248" s="9">
        <f>AVERAGE('Init cond'!H$2:H$480)</f>
        <v>111.33847633916317</v>
      </c>
      <c r="I248" s="9">
        <v>1</v>
      </c>
      <c r="J248" s="3">
        <v>0</v>
      </c>
      <c r="K248" s="3">
        <v>0</v>
      </c>
      <c r="L248" s="3">
        <v>0</v>
      </c>
      <c r="M248" s="3">
        <v>0</v>
      </c>
      <c r="N248" s="3">
        <v>3.0000000000000001E-6</v>
      </c>
      <c r="O248" s="3">
        <v>5.0000000000000003E-10</v>
      </c>
    </row>
    <row r="249" spans="1:15" x14ac:dyDescent="0.35">
      <c r="A249">
        <v>247</v>
      </c>
      <c r="B249" s="41">
        <f t="shared" si="3"/>
        <v>-247</v>
      </c>
      <c r="C249" s="41">
        <v>0</v>
      </c>
      <c r="D249" s="41">
        <v>0</v>
      </c>
      <c r="E249" s="9">
        <v>23</v>
      </c>
      <c r="F249" s="9">
        <v>3</v>
      </c>
      <c r="G249" s="3">
        <v>1.0000000000000001E-30</v>
      </c>
      <c r="H249" s="9">
        <f>AVERAGE('Init cond'!H$2:H$480)</f>
        <v>111.33847633916317</v>
      </c>
      <c r="I249" s="9">
        <v>1</v>
      </c>
      <c r="J249" s="3">
        <v>0</v>
      </c>
      <c r="K249" s="3">
        <v>0</v>
      </c>
      <c r="L249" s="3">
        <v>0</v>
      </c>
      <c r="M249" s="3">
        <v>0</v>
      </c>
      <c r="N249" s="3">
        <v>3.0000000000000001E-6</v>
      </c>
      <c r="O249" s="3">
        <v>5.0000000000000003E-10</v>
      </c>
    </row>
    <row r="250" spans="1:15" x14ac:dyDescent="0.35">
      <c r="A250">
        <v>248</v>
      </c>
      <c r="B250" s="41">
        <f t="shared" si="3"/>
        <v>-248</v>
      </c>
      <c r="C250" s="41">
        <v>0</v>
      </c>
      <c r="D250" s="41">
        <v>0</v>
      </c>
      <c r="E250" s="9">
        <v>23</v>
      </c>
      <c r="F250" s="9">
        <v>3</v>
      </c>
      <c r="G250" s="3">
        <v>1.0000000000000001E-30</v>
      </c>
      <c r="H250" s="9">
        <f>AVERAGE('Init cond'!H$2:H$480)</f>
        <v>111.33847633916317</v>
      </c>
      <c r="I250" s="9">
        <v>1</v>
      </c>
      <c r="J250" s="3">
        <v>0</v>
      </c>
      <c r="K250" s="3">
        <v>0</v>
      </c>
      <c r="L250" s="3">
        <v>0</v>
      </c>
      <c r="M250" s="3">
        <v>0</v>
      </c>
      <c r="N250" s="3">
        <v>3.0000000000000001E-6</v>
      </c>
      <c r="O250" s="3">
        <v>5.0000000000000003E-10</v>
      </c>
    </row>
    <row r="251" spans="1:15" x14ac:dyDescent="0.35">
      <c r="A251">
        <v>249</v>
      </c>
      <c r="B251" s="41">
        <f t="shared" si="3"/>
        <v>-249</v>
      </c>
      <c r="C251" s="41">
        <v>0</v>
      </c>
      <c r="D251" s="41">
        <v>0</v>
      </c>
      <c r="E251" s="9">
        <v>23</v>
      </c>
      <c r="F251" s="9">
        <v>3</v>
      </c>
      <c r="G251" s="3">
        <v>1.0000000000000001E-30</v>
      </c>
      <c r="H251" s="9">
        <f>AVERAGE('Init cond'!H$2:H$480)</f>
        <v>111.33847633916317</v>
      </c>
      <c r="I251" s="9">
        <v>1</v>
      </c>
      <c r="J251" s="3">
        <v>0</v>
      </c>
      <c r="K251" s="3">
        <v>0</v>
      </c>
      <c r="L251" s="3">
        <v>0</v>
      </c>
      <c r="M251" s="3">
        <v>0</v>
      </c>
      <c r="N251" s="3">
        <v>3.0000000000000001E-6</v>
      </c>
      <c r="O251" s="3">
        <v>5.0000000000000003E-10</v>
      </c>
    </row>
    <row r="252" spans="1:15" x14ac:dyDescent="0.35">
      <c r="A252">
        <v>250</v>
      </c>
      <c r="B252" s="41">
        <f t="shared" si="3"/>
        <v>-250</v>
      </c>
      <c r="C252" s="41">
        <v>0</v>
      </c>
      <c r="D252" s="41">
        <v>0</v>
      </c>
      <c r="E252" s="9">
        <v>23</v>
      </c>
      <c r="F252" s="9">
        <v>3</v>
      </c>
      <c r="G252" s="3">
        <v>1.0000000000000001E-30</v>
      </c>
      <c r="H252" s="9">
        <f>AVERAGE('Init cond'!H$2:H$480)</f>
        <v>111.33847633916317</v>
      </c>
      <c r="I252" s="9">
        <v>1</v>
      </c>
      <c r="J252" s="3">
        <v>0</v>
      </c>
      <c r="K252" s="3">
        <v>0</v>
      </c>
      <c r="L252" s="3">
        <v>0</v>
      </c>
      <c r="M252" s="3">
        <v>0</v>
      </c>
      <c r="N252" s="3">
        <v>3.0000000000000001E-6</v>
      </c>
      <c r="O252" s="3">
        <v>5.0000000000000003E-10</v>
      </c>
    </row>
    <row r="253" spans="1:15" x14ac:dyDescent="0.35">
      <c r="A253">
        <v>251</v>
      </c>
      <c r="B253" s="41">
        <f t="shared" si="3"/>
        <v>-251</v>
      </c>
      <c r="C253" s="41">
        <v>0</v>
      </c>
      <c r="D253" s="41">
        <v>0</v>
      </c>
      <c r="E253" s="9">
        <v>23</v>
      </c>
      <c r="F253" s="9">
        <v>3</v>
      </c>
      <c r="G253" s="3">
        <v>1.0000000000000001E-30</v>
      </c>
      <c r="H253" s="9">
        <f>AVERAGE('Init cond'!H$2:H$480)</f>
        <v>111.33847633916317</v>
      </c>
      <c r="I253" s="9">
        <v>1</v>
      </c>
      <c r="J253" s="3">
        <v>0</v>
      </c>
      <c r="K253" s="3">
        <v>0</v>
      </c>
      <c r="L253" s="3">
        <v>0</v>
      </c>
      <c r="M253" s="3">
        <v>0</v>
      </c>
      <c r="N253" s="3">
        <v>3.0000000000000001E-6</v>
      </c>
      <c r="O253" s="3">
        <v>5.0000000000000003E-10</v>
      </c>
    </row>
    <row r="254" spans="1:15" x14ac:dyDescent="0.35">
      <c r="A254">
        <v>252</v>
      </c>
      <c r="B254" s="41">
        <f t="shared" si="3"/>
        <v>-252</v>
      </c>
      <c r="C254" s="41">
        <v>0</v>
      </c>
      <c r="D254" s="41">
        <v>0</v>
      </c>
      <c r="E254" s="9">
        <v>23</v>
      </c>
      <c r="F254" s="9">
        <v>3</v>
      </c>
      <c r="G254" s="3">
        <v>1.0000000000000001E-30</v>
      </c>
      <c r="H254" s="9">
        <f>AVERAGE('Init cond'!H$2:H$480)</f>
        <v>111.33847633916317</v>
      </c>
      <c r="I254" s="9">
        <v>1</v>
      </c>
      <c r="J254" s="3">
        <v>0</v>
      </c>
      <c r="K254" s="3">
        <v>0</v>
      </c>
      <c r="L254" s="3">
        <v>0</v>
      </c>
      <c r="M254" s="3">
        <v>0</v>
      </c>
      <c r="N254" s="3">
        <v>3.0000000000000001E-6</v>
      </c>
      <c r="O254" s="3">
        <v>5.0000000000000003E-10</v>
      </c>
    </row>
    <row r="255" spans="1:15" x14ac:dyDescent="0.35">
      <c r="A255">
        <v>253</v>
      </c>
      <c r="B255" s="41">
        <f t="shared" si="3"/>
        <v>-253</v>
      </c>
      <c r="C255" s="41">
        <v>0</v>
      </c>
      <c r="D255" s="41">
        <v>0</v>
      </c>
      <c r="E255" s="9">
        <v>23</v>
      </c>
      <c r="F255" s="9">
        <v>3</v>
      </c>
      <c r="G255" s="3">
        <v>1.0000000000000001E-30</v>
      </c>
      <c r="H255" s="9">
        <f>AVERAGE('Init cond'!H$2:H$480)</f>
        <v>111.33847633916317</v>
      </c>
      <c r="I255" s="9">
        <v>1</v>
      </c>
      <c r="J255" s="3">
        <v>0</v>
      </c>
      <c r="K255" s="3">
        <v>0</v>
      </c>
      <c r="L255" s="3">
        <v>0</v>
      </c>
      <c r="M255" s="3">
        <v>0</v>
      </c>
      <c r="N255" s="3">
        <v>3.0000000000000001E-6</v>
      </c>
      <c r="O255" s="3">
        <v>5.0000000000000003E-10</v>
      </c>
    </row>
    <row r="256" spans="1:15" x14ac:dyDescent="0.35">
      <c r="A256">
        <v>254</v>
      </c>
      <c r="B256" s="41">
        <f t="shared" si="3"/>
        <v>-254</v>
      </c>
      <c r="C256" s="41">
        <v>0</v>
      </c>
      <c r="D256" s="41">
        <v>0</v>
      </c>
      <c r="E256" s="9">
        <v>23</v>
      </c>
      <c r="F256" s="9">
        <v>3</v>
      </c>
      <c r="G256" s="3">
        <v>1.0000000000000001E-30</v>
      </c>
      <c r="H256" s="9">
        <f>AVERAGE('Init cond'!H$2:H$480)</f>
        <v>111.33847633916317</v>
      </c>
      <c r="I256" s="9">
        <v>1</v>
      </c>
      <c r="J256" s="3">
        <v>0</v>
      </c>
      <c r="K256" s="3">
        <v>0</v>
      </c>
      <c r="L256" s="3">
        <v>0</v>
      </c>
      <c r="M256" s="3">
        <v>0</v>
      </c>
      <c r="N256" s="3">
        <v>3.0000000000000001E-6</v>
      </c>
      <c r="O256" s="3">
        <v>5.0000000000000003E-10</v>
      </c>
    </row>
    <row r="257" spans="1:15" x14ac:dyDescent="0.35">
      <c r="A257">
        <v>255</v>
      </c>
      <c r="B257" s="41">
        <f t="shared" si="3"/>
        <v>-255</v>
      </c>
      <c r="C257" s="41">
        <v>0</v>
      </c>
      <c r="D257" s="41">
        <v>0</v>
      </c>
      <c r="E257" s="9">
        <v>23</v>
      </c>
      <c r="F257" s="9">
        <v>3</v>
      </c>
      <c r="G257" s="3">
        <v>1.0000000000000001E-30</v>
      </c>
      <c r="H257" s="9">
        <f>AVERAGE('Init cond'!H$2:H$480)</f>
        <v>111.33847633916317</v>
      </c>
      <c r="I257" s="9">
        <v>1</v>
      </c>
      <c r="J257" s="3">
        <v>0</v>
      </c>
      <c r="K257" s="3">
        <v>0</v>
      </c>
      <c r="L257" s="3">
        <v>0</v>
      </c>
      <c r="M257" s="3">
        <v>0</v>
      </c>
      <c r="N257" s="3">
        <v>3.0000000000000001E-6</v>
      </c>
      <c r="O257" s="3">
        <v>5.0000000000000003E-10</v>
      </c>
    </row>
    <row r="258" spans="1:15" x14ac:dyDescent="0.35">
      <c r="A258">
        <v>256</v>
      </c>
      <c r="B258" s="41">
        <f t="shared" si="3"/>
        <v>-256</v>
      </c>
      <c r="C258" s="41">
        <v>0</v>
      </c>
      <c r="D258" s="41">
        <v>0</v>
      </c>
      <c r="E258" s="9">
        <v>23</v>
      </c>
      <c r="F258" s="9">
        <v>3</v>
      </c>
      <c r="G258" s="3">
        <v>1.0000000000000001E-30</v>
      </c>
      <c r="H258" s="9">
        <f>AVERAGE('Init cond'!H$2:H$480)</f>
        <v>111.33847633916317</v>
      </c>
      <c r="I258" s="9">
        <v>1</v>
      </c>
      <c r="J258" s="3">
        <v>0</v>
      </c>
      <c r="K258" s="3">
        <v>0</v>
      </c>
      <c r="L258" s="3">
        <v>0</v>
      </c>
      <c r="M258" s="3">
        <v>0</v>
      </c>
      <c r="N258" s="3">
        <v>3.0000000000000001E-6</v>
      </c>
      <c r="O258" s="3">
        <v>5.0000000000000003E-10</v>
      </c>
    </row>
    <row r="259" spans="1:15" x14ac:dyDescent="0.35">
      <c r="A259">
        <v>257</v>
      </c>
      <c r="B259" s="41">
        <f t="shared" si="3"/>
        <v>-257</v>
      </c>
      <c r="C259" s="41">
        <v>0</v>
      </c>
      <c r="D259" s="41">
        <v>0</v>
      </c>
      <c r="E259" s="9">
        <v>23</v>
      </c>
      <c r="F259" s="9">
        <v>3</v>
      </c>
      <c r="G259" s="3">
        <v>1.0000000000000001E-30</v>
      </c>
      <c r="H259" s="9">
        <f>AVERAGE('Init cond'!H$2:H$480)</f>
        <v>111.33847633916317</v>
      </c>
      <c r="I259" s="9">
        <v>1</v>
      </c>
      <c r="J259" s="3">
        <v>0</v>
      </c>
      <c r="K259" s="3">
        <v>0</v>
      </c>
      <c r="L259" s="3">
        <v>0</v>
      </c>
      <c r="M259" s="3">
        <v>0</v>
      </c>
      <c r="N259" s="3">
        <v>3.0000000000000001E-6</v>
      </c>
      <c r="O259" s="3">
        <v>5.0000000000000003E-10</v>
      </c>
    </row>
    <row r="260" spans="1:15" x14ac:dyDescent="0.35">
      <c r="A260">
        <v>258</v>
      </c>
      <c r="B260" s="41">
        <f t="shared" ref="B260:B323" si="4">-A260</f>
        <v>-258</v>
      </c>
      <c r="C260" s="41">
        <v>0</v>
      </c>
      <c r="D260" s="41">
        <v>0</v>
      </c>
      <c r="E260" s="9">
        <v>23</v>
      </c>
      <c r="F260" s="9">
        <v>3</v>
      </c>
      <c r="G260" s="3">
        <v>1.0000000000000001E-30</v>
      </c>
      <c r="H260" s="9">
        <f>AVERAGE('Init cond'!H$2:H$480)</f>
        <v>111.33847633916317</v>
      </c>
      <c r="I260" s="9">
        <v>1</v>
      </c>
      <c r="J260" s="3">
        <v>0</v>
      </c>
      <c r="K260" s="3">
        <v>0</v>
      </c>
      <c r="L260" s="3">
        <v>0</v>
      </c>
      <c r="M260" s="3">
        <v>0</v>
      </c>
      <c r="N260" s="3">
        <v>3.0000000000000001E-6</v>
      </c>
      <c r="O260" s="3">
        <v>5.0000000000000003E-10</v>
      </c>
    </row>
    <row r="261" spans="1:15" x14ac:dyDescent="0.35">
      <c r="A261">
        <v>259</v>
      </c>
      <c r="B261" s="41">
        <f t="shared" si="4"/>
        <v>-259</v>
      </c>
      <c r="C261" s="41">
        <v>0</v>
      </c>
      <c r="D261" s="41">
        <v>0</v>
      </c>
      <c r="E261" s="9">
        <v>23</v>
      </c>
      <c r="F261" s="9">
        <v>3</v>
      </c>
      <c r="G261" s="3">
        <v>1.0000000000000001E-30</v>
      </c>
      <c r="H261" s="9">
        <f>AVERAGE('Init cond'!H$2:H$480)</f>
        <v>111.33847633916317</v>
      </c>
      <c r="I261" s="9">
        <v>1</v>
      </c>
      <c r="J261" s="3">
        <v>0</v>
      </c>
      <c r="K261" s="3">
        <v>0</v>
      </c>
      <c r="L261" s="3">
        <v>0</v>
      </c>
      <c r="M261" s="3">
        <v>0</v>
      </c>
      <c r="N261" s="3">
        <v>3.0000000000000001E-6</v>
      </c>
      <c r="O261" s="3">
        <v>5.0000000000000003E-10</v>
      </c>
    </row>
    <row r="262" spans="1:15" x14ac:dyDescent="0.35">
      <c r="A262">
        <v>260</v>
      </c>
      <c r="B262" s="41">
        <f t="shared" si="4"/>
        <v>-260</v>
      </c>
      <c r="C262" s="41">
        <v>0</v>
      </c>
      <c r="D262" s="41">
        <v>0</v>
      </c>
      <c r="E262" s="9">
        <v>23</v>
      </c>
      <c r="F262" s="9">
        <v>3</v>
      </c>
      <c r="G262" s="3">
        <v>1.0000000000000001E-30</v>
      </c>
      <c r="H262" s="9">
        <f>AVERAGE('Init cond'!H$2:H$480)</f>
        <v>111.33847633916317</v>
      </c>
      <c r="I262" s="9">
        <v>1</v>
      </c>
      <c r="J262" s="3">
        <v>0</v>
      </c>
      <c r="K262" s="3">
        <v>0</v>
      </c>
      <c r="L262" s="3">
        <v>0</v>
      </c>
      <c r="M262" s="3">
        <v>0</v>
      </c>
      <c r="N262" s="3">
        <v>3.0000000000000001E-6</v>
      </c>
      <c r="O262" s="3">
        <v>5.0000000000000003E-10</v>
      </c>
    </row>
    <row r="263" spans="1:15" x14ac:dyDescent="0.35">
      <c r="A263">
        <v>261</v>
      </c>
      <c r="B263" s="41">
        <f t="shared" si="4"/>
        <v>-261</v>
      </c>
      <c r="C263" s="41">
        <v>0</v>
      </c>
      <c r="D263" s="41">
        <v>0</v>
      </c>
      <c r="E263" s="9">
        <v>23</v>
      </c>
      <c r="F263" s="9">
        <v>3</v>
      </c>
      <c r="G263" s="3">
        <v>1.0000000000000001E-30</v>
      </c>
      <c r="H263" s="9">
        <f>AVERAGE('Init cond'!H$2:H$480)</f>
        <v>111.33847633916317</v>
      </c>
      <c r="I263" s="9">
        <v>1</v>
      </c>
      <c r="J263" s="3">
        <v>0</v>
      </c>
      <c r="K263" s="3">
        <v>0</v>
      </c>
      <c r="L263" s="3">
        <v>0</v>
      </c>
      <c r="M263" s="3">
        <v>0</v>
      </c>
      <c r="N263" s="3">
        <v>3.0000000000000001E-6</v>
      </c>
      <c r="O263" s="3">
        <v>5.0000000000000003E-10</v>
      </c>
    </row>
    <row r="264" spans="1:15" x14ac:dyDescent="0.35">
      <c r="A264">
        <v>262</v>
      </c>
      <c r="B264" s="41">
        <f t="shared" si="4"/>
        <v>-262</v>
      </c>
      <c r="C264" s="41">
        <v>0</v>
      </c>
      <c r="D264" s="41">
        <v>0</v>
      </c>
      <c r="E264" s="9">
        <v>23</v>
      </c>
      <c r="F264" s="9">
        <v>3</v>
      </c>
      <c r="G264" s="3">
        <v>1.0000000000000001E-30</v>
      </c>
      <c r="H264" s="9">
        <f>AVERAGE('Init cond'!H$2:H$480)</f>
        <v>111.33847633916317</v>
      </c>
      <c r="I264" s="9">
        <v>1</v>
      </c>
      <c r="J264" s="3">
        <v>0</v>
      </c>
      <c r="K264" s="3">
        <v>0</v>
      </c>
      <c r="L264" s="3">
        <v>0</v>
      </c>
      <c r="M264" s="3">
        <v>0</v>
      </c>
      <c r="N264" s="3">
        <v>3.0000000000000001E-6</v>
      </c>
      <c r="O264" s="3">
        <v>5.0000000000000003E-10</v>
      </c>
    </row>
    <row r="265" spans="1:15" x14ac:dyDescent="0.35">
      <c r="A265">
        <v>263</v>
      </c>
      <c r="B265" s="41">
        <f t="shared" si="4"/>
        <v>-263</v>
      </c>
      <c r="C265" s="41">
        <v>0</v>
      </c>
      <c r="D265" s="41">
        <v>0</v>
      </c>
      <c r="E265" s="9">
        <v>23</v>
      </c>
      <c r="F265" s="9">
        <v>3</v>
      </c>
      <c r="G265" s="3">
        <v>1.0000000000000001E-30</v>
      </c>
      <c r="H265" s="9">
        <f>AVERAGE('Init cond'!H$2:H$480)</f>
        <v>111.33847633916317</v>
      </c>
      <c r="I265" s="9">
        <v>1</v>
      </c>
      <c r="J265" s="3">
        <v>0</v>
      </c>
      <c r="K265" s="3">
        <v>0</v>
      </c>
      <c r="L265" s="3">
        <v>0</v>
      </c>
      <c r="M265" s="3">
        <v>0</v>
      </c>
      <c r="N265" s="3">
        <v>3.0000000000000001E-6</v>
      </c>
      <c r="O265" s="3">
        <v>5.0000000000000003E-10</v>
      </c>
    </row>
    <row r="266" spans="1:15" x14ac:dyDescent="0.35">
      <c r="A266">
        <v>264</v>
      </c>
      <c r="B266" s="41">
        <f t="shared" si="4"/>
        <v>-264</v>
      </c>
      <c r="C266" s="41">
        <v>0</v>
      </c>
      <c r="D266" s="41">
        <v>0</v>
      </c>
      <c r="E266" s="9">
        <v>23</v>
      </c>
      <c r="F266" s="9">
        <v>3</v>
      </c>
      <c r="G266" s="3">
        <v>1.0000000000000001E-30</v>
      </c>
      <c r="H266" s="9">
        <f>AVERAGE('Init cond'!H$2:H$480)</f>
        <v>111.33847633916317</v>
      </c>
      <c r="I266" s="9">
        <v>1</v>
      </c>
      <c r="J266" s="3">
        <v>0</v>
      </c>
      <c r="K266" s="3">
        <v>0</v>
      </c>
      <c r="L266" s="3">
        <v>0</v>
      </c>
      <c r="M266" s="3">
        <v>0</v>
      </c>
      <c r="N266" s="3">
        <v>3.0000000000000001E-6</v>
      </c>
      <c r="O266" s="3">
        <v>5.0000000000000003E-10</v>
      </c>
    </row>
    <row r="267" spans="1:15" x14ac:dyDescent="0.35">
      <c r="A267">
        <v>265</v>
      </c>
      <c r="B267" s="41">
        <f t="shared" si="4"/>
        <v>-265</v>
      </c>
      <c r="C267" s="41">
        <v>0</v>
      </c>
      <c r="D267" s="41">
        <v>0</v>
      </c>
      <c r="E267" s="9">
        <v>23</v>
      </c>
      <c r="F267" s="9">
        <v>3</v>
      </c>
      <c r="G267" s="3">
        <v>1.0000000000000001E-30</v>
      </c>
      <c r="H267" s="9">
        <f>AVERAGE('Init cond'!H$2:H$480)</f>
        <v>111.33847633916317</v>
      </c>
      <c r="I267" s="9">
        <v>1</v>
      </c>
      <c r="J267" s="3">
        <v>0</v>
      </c>
      <c r="K267" s="3">
        <v>0</v>
      </c>
      <c r="L267" s="3">
        <v>0</v>
      </c>
      <c r="M267" s="3">
        <v>0</v>
      </c>
      <c r="N267" s="3">
        <v>3.0000000000000001E-6</v>
      </c>
      <c r="O267" s="3">
        <v>5.0000000000000003E-10</v>
      </c>
    </row>
    <row r="268" spans="1:15" x14ac:dyDescent="0.35">
      <c r="A268">
        <v>266</v>
      </c>
      <c r="B268" s="41">
        <f t="shared" si="4"/>
        <v>-266</v>
      </c>
      <c r="C268" s="41">
        <v>0</v>
      </c>
      <c r="D268" s="41">
        <v>0</v>
      </c>
      <c r="E268" s="9">
        <v>23</v>
      </c>
      <c r="F268" s="9">
        <v>3</v>
      </c>
      <c r="G268" s="3">
        <v>1.0000000000000001E-30</v>
      </c>
      <c r="H268" s="9">
        <f>AVERAGE('Init cond'!H$2:H$480)</f>
        <v>111.33847633916317</v>
      </c>
      <c r="I268" s="9">
        <v>1</v>
      </c>
      <c r="J268" s="3">
        <v>0</v>
      </c>
      <c r="K268" s="3">
        <v>0</v>
      </c>
      <c r="L268" s="3">
        <v>0</v>
      </c>
      <c r="M268" s="3">
        <v>0</v>
      </c>
      <c r="N268" s="3">
        <v>3.0000000000000001E-6</v>
      </c>
      <c r="O268" s="3">
        <v>5.0000000000000003E-10</v>
      </c>
    </row>
    <row r="269" spans="1:15" x14ac:dyDescent="0.35">
      <c r="A269">
        <v>267</v>
      </c>
      <c r="B269" s="41">
        <f t="shared" si="4"/>
        <v>-267</v>
      </c>
      <c r="C269" s="41">
        <v>0</v>
      </c>
      <c r="D269" s="41">
        <v>0</v>
      </c>
      <c r="E269" s="9">
        <v>23</v>
      </c>
      <c r="F269" s="9">
        <v>3</v>
      </c>
      <c r="G269" s="3">
        <v>1.0000000000000001E-30</v>
      </c>
      <c r="H269" s="9">
        <f>AVERAGE('Init cond'!H$2:H$480)</f>
        <v>111.33847633916317</v>
      </c>
      <c r="I269" s="9">
        <v>1</v>
      </c>
      <c r="J269" s="3">
        <v>0</v>
      </c>
      <c r="K269" s="3">
        <v>0</v>
      </c>
      <c r="L269" s="3">
        <v>0</v>
      </c>
      <c r="M269" s="3">
        <v>0</v>
      </c>
      <c r="N269" s="3">
        <v>3.0000000000000001E-6</v>
      </c>
      <c r="O269" s="3">
        <v>5.0000000000000003E-10</v>
      </c>
    </row>
    <row r="270" spans="1:15" x14ac:dyDescent="0.35">
      <c r="A270">
        <v>268</v>
      </c>
      <c r="B270" s="41">
        <f t="shared" si="4"/>
        <v>-268</v>
      </c>
      <c r="C270" s="41">
        <v>0</v>
      </c>
      <c r="D270" s="41">
        <v>0</v>
      </c>
      <c r="E270" s="9">
        <v>23</v>
      </c>
      <c r="F270" s="9">
        <v>3</v>
      </c>
      <c r="G270" s="3">
        <v>1.0000000000000001E-30</v>
      </c>
      <c r="H270" s="9">
        <f>AVERAGE('Init cond'!H$2:H$480)</f>
        <v>111.33847633916317</v>
      </c>
      <c r="I270" s="9">
        <v>1</v>
      </c>
      <c r="J270" s="3">
        <v>0</v>
      </c>
      <c r="K270" s="3">
        <v>0</v>
      </c>
      <c r="L270" s="3">
        <v>0</v>
      </c>
      <c r="M270" s="3">
        <v>0</v>
      </c>
      <c r="N270" s="3">
        <v>3.0000000000000001E-6</v>
      </c>
      <c r="O270" s="3">
        <v>5.0000000000000003E-10</v>
      </c>
    </row>
    <row r="271" spans="1:15" x14ac:dyDescent="0.35">
      <c r="A271">
        <v>269</v>
      </c>
      <c r="B271" s="41">
        <f t="shared" si="4"/>
        <v>-269</v>
      </c>
      <c r="C271" s="41">
        <v>0</v>
      </c>
      <c r="D271" s="41">
        <v>0</v>
      </c>
      <c r="E271" s="9">
        <v>23</v>
      </c>
      <c r="F271" s="9">
        <v>3</v>
      </c>
      <c r="G271" s="3">
        <v>1.0000000000000001E-30</v>
      </c>
      <c r="H271" s="9">
        <f>AVERAGE('Init cond'!H$2:H$480)</f>
        <v>111.33847633916317</v>
      </c>
      <c r="I271" s="9">
        <v>1</v>
      </c>
      <c r="J271" s="3">
        <v>0</v>
      </c>
      <c r="K271" s="3">
        <v>0</v>
      </c>
      <c r="L271" s="3">
        <v>0</v>
      </c>
      <c r="M271" s="3">
        <v>0</v>
      </c>
      <c r="N271" s="3">
        <v>3.0000000000000001E-6</v>
      </c>
      <c r="O271" s="3">
        <v>5.0000000000000003E-10</v>
      </c>
    </row>
    <row r="272" spans="1:15" x14ac:dyDescent="0.35">
      <c r="A272">
        <v>270</v>
      </c>
      <c r="B272" s="41">
        <f t="shared" si="4"/>
        <v>-270</v>
      </c>
      <c r="C272" s="41">
        <v>0</v>
      </c>
      <c r="D272" s="41">
        <v>0</v>
      </c>
      <c r="E272" s="9">
        <v>23</v>
      </c>
      <c r="F272" s="9">
        <v>3</v>
      </c>
      <c r="G272" s="3">
        <v>1.0000000000000001E-30</v>
      </c>
      <c r="H272" s="9">
        <f>AVERAGE('Init cond'!H$2:H$480)</f>
        <v>111.33847633916317</v>
      </c>
      <c r="I272" s="9">
        <v>1</v>
      </c>
      <c r="J272" s="3">
        <v>0</v>
      </c>
      <c r="K272" s="3">
        <v>0</v>
      </c>
      <c r="L272" s="3">
        <v>0</v>
      </c>
      <c r="M272" s="3">
        <v>0</v>
      </c>
      <c r="N272" s="3">
        <v>3.0000000000000001E-6</v>
      </c>
      <c r="O272" s="3">
        <v>5.0000000000000003E-10</v>
      </c>
    </row>
    <row r="273" spans="1:15" x14ac:dyDescent="0.35">
      <c r="A273">
        <v>271</v>
      </c>
      <c r="B273" s="41">
        <f t="shared" si="4"/>
        <v>-271</v>
      </c>
      <c r="C273" s="41">
        <v>0</v>
      </c>
      <c r="D273" s="41">
        <v>0</v>
      </c>
      <c r="E273" s="9">
        <v>23</v>
      </c>
      <c r="F273" s="9">
        <v>3</v>
      </c>
      <c r="G273" s="3">
        <v>1.0000000000000001E-30</v>
      </c>
      <c r="H273" s="9">
        <f>AVERAGE('Init cond'!H$2:H$480)</f>
        <v>111.33847633916317</v>
      </c>
      <c r="I273" s="9">
        <v>1</v>
      </c>
      <c r="J273" s="3">
        <v>0</v>
      </c>
      <c r="K273" s="3">
        <v>0</v>
      </c>
      <c r="L273" s="3">
        <v>0</v>
      </c>
      <c r="M273" s="3">
        <v>0</v>
      </c>
      <c r="N273" s="3">
        <v>3.0000000000000001E-6</v>
      </c>
      <c r="O273" s="3">
        <v>5.0000000000000003E-10</v>
      </c>
    </row>
    <row r="274" spans="1:15" x14ac:dyDescent="0.35">
      <c r="A274">
        <v>272</v>
      </c>
      <c r="B274" s="41">
        <f t="shared" si="4"/>
        <v>-272</v>
      </c>
      <c r="C274" s="41">
        <v>0</v>
      </c>
      <c r="D274" s="41">
        <v>0</v>
      </c>
      <c r="E274" s="9">
        <v>23</v>
      </c>
      <c r="F274" s="9">
        <v>3</v>
      </c>
      <c r="G274" s="3">
        <v>1.0000000000000001E-30</v>
      </c>
      <c r="H274" s="9">
        <f>AVERAGE('Init cond'!H$2:H$480)</f>
        <v>111.33847633916317</v>
      </c>
      <c r="I274" s="9">
        <v>1</v>
      </c>
      <c r="J274" s="3">
        <v>0</v>
      </c>
      <c r="K274" s="3">
        <v>0</v>
      </c>
      <c r="L274" s="3">
        <v>0</v>
      </c>
      <c r="M274" s="3">
        <v>0</v>
      </c>
      <c r="N274" s="3">
        <v>3.0000000000000001E-6</v>
      </c>
      <c r="O274" s="3">
        <v>5.0000000000000003E-10</v>
      </c>
    </row>
    <row r="275" spans="1:15" x14ac:dyDescent="0.35">
      <c r="A275">
        <v>273</v>
      </c>
      <c r="B275" s="41">
        <f t="shared" si="4"/>
        <v>-273</v>
      </c>
      <c r="C275" s="41">
        <v>0</v>
      </c>
      <c r="D275" s="41">
        <v>0</v>
      </c>
      <c r="E275" s="9">
        <v>23</v>
      </c>
      <c r="F275" s="9">
        <v>3</v>
      </c>
      <c r="G275" s="3">
        <v>1.0000000000000001E-30</v>
      </c>
      <c r="H275" s="9">
        <f>AVERAGE('Init cond'!H$2:H$480)</f>
        <v>111.33847633916317</v>
      </c>
      <c r="I275" s="9">
        <v>1</v>
      </c>
      <c r="J275" s="3">
        <v>0</v>
      </c>
      <c r="K275" s="3">
        <v>0</v>
      </c>
      <c r="L275" s="3">
        <v>0</v>
      </c>
      <c r="M275" s="3">
        <v>0</v>
      </c>
      <c r="N275" s="3">
        <v>3.0000000000000001E-6</v>
      </c>
      <c r="O275" s="3">
        <v>5.0000000000000003E-10</v>
      </c>
    </row>
    <row r="276" spans="1:15" x14ac:dyDescent="0.35">
      <c r="A276">
        <v>274</v>
      </c>
      <c r="B276" s="41">
        <f t="shared" si="4"/>
        <v>-274</v>
      </c>
      <c r="C276" s="41">
        <v>0</v>
      </c>
      <c r="D276" s="41">
        <v>0</v>
      </c>
      <c r="E276" s="9">
        <v>23</v>
      </c>
      <c r="F276" s="9">
        <v>3</v>
      </c>
      <c r="G276" s="3">
        <v>1.0000000000000001E-30</v>
      </c>
      <c r="H276" s="9">
        <f>AVERAGE('Init cond'!H$2:H$480)</f>
        <v>111.33847633916317</v>
      </c>
      <c r="I276" s="9">
        <v>1</v>
      </c>
      <c r="J276" s="3">
        <v>0</v>
      </c>
      <c r="K276" s="3">
        <v>0</v>
      </c>
      <c r="L276" s="3">
        <v>0</v>
      </c>
      <c r="M276" s="3">
        <v>0</v>
      </c>
      <c r="N276" s="3">
        <v>3.0000000000000001E-6</v>
      </c>
      <c r="O276" s="3">
        <v>5.0000000000000003E-10</v>
      </c>
    </row>
    <row r="277" spans="1:15" x14ac:dyDescent="0.35">
      <c r="A277">
        <v>275</v>
      </c>
      <c r="B277" s="41">
        <f t="shared" si="4"/>
        <v>-275</v>
      </c>
      <c r="C277" s="41">
        <v>0</v>
      </c>
      <c r="D277" s="41">
        <v>0</v>
      </c>
      <c r="E277" s="9">
        <v>23</v>
      </c>
      <c r="F277" s="9">
        <v>3</v>
      </c>
      <c r="G277" s="3">
        <v>1.0000000000000001E-30</v>
      </c>
      <c r="H277" s="9">
        <f>AVERAGE('Init cond'!H$2:H$480)</f>
        <v>111.33847633916317</v>
      </c>
      <c r="I277" s="9">
        <v>1</v>
      </c>
      <c r="J277" s="3">
        <v>0</v>
      </c>
      <c r="K277" s="3">
        <v>0</v>
      </c>
      <c r="L277" s="3">
        <v>0</v>
      </c>
      <c r="M277" s="3">
        <v>0</v>
      </c>
      <c r="N277" s="3">
        <v>3.0000000000000001E-6</v>
      </c>
      <c r="O277" s="3">
        <v>5.0000000000000003E-10</v>
      </c>
    </row>
    <row r="278" spans="1:15" x14ac:dyDescent="0.35">
      <c r="A278">
        <v>276</v>
      </c>
      <c r="B278" s="41">
        <f t="shared" si="4"/>
        <v>-276</v>
      </c>
      <c r="C278" s="41">
        <v>0</v>
      </c>
      <c r="D278" s="41">
        <v>0</v>
      </c>
      <c r="E278" s="9">
        <v>23</v>
      </c>
      <c r="F278" s="9">
        <v>3</v>
      </c>
      <c r="G278" s="3">
        <v>1.0000000000000001E-30</v>
      </c>
      <c r="H278" s="9">
        <f>AVERAGE('Init cond'!H$2:H$480)</f>
        <v>111.33847633916317</v>
      </c>
      <c r="I278" s="9">
        <v>1</v>
      </c>
      <c r="J278" s="3">
        <v>0</v>
      </c>
      <c r="K278" s="3">
        <v>0</v>
      </c>
      <c r="L278" s="3">
        <v>0</v>
      </c>
      <c r="M278" s="3">
        <v>0</v>
      </c>
      <c r="N278" s="3">
        <v>3.0000000000000001E-6</v>
      </c>
      <c r="O278" s="3">
        <v>5.0000000000000003E-10</v>
      </c>
    </row>
    <row r="279" spans="1:15" x14ac:dyDescent="0.35">
      <c r="A279">
        <v>277</v>
      </c>
      <c r="B279" s="41">
        <f t="shared" si="4"/>
        <v>-277</v>
      </c>
      <c r="C279" s="41">
        <v>0</v>
      </c>
      <c r="D279" s="41">
        <v>0</v>
      </c>
      <c r="E279" s="9">
        <v>23</v>
      </c>
      <c r="F279" s="9">
        <v>3</v>
      </c>
      <c r="G279" s="3">
        <v>1.0000000000000001E-30</v>
      </c>
      <c r="H279" s="9">
        <f>AVERAGE('Init cond'!H$2:H$480)</f>
        <v>111.33847633916317</v>
      </c>
      <c r="I279" s="9">
        <v>1</v>
      </c>
      <c r="J279" s="3">
        <v>0</v>
      </c>
      <c r="K279" s="3">
        <v>0</v>
      </c>
      <c r="L279" s="3">
        <v>0</v>
      </c>
      <c r="M279" s="3">
        <v>0</v>
      </c>
      <c r="N279" s="3">
        <v>3.0000000000000001E-6</v>
      </c>
      <c r="O279" s="3">
        <v>5.0000000000000003E-10</v>
      </c>
    </row>
    <row r="280" spans="1:15" x14ac:dyDescent="0.35">
      <c r="A280">
        <v>278</v>
      </c>
      <c r="B280" s="41">
        <f t="shared" si="4"/>
        <v>-278</v>
      </c>
      <c r="C280" s="41">
        <v>0</v>
      </c>
      <c r="D280" s="41">
        <v>0</v>
      </c>
      <c r="E280" s="9">
        <v>23</v>
      </c>
      <c r="F280" s="9">
        <v>3</v>
      </c>
      <c r="G280" s="3">
        <v>1.0000000000000001E-30</v>
      </c>
      <c r="H280" s="9">
        <f>AVERAGE('Init cond'!H$2:H$480)</f>
        <v>111.33847633916317</v>
      </c>
      <c r="I280" s="9">
        <v>1</v>
      </c>
      <c r="J280" s="3">
        <v>0</v>
      </c>
      <c r="K280" s="3">
        <v>0</v>
      </c>
      <c r="L280" s="3">
        <v>0</v>
      </c>
      <c r="M280" s="3">
        <v>0</v>
      </c>
      <c r="N280" s="3">
        <v>3.0000000000000001E-6</v>
      </c>
      <c r="O280" s="3">
        <v>5.0000000000000003E-10</v>
      </c>
    </row>
    <row r="281" spans="1:15" x14ac:dyDescent="0.35">
      <c r="A281">
        <v>279</v>
      </c>
      <c r="B281" s="41">
        <f t="shared" si="4"/>
        <v>-279</v>
      </c>
      <c r="C281" s="41">
        <v>0</v>
      </c>
      <c r="D281" s="41">
        <v>0</v>
      </c>
      <c r="E281" s="9">
        <v>23</v>
      </c>
      <c r="F281" s="9">
        <v>3</v>
      </c>
      <c r="G281" s="3">
        <v>1.0000000000000001E-30</v>
      </c>
      <c r="H281" s="9">
        <f>AVERAGE('Init cond'!H$2:H$480)</f>
        <v>111.33847633916317</v>
      </c>
      <c r="I281" s="9">
        <v>1</v>
      </c>
      <c r="J281" s="3">
        <v>0</v>
      </c>
      <c r="K281" s="3">
        <v>0</v>
      </c>
      <c r="L281" s="3">
        <v>0</v>
      </c>
      <c r="M281" s="3">
        <v>0</v>
      </c>
      <c r="N281" s="3">
        <v>3.0000000000000001E-6</v>
      </c>
      <c r="O281" s="3">
        <v>5.0000000000000003E-10</v>
      </c>
    </row>
    <row r="282" spans="1:15" x14ac:dyDescent="0.35">
      <c r="A282">
        <v>280</v>
      </c>
      <c r="B282" s="41">
        <f t="shared" si="4"/>
        <v>-280</v>
      </c>
      <c r="C282" s="41">
        <v>0</v>
      </c>
      <c r="D282" s="41">
        <v>0</v>
      </c>
      <c r="E282" s="9">
        <v>23</v>
      </c>
      <c r="F282" s="9">
        <v>3</v>
      </c>
      <c r="G282" s="3">
        <v>1.0000000000000001E-30</v>
      </c>
      <c r="H282" s="9">
        <f>AVERAGE('Init cond'!H$2:H$480)</f>
        <v>111.33847633916317</v>
      </c>
      <c r="I282" s="9">
        <v>1</v>
      </c>
      <c r="J282" s="3">
        <v>0</v>
      </c>
      <c r="K282" s="3">
        <v>0</v>
      </c>
      <c r="L282" s="3">
        <v>0</v>
      </c>
      <c r="M282" s="3">
        <v>0</v>
      </c>
      <c r="N282" s="3">
        <v>3.0000000000000001E-6</v>
      </c>
      <c r="O282" s="3">
        <v>5.0000000000000003E-10</v>
      </c>
    </row>
    <row r="283" spans="1:15" x14ac:dyDescent="0.35">
      <c r="A283">
        <v>281</v>
      </c>
      <c r="B283" s="41">
        <f t="shared" si="4"/>
        <v>-281</v>
      </c>
      <c r="C283" s="41">
        <v>0</v>
      </c>
      <c r="D283" s="41">
        <v>0</v>
      </c>
      <c r="E283" s="9">
        <v>23</v>
      </c>
      <c r="F283" s="9">
        <v>3</v>
      </c>
      <c r="G283" s="3">
        <v>1.0000000000000001E-30</v>
      </c>
      <c r="H283" s="9">
        <f>AVERAGE('Init cond'!H$2:H$480)</f>
        <v>111.33847633916317</v>
      </c>
      <c r="I283" s="9">
        <v>1</v>
      </c>
      <c r="J283" s="3">
        <v>0</v>
      </c>
      <c r="K283" s="3">
        <v>0</v>
      </c>
      <c r="L283" s="3">
        <v>0</v>
      </c>
      <c r="M283" s="3">
        <v>0</v>
      </c>
      <c r="N283" s="3">
        <v>3.0000000000000001E-6</v>
      </c>
      <c r="O283" s="3">
        <v>5.0000000000000003E-10</v>
      </c>
    </row>
    <row r="284" spans="1:15" x14ac:dyDescent="0.35">
      <c r="A284">
        <v>282</v>
      </c>
      <c r="B284" s="41">
        <f t="shared" si="4"/>
        <v>-282</v>
      </c>
      <c r="C284" s="41">
        <v>0</v>
      </c>
      <c r="D284" s="41">
        <v>0</v>
      </c>
      <c r="E284" s="9">
        <v>23</v>
      </c>
      <c r="F284" s="9">
        <v>3</v>
      </c>
      <c r="G284" s="3">
        <v>1.0000000000000001E-30</v>
      </c>
      <c r="H284" s="9">
        <f>AVERAGE('Init cond'!H$2:H$480)</f>
        <v>111.33847633916317</v>
      </c>
      <c r="I284" s="9">
        <v>1</v>
      </c>
      <c r="J284" s="3">
        <v>0</v>
      </c>
      <c r="K284" s="3">
        <v>0</v>
      </c>
      <c r="L284" s="3">
        <v>0</v>
      </c>
      <c r="M284" s="3">
        <v>0</v>
      </c>
      <c r="N284" s="3">
        <v>3.0000000000000001E-6</v>
      </c>
      <c r="O284" s="3">
        <v>5.0000000000000003E-10</v>
      </c>
    </row>
    <row r="285" spans="1:15" x14ac:dyDescent="0.35">
      <c r="A285">
        <v>283</v>
      </c>
      <c r="B285" s="41">
        <f t="shared" si="4"/>
        <v>-283</v>
      </c>
      <c r="C285" s="41">
        <v>0</v>
      </c>
      <c r="D285" s="41">
        <v>0</v>
      </c>
      <c r="E285" s="9">
        <v>23</v>
      </c>
      <c r="F285" s="9">
        <v>3</v>
      </c>
      <c r="G285" s="3">
        <v>1.0000000000000001E-30</v>
      </c>
      <c r="H285" s="9">
        <f>AVERAGE('Init cond'!H$2:H$480)</f>
        <v>111.33847633916317</v>
      </c>
      <c r="I285" s="9">
        <v>1</v>
      </c>
      <c r="J285" s="3">
        <v>0</v>
      </c>
      <c r="K285" s="3">
        <v>0</v>
      </c>
      <c r="L285" s="3">
        <v>0</v>
      </c>
      <c r="M285" s="3">
        <v>0</v>
      </c>
      <c r="N285" s="3">
        <v>3.0000000000000001E-6</v>
      </c>
      <c r="O285" s="3">
        <v>5.0000000000000003E-10</v>
      </c>
    </row>
    <row r="286" spans="1:15" x14ac:dyDescent="0.35">
      <c r="A286">
        <v>284</v>
      </c>
      <c r="B286" s="41">
        <f t="shared" si="4"/>
        <v>-284</v>
      </c>
      <c r="C286" s="41">
        <v>0</v>
      </c>
      <c r="D286" s="41">
        <v>0</v>
      </c>
      <c r="E286" s="9">
        <v>23</v>
      </c>
      <c r="F286" s="9">
        <v>3</v>
      </c>
      <c r="G286" s="3">
        <v>1.0000000000000001E-30</v>
      </c>
      <c r="H286" s="9">
        <f>AVERAGE('Init cond'!H$2:H$480)</f>
        <v>111.33847633916317</v>
      </c>
      <c r="I286" s="9">
        <v>1</v>
      </c>
      <c r="J286" s="3">
        <v>0</v>
      </c>
      <c r="K286" s="3">
        <v>0</v>
      </c>
      <c r="L286" s="3">
        <v>0</v>
      </c>
      <c r="M286" s="3">
        <v>0</v>
      </c>
      <c r="N286" s="3">
        <v>3.0000000000000001E-6</v>
      </c>
      <c r="O286" s="3">
        <v>5.0000000000000003E-10</v>
      </c>
    </row>
    <row r="287" spans="1:15" x14ac:dyDescent="0.35">
      <c r="A287">
        <v>285</v>
      </c>
      <c r="B287" s="41">
        <f t="shared" si="4"/>
        <v>-285</v>
      </c>
      <c r="C287" s="41">
        <v>0</v>
      </c>
      <c r="D287" s="41">
        <v>0</v>
      </c>
      <c r="E287" s="9">
        <v>23</v>
      </c>
      <c r="F287" s="9">
        <v>3</v>
      </c>
      <c r="G287" s="3">
        <v>1.0000000000000001E-30</v>
      </c>
      <c r="H287" s="9">
        <f>AVERAGE('Init cond'!H$2:H$480)</f>
        <v>111.33847633916317</v>
      </c>
      <c r="I287" s="9">
        <v>1</v>
      </c>
      <c r="J287" s="3">
        <v>0</v>
      </c>
      <c r="K287" s="3">
        <v>0</v>
      </c>
      <c r="L287" s="3">
        <v>0</v>
      </c>
      <c r="M287" s="3">
        <v>0</v>
      </c>
      <c r="N287" s="3">
        <v>3.0000000000000001E-6</v>
      </c>
      <c r="O287" s="3">
        <v>5.0000000000000003E-10</v>
      </c>
    </row>
    <row r="288" spans="1:15" x14ac:dyDescent="0.35">
      <c r="A288">
        <v>286</v>
      </c>
      <c r="B288" s="41">
        <f t="shared" si="4"/>
        <v>-286</v>
      </c>
      <c r="C288" s="41">
        <v>0</v>
      </c>
      <c r="D288" s="41">
        <v>0</v>
      </c>
      <c r="E288" s="9">
        <v>23</v>
      </c>
      <c r="F288" s="9">
        <v>3</v>
      </c>
      <c r="G288" s="3">
        <v>1.0000000000000001E-30</v>
      </c>
      <c r="H288" s="9">
        <f>AVERAGE('Init cond'!H$2:H$480)</f>
        <v>111.33847633916317</v>
      </c>
      <c r="I288" s="9">
        <v>1</v>
      </c>
      <c r="J288" s="3">
        <v>0</v>
      </c>
      <c r="K288" s="3">
        <v>0</v>
      </c>
      <c r="L288" s="3">
        <v>0</v>
      </c>
      <c r="M288" s="3">
        <v>0</v>
      </c>
      <c r="N288" s="3">
        <v>3.0000000000000001E-6</v>
      </c>
      <c r="O288" s="3">
        <v>5.0000000000000003E-10</v>
      </c>
    </row>
    <row r="289" spans="1:15" x14ac:dyDescent="0.35">
      <c r="A289">
        <v>287</v>
      </c>
      <c r="B289" s="41">
        <f t="shared" si="4"/>
        <v>-287</v>
      </c>
      <c r="C289" s="41">
        <v>0</v>
      </c>
      <c r="D289" s="41">
        <v>0</v>
      </c>
      <c r="E289" s="9">
        <v>23</v>
      </c>
      <c r="F289" s="9">
        <v>3</v>
      </c>
      <c r="G289" s="3">
        <v>1.0000000000000001E-30</v>
      </c>
      <c r="H289" s="9">
        <f>AVERAGE('Init cond'!H$2:H$480)</f>
        <v>111.33847633916317</v>
      </c>
      <c r="I289" s="9">
        <v>1</v>
      </c>
      <c r="J289" s="3">
        <v>0</v>
      </c>
      <c r="K289" s="3">
        <v>0</v>
      </c>
      <c r="L289" s="3">
        <v>0</v>
      </c>
      <c r="M289" s="3">
        <v>0</v>
      </c>
      <c r="N289" s="3">
        <v>3.0000000000000001E-6</v>
      </c>
      <c r="O289" s="3">
        <v>5.0000000000000003E-10</v>
      </c>
    </row>
    <row r="290" spans="1:15" x14ac:dyDescent="0.35">
      <c r="A290">
        <v>288</v>
      </c>
      <c r="B290" s="41">
        <f t="shared" si="4"/>
        <v>-288</v>
      </c>
      <c r="C290" s="41">
        <v>0</v>
      </c>
      <c r="D290" s="41">
        <v>0</v>
      </c>
      <c r="E290" s="9">
        <v>23</v>
      </c>
      <c r="F290" s="9">
        <v>3</v>
      </c>
      <c r="G290" s="3">
        <v>1.0000000000000001E-30</v>
      </c>
      <c r="H290" s="9">
        <f>AVERAGE('Init cond'!H$2:H$480)</f>
        <v>111.33847633916317</v>
      </c>
      <c r="I290" s="9">
        <v>1</v>
      </c>
      <c r="J290" s="3">
        <v>0</v>
      </c>
      <c r="K290" s="3">
        <v>0</v>
      </c>
      <c r="L290" s="3">
        <v>0</v>
      </c>
      <c r="M290" s="3">
        <v>0</v>
      </c>
      <c r="N290" s="3">
        <v>3.0000000000000001E-6</v>
      </c>
      <c r="O290" s="3">
        <v>5.0000000000000003E-10</v>
      </c>
    </row>
    <row r="291" spans="1:15" x14ac:dyDescent="0.35">
      <c r="A291">
        <v>289</v>
      </c>
      <c r="B291" s="41">
        <f t="shared" si="4"/>
        <v>-289</v>
      </c>
      <c r="C291" s="41">
        <v>0</v>
      </c>
      <c r="D291" s="41">
        <v>0</v>
      </c>
      <c r="E291" s="9">
        <v>23</v>
      </c>
      <c r="F291" s="9">
        <v>3</v>
      </c>
      <c r="G291" s="3">
        <v>1.0000000000000001E-30</v>
      </c>
      <c r="H291" s="9">
        <f>AVERAGE('Init cond'!H$2:H$480)</f>
        <v>111.33847633916317</v>
      </c>
      <c r="I291" s="9">
        <v>1</v>
      </c>
      <c r="J291" s="3">
        <v>0</v>
      </c>
      <c r="K291" s="3">
        <v>0</v>
      </c>
      <c r="L291" s="3">
        <v>0</v>
      </c>
      <c r="M291" s="3">
        <v>0</v>
      </c>
      <c r="N291" s="3">
        <v>3.0000000000000001E-6</v>
      </c>
      <c r="O291" s="3">
        <v>5.0000000000000003E-10</v>
      </c>
    </row>
    <row r="292" spans="1:15" x14ac:dyDescent="0.35">
      <c r="A292">
        <v>290</v>
      </c>
      <c r="B292" s="41">
        <f t="shared" si="4"/>
        <v>-290</v>
      </c>
      <c r="C292" s="41">
        <v>0</v>
      </c>
      <c r="D292" s="41">
        <v>0</v>
      </c>
      <c r="E292" s="9">
        <v>23</v>
      </c>
      <c r="F292" s="9">
        <v>3</v>
      </c>
      <c r="G292" s="3">
        <v>1.0000000000000001E-30</v>
      </c>
      <c r="H292" s="9">
        <f>AVERAGE('Init cond'!H$2:H$480)</f>
        <v>111.33847633916317</v>
      </c>
      <c r="I292" s="9">
        <v>1</v>
      </c>
      <c r="J292" s="3">
        <v>0</v>
      </c>
      <c r="K292" s="3">
        <v>0</v>
      </c>
      <c r="L292" s="3">
        <v>0</v>
      </c>
      <c r="M292" s="3">
        <v>0</v>
      </c>
      <c r="N292" s="3">
        <v>3.0000000000000001E-6</v>
      </c>
      <c r="O292" s="3">
        <v>5.0000000000000003E-10</v>
      </c>
    </row>
    <row r="293" spans="1:15" x14ac:dyDescent="0.35">
      <c r="A293">
        <v>291</v>
      </c>
      <c r="B293" s="41">
        <f t="shared" si="4"/>
        <v>-291</v>
      </c>
      <c r="C293" s="41">
        <v>0</v>
      </c>
      <c r="D293" s="41">
        <v>0</v>
      </c>
      <c r="E293" s="9">
        <v>23</v>
      </c>
      <c r="F293" s="9">
        <v>3</v>
      </c>
      <c r="G293" s="3">
        <v>1.0000000000000001E-30</v>
      </c>
      <c r="H293" s="9">
        <f>AVERAGE('Init cond'!H$2:H$480)</f>
        <v>111.33847633916317</v>
      </c>
      <c r="I293" s="9">
        <v>1</v>
      </c>
      <c r="J293" s="3">
        <v>0</v>
      </c>
      <c r="K293" s="3">
        <v>0</v>
      </c>
      <c r="L293" s="3">
        <v>0</v>
      </c>
      <c r="M293" s="3">
        <v>0</v>
      </c>
      <c r="N293" s="3">
        <v>3.0000000000000001E-6</v>
      </c>
      <c r="O293" s="3">
        <v>5.0000000000000003E-10</v>
      </c>
    </row>
    <row r="294" spans="1:15" x14ac:dyDescent="0.35">
      <c r="A294">
        <v>292</v>
      </c>
      <c r="B294" s="41">
        <f t="shared" si="4"/>
        <v>-292</v>
      </c>
      <c r="C294" s="41">
        <v>0</v>
      </c>
      <c r="D294" s="41">
        <v>0</v>
      </c>
      <c r="E294" s="9">
        <v>23</v>
      </c>
      <c r="F294" s="9">
        <v>3</v>
      </c>
      <c r="G294" s="3">
        <v>1.0000000000000001E-30</v>
      </c>
      <c r="H294" s="9">
        <f>AVERAGE('Init cond'!H$2:H$480)</f>
        <v>111.33847633916317</v>
      </c>
      <c r="I294" s="9">
        <v>1</v>
      </c>
      <c r="J294" s="3">
        <v>0</v>
      </c>
      <c r="K294" s="3">
        <v>0</v>
      </c>
      <c r="L294" s="3">
        <v>0</v>
      </c>
      <c r="M294" s="3">
        <v>0</v>
      </c>
      <c r="N294" s="3">
        <v>3.0000000000000001E-6</v>
      </c>
      <c r="O294" s="3">
        <v>5.0000000000000003E-10</v>
      </c>
    </row>
    <row r="295" spans="1:15" x14ac:dyDescent="0.35">
      <c r="A295">
        <v>293</v>
      </c>
      <c r="B295" s="41">
        <f t="shared" si="4"/>
        <v>-293</v>
      </c>
      <c r="C295" s="41">
        <v>0</v>
      </c>
      <c r="D295" s="41">
        <v>0</v>
      </c>
      <c r="E295" s="9">
        <v>23</v>
      </c>
      <c r="F295" s="9">
        <v>3</v>
      </c>
      <c r="G295" s="3">
        <v>1.0000000000000001E-30</v>
      </c>
      <c r="H295" s="9">
        <f>AVERAGE('Init cond'!H$2:H$480)</f>
        <v>111.33847633916317</v>
      </c>
      <c r="I295" s="9">
        <v>1</v>
      </c>
      <c r="J295" s="3">
        <v>0</v>
      </c>
      <c r="K295" s="3">
        <v>0</v>
      </c>
      <c r="L295" s="3">
        <v>0</v>
      </c>
      <c r="M295" s="3">
        <v>0</v>
      </c>
      <c r="N295" s="3">
        <v>3.0000000000000001E-6</v>
      </c>
      <c r="O295" s="3">
        <v>5.0000000000000003E-10</v>
      </c>
    </row>
    <row r="296" spans="1:15" x14ac:dyDescent="0.35">
      <c r="A296">
        <v>294</v>
      </c>
      <c r="B296" s="41">
        <f t="shared" si="4"/>
        <v>-294</v>
      </c>
      <c r="C296" s="41">
        <v>0</v>
      </c>
      <c r="D296" s="41">
        <v>0</v>
      </c>
      <c r="E296" s="9">
        <v>23</v>
      </c>
      <c r="F296" s="9">
        <v>3</v>
      </c>
      <c r="G296" s="3">
        <v>1.0000000000000001E-30</v>
      </c>
      <c r="H296" s="9">
        <f>AVERAGE('Init cond'!H$2:H$480)</f>
        <v>111.33847633916317</v>
      </c>
      <c r="I296" s="9">
        <v>1</v>
      </c>
      <c r="J296" s="3">
        <v>0</v>
      </c>
      <c r="K296" s="3">
        <v>0</v>
      </c>
      <c r="L296" s="3">
        <v>0</v>
      </c>
      <c r="M296" s="3">
        <v>0</v>
      </c>
      <c r="N296" s="3">
        <v>3.0000000000000001E-6</v>
      </c>
      <c r="O296" s="3">
        <v>5.0000000000000003E-10</v>
      </c>
    </row>
    <row r="297" spans="1:15" x14ac:dyDescent="0.35">
      <c r="A297">
        <v>295</v>
      </c>
      <c r="B297" s="41">
        <f t="shared" si="4"/>
        <v>-295</v>
      </c>
      <c r="C297" s="41">
        <v>0</v>
      </c>
      <c r="D297" s="41">
        <v>0</v>
      </c>
      <c r="E297" s="9">
        <v>23</v>
      </c>
      <c r="F297" s="9">
        <v>3</v>
      </c>
      <c r="G297" s="3">
        <v>1.0000000000000001E-30</v>
      </c>
      <c r="H297" s="9">
        <f>AVERAGE('Init cond'!H$2:H$480)</f>
        <v>111.33847633916317</v>
      </c>
      <c r="I297" s="9">
        <v>1</v>
      </c>
      <c r="J297" s="3">
        <v>0</v>
      </c>
      <c r="K297" s="3">
        <v>0</v>
      </c>
      <c r="L297" s="3">
        <v>0</v>
      </c>
      <c r="M297" s="3">
        <v>0</v>
      </c>
      <c r="N297" s="3">
        <v>3.0000000000000001E-6</v>
      </c>
      <c r="O297" s="3">
        <v>5.0000000000000003E-10</v>
      </c>
    </row>
    <row r="298" spans="1:15" x14ac:dyDescent="0.35">
      <c r="A298">
        <v>296</v>
      </c>
      <c r="B298" s="41">
        <f t="shared" si="4"/>
        <v>-296</v>
      </c>
      <c r="C298" s="41">
        <v>0</v>
      </c>
      <c r="D298" s="41">
        <v>0</v>
      </c>
      <c r="E298" s="9">
        <v>23</v>
      </c>
      <c r="F298" s="9">
        <v>3</v>
      </c>
      <c r="G298" s="3">
        <v>1.0000000000000001E-30</v>
      </c>
      <c r="H298" s="9">
        <f>AVERAGE('Init cond'!H$2:H$480)</f>
        <v>111.33847633916317</v>
      </c>
      <c r="I298" s="9">
        <v>1</v>
      </c>
      <c r="J298" s="3">
        <v>0</v>
      </c>
      <c r="K298" s="3">
        <v>0</v>
      </c>
      <c r="L298" s="3">
        <v>0</v>
      </c>
      <c r="M298" s="3">
        <v>0</v>
      </c>
      <c r="N298" s="3">
        <v>3.0000000000000001E-6</v>
      </c>
      <c r="O298" s="3">
        <v>5.0000000000000003E-10</v>
      </c>
    </row>
    <row r="299" spans="1:15" x14ac:dyDescent="0.35">
      <c r="A299">
        <v>297</v>
      </c>
      <c r="B299" s="41">
        <f t="shared" si="4"/>
        <v>-297</v>
      </c>
      <c r="C299" s="41">
        <v>0</v>
      </c>
      <c r="D299" s="41">
        <v>0</v>
      </c>
      <c r="E299" s="9">
        <v>23</v>
      </c>
      <c r="F299" s="9">
        <v>3</v>
      </c>
      <c r="G299" s="3">
        <v>1.0000000000000001E-30</v>
      </c>
      <c r="H299" s="9">
        <f>AVERAGE('Init cond'!H$2:H$480)</f>
        <v>111.33847633916317</v>
      </c>
      <c r="I299" s="9">
        <v>1</v>
      </c>
      <c r="J299" s="3">
        <v>0</v>
      </c>
      <c r="K299" s="3">
        <v>0</v>
      </c>
      <c r="L299" s="3">
        <v>0</v>
      </c>
      <c r="M299" s="3">
        <v>0</v>
      </c>
      <c r="N299" s="3">
        <v>3.0000000000000001E-6</v>
      </c>
      <c r="O299" s="3">
        <v>5.0000000000000003E-10</v>
      </c>
    </row>
    <row r="300" spans="1:15" x14ac:dyDescent="0.35">
      <c r="A300">
        <v>298</v>
      </c>
      <c r="B300" s="41">
        <f t="shared" si="4"/>
        <v>-298</v>
      </c>
      <c r="C300" s="41">
        <v>0</v>
      </c>
      <c r="D300" s="41">
        <v>0</v>
      </c>
      <c r="E300" s="9">
        <v>23</v>
      </c>
      <c r="F300" s="9">
        <v>3</v>
      </c>
      <c r="G300" s="3">
        <v>1.0000000000000001E-30</v>
      </c>
      <c r="H300" s="9">
        <f>AVERAGE('Init cond'!H$2:H$480)</f>
        <v>111.33847633916317</v>
      </c>
      <c r="I300" s="9">
        <v>1</v>
      </c>
      <c r="J300" s="3">
        <v>0</v>
      </c>
      <c r="K300" s="3">
        <v>0</v>
      </c>
      <c r="L300" s="3">
        <v>0</v>
      </c>
      <c r="M300" s="3">
        <v>0</v>
      </c>
      <c r="N300" s="3">
        <v>3.0000000000000001E-6</v>
      </c>
      <c r="O300" s="3">
        <v>5.0000000000000003E-10</v>
      </c>
    </row>
    <row r="301" spans="1:15" x14ac:dyDescent="0.35">
      <c r="A301">
        <v>299</v>
      </c>
      <c r="B301" s="41">
        <f t="shared" si="4"/>
        <v>-299</v>
      </c>
      <c r="C301" s="41">
        <v>0</v>
      </c>
      <c r="D301" s="41">
        <v>0</v>
      </c>
      <c r="E301" s="9">
        <v>23</v>
      </c>
      <c r="F301" s="9">
        <v>3</v>
      </c>
      <c r="G301" s="3">
        <v>1.0000000000000001E-30</v>
      </c>
      <c r="H301" s="9">
        <f>AVERAGE('Init cond'!H$2:H$480)</f>
        <v>111.33847633916317</v>
      </c>
      <c r="I301" s="9">
        <v>1</v>
      </c>
      <c r="J301" s="3">
        <v>0</v>
      </c>
      <c r="K301" s="3">
        <v>0</v>
      </c>
      <c r="L301" s="3">
        <v>0</v>
      </c>
      <c r="M301" s="3">
        <v>0</v>
      </c>
      <c r="N301" s="3">
        <v>3.0000000000000001E-6</v>
      </c>
      <c r="O301" s="3">
        <v>5.0000000000000003E-10</v>
      </c>
    </row>
    <row r="302" spans="1:15" x14ac:dyDescent="0.35">
      <c r="A302">
        <v>300</v>
      </c>
      <c r="B302" s="41">
        <f t="shared" si="4"/>
        <v>-300</v>
      </c>
      <c r="C302" s="41">
        <v>0</v>
      </c>
      <c r="D302" s="41">
        <v>0</v>
      </c>
      <c r="E302" s="9">
        <v>23</v>
      </c>
      <c r="F302" s="9">
        <v>3</v>
      </c>
      <c r="G302" s="3">
        <v>1.0000000000000001E-30</v>
      </c>
      <c r="H302" s="9">
        <f>AVERAGE('Init cond'!H$2:H$480)</f>
        <v>111.33847633916317</v>
      </c>
      <c r="I302" s="9">
        <v>1</v>
      </c>
      <c r="J302" s="3">
        <v>0</v>
      </c>
      <c r="K302" s="3">
        <v>0</v>
      </c>
      <c r="L302" s="3">
        <v>0</v>
      </c>
      <c r="M302" s="3">
        <v>0</v>
      </c>
      <c r="N302" s="3">
        <v>3.0000000000000001E-6</v>
      </c>
      <c r="O302" s="3">
        <v>5.0000000000000003E-10</v>
      </c>
    </row>
    <row r="303" spans="1:15" x14ac:dyDescent="0.35">
      <c r="A303">
        <v>301</v>
      </c>
      <c r="B303" s="41">
        <f t="shared" si="4"/>
        <v>-301</v>
      </c>
      <c r="C303" s="41">
        <v>0</v>
      </c>
      <c r="D303" s="41">
        <v>0</v>
      </c>
      <c r="E303" s="9">
        <v>23</v>
      </c>
      <c r="F303" s="9">
        <v>3</v>
      </c>
      <c r="G303" s="3">
        <v>1.0000000000000001E-30</v>
      </c>
      <c r="H303" s="9">
        <f>AVERAGE('Init cond'!H$2:H$480)</f>
        <v>111.33847633916317</v>
      </c>
      <c r="I303" s="9">
        <v>1</v>
      </c>
      <c r="J303" s="3">
        <v>0</v>
      </c>
      <c r="K303" s="3">
        <v>0</v>
      </c>
      <c r="L303" s="3">
        <v>0</v>
      </c>
      <c r="M303" s="3">
        <v>0</v>
      </c>
      <c r="N303" s="3">
        <v>3.0000000000000001E-6</v>
      </c>
      <c r="O303" s="3">
        <v>5.0000000000000003E-10</v>
      </c>
    </row>
    <row r="304" spans="1:15" x14ac:dyDescent="0.35">
      <c r="A304">
        <v>302</v>
      </c>
      <c r="B304" s="41">
        <f t="shared" si="4"/>
        <v>-302</v>
      </c>
      <c r="C304" s="41">
        <v>0</v>
      </c>
      <c r="D304" s="41">
        <v>0</v>
      </c>
      <c r="E304" s="9">
        <v>23</v>
      </c>
      <c r="F304" s="9">
        <v>3</v>
      </c>
      <c r="G304" s="3">
        <v>1.0000000000000001E-30</v>
      </c>
      <c r="H304" s="9">
        <f>AVERAGE('Init cond'!H$2:H$480)</f>
        <v>111.33847633916317</v>
      </c>
      <c r="I304" s="9">
        <v>1</v>
      </c>
      <c r="J304" s="3">
        <v>0</v>
      </c>
      <c r="K304" s="3">
        <v>0</v>
      </c>
      <c r="L304" s="3">
        <v>0</v>
      </c>
      <c r="M304" s="3">
        <v>0</v>
      </c>
      <c r="N304" s="3">
        <v>3.0000000000000001E-6</v>
      </c>
      <c r="O304" s="3">
        <v>5.0000000000000003E-10</v>
      </c>
    </row>
    <row r="305" spans="1:15" x14ac:dyDescent="0.35">
      <c r="A305">
        <v>303</v>
      </c>
      <c r="B305" s="41">
        <f t="shared" si="4"/>
        <v>-303</v>
      </c>
      <c r="C305" s="41">
        <v>0</v>
      </c>
      <c r="D305" s="41">
        <v>0</v>
      </c>
      <c r="E305" s="9">
        <v>23</v>
      </c>
      <c r="F305" s="9">
        <v>3</v>
      </c>
      <c r="G305" s="3">
        <v>1.0000000000000001E-30</v>
      </c>
      <c r="H305" s="9">
        <f>AVERAGE('Init cond'!H$2:H$480)</f>
        <v>111.33847633916317</v>
      </c>
      <c r="I305" s="9">
        <v>1</v>
      </c>
      <c r="J305" s="3">
        <v>0</v>
      </c>
      <c r="K305" s="3">
        <v>0</v>
      </c>
      <c r="L305" s="3">
        <v>0</v>
      </c>
      <c r="M305" s="3">
        <v>0</v>
      </c>
      <c r="N305" s="3">
        <v>3.0000000000000001E-6</v>
      </c>
      <c r="O305" s="3">
        <v>5.0000000000000003E-10</v>
      </c>
    </row>
    <row r="306" spans="1:15" x14ac:dyDescent="0.35">
      <c r="A306">
        <v>304</v>
      </c>
      <c r="B306" s="41">
        <f t="shared" si="4"/>
        <v>-304</v>
      </c>
      <c r="C306" s="41">
        <v>0</v>
      </c>
      <c r="D306" s="41">
        <v>0</v>
      </c>
      <c r="E306" s="9">
        <v>23</v>
      </c>
      <c r="F306" s="9">
        <v>3</v>
      </c>
      <c r="G306" s="3">
        <v>1.0000000000000001E-30</v>
      </c>
      <c r="H306" s="9">
        <f>AVERAGE('Init cond'!H$2:H$480)</f>
        <v>111.33847633916317</v>
      </c>
      <c r="I306" s="9">
        <v>1</v>
      </c>
      <c r="J306" s="3">
        <v>0</v>
      </c>
      <c r="K306" s="3">
        <v>0</v>
      </c>
      <c r="L306" s="3">
        <v>0</v>
      </c>
      <c r="M306" s="3">
        <v>0</v>
      </c>
      <c r="N306" s="3">
        <v>3.0000000000000001E-6</v>
      </c>
      <c r="O306" s="3">
        <v>5.0000000000000003E-10</v>
      </c>
    </row>
    <row r="307" spans="1:15" x14ac:dyDescent="0.35">
      <c r="A307">
        <v>305</v>
      </c>
      <c r="B307" s="41">
        <f t="shared" si="4"/>
        <v>-305</v>
      </c>
      <c r="C307" s="41">
        <v>0</v>
      </c>
      <c r="D307" s="41">
        <v>0</v>
      </c>
      <c r="E307" s="9">
        <v>23</v>
      </c>
      <c r="F307" s="9">
        <v>3</v>
      </c>
      <c r="G307" s="3">
        <v>1.0000000000000001E-30</v>
      </c>
      <c r="H307" s="9">
        <f>AVERAGE('Init cond'!H$2:H$480)</f>
        <v>111.33847633916317</v>
      </c>
      <c r="I307" s="9">
        <v>1</v>
      </c>
      <c r="J307" s="3">
        <v>0</v>
      </c>
      <c r="K307" s="3">
        <v>0</v>
      </c>
      <c r="L307" s="3">
        <v>0</v>
      </c>
      <c r="M307" s="3">
        <v>0</v>
      </c>
      <c r="N307" s="3">
        <v>3.0000000000000001E-6</v>
      </c>
      <c r="O307" s="3">
        <v>5.0000000000000003E-10</v>
      </c>
    </row>
    <row r="308" spans="1:15" x14ac:dyDescent="0.35">
      <c r="A308">
        <v>306</v>
      </c>
      <c r="B308" s="41">
        <f t="shared" si="4"/>
        <v>-306</v>
      </c>
      <c r="C308" s="41">
        <v>0</v>
      </c>
      <c r="D308" s="41">
        <v>0</v>
      </c>
      <c r="E308" s="9">
        <v>23</v>
      </c>
      <c r="F308" s="9">
        <v>3</v>
      </c>
      <c r="G308" s="3">
        <v>1.0000000000000001E-30</v>
      </c>
      <c r="H308" s="9">
        <f>AVERAGE('Init cond'!H$2:H$480)</f>
        <v>111.33847633916317</v>
      </c>
      <c r="I308" s="9">
        <v>1</v>
      </c>
      <c r="J308" s="3">
        <v>0</v>
      </c>
      <c r="K308" s="3">
        <v>0</v>
      </c>
      <c r="L308" s="3">
        <v>0</v>
      </c>
      <c r="M308" s="3">
        <v>0</v>
      </c>
      <c r="N308" s="3">
        <v>3.0000000000000001E-6</v>
      </c>
      <c r="O308" s="3">
        <v>5.0000000000000003E-10</v>
      </c>
    </row>
    <row r="309" spans="1:15" x14ac:dyDescent="0.35">
      <c r="A309">
        <v>307</v>
      </c>
      <c r="B309" s="41">
        <f t="shared" si="4"/>
        <v>-307</v>
      </c>
      <c r="C309" s="41">
        <v>0</v>
      </c>
      <c r="D309" s="41">
        <v>0</v>
      </c>
      <c r="E309" s="9">
        <v>23</v>
      </c>
      <c r="F309" s="9">
        <v>3</v>
      </c>
      <c r="G309" s="3">
        <v>1.0000000000000001E-30</v>
      </c>
      <c r="H309" s="9">
        <f>AVERAGE('Init cond'!H$2:H$480)</f>
        <v>111.33847633916317</v>
      </c>
      <c r="I309" s="9">
        <v>1</v>
      </c>
      <c r="J309" s="3">
        <v>0</v>
      </c>
      <c r="K309" s="3">
        <v>0</v>
      </c>
      <c r="L309" s="3">
        <v>0</v>
      </c>
      <c r="M309" s="3">
        <v>0</v>
      </c>
      <c r="N309" s="3">
        <v>3.0000000000000001E-6</v>
      </c>
      <c r="O309" s="3">
        <v>5.0000000000000003E-10</v>
      </c>
    </row>
    <row r="310" spans="1:15" x14ac:dyDescent="0.35">
      <c r="A310">
        <v>308</v>
      </c>
      <c r="B310" s="41">
        <f t="shared" si="4"/>
        <v>-308</v>
      </c>
      <c r="C310" s="41">
        <v>0</v>
      </c>
      <c r="D310" s="41">
        <v>0</v>
      </c>
      <c r="E310" s="9">
        <v>23</v>
      </c>
      <c r="F310" s="9">
        <v>3</v>
      </c>
      <c r="G310" s="3">
        <v>1.0000000000000001E-30</v>
      </c>
      <c r="H310" s="9">
        <f>AVERAGE('Init cond'!H$2:H$480)</f>
        <v>111.33847633916317</v>
      </c>
      <c r="I310" s="9">
        <v>1</v>
      </c>
      <c r="J310" s="3">
        <v>0</v>
      </c>
      <c r="K310" s="3">
        <v>0</v>
      </c>
      <c r="L310" s="3">
        <v>0</v>
      </c>
      <c r="M310" s="3">
        <v>0</v>
      </c>
      <c r="N310" s="3">
        <v>3.0000000000000001E-6</v>
      </c>
      <c r="O310" s="3">
        <v>5.0000000000000003E-10</v>
      </c>
    </row>
    <row r="311" spans="1:15" x14ac:dyDescent="0.35">
      <c r="A311">
        <v>309</v>
      </c>
      <c r="B311" s="41">
        <f t="shared" si="4"/>
        <v>-309</v>
      </c>
      <c r="C311" s="41">
        <v>0</v>
      </c>
      <c r="D311" s="41">
        <v>0</v>
      </c>
      <c r="E311" s="9">
        <v>23</v>
      </c>
      <c r="F311" s="9">
        <v>3</v>
      </c>
      <c r="G311" s="3">
        <v>1.0000000000000001E-30</v>
      </c>
      <c r="H311" s="9">
        <f>AVERAGE('Init cond'!H$2:H$480)</f>
        <v>111.33847633916317</v>
      </c>
      <c r="I311" s="9">
        <v>1</v>
      </c>
      <c r="J311" s="3">
        <v>0</v>
      </c>
      <c r="K311" s="3">
        <v>0</v>
      </c>
      <c r="L311" s="3">
        <v>0</v>
      </c>
      <c r="M311" s="3">
        <v>0</v>
      </c>
      <c r="N311" s="3">
        <v>3.0000000000000001E-6</v>
      </c>
      <c r="O311" s="3">
        <v>5.0000000000000003E-10</v>
      </c>
    </row>
    <row r="312" spans="1:15" x14ac:dyDescent="0.35">
      <c r="A312">
        <v>310</v>
      </c>
      <c r="B312" s="41">
        <f t="shared" si="4"/>
        <v>-310</v>
      </c>
      <c r="C312" s="41">
        <v>0</v>
      </c>
      <c r="D312" s="41">
        <v>0</v>
      </c>
      <c r="E312" s="9">
        <v>23</v>
      </c>
      <c r="F312" s="9">
        <v>3</v>
      </c>
      <c r="G312" s="3">
        <v>1.0000000000000001E-30</v>
      </c>
      <c r="H312" s="9">
        <f>AVERAGE('Init cond'!H$2:H$480)</f>
        <v>111.33847633916317</v>
      </c>
      <c r="I312" s="9">
        <v>1</v>
      </c>
      <c r="J312" s="3">
        <v>0</v>
      </c>
      <c r="K312" s="3">
        <v>0</v>
      </c>
      <c r="L312" s="3">
        <v>0</v>
      </c>
      <c r="M312" s="3">
        <v>0</v>
      </c>
      <c r="N312" s="3">
        <v>3.0000000000000001E-6</v>
      </c>
      <c r="O312" s="3">
        <v>5.0000000000000003E-10</v>
      </c>
    </row>
    <row r="313" spans="1:15" x14ac:dyDescent="0.35">
      <c r="A313">
        <v>311</v>
      </c>
      <c r="B313" s="41">
        <f t="shared" si="4"/>
        <v>-311</v>
      </c>
      <c r="C313" s="41">
        <v>0</v>
      </c>
      <c r="D313" s="41">
        <v>0</v>
      </c>
      <c r="E313" s="9">
        <v>23</v>
      </c>
      <c r="F313" s="9">
        <v>3</v>
      </c>
      <c r="G313" s="3">
        <v>1.0000000000000001E-30</v>
      </c>
      <c r="H313" s="9">
        <f>AVERAGE('Init cond'!H$2:H$480)</f>
        <v>111.33847633916317</v>
      </c>
      <c r="I313" s="9">
        <v>1</v>
      </c>
      <c r="J313" s="3">
        <v>0</v>
      </c>
      <c r="K313" s="3">
        <v>0</v>
      </c>
      <c r="L313" s="3">
        <v>0</v>
      </c>
      <c r="M313" s="3">
        <v>0</v>
      </c>
      <c r="N313" s="3">
        <v>3.0000000000000001E-6</v>
      </c>
      <c r="O313" s="3">
        <v>5.0000000000000003E-10</v>
      </c>
    </row>
    <row r="314" spans="1:15" x14ac:dyDescent="0.35">
      <c r="A314">
        <v>312</v>
      </c>
      <c r="B314" s="41">
        <f t="shared" si="4"/>
        <v>-312</v>
      </c>
      <c r="C314" s="41">
        <v>0</v>
      </c>
      <c r="D314" s="41">
        <v>0</v>
      </c>
      <c r="E314" s="9">
        <v>23</v>
      </c>
      <c r="F314" s="9">
        <v>3</v>
      </c>
      <c r="G314" s="3">
        <v>1.0000000000000001E-30</v>
      </c>
      <c r="H314" s="9">
        <f>AVERAGE('Init cond'!H$2:H$480)</f>
        <v>111.33847633916317</v>
      </c>
      <c r="I314" s="9">
        <v>1</v>
      </c>
      <c r="J314" s="3">
        <v>0</v>
      </c>
      <c r="K314" s="3">
        <v>0</v>
      </c>
      <c r="L314" s="3">
        <v>0</v>
      </c>
      <c r="M314" s="3">
        <v>0</v>
      </c>
      <c r="N314" s="3">
        <v>3.0000000000000001E-6</v>
      </c>
      <c r="O314" s="3">
        <v>5.0000000000000003E-10</v>
      </c>
    </row>
    <row r="315" spans="1:15" x14ac:dyDescent="0.35">
      <c r="A315">
        <v>313</v>
      </c>
      <c r="B315" s="41">
        <f t="shared" si="4"/>
        <v>-313</v>
      </c>
      <c r="C315" s="41">
        <v>0</v>
      </c>
      <c r="D315" s="41">
        <v>0</v>
      </c>
      <c r="E315" s="9">
        <v>23</v>
      </c>
      <c r="F315" s="9">
        <v>3</v>
      </c>
      <c r="G315" s="3">
        <v>1.0000000000000001E-30</v>
      </c>
      <c r="H315" s="9">
        <f>AVERAGE('Init cond'!H$2:H$480)</f>
        <v>111.33847633916317</v>
      </c>
      <c r="I315" s="9">
        <v>1</v>
      </c>
      <c r="J315" s="3">
        <v>0</v>
      </c>
      <c r="K315" s="3">
        <v>0</v>
      </c>
      <c r="L315" s="3">
        <v>0</v>
      </c>
      <c r="M315" s="3">
        <v>0</v>
      </c>
      <c r="N315" s="3">
        <v>3.0000000000000001E-6</v>
      </c>
      <c r="O315" s="3">
        <v>5.0000000000000003E-10</v>
      </c>
    </row>
    <row r="316" spans="1:15" x14ac:dyDescent="0.35">
      <c r="A316">
        <v>314</v>
      </c>
      <c r="B316" s="41">
        <f t="shared" si="4"/>
        <v>-314</v>
      </c>
      <c r="C316" s="41">
        <v>0</v>
      </c>
      <c r="D316" s="41">
        <v>0</v>
      </c>
      <c r="E316" s="9">
        <v>23</v>
      </c>
      <c r="F316" s="9">
        <v>3</v>
      </c>
      <c r="G316" s="3">
        <v>1.0000000000000001E-30</v>
      </c>
      <c r="H316" s="9">
        <f>AVERAGE('Init cond'!H$2:H$480)</f>
        <v>111.33847633916317</v>
      </c>
      <c r="I316" s="9">
        <v>1</v>
      </c>
      <c r="J316" s="3">
        <v>0</v>
      </c>
      <c r="K316" s="3">
        <v>0</v>
      </c>
      <c r="L316" s="3">
        <v>0</v>
      </c>
      <c r="M316" s="3">
        <v>0</v>
      </c>
      <c r="N316" s="3">
        <v>3.0000000000000001E-6</v>
      </c>
      <c r="O316" s="3">
        <v>5.0000000000000003E-10</v>
      </c>
    </row>
    <row r="317" spans="1:15" x14ac:dyDescent="0.35">
      <c r="A317">
        <v>315</v>
      </c>
      <c r="B317" s="41">
        <f t="shared" si="4"/>
        <v>-315</v>
      </c>
      <c r="C317" s="41">
        <v>0</v>
      </c>
      <c r="D317" s="41">
        <v>0</v>
      </c>
      <c r="E317" s="9">
        <v>23</v>
      </c>
      <c r="F317" s="9">
        <v>3</v>
      </c>
      <c r="G317" s="3">
        <v>1.0000000000000001E-30</v>
      </c>
      <c r="H317" s="9">
        <f>AVERAGE('Init cond'!H$2:H$480)</f>
        <v>111.33847633916317</v>
      </c>
      <c r="I317" s="9">
        <v>1</v>
      </c>
      <c r="J317" s="3">
        <v>0</v>
      </c>
      <c r="K317" s="3">
        <v>0</v>
      </c>
      <c r="L317" s="3">
        <v>0</v>
      </c>
      <c r="M317" s="3">
        <v>0</v>
      </c>
      <c r="N317" s="3">
        <v>3.0000000000000001E-6</v>
      </c>
      <c r="O317" s="3">
        <v>5.0000000000000003E-10</v>
      </c>
    </row>
    <row r="318" spans="1:15" x14ac:dyDescent="0.35">
      <c r="A318">
        <v>316</v>
      </c>
      <c r="B318" s="41">
        <f t="shared" si="4"/>
        <v>-316</v>
      </c>
      <c r="C318" s="41">
        <v>0</v>
      </c>
      <c r="D318" s="41">
        <v>0</v>
      </c>
      <c r="E318" s="9">
        <v>23</v>
      </c>
      <c r="F318" s="9">
        <v>3</v>
      </c>
      <c r="G318" s="3">
        <v>1.0000000000000001E-30</v>
      </c>
      <c r="H318" s="9">
        <f>AVERAGE('Init cond'!H$2:H$480)</f>
        <v>111.33847633916317</v>
      </c>
      <c r="I318" s="9">
        <v>1</v>
      </c>
      <c r="J318" s="3">
        <v>0</v>
      </c>
      <c r="K318" s="3">
        <v>0</v>
      </c>
      <c r="L318" s="3">
        <v>0</v>
      </c>
      <c r="M318" s="3">
        <v>0</v>
      </c>
      <c r="N318" s="3">
        <v>3.0000000000000001E-6</v>
      </c>
      <c r="O318" s="3">
        <v>5.0000000000000003E-10</v>
      </c>
    </row>
    <row r="319" spans="1:15" x14ac:dyDescent="0.35">
      <c r="A319">
        <v>317</v>
      </c>
      <c r="B319" s="41">
        <f t="shared" si="4"/>
        <v>-317</v>
      </c>
      <c r="C319" s="41">
        <v>0</v>
      </c>
      <c r="D319" s="41">
        <v>0</v>
      </c>
      <c r="E319" s="9">
        <v>23</v>
      </c>
      <c r="F319" s="9">
        <v>3</v>
      </c>
      <c r="G319" s="3">
        <v>1.0000000000000001E-30</v>
      </c>
      <c r="H319" s="9">
        <f>AVERAGE('Init cond'!H$2:H$480)</f>
        <v>111.33847633916317</v>
      </c>
      <c r="I319" s="9">
        <v>1</v>
      </c>
      <c r="J319" s="3">
        <v>0</v>
      </c>
      <c r="K319" s="3">
        <v>0</v>
      </c>
      <c r="L319" s="3">
        <v>0</v>
      </c>
      <c r="M319" s="3">
        <v>0</v>
      </c>
      <c r="N319" s="3">
        <v>3.0000000000000001E-6</v>
      </c>
      <c r="O319" s="3">
        <v>5.0000000000000003E-10</v>
      </c>
    </row>
    <row r="320" spans="1:15" x14ac:dyDescent="0.35">
      <c r="A320">
        <v>318</v>
      </c>
      <c r="B320" s="41">
        <f t="shared" si="4"/>
        <v>-318</v>
      </c>
      <c r="C320" s="41">
        <v>0</v>
      </c>
      <c r="D320" s="41">
        <v>0</v>
      </c>
      <c r="E320" s="9">
        <v>23</v>
      </c>
      <c r="F320" s="9">
        <v>3</v>
      </c>
      <c r="G320" s="3">
        <v>1.0000000000000001E-30</v>
      </c>
      <c r="H320" s="9">
        <f>AVERAGE('Init cond'!H$2:H$480)</f>
        <v>111.33847633916317</v>
      </c>
      <c r="I320" s="9">
        <v>1</v>
      </c>
      <c r="J320" s="3">
        <v>0</v>
      </c>
      <c r="K320" s="3">
        <v>0</v>
      </c>
      <c r="L320" s="3">
        <v>0</v>
      </c>
      <c r="M320" s="3">
        <v>0</v>
      </c>
      <c r="N320" s="3">
        <v>3.0000000000000001E-6</v>
      </c>
      <c r="O320" s="3">
        <v>5.0000000000000003E-10</v>
      </c>
    </row>
    <row r="321" spans="1:15" x14ac:dyDescent="0.35">
      <c r="A321">
        <v>319</v>
      </c>
      <c r="B321" s="41">
        <f t="shared" si="4"/>
        <v>-319</v>
      </c>
      <c r="C321" s="41">
        <v>0</v>
      </c>
      <c r="D321" s="41">
        <v>0</v>
      </c>
      <c r="E321" s="9">
        <v>23</v>
      </c>
      <c r="F321" s="9">
        <v>3</v>
      </c>
      <c r="G321" s="3">
        <v>1.0000000000000001E-30</v>
      </c>
      <c r="H321" s="9">
        <f>AVERAGE('Init cond'!H$2:H$480)</f>
        <v>111.33847633916317</v>
      </c>
      <c r="I321" s="9">
        <v>1</v>
      </c>
      <c r="J321" s="3">
        <v>0</v>
      </c>
      <c r="K321" s="3">
        <v>0</v>
      </c>
      <c r="L321" s="3">
        <v>0</v>
      </c>
      <c r="M321" s="3">
        <v>0</v>
      </c>
      <c r="N321" s="3">
        <v>3.0000000000000001E-6</v>
      </c>
      <c r="O321" s="3">
        <v>5.0000000000000003E-10</v>
      </c>
    </row>
    <row r="322" spans="1:15" x14ac:dyDescent="0.35">
      <c r="A322">
        <v>320</v>
      </c>
      <c r="B322" s="41">
        <f t="shared" si="4"/>
        <v>-320</v>
      </c>
      <c r="C322" s="41">
        <v>0</v>
      </c>
      <c r="D322" s="41">
        <v>0</v>
      </c>
      <c r="E322" s="9">
        <v>23</v>
      </c>
      <c r="F322" s="9">
        <v>3</v>
      </c>
      <c r="G322" s="3">
        <v>1.0000000000000001E-30</v>
      </c>
      <c r="H322" s="9">
        <f>AVERAGE('Init cond'!H$2:H$480)</f>
        <v>111.33847633916317</v>
      </c>
      <c r="I322" s="9">
        <v>1</v>
      </c>
      <c r="J322" s="3">
        <v>0</v>
      </c>
      <c r="K322" s="3">
        <v>0</v>
      </c>
      <c r="L322" s="3">
        <v>0</v>
      </c>
      <c r="M322" s="3">
        <v>0</v>
      </c>
      <c r="N322" s="3">
        <v>3.0000000000000001E-6</v>
      </c>
      <c r="O322" s="3">
        <v>5.0000000000000003E-10</v>
      </c>
    </row>
    <row r="323" spans="1:15" x14ac:dyDescent="0.35">
      <c r="A323">
        <v>321</v>
      </c>
      <c r="B323" s="41">
        <f t="shared" si="4"/>
        <v>-321</v>
      </c>
      <c r="C323" s="41">
        <v>0</v>
      </c>
      <c r="D323" s="41">
        <v>0</v>
      </c>
      <c r="E323" s="9">
        <v>23</v>
      </c>
      <c r="F323" s="9">
        <v>3</v>
      </c>
      <c r="G323" s="3">
        <v>1.0000000000000001E-30</v>
      </c>
      <c r="H323" s="9">
        <f>AVERAGE('Init cond'!H$2:H$480)</f>
        <v>111.33847633916317</v>
      </c>
      <c r="I323" s="9">
        <v>1</v>
      </c>
      <c r="J323" s="3">
        <v>0</v>
      </c>
      <c r="K323" s="3">
        <v>0</v>
      </c>
      <c r="L323" s="3">
        <v>0</v>
      </c>
      <c r="M323" s="3">
        <v>0</v>
      </c>
      <c r="N323" s="3">
        <v>3.0000000000000001E-6</v>
      </c>
      <c r="O323" s="3">
        <v>5.0000000000000003E-10</v>
      </c>
    </row>
    <row r="324" spans="1:15" x14ac:dyDescent="0.35">
      <c r="A324">
        <v>322</v>
      </c>
      <c r="B324" s="41">
        <f t="shared" ref="B324:B387" si="5">-A324</f>
        <v>-322</v>
      </c>
      <c r="C324" s="41">
        <v>0</v>
      </c>
      <c r="D324" s="41">
        <v>0</v>
      </c>
      <c r="E324" s="9">
        <v>23</v>
      </c>
      <c r="F324" s="9">
        <v>3</v>
      </c>
      <c r="G324" s="3">
        <v>1.0000000000000001E-30</v>
      </c>
      <c r="H324" s="9">
        <f>AVERAGE('Init cond'!H$2:H$480)</f>
        <v>111.33847633916317</v>
      </c>
      <c r="I324" s="9">
        <v>1</v>
      </c>
      <c r="J324" s="3">
        <v>0</v>
      </c>
      <c r="K324" s="3">
        <v>0</v>
      </c>
      <c r="L324" s="3">
        <v>0</v>
      </c>
      <c r="M324" s="3">
        <v>0</v>
      </c>
      <c r="N324" s="3">
        <v>3.0000000000000001E-6</v>
      </c>
      <c r="O324" s="3">
        <v>5.0000000000000003E-10</v>
      </c>
    </row>
    <row r="325" spans="1:15" x14ac:dyDescent="0.35">
      <c r="A325">
        <v>323</v>
      </c>
      <c r="B325" s="41">
        <f t="shared" si="5"/>
        <v>-323</v>
      </c>
      <c r="C325" s="41">
        <v>0</v>
      </c>
      <c r="D325" s="41">
        <v>0</v>
      </c>
      <c r="E325" s="9">
        <v>23</v>
      </c>
      <c r="F325" s="9">
        <v>3</v>
      </c>
      <c r="G325" s="3">
        <v>1.0000000000000001E-30</v>
      </c>
      <c r="H325" s="9">
        <f>AVERAGE('Init cond'!H$2:H$480)</f>
        <v>111.33847633916317</v>
      </c>
      <c r="I325" s="9">
        <v>1</v>
      </c>
      <c r="J325" s="3">
        <v>0</v>
      </c>
      <c r="K325" s="3">
        <v>0</v>
      </c>
      <c r="L325" s="3">
        <v>0</v>
      </c>
      <c r="M325" s="3">
        <v>0</v>
      </c>
      <c r="N325" s="3">
        <v>3.0000000000000001E-6</v>
      </c>
      <c r="O325" s="3">
        <v>5.0000000000000003E-10</v>
      </c>
    </row>
    <row r="326" spans="1:15" x14ac:dyDescent="0.35">
      <c r="A326">
        <v>324</v>
      </c>
      <c r="B326" s="41">
        <f t="shared" si="5"/>
        <v>-324</v>
      </c>
      <c r="C326" s="41">
        <v>0</v>
      </c>
      <c r="D326" s="41">
        <v>0</v>
      </c>
      <c r="E326" s="9">
        <v>23</v>
      </c>
      <c r="F326" s="9">
        <v>3</v>
      </c>
      <c r="G326" s="3">
        <v>1.0000000000000001E-30</v>
      </c>
      <c r="H326" s="9">
        <f>AVERAGE('Init cond'!H$2:H$480)</f>
        <v>111.33847633916317</v>
      </c>
      <c r="I326" s="9">
        <v>1</v>
      </c>
      <c r="J326" s="3">
        <v>0</v>
      </c>
      <c r="K326" s="3">
        <v>0</v>
      </c>
      <c r="L326" s="3">
        <v>0</v>
      </c>
      <c r="M326" s="3">
        <v>0</v>
      </c>
      <c r="N326" s="3">
        <v>3.0000000000000001E-6</v>
      </c>
      <c r="O326" s="3">
        <v>5.0000000000000003E-10</v>
      </c>
    </row>
    <row r="327" spans="1:15" x14ac:dyDescent="0.35">
      <c r="A327">
        <v>325</v>
      </c>
      <c r="B327" s="41">
        <f t="shared" si="5"/>
        <v>-325</v>
      </c>
      <c r="C327" s="41">
        <v>0</v>
      </c>
      <c r="D327" s="41">
        <v>0</v>
      </c>
      <c r="E327" s="9">
        <v>23</v>
      </c>
      <c r="F327" s="9">
        <v>3</v>
      </c>
      <c r="G327" s="3">
        <v>1.0000000000000001E-30</v>
      </c>
      <c r="H327" s="9">
        <f>AVERAGE('Init cond'!H$2:H$480)</f>
        <v>111.33847633916317</v>
      </c>
      <c r="I327" s="9">
        <v>1</v>
      </c>
      <c r="J327" s="3">
        <v>0</v>
      </c>
      <c r="K327" s="3">
        <v>0</v>
      </c>
      <c r="L327" s="3">
        <v>0</v>
      </c>
      <c r="M327" s="3">
        <v>0</v>
      </c>
      <c r="N327" s="3">
        <v>3.0000000000000001E-6</v>
      </c>
      <c r="O327" s="3">
        <v>5.0000000000000003E-10</v>
      </c>
    </row>
    <row r="328" spans="1:15" x14ac:dyDescent="0.35">
      <c r="A328">
        <v>326</v>
      </c>
      <c r="B328" s="41">
        <f t="shared" si="5"/>
        <v>-326</v>
      </c>
      <c r="C328" s="41">
        <v>0</v>
      </c>
      <c r="D328" s="41">
        <v>0</v>
      </c>
      <c r="E328" s="9">
        <v>23</v>
      </c>
      <c r="F328" s="9">
        <v>3</v>
      </c>
      <c r="G328" s="3">
        <v>1.0000000000000001E-30</v>
      </c>
      <c r="H328" s="9">
        <f>AVERAGE('Init cond'!H$2:H$480)</f>
        <v>111.33847633916317</v>
      </c>
      <c r="I328" s="9">
        <v>1</v>
      </c>
      <c r="J328" s="3">
        <v>0</v>
      </c>
      <c r="K328" s="3">
        <v>0</v>
      </c>
      <c r="L328" s="3">
        <v>0</v>
      </c>
      <c r="M328" s="3">
        <v>0</v>
      </c>
      <c r="N328" s="3">
        <v>3.0000000000000001E-6</v>
      </c>
      <c r="O328" s="3">
        <v>5.0000000000000003E-10</v>
      </c>
    </row>
    <row r="329" spans="1:15" x14ac:dyDescent="0.35">
      <c r="A329">
        <v>327</v>
      </c>
      <c r="B329" s="41">
        <f t="shared" si="5"/>
        <v>-327</v>
      </c>
      <c r="C329" s="41">
        <v>0</v>
      </c>
      <c r="D329" s="41">
        <v>0</v>
      </c>
      <c r="E329" s="9">
        <v>23</v>
      </c>
      <c r="F329" s="9">
        <v>3</v>
      </c>
      <c r="G329" s="3">
        <v>1.0000000000000001E-30</v>
      </c>
      <c r="H329" s="9">
        <f>AVERAGE('Init cond'!H$2:H$480)</f>
        <v>111.33847633916317</v>
      </c>
      <c r="I329" s="9">
        <v>1</v>
      </c>
      <c r="J329" s="3">
        <v>0</v>
      </c>
      <c r="K329" s="3">
        <v>0</v>
      </c>
      <c r="L329" s="3">
        <v>0</v>
      </c>
      <c r="M329" s="3">
        <v>0</v>
      </c>
      <c r="N329" s="3">
        <v>3.0000000000000001E-6</v>
      </c>
      <c r="O329" s="3">
        <v>5.0000000000000003E-10</v>
      </c>
    </row>
    <row r="330" spans="1:15" x14ac:dyDescent="0.35">
      <c r="A330">
        <v>328</v>
      </c>
      <c r="B330" s="41">
        <f t="shared" si="5"/>
        <v>-328</v>
      </c>
      <c r="C330" s="41">
        <v>0</v>
      </c>
      <c r="D330" s="41">
        <v>0</v>
      </c>
      <c r="E330" s="9">
        <v>23</v>
      </c>
      <c r="F330" s="9">
        <v>3</v>
      </c>
      <c r="G330" s="3">
        <v>1.0000000000000001E-30</v>
      </c>
      <c r="H330" s="9">
        <f>AVERAGE('Init cond'!H$2:H$480)</f>
        <v>111.33847633916317</v>
      </c>
      <c r="I330" s="9">
        <v>1</v>
      </c>
      <c r="J330" s="3">
        <v>0</v>
      </c>
      <c r="K330" s="3">
        <v>0</v>
      </c>
      <c r="L330" s="3">
        <v>0</v>
      </c>
      <c r="M330" s="3">
        <v>0</v>
      </c>
      <c r="N330" s="3">
        <v>3.0000000000000001E-6</v>
      </c>
      <c r="O330" s="3">
        <v>5.0000000000000003E-10</v>
      </c>
    </row>
    <row r="331" spans="1:15" x14ac:dyDescent="0.35">
      <c r="A331">
        <v>329</v>
      </c>
      <c r="B331" s="41">
        <f t="shared" si="5"/>
        <v>-329</v>
      </c>
      <c r="C331" s="41">
        <v>0</v>
      </c>
      <c r="D331" s="41">
        <v>0</v>
      </c>
      <c r="E331" s="9">
        <v>23</v>
      </c>
      <c r="F331" s="9">
        <v>3</v>
      </c>
      <c r="G331" s="3">
        <v>1.0000000000000001E-30</v>
      </c>
      <c r="H331" s="9">
        <f>AVERAGE('Init cond'!H$2:H$480)</f>
        <v>111.33847633916317</v>
      </c>
      <c r="I331" s="9">
        <v>1</v>
      </c>
      <c r="J331" s="3">
        <v>0</v>
      </c>
      <c r="K331" s="3">
        <v>0</v>
      </c>
      <c r="L331" s="3">
        <v>0</v>
      </c>
      <c r="M331" s="3">
        <v>0</v>
      </c>
      <c r="N331" s="3">
        <v>3.0000000000000001E-6</v>
      </c>
      <c r="O331" s="3">
        <v>5.0000000000000003E-10</v>
      </c>
    </row>
    <row r="332" spans="1:15" x14ac:dyDescent="0.35">
      <c r="A332">
        <v>330</v>
      </c>
      <c r="B332" s="41">
        <f t="shared" si="5"/>
        <v>-330</v>
      </c>
      <c r="C332" s="41">
        <v>0</v>
      </c>
      <c r="D332" s="41">
        <v>0</v>
      </c>
      <c r="E332" s="9">
        <v>23</v>
      </c>
      <c r="F332" s="9">
        <v>3</v>
      </c>
      <c r="G332" s="3">
        <v>1.0000000000000001E-30</v>
      </c>
      <c r="H332" s="9">
        <f>AVERAGE('Init cond'!H$2:H$480)</f>
        <v>111.33847633916317</v>
      </c>
      <c r="I332" s="9">
        <v>1</v>
      </c>
      <c r="J332" s="3">
        <v>0</v>
      </c>
      <c r="K332" s="3">
        <v>0</v>
      </c>
      <c r="L332" s="3">
        <v>0</v>
      </c>
      <c r="M332" s="3">
        <v>0</v>
      </c>
      <c r="N332" s="3">
        <v>3.0000000000000001E-6</v>
      </c>
      <c r="O332" s="3">
        <v>5.0000000000000003E-10</v>
      </c>
    </row>
    <row r="333" spans="1:15" x14ac:dyDescent="0.35">
      <c r="A333">
        <v>331</v>
      </c>
      <c r="B333" s="41">
        <f t="shared" si="5"/>
        <v>-331</v>
      </c>
      <c r="C333" s="41">
        <v>0</v>
      </c>
      <c r="D333" s="41">
        <v>0</v>
      </c>
      <c r="E333" s="9">
        <v>23</v>
      </c>
      <c r="F333" s="9">
        <v>3</v>
      </c>
      <c r="G333" s="3">
        <v>1.0000000000000001E-30</v>
      </c>
      <c r="H333" s="9">
        <f>AVERAGE('Init cond'!H$2:H$480)</f>
        <v>111.33847633916317</v>
      </c>
      <c r="I333" s="9">
        <v>1</v>
      </c>
      <c r="J333" s="3">
        <v>0</v>
      </c>
      <c r="K333" s="3">
        <v>0</v>
      </c>
      <c r="L333" s="3">
        <v>0</v>
      </c>
      <c r="M333" s="3">
        <v>0</v>
      </c>
      <c r="N333" s="3">
        <v>3.0000000000000001E-6</v>
      </c>
      <c r="O333" s="3">
        <v>5.0000000000000003E-10</v>
      </c>
    </row>
    <row r="334" spans="1:15" x14ac:dyDescent="0.35">
      <c r="A334">
        <v>332</v>
      </c>
      <c r="B334" s="41">
        <f t="shared" si="5"/>
        <v>-332</v>
      </c>
      <c r="C334" s="41">
        <v>0</v>
      </c>
      <c r="D334" s="41">
        <v>0</v>
      </c>
      <c r="E334" s="9">
        <v>23</v>
      </c>
      <c r="F334" s="9">
        <v>3</v>
      </c>
      <c r="G334" s="3">
        <v>1.0000000000000001E-30</v>
      </c>
      <c r="H334" s="9">
        <f>AVERAGE('Init cond'!H$2:H$480)</f>
        <v>111.33847633916317</v>
      </c>
      <c r="I334" s="9">
        <v>1</v>
      </c>
      <c r="J334" s="3">
        <v>0</v>
      </c>
      <c r="K334" s="3">
        <v>0</v>
      </c>
      <c r="L334" s="3">
        <v>0</v>
      </c>
      <c r="M334" s="3">
        <v>0</v>
      </c>
      <c r="N334" s="3">
        <v>3.0000000000000001E-6</v>
      </c>
      <c r="O334" s="3">
        <v>5.0000000000000003E-10</v>
      </c>
    </row>
    <row r="335" spans="1:15" x14ac:dyDescent="0.35">
      <c r="A335">
        <v>333</v>
      </c>
      <c r="B335" s="41">
        <f t="shared" si="5"/>
        <v>-333</v>
      </c>
      <c r="C335" s="41">
        <v>0</v>
      </c>
      <c r="D335" s="41">
        <v>0</v>
      </c>
      <c r="E335" s="9">
        <v>23</v>
      </c>
      <c r="F335" s="9">
        <v>3</v>
      </c>
      <c r="G335" s="3">
        <v>1.0000000000000001E-30</v>
      </c>
      <c r="H335" s="9">
        <f>AVERAGE('Init cond'!H$2:H$480)</f>
        <v>111.33847633916317</v>
      </c>
      <c r="I335" s="9">
        <v>1</v>
      </c>
      <c r="J335" s="3">
        <v>0</v>
      </c>
      <c r="K335" s="3">
        <v>0</v>
      </c>
      <c r="L335" s="3">
        <v>0</v>
      </c>
      <c r="M335" s="3">
        <v>0</v>
      </c>
      <c r="N335" s="3">
        <v>3.0000000000000001E-6</v>
      </c>
      <c r="O335" s="3">
        <v>5.0000000000000003E-10</v>
      </c>
    </row>
    <row r="336" spans="1:15" x14ac:dyDescent="0.35">
      <c r="A336">
        <v>334</v>
      </c>
      <c r="B336" s="41">
        <f t="shared" si="5"/>
        <v>-334</v>
      </c>
      <c r="C336" s="41">
        <v>0</v>
      </c>
      <c r="D336" s="41">
        <v>0</v>
      </c>
      <c r="E336" s="9">
        <v>23</v>
      </c>
      <c r="F336" s="9">
        <v>3</v>
      </c>
      <c r="G336" s="3">
        <v>1.0000000000000001E-30</v>
      </c>
      <c r="H336" s="9">
        <f>AVERAGE('Init cond'!H$2:H$480)</f>
        <v>111.33847633916317</v>
      </c>
      <c r="I336" s="9">
        <v>1</v>
      </c>
      <c r="J336" s="3">
        <v>0</v>
      </c>
      <c r="K336" s="3">
        <v>0</v>
      </c>
      <c r="L336" s="3">
        <v>0</v>
      </c>
      <c r="M336" s="3">
        <v>0</v>
      </c>
      <c r="N336" s="3">
        <v>3.0000000000000001E-6</v>
      </c>
      <c r="O336" s="3">
        <v>5.0000000000000003E-10</v>
      </c>
    </row>
    <row r="337" spans="1:15" x14ac:dyDescent="0.35">
      <c r="A337">
        <v>335</v>
      </c>
      <c r="B337" s="41">
        <f t="shared" si="5"/>
        <v>-335</v>
      </c>
      <c r="C337" s="41">
        <v>0</v>
      </c>
      <c r="D337" s="41">
        <v>0</v>
      </c>
      <c r="E337" s="9">
        <v>23</v>
      </c>
      <c r="F337" s="9">
        <v>3</v>
      </c>
      <c r="G337" s="3">
        <v>1.0000000000000001E-30</v>
      </c>
      <c r="H337" s="9">
        <f>AVERAGE('Init cond'!H$2:H$480)</f>
        <v>111.33847633916317</v>
      </c>
      <c r="I337" s="9">
        <v>1</v>
      </c>
      <c r="J337" s="3">
        <v>0</v>
      </c>
      <c r="K337" s="3">
        <v>0</v>
      </c>
      <c r="L337" s="3">
        <v>0</v>
      </c>
      <c r="M337" s="3">
        <v>0</v>
      </c>
      <c r="N337" s="3">
        <v>3.0000000000000001E-6</v>
      </c>
      <c r="O337" s="3">
        <v>5.0000000000000003E-10</v>
      </c>
    </row>
    <row r="338" spans="1:15" x14ac:dyDescent="0.35">
      <c r="A338">
        <v>336</v>
      </c>
      <c r="B338" s="41">
        <f t="shared" si="5"/>
        <v>-336</v>
      </c>
      <c r="C338" s="41">
        <v>0</v>
      </c>
      <c r="D338" s="41">
        <v>0</v>
      </c>
      <c r="E338" s="9">
        <v>23</v>
      </c>
      <c r="F338" s="9">
        <v>3</v>
      </c>
      <c r="G338" s="3">
        <v>1.0000000000000001E-30</v>
      </c>
      <c r="H338" s="9">
        <f>AVERAGE('Init cond'!H$2:H$480)</f>
        <v>111.33847633916317</v>
      </c>
      <c r="I338" s="9">
        <v>1</v>
      </c>
      <c r="J338" s="3">
        <v>0</v>
      </c>
      <c r="K338" s="3">
        <v>0</v>
      </c>
      <c r="L338" s="3">
        <v>0</v>
      </c>
      <c r="M338" s="3">
        <v>0</v>
      </c>
      <c r="N338" s="3">
        <v>3.0000000000000001E-6</v>
      </c>
      <c r="O338" s="3">
        <v>5.0000000000000003E-10</v>
      </c>
    </row>
    <row r="339" spans="1:15" x14ac:dyDescent="0.35">
      <c r="A339">
        <v>337</v>
      </c>
      <c r="B339" s="41">
        <f t="shared" si="5"/>
        <v>-337</v>
      </c>
      <c r="C339" s="41">
        <v>0</v>
      </c>
      <c r="D339" s="41">
        <v>0</v>
      </c>
      <c r="E339" s="9">
        <v>23</v>
      </c>
      <c r="F339" s="9">
        <v>3</v>
      </c>
      <c r="G339" s="3">
        <v>1.0000000000000001E-30</v>
      </c>
      <c r="H339" s="9">
        <f>AVERAGE('Init cond'!H$2:H$480)</f>
        <v>111.33847633916317</v>
      </c>
      <c r="I339" s="9">
        <v>1</v>
      </c>
      <c r="J339" s="3">
        <v>0</v>
      </c>
      <c r="K339" s="3">
        <v>0</v>
      </c>
      <c r="L339" s="3">
        <v>0</v>
      </c>
      <c r="M339" s="3">
        <v>0</v>
      </c>
      <c r="N339" s="3">
        <v>3.0000000000000001E-6</v>
      </c>
      <c r="O339" s="3">
        <v>5.0000000000000003E-10</v>
      </c>
    </row>
    <row r="340" spans="1:15" x14ac:dyDescent="0.35">
      <c r="A340">
        <v>338</v>
      </c>
      <c r="B340" s="41">
        <f t="shared" si="5"/>
        <v>-338</v>
      </c>
      <c r="C340" s="41">
        <v>0</v>
      </c>
      <c r="D340" s="41">
        <v>0</v>
      </c>
      <c r="E340" s="9">
        <v>23</v>
      </c>
      <c r="F340" s="9">
        <v>3</v>
      </c>
      <c r="G340" s="3">
        <v>1.0000000000000001E-30</v>
      </c>
      <c r="H340" s="9">
        <f>AVERAGE('Init cond'!H$2:H$480)</f>
        <v>111.33847633916317</v>
      </c>
      <c r="I340" s="9">
        <v>1</v>
      </c>
      <c r="J340" s="3">
        <v>0</v>
      </c>
      <c r="K340" s="3">
        <v>0</v>
      </c>
      <c r="L340" s="3">
        <v>0</v>
      </c>
      <c r="M340" s="3">
        <v>0</v>
      </c>
      <c r="N340" s="3">
        <v>3.0000000000000001E-6</v>
      </c>
      <c r="O340" s="3">
        <v>5.0000000000000003E-10</v>
      </c>
    </row>
    <row r="341" spans="1:15" x14ac:dyDescent="0.35">
      <c r="A341">
        <v>339</v>
      </c>
      <c r="B341" s="41">
        <f t="shared" si="5"/>
        <v>-339</v>
      </c>
      <c r="C341" s="41">
        <v>0</v>
      </c>
      <c r="D341" s="41">
        <v>0</v>
      </c>
      <c r="E341" s="9">
        <v>23</v>
      </c>
      <c r="F341" s="9">
        <v>3</v>
      </c>
      <c r="G341" s="3">
        <v>1.0000000000000001E-30</v>
      </c>
      <c r="H341" s="9">
        <f>AVERAGE('Init cond'!H$2:H$480)</f>
        <v>111.33847633916317</v>
      </c>
      <c r="I341" s="9">
        <v>1</v>
      </c>
      <c r="J341" s="3">
        <v>0</v>
      </c>
      <c r="K341" s="3">
        <v>0</v>
      </c>
      <c r="L341" s="3">
        <v>0</v>
      </c>
      <c r="M341" s="3">
        <v>0</v>
      </c>
      <c r="N341" s="3">
        <v>3.0000000000000001E-6</v>
      </c>
      <c r="O341" s="3">
        <v>5.0000000000000003E-10</v>
      </c>
    </row>
    <row r="342" spans="1:15" x14ac:dyDescent="0.35">
      <c r="A342">
        <v>340</v>
      </c>
      <c r="B342" s="41">
        <f t="shared" si="5"/>
        <v>-340</v>
      </c>
      <c r="C342" s="41">
        <v>0</v>
      </c>
      <c r="D342" s="41">
        <v>0</v>
      </c>
      <c r="E342" s="9">
        <v>23</v>
      </c>
      <c r="F342" s="9">
        <v>3</v>
      </c>
      <c r="G342" s="3">
        <v>1.0000000000000001E-30</v>
      </c>
      <c r="H342" s="9">
        <f>AVERAGE('Init cond'!H$2:H$480)</f>
        <v>111.33847633916317</v>
      </c>
      <c r="I342" s="9">
        <v>1</v>
      </c>
      <c r="J342" s="3">
        <v>0</v>
      </c>
      <c r="K342" s="3">
        <v>0</v>
      </c>
      <c r="L342" s="3">
        <v>0</v>
      </c>
      <c r="M342" s="3">
        <v>0</v>
      </c>
      <c r="N342" s="3">
        <v>3.0000000000000001E-6</v>
      </c>
      <c r="O342" s="3">
        <v>5.0000000000000003E-10</v>
      </c>
    </row>
    <row r="343" spans="1:15" x14ac:dyDescent="0.35">
      <c r="A343">
        <v>341</v>
      </c>
      <c r="B343" s="41">
        <f t="shared" si="5"/>
        <v>-341</v>
      </c>
      <c r="C343" s="41">
        <v>0</v>
      </c>
      <c r="D343" s="41">
        <v>0</v>
      </c>
      <c r="E343" s="9">
        <v>23</v>
      </c>
      <c r="F343" s="9">
        <v>3</v>
      </c>
      <c r="G343" s="3">
        <v>1.0000000000000001E-30</v>
      </c>
      <c r="H343" s="9">
        <f>AVERAGE('Init cond'!H$2:H$480)</f>
        <v>111.33847633916317</v>
      </c>
      <c r="I343" s="9">
        <v>1</v>
      </c>
      <c r="J343" s="3">
        <v>0</v>
      </c>
      <c r="K343" s="3">
        <v>0</v>
      </c>
      <c r="L343" s="3">
        <v>0</v>
      </c>
      <c r="M343" s="3">
        <v>0</v>
      </c>
      <c r="N343" s="3">
        <v>3.0000000000000001E-6</v>
      </c>
      <c r="O343" s="3">
        <v>5.0000000000000003E-10</v>
      </c>
    </row>
    <row r="344" spans="1:15" x14ac:dyDescent="0.35">
      <c r="A344">
        <v>342</v>
      </c>
      <c r="B344" s="41">
        <f t="shared" si="5"/>
        <v>-342</v>
      </c>
      <c r="C344" s="41">
        <v>0</v>
      </c>
      <c r="D344" s="41">
        <v>0</v>
      </c>
      <c r="E344" s="9">
        <v>23</v>
      </c>
      <c r="F344" s="9">
        <v>3</v>
      </c>
      <c r="G344" s="3">
        <v>1.0000000000000001E-30</v>
      </c>
      <c r="H344" s="9">
        <f>AVERAGE('Init cond'!H$2:H$480)</f>
        <v>111.33847633916317</v>
      </c>
      <c r="I344" s="9">
        <v>1</v>
      </c>
      <c r="J344" s="3">
        <v>0</v>
      </c>
      <c r="K344" s="3">
        <v>0</v>
      </c>
      <c r="L344" s="3">
        <v>0</v>
      </c>
      <c r="M344" s="3">
        <v>0</v>
      </c>
      <c r="N344" s="3">
        <v>3.0000000000000001E-6</v>
      </c>
      <c r="O344" s="3">
        <v>5.0000000000000003E-10</v>
      </c>
    </row>
    <row r="345" spans="1:15" x14ac:dyDescent="0.35">
      <c r="A345">
        <v>343</v>
      </c>
      <c r="B345" s="41">
        <f t="shared" si="5"/>
        <v>-343</v>
      </c>
      <c r="C345" s="41">
        <v>0</v>
      </c>
      <c r="D345" s="41">
        <v>0</v>
      </c>
      <c r="E345" s="9">
        <v>23</v>
      </c>
      <c r="F345" s="9">
        <v>3</v>
      </c>
      <c r="G345" s="3">
        <v>1.0000000000000001E-30</v>
      </c>
      <c r="H345" s="9">
        <f>AVERAGE('Init cond'!H$2:H$480)</f>
        <v>111.33847633916317</v>
      </c>
      <c r="I345" s="9">
        <v>1</v>
      </c>
      <c r="J345" s="3">
        <v>0</v>
      </c>
      <c r="K345" s="3">
        <v>0</v>
      </c>
      <c r="L345" s="3">
        <v>0</v>
      </c>
      <c r="M345" s="3">
        <v>0</v>
      </c>
      <c r="N345" s="3">
        <v>3.0000000000000001E-6</v>
      </c>
      <c r="O345" s="3">
        <v>5.0000000000000003E-10</v>
      </c>
    </row>
    <row r="346" spans="1:15" x14ac:dyDescent="0.35">
      <c r="A346">
        <v>344</v>
      </c>
      <c r="B346" s="41">
        <f t="shared" si="5"/>
        <v>-344</v>
      </c>
      <c r="C346" s="41">
        <v>0</v>
      </c>
      <c r="D346" s="41">
        <v>0</v>
      </c>
      <c r="E346" s="9">
        <v>23</v>
      </c>
      <c r="F346" s="9">
        <v>3</v>
      </c>
      <c r="G346" s="3">
        <v>1.0000000000000001E-30</v>
      </c>
      <c r="H346" s="9">
        <f>AVERAGE('Init cond'!H$2:H$480)</f>
        <v>111.33847633916317</v>
      </c>
      <c r="I346" s="9">
        <v>1</v>
      </c>
      <c r="J346" s="3">
        <v>0</v>
      </c>
      <c r="K346" s="3">
        <v>0</v>
      </c>
      <c r="L346" s="3">
        <v>0</v>
      </c>
      <c r="M346" s="3">
        <v>0</v>
      </c>
      <c r="N346" s="3">
        <v>3.0000000000000001E-6</v>
      </c>
      <c r="O346" s="3">
        <v>5.0000000000000003E-10</v>
      </c>
    </row>
    <row r="347" spans="1:15" x14ac:dyDescent="0.35">
      <c r="A347">
        <v>345</v>
      </c>
      <c r="B347" s="41">
        <f t="shared" si="5"/>
        <v>-345</v>
      </c>
      <c r="C347" s="41">
        <v>0</v>
      </c>
      <c r="D347" s="41">
        <v>0</v>
      </c>
      <c r="E347" s="9">
        <v>23</v>
      </c>
      <c r="F347" s="9">
        <v>3</v>
      </c>
      <c r="G347" s="3">
        <v>1.0000000000000001E-30</v>
      </c>
      <c r="H347" s="9">
        <f>AVERAGE('Init cond'!H$2:H$480)</f>
        <v>111.33847633916317</v>
      </c>
      <c r="I347" s="9">
        <v>1</v>
      </c>
      <c r="J347" s="3">
        <v>0</v>
      </c>
      <c r="K347" s="3">
        <v>0</v>
      </c>
      <c r="L347" s="3">
        <v>0</v>
      </c>
      <c r="M347" s="3">
        <v>0</v>
      </c>
      <c r="N347" s="3">
        <v>3.0000000000000001E-6</v>
      </c>
      <c r="O347" s="3">
        <v>5.0000000000000003E-10</v>
      </c>
    </row>
    <row r="348" spans="1:15" x14ac:dyDescent="0.35">
      <c r="A348">
        <v>346</v>
      </c>
      <c r="B348" s="41">
        <f t="shared" si="5"/>
        <v>-346</v>
      </c>
      <c r="C348" s="41">
        <v>0</v>
      </c>
      <c r="D348" s="41">
        <v>0</v>
      </c>
      <c r="E348" s="9">
        <v>23</v>
      </c>
      <c r="F348" s="9">
        <v>3</v>
      </c>
      <c r="G348" s="3">
        <v>1.0000000000000001E-30</v>
      </c>
      <c r="H348" s="9">
        <f>AVERAGE('Init cond'!H$2:H$480)</f>
        <v>111.33847633916317</v>
      </c>
      <c r="I348" s="9">
        <v>1</v>
      </c>
      <c r="J348" s="3">
        <v>0</v>
      </c>
      <c r="K348" s="3">
        <v>0</v>
      </c>
      <c r="L348" s="3">
        <v>0</v>
      </c>
      <c r="M348" s="3">
        <v>0</v>
      </c>
      <c r="N348" s="3">
        <v>3.0000000000000001E-6</v>
      </c>
      <c r="O348" s="3">
        <v>5.0000000000000003E-10</v>
      </c>
    </row>
    <row r="349" spans="1:15" x14ac:dyDescent="0.35">
      <c r="A349">
        <v>347</v>
      </c>
      <c r="B349" s="41">
        <f t="shared" si="5"/>
        <v>-347</v>
      </c>
      <c r="C349" s="41">
        <v>0</v>
      </c>
      <c r="D349" s="41">
        <v>0</v>
      </c>
      <c r="E349" s="9">
        <v>23</v>
      </c>
      <c r="F349" s="9">
        <v>3</v>
      </c>
      <c r="G349" s="3">
        <v>1.0000000000000001E-30</v>
      </c>
      <c r="H349" s="9">
        <f>AVERAGE('Init cond'!H$2:H$480)</f>
        <v>111.33847633916317</v>
      </c>
      <c r="I349" s="9">
        <v>1</v>
      </c>
      <c r="J349" s="3">
        <v>0</v>
      </c>
      <c r="K349" s="3">
        <v>0</v>
      </c>
      <c r="L349" s="3">
        <v>0</v>
      </c>
      <c r="M349" s="3">
        <v>0</v>
      </c>
      <c r="N349" s="3">
        <v>3.0000000000000001E-6</v>
      </c>
      <c r="O349" s="3">
        <v>5.0000000000000003E-10</v>
      </c>
    </row>
    <row r="350" spans="1:15" x14ac:dyDescent="0.35">
      <c r="A350">
        <v>348</v>
      </c>
      <c r="B350" s="41">
        <f t="shared" si="5"/>
        <v>-348</v>
      </c>
      <c r="C350" s="41">
        <v>0</v>
      </c>
      <c r="D350" s="41">
        <v>0</v>
      </c>
      <c r="E350" s="9">
        <v>23</v>
      </c>
      <c r="F350" s="9">
        <v>3</v>
      </c>
      <c r="G350" s="3">
        <v>1.0000000000000001E-30</v>
      </c>
      <c r="H350" s="9">
        <f>AVERAGE('Init cond'!H$2:H$480)</f>
        <v>111.33847633916317</v>
      </c>
      <c r="I350" s="9">
        <v>1</v>
      </c>
      <c r="J350" s="3">
        <v>0</v>
      </c>
      <c r="K350" s="3">
        <v>0</v>
      </c>
      <c r="L350" s="3">
        <v>0</v>
      </c>
      <c r="M350" s="3">
        <v>0</v>
      </c>
      <c r="N350" s="3">
        <v>3.0000000000000001E-6</v>
      </c>
      <c r="O350" s="3">
        <v>5.0000000000000003E-10</v>
      </c>
    </row>
    <row r="351" spans="1:15" x14ac:dyDescent="0.35">
      <c r="A351">
        <v>349</v>
      </c>
      <c r="B351" s="41">
        <f t="shared" si="5"/>
        <v>-349</v>
      </c>
      <c r="C351" s="41">
        <v>0</v>
      </c>
      <c r="D351" s="41">
        <v>0</v>
      </c>
      <c r="E351" s="9">
        <v>23</v>
      </c>
      <c r="F351" s="9">
        <v>3</v>
      </c>
      <c r="G351" s="3">
        <v>1.0000000000000001E-30</v>
      </c>
      <c r="H351" s="9">
        <f>AVERAGE('Init cond'!H$2:H$480)</f>
        <v>111.33847633916317</v>
      </c>
      <c r="I351" s="9">
        <v>1</v>
      </c>
      <c r="J351" s="3">
        <v>0</v>
      </c>
      <c r="K351" s="3">
        <v>0</v>
      </c>
      <c r="L351" s="3">
        <v>0</v>
      </c>
      <c r="M351" s="3">
        <v>0</v>
      </c>
      <c r="N351" s="3">
        <v>3.0000000000000001E-6</v>
      </c>
      <c r="O351" s="3">
        <v>5.0000000000000003E-10</v>
      </c>
    </row>
    <row r="352" spans="1:15" x14ac:dyDescent="0.35">
      <c r="A352">
        <v>350</v>
      </c>
      <c r="B352" s="41">
        <f t="shared" si="5"/>
        <v>-350</v>
      </c>
      <c r="C352" s="41">
        <v>0</v>
      </c>
      <c r="D352" s="41">
        <v>0</v>
      </c>
      <c r="E352" s="9">
        <v>23</v>
      </c>
      <c r="F352" s="9">
        <v>3</v>
      </c>
      <c r="G352" s="3">
        <v>1.0000000000000001E-30</v>
      </c>
      <c r="H352" s="9">
        <f>AVERAGE('Init cond'!H$2:H$480)</f>
        <v>111.33847633916317</v>
      </c>
      <c r="I352" s="9">
        <v>1</v>
      </c>
      <c r="J352" s="3">
        <v>0</v>
      </c>
      <c r="K352" s="3">
        <v>0</v>
      </c>
      <c r="L352" s="3">
        <v>0</v>
      </c>
      <c r="M352" s="3">
        <v>0</v>
      </c>
      <c r="N352" s="3">
        <v>3.0000000000000001E-6</v>
      </c>
      <c r="O352" s="3">
        <v>5.0000000000000003E-10</v>
      </c>
    </row>
    <row r="353" spans="1:15" x14ac:dyDescent="0.35">
      <c r="A353">
        <v>351</v>
      </c>
      <c r="B353" s="41">
        <f t="shared" si="5"/>
        <v>-351</v>
      </c>
      <c r="C353" s="41">
        <v>0</v>
      </c>
      <c r="D353" s="41">
        <v>0</v>
      </c>
      <c r="E353" s="9">
        <v>23</v>
      </c>
      <c r="F353" s="9">
        <v>3</v>
      </c>
      <c r="G353" s="3">
        <v>1.0000000000000001E-30</v>
      </c>
      <c r="H353" s="9">
        <f>AVERAGE('Init cond'!H$2:H$480)</f>
        <v>111.33847633916317</v>
      </c>
      <c r="I353" s="9">
        <v>1</v>
      </c>
      <c r="J353" s="3">
        <v>0</v>
      </c>
      <c r="K353" s="3">
        <v>0</v>
      </c>
      <c r="L353" s="3">
        <v>0</v>
      </c>
      <c r="M353" s="3">
        <v>0</v>
      </c>
      <c r="N353" s="3">
        <v>3.0000000000000001E-6</v>
      </c>
      <c r="O353" s="3">
        <v>5.0000000000000003E-10</v>
      </c>
    </row>
    <row r="354" spans="1:15" x14ac:dyDescent="0.35">
      <c r="A354">
        <v>352</v>
      </c>
      <c r="B354" s="41">
        <f t="shared" si="5"/>
        <v>-352</v>
      </c>
      <c r="C354" s="41">
        <v>0</v>
      </c>
      <c r="D354" s="41">
        <v>0</v>
      </c>
      <c r="E354" s="9">
        <v>23</v>
      </c>
      <c r="F354" s="9">
        <v>3</v>
      </c>
      <c r="G354" s="3">
        <v>1.0000000000000001E-30</v>
      </c>
      <c r="H354" s="9">
        <f>AVERAGE('Init cond'!H$2:H$480)</f>
        <v>111.33847633916317</v>
      </c>
      <c r="I354" s="9">
        <v>1</v>
      </c>
      <c r="J354" s="3">
        <v>0</v>
      </c>
      <c r="K354" s="3">
        <v>0</v>
      </c>
      <c r="L354" s="3">
        <v>0</v>
      </c>
      <c r="M354" s="3">
        <v>0</v>
      </c>
      <c r="N354" s="3">
        <v>3.0000000000000001E-6</v>
      </c>
      <c r="O354" s="3">
        <v>5.0000000000000003E-10</v>
      </c>
    </row>
    <row r="355" spans="1:15" x14ac:dyDescent="0.35">
      <c r="A355">
        <v>353</v>
      </c>
      <c r="B355" s="41">
        <f t="shared" si="5"/>
        <v>-353</v>
      </c>
      <c r="C355" s="41">
        <v>0</v>
      </c>
      <c r="D355" s="41">
        <v>0</v>
      </c>
      <c r="E355" s="9">
        <v>23</v>
      </c>
      <c r="F355" s="9">
        <v>3</v>
      </c>
      <c r="G355" s="3">
        <v>1.0000000000000001E-30</v>
      </c>
      <c r="H355" s="9">
        <f>AVERAGE('Init cond'!H$2:H$480)</f>
        <v>111.33847633916317</v>
      </c>
      <c r="I355" s="9">
        <v>1</v>
      </c>
      <c r="J355" s="3">
        <v>0</v>
      </c>
      <c r="K355" s="3">
        <v>0</v>
      </c>
      <c r="L355" s="3">
        <v>0</v>
      </c>
      <c r="M355" s="3">
        <v>0</v>
      </c>
      <c r="N355" s="3">
        <v>3.0000000000000001E-6</v>
      </c>
      <c r="O355" s="3">
        <v>5.0000000000000003E-10</v>
      </c>
    </row>
    <row r="356" spans="1:15" x14ac:dyDescent="0.35">
      <c r="A356">
        <v>354</v>
      </c>
      <c r="B356" s="41">
        <f t="shared" si="5"/>
        <v>-354</v>
      </c>
      <c r="C356" s="41">
        <v>0</v>
      </c>
      <c r="D356" s="41">
        <v>0</v>
      </c>
      <c r="E356" s="9">
        <v>23</v>
      </c>
      <c r="F356" s="9">
        <v>3</v>
      </c>
      <c r="G356" s="3">
        <v>1.0000000000000001E-30</v>
      </c>
      <c r="H356" s="9">
        <f>AVERAGE('Init cond'!H$2:H$480)</f>
        <v>111.33847633916317</v>
      </c>
      <c r="I356" s="9">
        <v>1</v>
      </c>
      <c r="J356" s="3">
        <v>0</v>
      </c>
      <c r="K356" s="3">
        <v>0</v>
      </c>
      <c r="L356" s="3">
        <v>0</v>
      </c>
      <c r="M356" s="3">
        <v>0</v>
      </c>
      <c r="N356" s="3">
        <v>3.0000000000000001E-6</v>
      </c>
      <c r="O356" s="3">
        <v>5.0000000000000003E-10</v>
      </c>
    </row>
    <row r="357" spans="1:15" x14ac:dyDescent="0.35">
      <c r="A357">
        <v>355</v>
      </c>
      <c r="B357" s="41">
        <f t="shared" si="5"/>
        <v>-355</v>
      </c>
      <c r="C357" s="41">
        <v>0</v>
      </c>
      <c r="D357" s="41">
        <v>0</v>
      </c>
      <c r="E357" s="9">
        <v>23</v>
      </c>
      <c r="F357" s="9">
        <v>3</v>
      </c>
      <c r="G357" s="3">
        <v>1.0000000000000001E-30</v>
      </c>
      <c r="H357" s="9">
        <f>AVERAGE('Init cond'!H$2:H$480)</f>
        <v>111.33847633916317</v>
      </c>
      <c r="I357" s="9">
        <v>1</v>
      </c>
      <c r="J357" s="3">
        <v>0</v>
      </c>
      <c r="K357" s="3">
        <v>0</v>
      </c>
      <c r="L357" s="3">
        <v>0</v>
      </c>
      <c r="M357" s="3">
        <v>0</v>
      </c>
      <c r="N357" s="3">
        <v>3.0000000000000001E-6</v>
      </c>
      <c r="O357" s="3">
        <v>5.0000000000000003E-10</v>
      </c>
    </row>
    <row r="358" spans="1:15" x14ac:dyDescent="0.35">
      <c r="A358">
        <v>356</v>
      </c>
      <c r="B358" s="41">
        <f t="shared" si="5"/>
        <v>-356</v>
      </c>
      <c r="C358" s="41">
        <v>0</v>
      </c>
      <c r="D358" s="41">
        <v>0</v>
      </c>
      <c r="E358" s="9">
        <v>23</v>
      </c>
      <c r="F358" s="9">
        <v>3</v>
      </c>
      <c r="G358" s="3">
        <v>1.0000000000000001E-30</v>
      </c>
      <c r="H358" s="9">
        <f>AVERAGE('Init cond'!H$2:H$480)</f>
        <v>111.33847633916317</v>
      </c>
      <c r="I358" s="9">
        <v>1</v>
      </c>
      <c r="J358" s="3">
        <v>0</v>
      </c>
      <c r="K358" s="3">
        <v>0</v>
      </c>
      <c r="L358" s="3">
        <v>0</v>
      </c>
      <c r="M358" s="3">
        <v>0</v>
      </c>
      <c r="N358" s="3">
        <v>3.0000000000000001E-6</v>
      </c>
      <c r="O358" s="3">
        <v>5.0000000000000003E-10</v>
      </c>
    </row>
    <row r="359" spans="1:15" x14ac:dyDescent="0.35">
      <c r="A359">
        <v>357</v>
      </c>
      <c r="B359" s="41">
        <f t="shared" si="5"/>
        <v>-357</v>
      </c>
      <c r="C359" s="41">
        <v>0</v>
      </c>
      <c r="D359" s="41">
        <v>0</v>
      </c>
      <c r="E359" s="9">
        <v>23</v>
      </c>
      <c r="F359" s="9">
        <v>3</v>
      </c>
      <c r="G359" s="3">
        <v>1.0000000000000001E-30</v>
      </c>
      <c r="H359" s="9">
        <f>AVERAGE('Init cond'!H$2:H$480)</f>
        <v>111.33847633916317</v>
      </c>
      <c r="I359" s="9">
        <v>1</v>
      </c>
      <c r="J359" s="3">
        <v>0</v>
      </c>
      <c r="K359" s="3">
        <v>0</v>
      </c>
      <c r="L359" s="3">
        <v>0</v>
      </c>
      <c r="M359" s="3">
        <v>0</v>
      </c>
      <c r="N359" s="3">
        <v>3.0000000000000001E-6</v>
      </c>
      <c r="O359" s="3">
        <v>5.0000000000000003E-10</v>
      </c>
    </row>
    <row r="360" spans="1:15" x14ac:dyDescent="0.35">
      <c r="A360">
        <v>358</v>
      </c>
      <c r="B360" s="41">
        <f t="shared" si="5"/>
        <v>-358</v>
      </c>
      <c r="C360" s="41">
        <v>0</v>
      </c>
      <c r="D360" s="41">
        <v>0</v>
      </c>
      <c r="E360" s="9">
        <v>23</v>
      </c>
      <c r="F360" s="9">
        <v>3</v>
      </c>
      <c r="G360" s="3">
        <v>1.0000000000000001E-30</v>
      </c>
      <c r="H360" s="9">
        <f>AVERAGE('Init cond'!H$2:H$480)</f>
        <v>111.33847633916317</v>
      </c>
      <c r="I360" s="9">
        <v>1</v>
      </c>
      <c r="J360" s="3">
        <v>0</v>
      </c>
      <c r="K360" s="3">
        <v>0</v>
      </c>
      <c r="L360" s="3">
        <v>0</v>
      </c>
      <c r="M360" s="3">
        <v>0</v>
      </c>
      <c r="N360" s="3">
        <v>3.0000000000000001E-6</v>
      </c>
      <c r="O360" s="3">
        <v>5.0000000000000003E-10</v>
      </c>
    </row>
    <row r="361" spans="1:15" x14ac:dyDescent="0.35">
      <c r="A361">
        <v>359</v>
      </c>
      <c r="B361" s="41">
        <f t="shared" si="5"/>
        <v>-359</v>
      </c>
      <c r="C361" s="41">
        <v>0</v>
      </c>
      <c r="D361" s="41">
        <v>0</v>
      </c>
      <c r="E361" s="9">
        <v>23</v>
      </c>
      <c r="F361" s="9">
        <v>3</v>
      </c>
      <c r="G361" s="3">
        <v>1.0000000000000001E-30</v>
      </c>
      <c r="H361" s="9">
        <f>AVERAGE('Init cond'!H$2:H$480)</f>
        <v>111.33847633916317</v>
      </c>
      <c r="I361" s="9">
        <v>1</v>
      </c>
      <c r="J361" s="3">
        <v>0</v>
      </c>
      <c r="K361" s="3">
        <v>0</v>
      </c>
      <c r="L361" s="3">
        <v>0</v>
      </c>
      <c r="M361" s="3">
        <v>0</v>
      </c>
      <c r="N361" s="3">
        <v>3.0000000000000001E-6</v>
      </c>
      <c r="O361" s="3">
        <v>5.0000000000000003E-10</v>
      </c>
    </row>
    <row r="362" spans="1:15" x14ac:dyDescent="0.35">
      <c r="A362">
        <v>360</v>
      </c>
      <c r="B362" s="41">
        <f t="shared" si="5"/>
        <v>-360</v>
      </c>
      <c r="C362" s="41">
        <v>0</v>
      </c>
      <c r="D362" s="41">
        <v>0</v>
      </c>
      <c r="E362" s="9">
        <v>23</v>
      </c>
      <c r="F362" s="9">
        <v>3</v>
      </c>
      <c r="G362" s="3">
        <v>1.0000000000000001E-30</v>
      </c>
      <c r="H362" s="9">
        <f>AVERAGE('Init cond'!H$2:H$480)</f>
        <v>111.33847633916317</v>
      </c>
      <c r="I362" s="9">
        <v>1</v>
      </c>
      <c r="J362" s="3">
        <v>0</v>
      </c>
      <c r="K362" s="3">
        <v>0</v>
      </c>
      <c r="L362" s="3">
        <v>0</v>
      </c>
      <c r="M362" s="3">
        <v>0</v>
      </c>
      <c r="N362" s="3">
        <v>3.0000000000000001E-6</v>
      </c>
      <c r="O362" s="3">
        <v>5.0000000000000003E-10</v>
      </c>
    </row>
    <row r="363" spans="1:15" x14ac:dyDescent="0.35">
      <c r="A363">
        <v>361</v>
      </c>
      <c r="B363" s="41">
        <f t="shared" si="5"/>
        <v>-361</v>
      </c>
      <c r="C363" s="41">
        <v>0</v>
      </c>
      <c r="D363" s="41">
        <v>0</v>
      </c>
      <c r="E363" s="9">
        <v>23</v>
      </c>
      <c r="F363" s="9">
        <v>3</v>
      </c>
      <c r="G363" s="3">
        <v>1.0000000000000001E-30</v>
      </c>
      <c r="H363" s="9">
        <f>AVERAGE('Init cond'!H$2:H$480)</f>
        <v>111.33847633916317</v>
      </c>
      <c r="I363" s="9">
        <v>1</v>
      </c>
      <c r="J363" s="3">
        <v>0</v>
      </c>
      <c r="K363" s="3">
        <v>0</v>
      </c>
      <c r="L363" s="3">
        <v>0</v>
      </c>
      <c r="M363" s="3">
        <v>0</v>
      </c>
      <c r="N363" s="3">
        <v>3.0000000000000001E-6</v>
      </c>
      <c r="O363" s="3">
        <v>5.0000000000000003E-10</v>
      </c>
    </row>
    <row r="364" spans="1:15" x14ac:dyDescent="0.35">
      <c r="A364">
        <v>362</v>
      </c>
      <c r="B364" s="41">
        <f t="shared" si="5"/>
        <v>-362</v>
      </c>
      <c r="C364" s="41">
        <v>0</v>
      </c>
      <c r="D364" s="41">
        <v>0</v>
      </c>
      <c r="E364" s="9">
        <v>23</v>
      </c>
      <c r="F364" s="9">
        <v>3</v>
      </c>
      <c r="G364" s="3">
        <v>1.0000000000000001E-30</v>
      </c>
      <c r="H364" s="9">
        <f>AVERAGE('Init cond'!H$2:H$480)</f>
        <v>111.33847633916317</v>
      </c>
      <c r="I364" s="9">
        <v>1</v>
      </c>
      <c r="J364" s="3">
        <v>0</v>
      </c>
      <c r="K364" s="3">
        <v>0</v>
      </c>
      <c r="L364" s="3">
        <v>0</v>
      </c>
      <c r="M364" s="3">
        <v>0</v>
      </c>
      <c r="N364" s="3">
        <v>3.0000000000000001E-6</v>
      </c>
      <c r="O364" s="3">
        <v>5.0000000000000003E-10</v>
      </c>
    </row>
    <row r="365" spans="1:15" x14ac:dyDescent="0.35">
      <c r="A365">
        <v>363</v>
      </c>
      <c r="B365" s="41">
        <f t="shared" si="5"/>
        <v>-363</v>
      </c>
      <c r="C365" s="41">
        <v>0</v>
      </c>
      <c r="D365" s="41">
        <v>0</v>
      </c>
      <c r="E365" s="9">
        <v>23</v>
      </c>
      <c r="F365" s="9">
        <v>3</v>
      </c>
      <c r="G365" s="3">
        <v>1.0000000000000001E-30</v>
      </c>
      <c r="H365" s="9">
        <f>AVERAGE('Init cond'!H$2:H$480)</f>
        <v>111.33847633916317</v>
      </c>
      <c r="I365" s="9">
        <v>1</v>
      </c>
      <c r="J365" s="3">
        <v>0</v>
      </c>
      <c r="K365" s="3">
        <v>0</v>
      </c>
      <c r="L365" s="3">
        <v>0</v>
      </c>
      <c r="M365" s="3">
        <v>0</v>
      </c>
      <c r="N365" s="3">
        <v>3.0000000000000001E-6</v>
      </c>
      <c r="O365" s="3">
        <v>5.0000000000000003E-10</v>
      </c>
    </row>
    <row r="366" spans="1:15" x14ac:dyDescent="0.35">
      <c r="A366">
        <v>364</v>
      </c>
      <c r="B366" s="41">
        <f t="shared" si="5"/>
        <v>-364</v>
      </c>
      <c r="C366" s="41">
        <v>0</v>
      </c>
      <c r="D366" s="41">
        <v>0</v>
      </c>
      <c r="E366" s="9">
        <v>23</v>
      </c>
      <c r="F366" s="9">
        <v>3</v>
      </c>
      <c r="G366" s="3">
        <v>1.0000000000000001E-30</v>
      </c>
      <c r="H366" s="9">
        <f>AVERAGE('Init cond'!H$2:H$480)</f>
        <v>111.33847633916317</v>
      </c>
      <c r="I366" s="9">
        <v>1</v>
      </c>
      <c r="J366" s="3">
        <v>0</v>
      </c>
      <c r="K366" s="3">
        <v>0</v>
      </c>
      <c r="L366" s="3">
        <v>0</v>
      </c>
      <c r="M366" s="3">
        <v>0</v>
      </c>
      <c r="N366" s="3">
        <v>3.0000000000000001E-6</v>
      </c>
      <c r="O366" s="3">
        <v>5.0000000000000003E-10</v>
      </c>
    </row>
    <row r="367" spans="1:15" x14ac:dyDescent="0.35">
      <c r="A367">
        <v>365</v>
      </c>
      <c r="B367" s="41">
        <f t="shared" si="5"/>
        <v>-365</v>
      </c>
      <c r="C367" s="41">
        <v>0</v>
      </c>
      <c r="D367" s="41">
        <v>0</v>
      </c>
      <c r="E367" s="9">
        <v>23</v>
      </c>
      <c r="F367" s="9">
        <v>3</v>
      </c>
      <c r="G367" s="3">
        <v>1.0000000000000001E-30</v>
      </c>
      <c r="H367" s="9">
        <f>AVERAGE('Init cond'!H$2:H$480)</f>
        <v>111.33847633916317</v>
      </c>
      <c r="I367" s="9">
        <v>1</v>
      </c>
      <c r="J367" s="3">
        <v>0</v>
      </c>
      <c r="K367" s="3">
        <v>0</v>
      </c>
      <c r="L367" s="3">
        <v>0</v>
      </c>
      <c r="M367" s="3">
        <v>0</v>
      </c>
      <c r="N367" s="3">
        <v>3.0000000000000001E-6</v>
      </c>
      <c r="O367" s="3">
        <v>5.0000000000000003E-10</v>
      </c>
    </row>
    <row r="368" spans="1:15" x14ac:dyDescent="0.35">
      <c r="A368">
        <v>366</v>
      </c>
      <c r="B368" s="41">
        <f t="shared" si="5"/>
        <v>-366</v>
      </c>
      <c r="C368" s="41">
        <v>0</v>
      </c>
      <c r="D368" s="41">
        <v>0</v>
      </c>
      <c r="E368" s="9">
        <v>23</v>
      </c>
      <c r="F368" s="9">
        <v>3</v>
      </c>
      <c r="G368" s="3">
        <v>1.0000000000000001E-30</v>
      </c>
      <c r="H368" s="9">
        <f>AVERAGE('Init cond'!H$2:H$480)</f>
        <v>111.33847633916317</v>
      </c>
      <c r="I368" s="9">
        <v>1</v>
      </c>
      <c r="J368" s="3">
        <v>0</v>
      </c>
      <c r="K368" s="3">
        <v>0</v>
      </c>
      <c r="L368" s="3">
        <v>0</v>
      </c>
      <c r="M368" s="3">
        <v>0</v>
      </c>
      <c r="N368" s="3">
        <v>3.0000000000000001E-6</v>
      </c>
      <c r="O368" s="3">
        <v>5.0000000000000003E-10</v>
      </c>
    </row>
    <row r="369" spans="1:15" x14ac:dyDescent="0.35">
      <c r="A369">
        <v>367</v>
      </c>
      <c r="B369" s="41">
        <f t="shared" si="5"/>
        <v>-367</v>
      </c>
      <c r="C369" s="41">
        <v>0</v>
      </c>
      <c r="D369" s="41">
        <v>0</v>
      </c>
      <c r="E369" s="9">
        <v>23</v>
      </c>
      <c r="F369" s="9">
        <v>3</v>
      </c>
      <c r="G369" s="3">
        <v>1.0000000000000001E-30</v>
      </c>
      <c r="H369" s="9">
        <f>AVERAGE('Init cond'!H$2:H$480)</f>
        <v>111.33847633916317</v>
      </c>
      <c r="I369" s="9">
        <v>1</v>
      </c>
      <c r="J369" s="3">
        <v>0</v>
      </c>
      <c r="K369" s="3">
        <v>0</v>
      </c>
      <c r="L369" s="3">
        <v>0</v>
      </c>
      <c r="M369" s="3">
        <v>0</v>
      </c>
      <c r="N369" s="3">
        <v>3.0000000000000001E-6</v>
      </c>
      <c r="O369" s="3">
        <v>5.0000000000000003E-10</v>
      </c>
    </row>
    <row r="370" spans="1:15" x14ac:dyDescent="0.35">
      <c r="A370">
        <v>368</v>
      </c>
      <c r="B370" s="41">
        <f t="shared" si="5"/>
        <v>-368</v>
      </c>
      <c r="C370" s="41">
        <v>0</v>
      </c>
      <c r="D370" s="41">
        <v>0</v>
      </c>
      <c r="E370" s="9">
        <v>23</v>
      </c>
      <c r="F370" s="9">
        <v>3</v>
      </c>
      <c r="G370" s="3">
        <v>1.0000000000000001E-30</v>
      </c>
      <c r="H370" s="9">
        <f>AVERAGE('Init cond'!H$2:H$480)</f>
        <v>111.33847633916317</v>
      </c>
      <c r="I370" s="9">
        <v>1</v>
      </c>
      <c r="J370" s="3">
        <v>0</v>
      </c>
      <c r="K370" s="3">
        <v>0</v>
      </c>
      <c r="L370" s="3">
        <v>0</v>
      </c>
      <c r="M370" s="3">
        <v>0</v>
      </c>
      <c r="N370" s="3">
        <v>3.0000000000000001E-6</v>
      </c>
      <c r="O370" s="3">
        <v>5.0000000000000003E-10</v>
      </c>
    </row>
    <row r="371" spans="1:15" x14ac:dyDescent="0.35">
      <c r="A371">
        <v>369</v>
      </c>
      <c r="B371" s="41">
        <f t="shared" si="5"/>
        <v>-369</v>
      </c>
      <c r="C371" s="41">
        <v>0</v>
      </c>
      <c r="D371" s="41">
        <v>0</v>
      </c>
      <c r="E371" s="9">
        <v>23</v>
      </c>
      <c r="F371" s="9">
        <v>3</v>
      </c>
      <c r="G371" s="3">
        <v>1.0000000000000001E-30</v>
      </c>
      <c r="H371" s="9">
        <f>AVERAGE('Init cond'!H$2:H$480)</f>
        <v>111.33847633916317</v>
      </c>
      <c r="I371" s="9">
        <v>1</v>
      </c>
      <c r="J371" s="3">
        <v>0</v>
      </c>
      <c r="K371" s="3">
        <v>0</v>
      </c>
      <c r="L371" s="3">
        <v>0</v>
      </c>
      <c r="M371" s="3">
        <v>0</v>
      </c>
      <c r="N371" s="3">
        <v>3.0000000000000001E-6</v>
      </c>
      <c r="O371" s="3">
        <v>5.0000000000000003E-10</v>
      </c>
    </row>
    <row r="372" spans="1:15" x14ac:dyDescent="0.35">
      <c r="A372">
        <v>370</v>
      </c>
      <c r="B372" s="41">
        <f t="shared" si="5"/>
        <v>-370</v>
      </c>
      <c r="C372" s="41">
        <v>0</v>
      </c>
      <c r="D372" s="41">
        <v>0</v>
      </c>
      <c r="E372" s="9">
        <v>23</v>
      </c>
      <c r="F372" s="9">
        <v>3</v>
      </c>
      <c r="G372" s="3">
        <v>1.0000000000000001E-30</v>
      </c>
      <c r="H372" s="9">
        <f>AVERAGE('Init cond'!H$2:H$480)</f>
        <v>111.33847633916317</v>
      </c>
      <c r="I372" s="9">
        <v>1</v>
      </c>
      <c r="J372" s="3">
        <v>0</v>
      </c>
      <c r="K372" s="3">
        <v>0</v>
      </c>
      <c r="L372" s="3">
        <v>0</v>
      </c>
      <c r="M372" s="3">
        <v>0</v>
      </c>
      <c r="N372" s="3">
        <v>3.0000000000000001E-6</v>
      </c>
      <c r="O372" s="3">
        <v>5.0000000000000003E-10</v>
      </c>
    </row>
    <row r="373" spans="1:15" x14ac:dyDescent="0.35">
      <c r="A373">
        <v>371</v>
      </c>
      <c r="B373" s="41">
        <f t="shared" si="5"/>
        <v>-371</v>
      </c>
      <c r="C373" s="41">
        <v>0</v>
      </c>
      <c r="D373" s="41">
        <v>0</v>
      </c>
      <c r="E373" s="9">
        <v>23</v>
      </c>
      <c r="F373" s="9">
        <v>3</v>
      </c>
      <c r="G373" s="3">
        <v>1.0000000000000001E-30</v>
      </c>
      <c r="H373" s="9">
        <f>AVERAGE('Init cond'!H$2:H$480)</f>
        <v>111.33847633916317</v>
      </c>
      <c r="I373" s="9">
        <v>1</v>
      </c>
      <c r="J373" s="3">
        <v>0</v>
      </c>
      <c r="K373" s="3">
        <v>0</v>
      </c>
      <c r="L373" s="3">
        <v>0</v>
      </c>
      <c r="M373" s="3">
        <v>0</v>
      </c>
      <c r="N373" s="3">
        <v>3.0000000000000001E-6</v>
      </c>
      <c r="O373" s="3">
        <v>5.0000000000000003E-10</v>
      </c>
    </row>
    <row r="374" spans="1:15" x14ac:dyDescent="0.35">
      <c r="A374">
        <v>372</v>
      </c>
      <c r="B374" s="41">
        <f t="shared" si="5"/>
        <v>-372</v>
      </c>
      <c r="C374" s="41">
        <v>0</v>
      </c>
      <c r="D374" s="41">
        <v>0</v>
      </c>
      <c r="E374" s="9">
        <v>23</v>
      </c>
      <c r="F374" s="9">
        <v>3</v>
      </c>
      <c r="G374" s="3">
        <v>1.0000000000000001E-30</v>
      </c>
      <c r="H374" s="9">
        <f>AVERAGE('Init cond'!H$2:H$480)</f>
        <v>111.33847633916317</v>
      </c>
      <c r="I374" s="9">
        <v>1</v>
      </c>
      <c r="J374" s="3">
        <v>0</v>
      </c>
      <c r="K374" s="3">
        <v>0</v>
      </c>
      <c r="L374" s="3">
        <v>0</v>
      </c>
      <c r="M374" s="3">
        <v>0</v>
      </c>
      <c r="N374" s="3">
        <v>3.0000000000000001E-6</v>
      </c>
      <c r="O374" s="3">
        <v>5.0000000000000003E-10</v>
      </c>
    </row>
    <row r="375" spans="1:15" x14ac:dyDescent="0.35">
      <c r="A375">
        <v>373</v>
      </c>
      <c r="B375" s="41">
        <f t="shared" si="5"/>
        <v>-373</v>
      </c>
      <c r="C375" s="41">
        <v>0</v>
      </c>
      <c r="D375" s="41">
        <v>0</v>
      </c>
      <c r="E375" s="9">
        <v>23</v>
      </c>
      <c r="F375" s="9">
        <v>3</v>
      </c>
      <c r="G375" s="3">
        <v>1.0000000000000001E-30</v>
      </c>
      <c r="H375" s="9">
        <f>AVERAGE('Init cond'!H$2:H$480)</f>
        <v>111.33847633916317</v>
      </c>
      <c r="I375" s="9">
        <v>1</v>
      </c>
      <c r="J375" s="3">
        <v>0</v>
      </c>
      <c r="K375" s="3">
        <v>0</v>
      </c>
      <c r="L375" s="3">
        <v>0</v>
      </c>
      <c r="M375" s="3">
        <v>0</v>
      </c>
      <c r="N375" s="3">
        <v>3.0000000000000001E-6</v>
      </c>
      <c r="O375" s="3">
        <v>5.0000000000000003E-10</v>
      </c>
    </row>
    <row r="376" spans="1:15" x14ac:dyDescent="0.35">
      <c r="A376">
        <v>374</v>
      </c>
      <c r="B376" s="41">
        <f t="shared" si="5"/>
        <v>-374</v>
      </c>
      <c r="C376" s="41">
        <v>0</v>
      </c>
      <c r="D376" s="41">
        <v>0</v>
      </c>
      <c r="E376" s="9">
        <v>23</v>
      </c>
      <c r="F376" s="9">
        <v>3</v>
      </c>
      <c r="G376" s="3">
        <v>1.0000000000000001E-30</v>
      </c>
      <c r="H376" s="9">
        <f>AVERAGE('Init cond'!H$2:H$480)</f>
        <v>111.33847633916317</v>
      </c>
      <c r="I376" s="9">
        <v>1</v>
      </c>
      <c r="J376" s="3">
        <v>0</v>
      </c>
      <c r="K376" s="3">
        <v>0</v>
      </c>
      <c r="L376" s="3">
        <v>0</v>
      </c>
      <c r="M376" s="3">
        <v>0</v>
      </c>
      <c r="N376" s="3">
        <v>3.0000000000000001E-6</v>
      </c>
      <c r="O376" s="3">
        <v>5.0000000000000003E-10</v>
      </c>
    </row>
    <row r="377" spans="1:15" x14ac:dyDescent="0.35">
      <c r="A377">
        <v>375</v>
      </c>
      <c r="B377" s="41">
        <f t="shared" si="5"/>
        <v>-375</v>
      </c>
      <c r="C377" s="41">
        <v>0</v>
      </c>
      <c r="D377" s="41">
        <v>0</v>
      </c>
      <c r="E377" s="9">
        <v>23</v>
      </c>
      <c r="F377" s="9">
        <v>3</v>
      </c>
      <c r="G377" s="3">
        <v>1.0000000000000001E-30</v>
      </c>
      <c r="H377" s="9">
        <f>AVERAGE('Init cond'!H$2:H$480)</f>
        <v>111.33847633916317</v>
      </c>
      <c r="I377" s="9">
        <v>1</v>
      </c>
      <c r="J377" s="3">
        <v>0</v>
      </c>
      <c r="K377" s="3">
        <v>0</v>
      </c>
      <c r="L377" s="3">
        <v>0</v>
      </c>
      <c r="M377" s="3">
        <v>0</v>
      </c>
      <c r="N377" s="3">
        <v>3.0000000000000001E-6</v>
      </c>
      <c r="O377" s="3">
        <v>5.0000000000000003E-10</v>
      </c>
    </row>
    <row r="378" spans="1:15" x14ac:dyDescent="0.35">
      <c r="A378">
        <v>376</v>
      </c>
      <c r="B378" s="41">
        <f t="shared" si="5"/>
        <v>-376</v>
      </c>
      <c r="C378" s="41">
        <v>0</v>
      </c>
      <c r="D378" s="41">
        <v>0</v>
      </c>
      <c r="E378" s="9">
        <v>23</v>
      </c>
      <c r="F378" s="9">
        <v>3</v>
      </c>
      <c r="G378" s="3">
        <v>1.0000000000000001E-30</v>
      </c>
      <c r="H378" s="9">
        <f>AVERAGE('Init cond'!H$2:H$480)</f>
        <v>111.33847633916317</v>
      </c>
      <c r="I378" s="9">
        <v>1</v>
      </c>
      <c r="J378" s="3">
        <v>0</v>
      </c>
      <c r="K378" s="3">
        <v>0</v>
      </c>
      <c r="L378" s="3">
        <v>0</v>
      </c>
      <c r="M378" s="3">
        <v>0</v>
      </c>
      <c r="N378" s="3">
        <v>3.0000000000000001E-6</v>
      </c>
      <c r="O378" s="3">
        <v>5.0000000000000003E-10</v>
      </c>
    </row>
    <row r="379" spans="1:15" x14ac:dyDescent="0.35">
      <c r="A379">
        <v>377</v>
      </c>
      <c r="B379" s="41">
        <f t="shared" si="5"/>
        <v>-377</v>
      </c>
      <c r="C379" s="41">
        <v>0</v>
      </c>
      <c r="D379" s="41">
        <v>0</v>
      </c>
      <c r="E379" s="9">
        <v>23</v>
      </c>
      <c r="F379" s="9">
        <v>3</v>
      </c>
      <c r="G379" s="3">
        <v>1.0000000000000001E-30</v>
      </c>
      <c r="H379" s="9">
        <f>AVERAGE('Init cond'!H$2:H$480)</f>
        <v>111.33847633916317</v>
      </c>
      <c r="I379" s="9">
        <v>1</v>
      </c>
      <c r="J379" s="3">
        <v>0</v>
      </c>
      <c r="K379" s="3">
        <v>0</v>
      </c>
      <c r="L379" s="3">
        <v>0</v>
      </c>
      <c r="M379" s="3">
        <v>0</v>
      </c>
      <c r="N379" s="3">
        <v>3.0000000000000001E-6</v>
      </c>
      <c r="O379" s="3">
        <v>5.0000000000000003E-10</v>
      </c>
    </row>
    <row r="380" spans="1:15" x14ac:dyDescent="0.35">
      <c r="A380">
        <v>378</v>
      </c>
      <c r="B380" s="41">
        <f t="shared" si="5"/>
        <v>-378</v>
      </c>
      <c r="C380" s="41">
        <v>0</v>
      </c>
      <c r="D380" s="41">
        <v>0</v>
      </c>
      <c r="E380" s="9">
        <v>23</v>
      </c>
      <c r="F380" s="9">
        <v>3</v>
      </c>
      <c r="G380" s="3">
        <v>1.0000000000000001E-30</v>
      </c>
      <c r="H380" s="9">
        <f>AVERAGE('Init cond'!H$2:H$480)</f>
        <v>111.33847633916317</v>
      </c>
      <c r="I380" s="9">
        <v>1</v>
      </c>
      <c r="J380" s="3">
        <v>0</v>
      </c>
      <c r="K380" s="3">
        <v>0</v>
      </c>
      <c r="L380" s="3">
        <v>0</v>
      </c>
      <c r="M380" s="3">
        <v>0</v>
      </c>
      <c r="N380" s="3">
        <v>3.0000000000000001E-6</v>
      </c>
      <c r="O380" s="3">
        <v>5.0000000000000003E-10</v>
      </c>
    </row>
    <row r="381" spans="1:15" x14ac:dyDescent="0.35">
      <c r="A381">
        <v>379</v>
      </c>
      <c r="B381" s="41">
        <f t="shared" si="5"/>
        <v>-379</v>
      </c>
      <c r="C381" s="41">
        <v>0</v>
      </c>
      <c r="D381" s="41">
        <v>0</v>
      </c>
      <c r="E381" s="9">
        <v>23</v>
      </c>
      <c r="F381" s="9">
        <v>3</v>
      </c>
      <c r="G381" s="3">
        <v>1.0000000000000001E-30</v>
      </c>
      <c r="H381" s="9">
        <f>AVERAGE('Init cond'!H$2:H$480)</f>
        <v>111.33847633916317</v>
      </c>
      <c r="I381" s="9">
        <v>1</v>
      </c>
      <c r="J381" s="3">
        <v>0</v>
      </c>
      <c r="K381" s="3">
        <v>0</v>
      </c>
      <c r="L381" s="3">
        <v>0</v>
      </c>
      <c r="M381" s="3">
        <v>0</v>
      </c>
      <c r="N381" s="3">
        <v>3.0000000000000001E-6</v>
      </c>
      <c r="O381" s="3">
        <v>5.0000000000000003E-10</v>
      </c>
    </row>
    <row r="382" spans="1:15" x14ac:dyDescent="0.35">
      <c r="A382">
        <v>380</v>
      </c>
      <c r="B382" s="41">
        <f t="shared" si="5"/>
        <v>-380</v>
      </c>
      <c r="C382" s="41">
        <v>0</v>
      </c>
      <c r="D382" s="41">
        <v>0</v>
      </c>
      <c r="E382" s="9">
        <v>23</v>
      </c>
      <c r="F382" s="9">
        <v>3</v>
      </c>
      <c r="G382" s="3">
        <v>1.0000000000000001E-30</v>
      </c>
      <c r="H382" s="9">
        <f>AVERAGE('Init cond'!H$2:H$480)</f>
        <v>111.33847633916317</v>
      </c>
      <c r="I382" s="9">
        <v>1</v>
      </c>
      <c r="J382" s="3">
        <v>0</v>
      </c>
      <c r="K382" s="3">
        <v>0</v>
      </c>
      <c r="L382" s="3">
        <v>0</v>
      </c>
      <c r="M382" s="3">
        <v>0</v>
      </c>
      <c r="N382" s="3">
        <v>3.0000000000000001E-6</v>
      </c>
      <c r="O382" s="3">
        <v>5.0000000000000003E-10</v>
      </c>
    </row>
    <row r="383" spans="1:15" x14ac:dyDescent="0.35">
      <c r="A383">
        <v>381</v>
      </c>
      <c r="B383" s="41">
        <f t="shared" si="5"/>
        <v>-381</v>
      </c>
      <c r="C383" s="41">
        <v>0</v>
      </c>
      <c r="D383" s="41">
        <v>0</v>
      </c>
      <c r="E383" s="9">
        <v>23</v>
      </c>
      <c r="F383" s="9">
        <v>3</v>
      </c>
      <c r="G383" s="3">
        <v>1.0000000000000001E-30</v>
      </c>
      <c r="H383" s="9">
        <f>AVERAGE('Init cond'!H$2:H$480)</f>
        <v>111.33847633916317</v>
      </c>
      <c r="I383" s="9">
        <v>1</v>
      </c>
      <c r="J383" s="3">
        <v>0</v>
      </c>
      <c r="K383" s="3">
        <v>0</v>
      </c>
      <c r="L383" s="3">
        <v>0</v>
      </c>
      <c r="M383" s="3">
        <v>0</v>
      </c>
      <c r="N383" s="3">
        <v>3.0000000000000001E-6</v>
      </c>
      <c r="O383" s="3">
        <v>5.0000000000000003E-10</v>
      </c>
    </row>
    <row r="384" spans="1:15" x14ac:dyDescent="0.35">
      <c r="A384">
        <v>382</v>
      </c>
      <c r="B384" s="41">
        <f t="shared" si="5"/>
        <v>-382</v>
      </c>
      <c r="C384" s="41">
        <v>0</v>
      </c>
      <c r="D384" s="41">
        <v>0</v>
      </c>
      <c r="E384" s="9">
        <v>23</v>
      </c>
      <c r="F384" s="9">
        <v>3</v>
      </c>
      <c r="G384" s="3">
        <v>1.0000000000000001E-30</v>
      </c>
      <c r="H384" s="9">
        <f>AVERAGE('Init cond'!H$2:H$480)</f>
        <v>111.33847633916317</v>
      </c>
      <c r="I384" s="9">
        <v>1</v>
      </c>
      <c r="J384" s="3">
        <v>0</v>
      </c>
      <c r="K384" s="3">
        <v>0</v>
      </c>
      <c r="L384" s="3">
        <v>0</v>
      </c>
      <c r="M384" s="3">
        <v>0</v>
      </c>
      <c r="N384" s="3">
        <v>3.0000000000000001E-6</v>
      </c>
      <c r="O384" s="3">
        <v>5.0000000000000003E-10</v>
      </c>
    </row>
    <row r="385" spans="1:15" x14ac:dyDescent="0.35">
      <c r="A385">
        <v>383</v>
      </c>
      <c r="B385" s="41">
        <f t="shared" si="5"/>
        <v>-383</v>
      </c>
      <c r="C385" s="41">
        <v>0</v>
      </c>
      <c r="D385" s="41">
        <v>0</v>
      </c>
      <c r="E385" s="9">
        <v>23</v>
      </c>
      <c r="F385" s="9">
        <v>3</v>
      </c>
      <c r="G385" s="3">
        <v>1.0000000000000001E-30</v>
      </c>
      <c r="H385" s="9">
        <f>AVERAGE('Init cond'!H$2:H$480)</f>
        <v>111.33847633916317</v>
      </c>
      <c r="I385" s="9">
        <v>1</v>
      </c>
      <c r="J385" s="3">
        <v>0</v>
      </c>
      <c r="K385" s="3">
        <v>0</v>
      </c>
      <c r="L385" s="3">
        <v>0</v>
      </c>
      <c r="M385" s="3">
        <v>0</v>
      </c>
      <c r="N385" s="3">
        <v>3.0000000000000001E-6</v>
      </c>
      <c r="O385" s="3">
        <v>5.0000000000000003E-10</v>
      </c>
    </row>
    <row r="386" spans="1:15" x14ac:dyDescent="0.35">
      <c r="A386">
        <v>384</v>
      </c>
      <c r="B386" s="41">
        <f t="shared" si="5"/>
        <v>-384</v>
      </c>
      <c r="C386" s="41">
        <v>0</v>
      </c>
      <c r="D386" s="41">
        <v>0</v>
      </c>
      <c r="E386" s="9">
        <v>23</v>
      </c>
      <c r="F386" s="9">
        <v>3</v>
      </c>
      <c r="G386" s="3">
        <v>1.0000000000000001E-30</v>
      </c>
      <c r="H386" s="9">
        <f>AVERAGE('Init cond'!H$2:H$480)</f>
        <v>111.33847633916317</v>
      </c>
      <c r="I386" s="9">
        <v>1</v>
      </c>
      <c r="J386" s="3">
        <v>0</v>
      </c>
      <c r="K386" s="3">
        <v>0</v>
      </c>
      <c r="L386" s="3">
        <v>0</v>
      </c>
      <c r="M386" s="3">
        <v>0</v>
      </c>
      <c r="N386" s="3">
        <v>3.0000000000000001E-6</v>
      </c>
      <c r="O386" s="3">
        <v>5.0000000000000003E-10</v>
      </c>
    </row>
    <row r="387" spans="1:15" x14ac:dyDescent="0.35">
      <c r="A387">
        <v>385</v>
      </c>
      <c r="B387" s="41">
        <f t="shared" si="5"/>
        <v>-385</v>
      </c>
      <c r="C387" s="41">
        <v>0</v>
      </c>
      <c r="D387" s="41">
        <v>0</v>
      </c>
      <c r="E387" s="9">
        <v>23</v>
      </c>
      <c r="F387" s="9">
        <v>3</v>
      </c>
      <c r="G387" s="3">
        <v>1.0000000000000001E-30</v>
      </c>
      <c r="H387" s="9">
        <f>AVERAGE('Init cond'!H$2:H$480)</f>
        <v>111.33847633916317</v>
      </c>
      <c r="I387" s="9">
        <v>1</v>
      </c>
      <c r="J387" s="3">
        <v>0</v>
      </c>
      <c r="K387" s="3">
        <v>0</v>
      </c>
      <c r="L387" s="3">
        <v>0</v>
      </c>
      <c r="M387" s="3">
        <v>0</v>
      </c>
      <c r="N387" s="3">
        <v>3.0000000000000001E-6</v>
      </c>
      <c r="O387" s="3">
        <v>5.0000000000000003E-10</v>
      </c>
    </row>
    <row r="388" spans="1:15" x14ac:dyDescent="0.35">
      <c r="A388">
        <v>386</v>
      </c>
      <c r="B388" s="41">
        <f t="shared" ref="B388:B451" si="6">-A388</f>
        <v>-386</v>
      </c>
      <c r="C388" s="41">
        <v>0</v>
      </c>
      <c r="D388" s="41">
        <v>0</v>
      </c>
      <c r="E388" s="9">
        <v>23</v>
      </c>
      <c r="F388" s="9">
        <v>3</v>
      </c>
      <c r="G388" s="3">
        <v>1.0000000000000001E-30</v>
      </c>
      <c r="H388" s="9">
        <f>AVERAGE('Init cond'!H$2:H$480)</f>
        <v>111.33847633916317</v>
      </c>
      <c r="I388" s="9">
        <v>1</v>
      </c>
      <c r="J388" s="3">
        <v>0</v>
      </c>
      <c r="K388" s="3">
        <v>0</v>
      </c>
      <c r="L388" s="3">
        <v>0</v>
      </c>
      <c r="M388" s="3">
        <v>0</v>
      </c>
      <c r="N388" s="3">
        <v>3.0000000000000001E-6</v>
      </c>
      <c r="O388" s="3">
        <v>5.0000000000000003E-10</v>
      </c>
    </row>
    <row r="389" spans="1:15" x14ac:dyDescent="0.35">
      <c r="A389">
        <v>387</v>
      </c>
      <c r="B389" s="41">
        <f t="shared" si="6"/>
        <v>-387</v>
      </c>
      <c r="C389" s="41">
        <v>0</v>
      </c>
      <c r="D389" s="41">
        <v>0</v>
      </c>
      <c r="E389" s="9">
        <v>23</v>
      </c>
      <c r="F389" s="9">
        <v>3</v>
      </c>
      <c r="G389" s="3">
        <v>1.0000000000000001E-30</v>
      </c>
      <c r="H389" s="9">
        <f>AVERAGE('Init cond'!H$2:H$480)</f>
        <v>111.33847633916317</v>
      </c>
      <c r="I389" s="9">
        <v>1</v>
      </c>
      <c r="J389" s="3">
        <v>0</v>
      </c>
      <c r="K389" s="3">
        <v>0</v>
      </c>
      <c r="L389" s="3">
        <v>0</v>
      </c>
      <c r="M389" s="3">
        <v>0</v>
      </c>
      <c r="N389" s="3">
        <v>3.0000000000000001E-6</v>
      </c>
      <c r="O389" s="3">
        <v>5.0000000000000003E-10</v>
      </c>
    </row>
    <row r="390" spans="1:15" x14ac:dyDescent="0.35">
      <c r="A390">
        <v>388</v>
      </c>
      <c r="B390" s="41">
        <f t="shared" si="6"/>
        <v>-388</v>
      </c>
      <c r="C390" s="41">
        <v>0</v>
      </c>
      <c r="D390" s="41">
        <v>0</v>
      </c>
      <c r="E390" s="9">
        <v>23</v>
      </c>
      <c r="F390" s="9">
        <v>3</v>
      </c>
      <c r="G390" s="3">
        <v>1.0000000000000001E-30</v>
      </c>
      <c r="H390" s="9">
        <f>AVERAGE('Init cond'!H$2:H$480)</f>
        <v>111.33847633916317</v>
      </c>
      <c r="I390" s="9">
        <v>1</v>
      </c>
      <c r="J390" s="3">
        <v>0</v>
      </c>
      <c r="K390" s="3">
        <v>0</v>
      </c>
      <c r="L390" s="3">
        <v>0</v>
      </c>
      <c r="M390" s="3">
        <v>0</v>
      </c>
      <c r="N390" s="3">
        <v>3.0000000000000001E-6</v>
      </c>
      <c r="O390" s="3">
        <v>5.0000000000000003E-10</v>
      </c>
    </row>
    <row r="391" spans="1:15" x14ac:dyDescent="0.35">
      <c r="A391">
        <v>389</v>
      </c>
      <c r="B391" s="41">
        <f t="shared" si="6"/>
        <v>-389</v>
      </c>
      <c r="C391" s="41">
        <v>0</v>
      </c>
      <c r="D391" s="41">
        <v>0</v>
      </c>
      <c r="E391" s="9">
        <v>23</v>
      </c>
      <c r="F391" s="9">
        <v>3</v>
      </c>
      <c r="G391" s="3">
        <v>1.0000000000000001E-30</v>
      </c>
      <c r="H391" s="9">
        <f>AVERAGE('Init cond'!H$2:H$480)</f>
        <v>111.33847633916317</v>
      </c>
      <c r="I391" s="9">
        <v>1</v>
      </c>
      <c r="J391" s="3">
        <v>0</v>
      </c>
      <c r="K391" s="3">
        <v>0</v>
      </c>
      <c r="L391" s="3">
        <v>0</v>
      </c>
      <c r="M391" s="3">
        <v>0</v>
      </c>
      <c r="N391" s="3">
        <v>3.0000000000000001E-6</v>
      </c>
      <c r="O391" s="3">
        <v>5.0000000000000003E-10</v>
      </c>
    </row>
    <row r="392" spans="1:15" x14ac:dyDescent="0.35">
      <c r="A392">
        <v>390</v>
      </c>
      <c r="B392" s="41">
        <f t="shared" si="6"/>
        <v>-390</v>
      </c>
      <c r="C392" s="41">
        <v>0</v>
      </c>
      <c r="D392" s="41">
        <v>0</v>
      </c>
      <c r="E392" s="9">
        <v>23</v>
      </c>
      <c r="F392" s="9">
        <v>3</v>
      </c>
      <c r="G392" s="3">
        <v>1.0000000000000001E-30</v>
      </c>
      <c r="H392" s="9">
        <f>AVERAGE('Init cond'!H$2:H$480)</f>
        <v>111.33847633916317</v>
      </c>
      <c r="I392" s="9">
        <v>1</v>
      </c>
      <c r="J392" s="3">
        <v>0</v>
      </c>
      <c r="K392" s="3">
        <v>0</v>
      </c>
      <c r="L392" s="3">
        <v>0</v>
      </c>
      <c r="M392" s="3">
        <v>0</v>
      </c>
      <c r="N392" s="3">
        <v>3.0000000000000001E-6</v>
      </c>
      <c r="O392" s="3">
        <v>5.0000000000000003E-10</v>
      </c>
    </row>
    <row r="393" spans="1:15" x14ac:dyDescent="0.35">
      <c r="A393">
        <v>391</v>
      </c>
      <c r="B393" s="41">
        <f t="shared" si="6"/>
        <v>-391</v>
      </c>
      <c r="C393" s="41">
        <v>0</v>
      </c>
      <c r="D393" s="41">
        <v>0</v>
      </c>
      <c r="E393" s="9">
        <v>23</v>
      </c>
      <c r="F393" s="9">
        <v>3</v>
      </c>
      <c r="G393" s="3">
        <v>1.0000000000000001E-30</v>
      </c>
      <c r="H393" s="9">
        <f>AVERAGE('Init cond'!H$2:H$480)</f>
        <v>111.33847633916317</v>
      </c>
      <c r="I393" s="9">
        <v>1</v>
      </c>
      <c r="J393" s="3">
        <v>0</v>
      </c>
      <c r="K393" s="3">
        <v>0</v>
      </c>
      <c r="L393" s="3">
        <v>0</v>
      </c>
      <c r="M393" s="3">
        <v>0</v>
      </c>
      <c r="N393" s="3">
        <v>3.0000000000000001E-6</v>
      </c>
      <c r="O393" s="3">
        <v>5.0000000000000003E-10</v>
      </c>
    </row>
    <row r="394" spans="1:15" x14ac:dyDescent="0.35">
      <c r="A394">
        <v>392</v>
      </c>
      <c r="B394" s="41">
        <f t="shared" si="6"/>
        <v>-392</v>
      </c>
      <c r="C394" s="41">
        <v>0</v>
      </c>
      <c r="D394" s="41">
        <v>0</v>
      </c>
      <c r="E394" s="9">
        <v>23</v>
      </c>
      <c r="F394" s="9">
        <v>3</v>
      </c>
      <c r="G394" s="3">
        <v>1.0000000000000001E-30</v>
      </c>
      <c r="H394" s="9">
        <f>AVERAGE('Init cond'!H$2:H$480)</f>
        <v>111.33847633916317</v>
      </c>
      <c r="I394" s="9">
        <v>1</v>
      </c>
      <c r="J394" s="3">
        <v>0</v>
      </c>
      <c r="K394" s="3">
        <v>0</v>
      </c>
      <c r="L394" s="3">
        <v>0</v>
      </c>
      <c r="M394" s="3">
        <v>0</v>
      </c>
      <c r="N394" s="3">
        <v>3.0000000000000001E-6</v>
      </c>
      <c r="O394" s="3">
        <v>5.0000000000000003E-10</v>
      </c>
    </row>
    <row r="395" spans="1:15" x14ac:dyDescent="0.35">
      <c r="A395">
        <v>393</v>
      </c>
      <c r="B395" s="41">
        <f t="shared" si="6"/>
        <v>-393</v>
      </c>
      <c r="C395" s="41">
        <v>0</v>
      </c>
      <c r="D395" s="41">
        <v>0</v>
      </c>
      <c r="E395" s="9">
        <v>23</v>
      </c>
      <c r="F395" s="9">
        <v>3</v>
      </c>
      <c r="G395" s="3">
        <v>1.0000000000000001E-30</v>
      </c>
      <c r="H395" s="9">
        <f>AVERAGE('Init cond'!H$2:H$480)</f>
        <v>111.33847633916317</v>
      </c>
      <c r="I395" s="9">
        <v>1</v>
      </c>
      <c r="J395" s="3">
        <v>0</v>
      </c>
      <c r="K395" s="3">
        <v>0</v>
      </c>
      <c r="L395" s="3">
        <v>0</v>
      </c>
      <c r="M395" s="3">
        <v>0</v>
      </c>
      <c r="N395" s="3">
        <v>3.0000000000000001E-6</v>
      </c>
      <c r="O395" s="3">
        <v>5.0000000000000003E-10</v>
      </c>
    </row>
    <row r="396" spans="1:15" x14ac:dyDescent="0.35">
      <c r="A396">
        <v>394</v>
      </c>
      <c r="B396" s="41">
        <f t="shared" si="6"/>
        <v>-394</v>
      </c>
      <c r="C396" s="41">
        <v>0</v>
      </c>
      <c r="D396" s="41">
        <v>0</v>
      </c>
      <c r="E396" s="9">
        <v>23</v>
      </c>
      <c r="F396" s="9">
        <v>3</v>
      </c>
      <c r="G396" s="3">
        <v>1.0000000000000001E-30</v>
      </c>
      <c r="H396" s="9">
        <f>AVERAGE('Init cond'!H$2:H$480)</f>
        <v>111.33847633916317</v>
      </c>
      <c r="I396" s="9">
        <v>1</v>
      </c>
      <c r="J396" s="3">
        <v>0</v>
      </c>
      <c r="K396" s="3">
        <v>0</v>
      </c>
      <c r="L396" s="3">
        <v>0</v>
      </c>
      <c r="M396" s="3">
        <v>0</v>
      </c>
      <c r="N396" s="3">
        <v>3.0000000000000001E-6</v>
      </c>
      <c r="O396" s="3">
        <v>5.0000000000000003E-10</v>
      </c>
    </row>
    <row r="397" spans="1:15" x14ac:dyDescent="0.35">
      <c r="A397">
        <v>395</v>
      </c>
      <c r="B397" s="41">
        <f t="shared" si="6"/>
        <v>-395</v>
      </c>
      <c r="C397" s="41">
        <v>0</v>
      </c>
      <c r="D397" s="41">
        <v>0</v>
      </c>
      <c r="E397" s="9">
        <v>23</v>
      </c>
      <c r="F397" s="9">
        <v>3</v>
      </c>
      <c r="G397" s="3">
        <v>1.0000000000000001E-30</v>
      </c>
      <c r="H397" s="9">
        <f>AVERAGE('Init cond'!H$2:H$480)</f>
        <v>111.33847633916317</v>
      </c>
      <c r="I397" s="9">
        <v>1</v>
      </c>
      <c r="J397" s="3">
        <v>0</v>
      </c>
      <c r="K397" s="3">
        <v>0</v>
      </c>
      <c r="L397" s="3">
        <v>0</v>
      </c>
      <c r="M397" s="3">
        <v>0</v>
      </c>
      <c r="N397" s="3">
        <v>3.0000000000000001E-6</v>
      </c>
      <c r="O397" s="3">
        <v>5.0000000000000003E-10</v>
      </c>
    </row>
    <row r="398" spans="1:15" x14ac:dyDescent="0.35">
      <c r="A398">
        <v>396</v>
      </c>
      <c r="B398" s="41">
        <f t="shared" si="6"/>
        <v>-396</v>
      </c>
      <c r="C398" s="41">
        <v>0</v>
      </c>
      <c r="D398" s="41">
        <v>0</v>
      </c>
      <c r="E398" s="9">
        <v>23</v>
      </c>
      <c r="F398" s="9">
        <v>3</v>
      </c>
      <c r="G398" s="3">
        <v>1.0000000000000001E-30</v>
      </c>
      <c r="H398" s="9">
        <f>AVERAGE('Init cond'!H$2:H$480)</f>
        <v>111.33847633916317</v>
      </c>
      <c r="I398" s="9">
        <v>1</v>
      </c>
      <c r="J398" s="3">
        <v>0</v>
      </c>
      <c r="K398" s="3">
        <v>0</v>
      </c>
      <c r="L398" s="3">
        <v>0</v>
      </c>
      <c r="M398" s="3">
        <v>0</v>
      </c>
      <c r="N398" s="3">
        <v>3.0000000000000001E-6</v>
      </c>
      <c r="O398" s="3">
        <v>5.0000000000000003E-10</v>
      </c>
    </row>
    <row r="399" spans="1:15" x14ac:dyDescent="0.35">
      <c r="A399">
        <v>397</v>
      </c>
      <c r="B399" s="41">
        <f t="shared" si="6"/>
        <v>-397</v>
      </c>
      <c r="C399" s="41">
        <v>0</v>
      </c>
      <c r="D399" s="41">
        <v>0</v>
      </c>
      <c r="E399" s="9">
        <v>23</v>
      </c>
      <c r="F399" s="9">
        <v>3</v>
      </c>
      <c r="G399" s="3">
        <v>1.0000000000000001E-30</v>
      </c>
      <c r="H399" s="9">
        <f>AVERAGE('Init cond'!H$2:H$480)</f>
        <v>111.33847633916317</v>
      </c>
      <c r="I399" s="9">
        <v>1</v>
      </c>
      <c r="J399" s="3">
        <v>0</v>
      </c>
      <c r="K399" s="3">
        <v>0</v>
      </c>
      <c r="L399" s="3">
        <v>0</v>
      </c>
      <c r="M399" s="3">
        <v>0</v>
      </c>
      <c r="N399" s="3">
        <v>3.0000000000000001E-6</v>
      </c>
      <c r="O399" s="3">
        <v>5.0000000000000003E-10</v>
      </c>
    </row>
    <row r="400" spans="1:15" x14ac:dyDescent="0.35">
      <c r="A400">
        <v>398</v>
      </c>
      <c r="B400" s="41">
        <f t="shared" si="6"/>
        <v>-398</v>
      </c>
      <c r="C400" s="41">
        <v>0</v>
      </c>
      <c r="D400" s="41">
        <v>0</v>
      </c>
      <c r="E400" s="9">
        <v>23</v>
      </c>
      <c r="F400" s="9">
        <v>3</v>
      </c>
      <c r="G400" s="3">
        <v>1.0000000000000001E-30</v>
      </c>
      <c r="H400" s="9">
        <f>AVERAGE('Init cond'!H$2:H$480)</f>
        <v>111.33847633916317</v>
      </c>
      <c r="I400" s="9">
        <v>1</v>
      </c>
      <c r="J400" s="3">
        <v>0</v>
      </c>
      <c r="K400" s="3">
        <v>0</v>
      </c>
      <c r="L400" s="3">
        <v>0</v>
      </c>
      <c r="M400" s="3">
        <v>0</v>
      </c>
      <c r="N400" s="3">
        <v>3.0000000000000001E-6</v>
      </c>
      <c r="O400" s="3">
        <v>5.0000000000000003E-10</v>
      </c>
    </row>
    <row r="401" spans="1:15" x14ac:dyDescent="0.35">
      <c r="A401">
        <v>399</v>
      </c>
      <c r="B401" s="41">
        <f t="shared" si="6"/>
        <v>-399</v>
      </c>
      <c r="C401" s="41">
        <v>0</v>
      </c>
      <c r="D401" s="41">
        <v>0</v>
      </c>
      <c r="E401" s="9">
        <v>23</v>
      </c>
      <c r="F401" s="9">
        <v>3</v>
      </c>
      <c r="G401" s="3">
        <v>1.0000000000000001E-30</v>
      </c>
      <c r="H401" s="9">
        <f>AVERAGE('Init cond'!H$2:H$480)</f>
        <v>111.33847633916317</v>
      </c>
      <c r="I401" s="9">
        <v>1</v>
      </c>
      <c r="J401" s="3">
        <v>0</v>
      </c>
      <c r="K401" s="3">
        <v>0</v>
      </c>
      <c r="L401" s="3">
        <v>0</v>
      </c>
      <c r="M401" s="3">
        <v>0</v>
      </c>
      <c r="N401" s="3">
        <v>3.0000000000000001E-6</v>
      </c>
      <c r="O401" s="3">
        <v>5.0000000000000003E-10</v>
      </c>
    </row>
    <row r="402" spans="1:15" x14ac:dyDescent="0.35">
      <c r="A402">
        <v>400</v>
      </c>
      <c r="B402" s="41">
        <f t="shared" si="6"/>
        <v>-400</v>
      </c>
      <c r="C402" s="41">
        <v>0</v>
      </c>
      <c r="D402" s="41">
        <v>0</v>
      </c>
      <c r="E402" s="9">
        <v>23</v>
      </c>
      <c r="F402" s="9">
        <v>3</v>
      </c>
      <c r="G402" s="3">
        <v>1.0000000000000001E-30</v>
      </c>
      <c r="H402" s="9">
        <f>AVERAGE('Init cond'!H$2:H$480)</f>
        <v>111.33847633916317</v>
      </c>
      <c r="I402" s="9">
        <v>1</v>
      </c>
      <c r="J402" s="3">
        <v>0</v>
      </c>
      <c r="K402" s="3">
        <v>0</v>
      </c>
      <c r="L402" s="3">
        <v>0</v>
      </c>
      <c r="M402" s="3">
        <v>0</v>
      </c>
      <c r="N402" s="3">
        <v>3.0000000000000001E-6</v>
      </c>
      <c r="O402" s="3">
        <v>5.0000000000000003E-10</v>
      </c>
    </row>
    <row r="403" spans="1:15" x14ac:dyDescent="0.35">
      <c r="A403">
        <v>401</v>
      </c>
      <c r="B403" s="41">
        <f t="shared" si="6"/>
        <v>-401</v>
      </c>
      <c r="C403" s="41">
        <v>0</v>
      </c>
      <c r="D403" s="41">
        <v>0</v>
      </c>
      <c r="E403" s="9">
        <v>23</v>
      </c>
      <c r="F403" s="9">
        <v>3</v>
      </c>
      <c r="G403" s="3">
        <v>1.0000000000000001E-30</v>
      </c>
      <c r="H403" s="9">
        <f>AVERAGE('Init cond'!H$2:H$480)</f>
        <v>111.33847633916317</v>
      </c>
      <c r="I403" s="9">
        <v>1</v>
      </c>
      <c r="J403" s="3">
        <v>0</v>
      </c>
      <c r="K403" s="3">
        <v>0</v>
      </c>
      <c r="L403" s="3">
        <v>0</v>
      </c>
      <c r="M403" s="3">
        <v>0</v>
      </c>
      <c r="N403" s="3">
        <v>3.0000000000000001E-6</v>
      </c>
      <c r="O403" s="3">
        <v>5.0000000000000003E-10</v>
      </c>
    </row>
    <row r="404" spans="1:15" x14ac:dyDescent="0.35">
      <c r="A404">
        <v>402</v>
      </c>
      <c r="B404" s="41">
        <f t="shared" si="6"/>
        <v>-402</v>
      </c>
      <c r="C404" s="41">
        <v>0</v>
      </c>
      <c r="D404" s="41">
        <v>0</v>
      </c>
      <c r="E404" s="9">
        <v>23</v>
      </c>
      <c r="F404" s="9">
        <v>3</v>
      </c>
      <c r="G404" s="3">
        <v>1.0000000000000001E-30</v>
      </c>
      <c r="H404" s="9">
        <f>AVERAGE('Init cond'!H$2:H$480)</f>
        <v>111.33847633916317</v>
      </c>
      <c r="I404" s="9">
        <v>1</v>
      </c>
      <c r="J404" s="3">
        <v>0</v>
      </c>
      <c r="K404" s="3">
        <v>0</v>
      </c>
      <c r="L404" s="3">
        <v>0</v>
      </c>
      <c r="M404" s="3">
        <v>0</v>
      </c>
      <c r="N404" s="3">
        <v>3.0000000000000001E-6</v>
      </c>
      <c r="O404" s="3">
        <v>5.0000000000000003E-10</v>
      </c>
    </row>
    <row r="405" spans="1:15" x14ac:dyDescent="0.35">
      <c r="A405">
        <v>403</v>
      </c>
      <c r="B405" s="41">
        <f t="shared" si="6"/>
        <v>-403</v>
      </c>
      <c r="C405" s="41">
        <v>0</v>
      </c>
      <c r="D405" s="41">
        <v>0</v>
      </c>
      <c r="E405" s="9">
        <v>23</v>
      </c>
      <c r="F405" s="9">
        <v>3</v>
      </c>
      <c r="G405" s="3">
        <v>1.0000000000000001E-30</v>
      </c>
      <c r="H405" s="9">
        <f>AVERAGE('Init cond'!H$2:H$480)</f>
        <v>111.33847633916317</v>
      </c>
      <c r="I405" s="9">
        <v>1</v>
      </c>
      <c r="J405" s="3">
        <v>0</v>
      </c>
      <c r="K405" s="3">
        <v>0</v>
      </c>
      <c r="L405" s="3">
        <v>0</v>
      </c>
      <c r="M405" s="3">
        <v>0</v>
      </c>
      <c r="N405" s="3">
        <v>3.0000000000000001E-6</v>
      </c>
      <c r="O405" s="3">
        <v>5.0000000000000003E-10</v>
      </c>
    </row>
    <row r="406" spans="1:15" x14ac:dyDescent="0.35">
      <c r="A406">
        <v>404</v>
      </c>
      <c r="B406" s="41">
        <f t="shared" si="6"/>
        <v>-404</v>
      </c>
      <c r="C406" s="41">
        <v>0</v>
      </c>
      <c r="D406" s="41">
        <v>0</v>
      </c>
      <c r="E406" s="9">
        <v>23</v>
      </c>
      <c r="F406" s="9">
        <v>3</v>
      </c>
      <c r="G406" s="3">
        <v>1.0000000000000001E-30</v>
      </c>
      <c r="H406" s="9">
        <f>AVERAGE('Init cond'!H$2:H$480)</f>
        <v>111.33847633916317</v>
      </c>
      <c r="I406" s="9">
        <v>1</v>
      </c>
      <c r="J406" s="3">
        <v>0</v>
      </c>
      <c r="K406" s="3">
        <v>0</v>
      </c>
      <c r="L406" s="3">
        <v>0</v>
      </c>
      <c r="M406" s="3">
        <v>0</v>
      </c>
      <c r="N406" s="3">
        <v>3.0000000000000001E-6</v>
      </c>
      <c r="O406" s="3">
        <v>5.0000000000000003E-10</v>
      </c>
    </row>
    <row r="407" spans="1:15" x14ac:dyDescent="0.35">
      <c r="A407">
        <v>405</v>
      </c>
      <c r="B407" s="41">
        <f t="shared" si="6"/>
        <v>-405</v>
      </c>
      <c r="C407" s="41">
        <v>0</v>
      </c>
      <c r="D407" s="41">
        <v>0</v>
      </c>
      <c r="E407" s="9">
        <v>23</v>
      </c>
      <c r="F407" s="9">
        <v>3</v>
      </c>
      <c r="G407" s="3">
        <v>1.0000000000000001E-30</v>
      </c>
      <c r="H407" s="9">
        <f>AVERAGE('Init cond'!H$2:H$480)</f>
        <v>111.33847633916317</v>
      </c>
      <c r="I407" s="9">
        <v>1</v>
      </c>
      <c r="J407" s="3">
        <v>0</v>
      </c>
      <c r="K407" s="3">
        <v>0</v>
      </c>
      <c r="L407" s="3">
        <v>0</v>
      </c>
      <c r="M407" s="3">
        <v>0</v>
      </c>
      <c r="N407" s="3">
        <v>3.0000000000000001E-6</v>
      </c>
      <c r="O407" s="3">
        <v>5.0000000000000003E-10</v>
      </c>
    </row>
    <row r="408" spans="1:15" x14ac:dyDescent="0.35">
      <c r="A408">
        <v>406</v>
      </c>
      <c r="B408" s="41">
        <f t="shared" si="6"/>
        <v>-406</v>
      </c>
      <c r="C408" s="41">
        <v>0</v>
      </c>
      <c r="D408" s="41">
        <v>0</v>
      </c>
      <c r="E408" s="9">
        <v>23</v>
      </c>
      <c r="F408" s="9">
        <v>3</v>
      </c>
      <c r="G408" s="3">
        <v>1.0000000000000001E-30</v>
      </c>
      <c r="H408" s="9">
        <f>AVERAGE('Init cond'!H$2:H$480)</f>
        <v>111.33847633916317</v>
      </c>
      <c r="I408" s="9">
        <v>1</v>
      </c>
      <c r="J408" s="3">
        <v>0</v>
      </c>
      <c r="K408" s="3">
        <v>0</v>
      </c>
      <c r="L408" s="3">
        <v>0</v>
      </c>
      <c r="M408" s="3">
        <v>0</v>
      </c>
      <c r="N408" s="3">
        <v>3.0000000000000001E-6</v>
      </c>
      <c r="O408" s="3">
        <v>5.0000000000000003E-10</v>
      </c>
    </row>
    <row r="409" spans="1:15" x14ac:dyDescent="0.35">
      <c r="A409">
        <v>407</v>
      </c>
      <c r="B409" s="41">
        <f t="shared" si="6"/>
        <v>-407</v>
      </c>
      <c r="C409" s="41">
        <v>0</v>
      </c>
      <c r="D409" s="41">
        <v>0</v>
      </c>
      <c r="E409" s="9">
        <v>23</v>
      </c>
      <c r="F409" s="9">
        <v>3</v>
      </c>
      <c r="G409" s="3">
        <v>1.0000000000000001E-30</v>
      </c>
      <c r="H409" s="9">
        <f>AVERAGE('Init cond'!H$2:H$480)</f>
        <v>111.33847633916317</v>
      </c>
      <c r="I409" s="9">
        <v>1</v>
      </c>
      <c r="J409" s="3">
        <v>0</v>
      </c>
      <c r="K409" s="3">
        <v>0</v>
      </c>
      <c r="L409" s="3">
        <v>0</v>
      </c>
      <c r="M409" s="3">
        <v>0</v>
      </c>
      <c r="N409" s="3">
        <v>3.0000000000000001E-6</v>
      </c>
      <c r="O409" s="3">
        <v>5.0000000000000003E-10</v>
      </c>
    </row>
    <row r="410" spans="1:15" x14ac:dyDescent="0.35">
      <c r="A410">
        <v>408</v>
      </c>
      <c r="B410" s="41">
        <f t="shared" si="6"/>
        <v>-408</v>
      </c>
      <c r="C410" s="41">
        <v>0</v>
      </c>
      <c r="D410" s="41">
        <v>0</v>
      </c>
      <c r="E410" s="9">
        <v>23</v>
      </c>
      <c r="F410" s="9">
        <v>3</v>
      </c>
      <c r="G410" s="3">
        <v>1.0000000000000001E-30</v>
      </c>
      <c r="H410" s="9">
        <f>AVERAGE('Init cond'!H$2:H$480)</f>
        <v>111.33847633916317</v>
      </c>
      <c r="I410" s="9">
        <v>1</v>
      </c>
      <c r="J410" s="3">
        <v>0</v>
      </c>
      <c r="K410" s="3">
        <v>0</v>
      </c>
      <c r="L410" s="3">
        <v>0</v>
      </c>
      <c r="M410" s="3">
        <v>0</v>
      </c>
      <c r="N410" s="3">
        <v>3.0000000000000001E-6</v>
      </c>
      <c r="O410" s="3">
        <v>5.0000000000000003E-10</v>
      </c>
    </row>
    <row r="411" spans="1:15" x14ac:dyDescent="0.35">
      <c r="A411">
        <v>409</v>
      </c>
      <c r="B411" s="41">
        <f t="shared" si="6"/>
        <v>-409</v>
      </c>
      <c r="C411" s="41">
        <v>0</v>
      </c>
      <c r="D411" s="41">
        <v>0</v>
      </c>
      <c r="E411" s="9">
        <v>23</v>
      </c>
      <c r="F411" s="9">
        <v>3</v>
      </c>
      <c r="G411" s="3">
        <v>1.0000000000000001E-30</v>
      </c>
      <c r="H411" s="9">
        <f>AVERAGE('Init cond'!H$2:H$480)</f>
        <v>111.33847633916317</v>
      </c>
      <c r="I411" s="9">
        <v>1</v>
      </c>
      <c r="J411" s="3">
        <v>0</v>
      </c>
      <c r="K411" s="3">
        <v>0</v>
      </c>
      <c r="L411" s="3">
        <v>0</v>
      </c>
      <c r="M411" s="3">
        <v>0</v>
      </c>
      <c r="N411" s="3">
        <v>3.0000000000000001E-6</v>
      </c>
      <c r="O411" s="3">
        <v>5.0000000000000003E-10</v>
      </c>
    </row>
    <row r="412" spans="1:15" x14ac:dyDescent="0.35">
      <c r="A412">
        <v>410</v>
      </c>
      <c r="B412" s="41">
        <f t="shared" si="6"/>
        <v>-410</v>
      </c>
      <c r="C412" s="41">
        <v>0</v>
      </c>
      <c r="D412" s="41">
        <v>0</v>
      </c>
      <c r="E412" s="9">
        <v>23</v>
      </c>
      <c r="F412" s="9">
        <v>3</v>
      </c>
      <c r="G412" s="3">
        <v>1.0000000000000001E-30</v>
      </c>
      <c r="H412" s="9">
        <f>AVERAGE('Init cond'!H$2:H$480)</f>
        <v>111.33847633916317</v>
      </c>
      <c r="I412" s="9">
        <v>1</v>
      </c>
      <c r="J412" s="3">
        <v>0</v>
      </c>
      <c r="K412" s="3">
        <v>0</v>
      </c>
      <c r="L412" s="3">
        <v>0</v>
      </c>
      <c r="M412" s="3">
        <v>0</v>
      </c>
      <c r="N412" s="3">
        <v>3.0000000000000001E-6</v>
      </c>
      <c r="O412" s="3">
        <v>5.0000000000000003E-10</v>
      </c>
    </row>
    <row r="413" spans="1:15" x14ac:dyDescent="0.35">
      <c r="A413">
        <v>411</v>
      </c>
      <c r="B413" s="41">
        <f t="shared" si="6"/>
        <v>-411</v>
      </c>
      <c r="C413" s="41">
        <v>0</v>
      </c>
      <c r="D413" s="41">
        <v>0</v>
      </c>
      <c r="E413" s="9">
        <v>23</v>
      </c>
      <c r="F413" s="9">
        <v>3</v>
      </c>
      <c r="G413" s="3">
        <v>1.0000000000000001E-30</v>
      </c>
      <c r="H413" s="9">
        <f>AVERAGE('Init cond'!H$2:H$480)</f>
        <v>111.33847633916317</v>
      </c>
      <c r="I413" s="9">
        <v>1</v>
      </c>
      <c r="J413" s="3">
        <v>0</v>
      </c>
      <c r="K413" s="3">
        <v>0</v>
      </c>
      <c r="L413" s="3">
        <v>0</v>
      </c>
      <c r="M413" s="3">
        <v>0</v>
      </c>
      <c r="N413" s="3">
        <v>3.0000000000000001E-6</v>
      </c>
      <c r="O413" s="3">
        <v>5.0000000000000003E-10</v>
      </c>
    </row>
    <row r="414" spans="1:15" x14ac:dyDescent="0.35">
      <c r="A414">
        <v>412</v>
      </c>
      <c r="B414" s="41">
        <f t="shared" si="6"/>
        <v>-412</v>
      </c>
      <c r="C414" s="41">
        <v>0</v>
      </c>
      <c r="D414" s="41">
        <v>0</v>
      </c>
      <c r="E414" s="9">
        <v>23</v>
      </c>
      <c r="F414" s="9">
        <v>3</v>
      </c>
      <c r="G414" s="3">
        <v>1.0000000000000001E-30</v>
      </c>
      <c r="H414" s="9">
        <f>AVERAGE('Init cond'!H$2:H$480)</f>
        <v>111.33847633916317</v>
      </c>
      <c r="I414" s="9">
        <v>1</v>
      </c>
      <c r="J414" s="3">
        <v>0</v>
      </c>
      <c r="K414" s="3">
        <v>0</v>
      </c>
      <c r="L414" s="3">
        <v>0</v>
      </c>
      <c r="M414" s="3">
        <v>0</v>
      </c>
      <c r="N414" s="3">
        <v>3.0000000000000001E-6</v>
      </c>
      <c r="O414" s="3">
        <v>5.0000000000000003E-10</v>
      </c>
    </row>
    <row r="415" spans="1:15" x14ac:dyDescent="0.35">
      <c r="A415">
        <v>413</v>
      </c>
      <c r="B415" s="41">
        <f t="shared" si="6"/>
        <v>-413</v>
      </c>
      <c r="C415" s="41">
        <v>0</v>
      </c>
      <c r="D415" s="41">
        <v>0</v>
      </c>
      <c r="E415" s="9">
        <v>23</v>
      </c>
      <c r="F415" s="9">
        <v>3</v>
      </c>
      <c r="G415" s="3">
        <v>1.0000000000000001E-30</v>
      </c>
      <c r="H415" s="9">
        <f>AVERAGE('Init cond'!H$2:H$480)</f>
        <v>111.33847633916317</v>
      </c>
      <c r="I415" s="9">
        <v>1</v>
      </c>
      <c r="J415" s="3">
        <v>0</v>
      </c>
      <c r="K415" s="3">
        <v>0</v>
      </c>
      <c r="L415" s="3">
        <v>0</v>
      </c>
      <c r="M415" s="3">
        <v>0</v>
      </c>
      <c r="N415" s="3">
        <v>3.0000000000000001E-6</v>
      </c>
      <c r="O415" s="3">
        <v>5.0000000000000003E-10</v>
      </c>
    </row>
    <row r="416" spans="1:15" x14ac:dyDescent="0.35">
      <c r="A416">
        <v>414</v>
      </c>
      <c r="B416" s="41">
        <f t="shared" si="6"/>
        <v>-414</v>
      </c>
      <c r="C416" s="41">
        <v>0</v>
      </c>
      <c r="D416" s="41">
        <v>0</v>
      </c>
      <c r="E416" s="9">
        <v>23</v>
      </c>
      <c r="F416" s="9">
        <v>3</v>
      </c>
      <c r="G416" s="3">
        <v>1.0000000000000001E-30</v>
      </c>
      <c r="H416" s="9">
        <f>AVERAGE('Init cond'!H$2:H$480)</f>
        <v>111.33847633916317</v>
      </c>
      <c r="I416" s="9">
        <v>1</v>
      </c>
      <c r="J416" s="3">
        <v>0</v>
      </c>
      <c r="K416" s="3">
        <v>0</v>
      </c>
      <c r="L416" s="3">
        <v>0</v>
      </c>
      <c r="M416" s="3">
        <v>0</v>
      </c>
      <c r="N416" s="3">
        <v>3.0000000000000001E-6</v>
      </c>
      <c r="O416" s="3">
        <v>5.0000000000000003E-10</v>
      </c>
    </row>
    <row r="417" spans="1:15" x14ac:dyDescent="0.35">
      <c r="A417">
        <v>415</v>
      </c>
      <c r="B417" s="41">
        <f t="shared" si="6"/>
        <v>-415</v>
      </c>
      <c r="C417" s="41">
        <v>0</v>
      </c>
      <c r="D417" s="41">
        <v>0</v>
      </c>
      <c r="E417" s="9">
        <v>23</v>
      </c>
      <c r="F417" s="9">
        <v>3</v>
      </c>
      <c r="G417" s="3">
        <v>1.0000000000000001E-30</v>
      </c>
      <c r="H417" s="9">
        <f>AVERAGE('Init cond'!H$2:H$480)</f>
        <v>111.33847633916317</v>
      </c>
      <c r="I417" s="9">
        <v>1</v>
      </c>
      <c r="J417" s="3">
        <v>0</v>
      </c>
      <c r="K417" s="3">
        <v>0</v>
      </c>
      <c r="L417" s="3">
        <v>0</v>
      </c>
      <c r="M417" s="3">
        <v>0</v>
      </c>
      <c r="N417" s="3">
        <v>3.0000000000000001E-6</v>
      </c>
      <c r="O417" s="3">
        <v>5.0000000000000003E-10</v>
      </c>
    </row>
    <row r="418" spans="1:15" x14ac:dyDescent="0.35">
      <c r="A418">
        <v>416</v>
      </c>
      <c r="B418" s="41">
        <f t="shared" si="6"/>
        <v>-416</v>
      </c>
      <c r="C418" s="41">
        <v>0</v>
      </c>
      <c r="D418" s="41">
        <v>0</v>
      </c>
      <c r="E418" s="9">
        <v>23</v>
      </c>
      <c r="F418" s="9">
        <v>3</v>
      </c>
      <c r="G418" s="3">
        <v>1.0000000000000001E-30</v>
      </c>
      <c r="H418" s="9">
        <f>AVERAGE('Init cond'!H$2:H$480)</f>
        <v>111.33847633916317</v>
      </c>
      <c r="I418" s="9">
        <v>1</v>
      </c>
      <c r="J418" s="3">
        <v>0</v>
      </c>
      <c r="K418" s="3">
        <v>0</v>
      </c>
      <c r="L418" s="3">
        <v>0</v>
      </c>
      <c r="M418" s="3">
        <v>0</v>
      </c>
      <c r="N418" s="3">
        <v>3.0000000000000001E-6</v>
      </c>
      <c r="O418" s="3">
        <v>5.0000000000000003E-10</v>
      </c>
    </row>
    <row r="419" spans="1:15" x14ac:dyDescent="0.35">
      <c r="A419">
        <v>417</v>
      </c>
      <c r="B419" s="41">
        <f t="shared" si="6"/>
        <v>-417</v>
      </c>
      <c r="C419" s="41">
        <v>0</v>
      </c>
      <c r="D419" s="41">
        <v>0</v>
      </c>
      <c r="E419" s="9">
        <v>23</v>
      </c>
      <c r="F419" s="9">
        <v>3</v>
      </c>
      <c r="G419" s="3">
        <v>1.0000000000000001E-30</v>
      </c>
      <c r="H419" s="9">
        <f>AVERAGE('Init cond'!H$2:H$480)</f>
        <v>111.33847633916317</v>
      </c>
      <c r="I419" s="9">
        <v>1</v>
      </c>
      <c r="J419" s="3">
        <v>0</v>
      </c>
      <c r="K419" s="3">
        <v>0</v>
      </c>
      <c r="L419" s="3">
        <v>0</v>
      </c>
      <c r="M419" s="3">
        <v>0</v>
      </c>
      <c r="N419" s="3">
        <v>3.0000000000000001E-6</v>
      </c>
      <c r="O419" s="3">
        <v>5.0000000000000003E-10</v>
      </c>
    </row>
    <row r="420" spans="1:15" x14ac:dyDescent="0.35">
      <c r="A420">
        <v>418</v>
      </c>
      <c r="B420" s="41">
        <f t="shared" si="6"/>
        <v>-418</v>
      </c>
      <c r="C420" s="41">
        <v>0</v>
      </c>
      <c r="D420" s="41">
        <v>0</v>
      </c>
      <c r="E420" s="9">
        <v>23</v>
      </c>
      <c r="F420" s="9">
        <v>3</v>
      </c>
      <c r="G420" s="3">
        <v>1.0000000000000001E-30</v>
      </c>
      <c r="H420" s="9">
        <f>AVERAGE('Init cond'!H$2:H$480)</f>
        <v>111.33847633916317</v>
      </c>
      <c r="I420" s="9">
        <v>1</v>
      </c>
      <c r="J420" s="3">
        <v>0</v>
      </c>
      <c r="K420" s="3">
        <v>0</v>
      </c>
      <c r="L420" s="3">
        <v>0</v>
      </c>
      <c r="M420" s="3">
        <v>0</v>
      </c>
      <c r="N420" s="3">
        <v>3.0000000000000001E-6</v>
      </c>
      <c r="O420" s="3">
        <v>5.0000000000000003E-10</v>
      </c>
    </row>
    <row r="421" spans="1:15" x14ac:dyDescent="0.35">
      <c r="A421">
        <v>419</v>
      </c>
      <c r="B421" s="41">
        <f t="shared" si="6"/>
        <v>-419</v>
      </c>
      <c r="C421" s="41">
        <v>0</v>
      </c>
      <c r="D421" s="41">
        <v>0</v>
      </c>
      <c r="E421" s="9">
        <v>23</v>
      </c>
      <c r="F421" s="9">
        <v>3</v>
      </c>
      <c r="G421" s="3">
        <v>1.0000000000000001E-30</v>
      </c>
      <c r="H421" s="9">
        <f>AVERAGE('Init cond'!H$2:H$480)</f>
        <v>111.33847633916317</v>
      </c>
      <c r="I421" s="9">
        <v>1</v>
      </c>
      <c r="J421" s="3">
        <v>0</v>
      </c>
      <c r="K421" s="3">
        <v>0</v>
      </c>
      <c r="L421" s="3">
        <v>0</v>
      </c>
      <c r="M421" s="3">
        <v>0</v>
      </c>
      <c r="N421" s="3">
        <v>3.0000000000000001E-6</v>
      </c>
      <c r="O421" s="3">
        <v>5.0000000000000003E-10</v>
      </c>
    </row>
    <row r="422" spans="1:15" x14ac:dyDescent="0.35">
      <c r="A422">
        <v>420</v>
      </c>
      <c r="B422" s="41">
        <f t="shared" si="6"/>
        <v>-420</v>
      </c>
      <c r="C422" s="41">
        <v>0</v>
      </c>
      <c r="D422" s="41">
        <v>0</v>
      </c>
      <c r="E422" s="9">
        <v>23</v>
      </c>
      <c r="F422" s="9">
        <v>3</v>
      </c>
      <c r="G422" s="3">
        <v>1.0000000000000001E-30</v>
      </c>
      <c r="H422" s="9">
        <f>AVERAGE('Init cond'!H$2:H$480)</f>
        <v>111.33847633916317</v>
      </c>
      <c r="I422" s="9">
        <v>1</v>
      </c>
      <c r="J422" s="3">
        <v>0</v>
      </c>
      <c r="K422" s="3">
        <v>0</v>
      </c>
      <c r="L422" s="3">
        <v>0</v>
      </c>
      <c r="M422" s="3">
        <v>0</v>
      </c>
      <c r="N422" s="3">
        <v>3.0000000000000001E-6</v>
      </c>
      <c r="O422" s="3">
        <v>5.0000000000000003E-10</v>
      </c>
    </row>
    <row r="423" spans="1:15" x14ac:dyDescent="0.35">
      <c r="A423">
        <v>421</v>
      </c>
      <c r="B423" s="41">
        <f t="shared" si="6"/>
        <v>-421</v>
      </c>
      <c r="C423" s="41">
        <v>0</v>
      </c>
      <c r="D423" s="41">
        <v>0</v>
      </c>
      <c r="E423" s="9">
        <v>23</v>
      </c>
      <c r="F423" s="9">
        <v>3</v>
      </c>
      <c r="G423" s="3">
        <v>1.0000000000000001E-30</v>
      </c>
      <c r="H423" s="9">
        <f>AVERAGE('Init cond'!H$2:H$480)</f>
        <v>111.33847633916317</v>
      </c>
      <c r="I423" s="9">
        <v>1</v>
      </c>
      <c r="J423" s="3">
        <v>0</v>
      </c>
      <c r="K423" s="3">
        <v>0</v>
      </c>
      <c r="L423" s="3">
        <v>0</v>
      </c>
      <c r="M423" s="3">
        <v>0</v>
      </c>
      <c r="N423" s="3">
        <v>3.0000000000000001E-6</v>
      </c>
      <c r="O423" s="3">
        <v>5.0000000000000003E-10</v>
      </c>
    </row>
    <row r="424" spans="1:15" x14ac:dyDescent="0.35">
      <c r="A424">
        <v>422</v>
      </c>
      <c r="B424" s="41">
        <f t="shared" si="6"/>
        <v>-422</v>
      </c>
      <c r="C424" s="41">
        <v>0</v>
      </c>
      <c r="D424" s="41">
        <v>0</v>
      </c>
      <c r="E424" s="9">
        <v>23</v>
      </c>
      <c r="F424" s="9">
        <v>3</v>
      </c>
      <c r="G424" s="3">
        <v>1.0000000000000001E-30</v>
      </c>
      <c r="H424" s="9">
        <f>AVERAGE('Init cond'!H$2:H$480)</f>
        <v>111.33847633916317</v>
      </c>
      <c r="I424" s="9">
        <v>1</v>
      </c>
      <c r="J424" s="3">
        <v>0</v>
      </c>
      <c r="K424" s="3">
        <v>0</v>
      </c>
      <c r="L424" s="3">
        <v>0</v>
      </c>
      <c r="M424" s="3">
        <v>0</v>
      </c>
      <c r="N424" s="3">
        <v>3.0000000000000001E-6</v>
      </c>
      <c r="O424" s="3">
        <v>5.0000000000000003E-10</v>
      </c>
    </row>
    <row r="425" spans="1:15" x14ac:dyDescent="0.35">
      <c r="A425">
        <v>423</v>
      </c>
      <c r="B425" s="41">
        <f t="shared" si="6"/>
        <v>-423</v>
      </c>
      <c r="C425" s="41">
        <v>0</v>
      </c>
      <c r="D425" s="41">
        <v>0</v>
      </c>
      <c r="E425" s="9">
        <v>23</v>
      </c>
      <c r="F425" s="9">
        <v>3</v>
      </c>
      <c r="G425" s="3">
        <v>1.0000000000000001E-30</v>
      </c>
      <c r="H425" s="9">
        <f>AVERAGE('Init cond'!H$2:H$480)</f>
        <v>111.33847633916317</v>
      </c>
      <c r="I425" s="9">
        <v>1</v>
      </c>
      <c r="J425" s="3">
        <v>0</v>
      </c>
      <c r="K425" s="3">
        <v>0</v>
      </c>
      <c r="L425" s="3">
        <v>0</v>
      </c>
      <c r="M425" s="3">
        <v>0</v>
      </c>
      <c r="N425" s="3">
        <v>3.0000000000000001E-6</v>
      </c>
      <c r="O425" s="3">
        <v>5.0000000000000003E-10</v>
      </c>
    </row>
    <row r="426" spans="1:15" x14ac:dyDescent="0.35">
      <c r="A426">
        <v>424</v>
      </c>
      <c r="B426" s="41">
        <f t="shared" si="6"/>
        <v>-424</v>
      </c>
      <c r="C426" s="41">
        <v>0</v>
      </c>
      <c r="D426" s="41">
        <v>0</v>
      </c>
      <c r="E426" s="9">
        <v>23</v>
      </c>
      <c r="F426" s="9">
        <v>3</v>
      </c>
      <c r="G426" s="3">
        <v>1.0000000000000001E-30</v>
      </c>
      <c r="H426" s="9">
        <f>AVERAGE('Init cond'!H$2:H$480)</f>
        <v>111.33847633916317</v>
      </c>
      <c r="I426" s="9">
        <v>1</v>
      </c>
      <c r="J426" s="3">
        <v>0</v>
      </c>
      <c r="K426" s="3">
        <v>0</v>
      </c>
      <c r="L426" s="3">
        <v>0</v>
      </c>
      <c r="M426" s="3">
        <v>0</v>
      </c>
      <c r="N426" s="3">
        <v>3.0000000000000001E-6</v>
      </c>
      <c r="O426" s="3">
        <v>5.0000000000000003E-10</v>
      </c>
    </row>
    <row r="427" spans="1:15" x14ac:dyDescent="0.35">
      <c r="A427">
        <v>425</v>
      </c>
      <c r="B427" s="41">
        <f t="shared" si="6"/>
        <v>-425</v>
      </c>
      <c r="C427" s="41">
        <v>0</v>
      </c>
      <c r="D427" s="41">
        <v>0</v>
      </c>
      <c r="E427" s="9">
        <v>23</v>
      </c>
      <c r="F427" s="9">
        <v>3</v>
      </c>
      <c r="G427" s="3">
        <v>1.0000000000000001E-30</v>
      </c>
      <c r="H427" s="9">
        <f>AVERAGE('Init cond'!H$2:H$480)</f>
        <v>111.33847633916317</v>
      </c>
      <c r="I427" s="9">
        <v>1</v>
      </c>
      <c r="J427" s="3">
        <v>0</v>
      </c>
      <c r="K427" s="3">
        <v>0</v>
      </c>
      <c r="L427" s="3">
        <v>0</v>
      </c>
      <c r="M427" s="3">
        <v>0</v>
      </c>
      <c r="N427" s="3">
        <v>3.0000000000000001E-6</v>
      </c>
      <c r="O427" s="3">
        <v>5.0000000000000003E-10</v>
      </c>
    </row>
    <row r="428" spans="1:15" x14ac:dyDescent="0.35">
      <c r="A428">
        <v>426</v>
      </c>
      <c r="B428" s="41">
        <f t="shared" si="6"/>
        <v>-426</v>
      </c>
      <c r="C428" s="41">
        <v>0</v>
      </c>
      <c r="D428" s="41">
        <v>0</v>
      </c>
      <c r="E428" s="9">
        <v>23</v>
      </c>
      <c r="F428" s="9">
        <v>3</v>
      </c>
      <c r="G428" s="3">
        <v>1.0000000000000001E-30</v>
      </c>
      <c r="H428" s="9">
        <f>AVERAGE('Init cond'!H$2:H$480)</f>
        <v>111.33847633916317</v>
      </c>
      <c r="I428" s="9">
        <v>1</v>
      </c>
      <c r="J428" s="3">
        <v>0</v>
      </c>
      <c r="K428" s="3">
        <v>0</v>
      </c>
      <c r="L428" s="3">
        <v>0</v>
      </c>
      <c r="M428" s="3">
        <v>0</v>
      </c>
      <c r="N428" s="3">
        <v>3.0000000000000001E-6</v>
      </c>
      <c r="O428" s="3">
        <v>5.0000000000000003E-10</v>
      </c>
    </row>
    <row r="429" spans="1:15" x14ac:dyDescent="0.35">
      <c r="A429">
        <v>427</v>
      </c>
      <c r="B429" s="41">
        <f t="shared" si="6"/>
        <v>-427</v>
      </c>
      <c r="C429" s="41">
        <v>0</v>
      </c>
      <c r="D429" s="41">
        <v>0</v>
      </c>
      <c r="E429" s="9">
        <v>23</v>
      </c>
      <c r="F429" s="9">
        <v>3</v>
      </c>
      <c r="G429" s="3">
        <v>1.0000000000000001E-30</v>
      </c>
      <c r="H429" s="9">
        <f>AVERAGE('Init cond'!H$2:H$480)</f>
        <v>111.33847633916317</v>
      </c>
      <c r="I429" s="9">
        <v>1</v>
      </c>
      <c r="J429" s="3">
        <v>0</v>
      </c>
      <c r="K429" s="3">
        <v>0</v>
      </c>
      <c r="L429" s="3">
        <v>0</v>
      </c>
      <c r="M429" s="3">
        <v>0</v>
      </c>
      <c r="N429" s="3">
        <v>3.0000000000000001E-6</v>
      </c>
      <c r="O429" s="3">
        <v>5.0000000000000003E-10</v>
      </c>
    </row>
    <row r="430" spans="1:15" x14ac:dyDescent="0.35">
      <c r="A430">
        <v>428</v>
      </c>
      <c r="B430" s="41">
        <f t="shared" si="6"/>
        <v>-428</v>
      </c>
      <c r="C430" s="41">
        <v>0</v>
      </c>
      <c r="D430" s="41">
        <v>0</v>
      </c>
      <c r="E430" s="9">
        <v>23</v>
      </c>
      <c r="F430" s="9">
        <v>3</v>
      </c>
      <c r="G430" s="3">
        <v>1.0000000000000001E-30</v>
      </c>
      <c r="H430" s="9">
        <f>AVERAGE('Init cond'!H$2:H$480)</f>
        <v>111.33847633916317</v>
      </c>
      <c r="I430" s="9">
        <v>1</v>
      </c>
      <c r="J430" s="3">
        <v>0</v>
      </c>
      <c r="K430" s="3">
        <v>0</v>
      </c>
      <c r="L430" s="3">
        <v>0</v>
      </c>
      <c r="M430" s="3">
        <v>0</v>
      </c>
      <c r="N430" s="3">
        <v>3.0000000000000001E-6</v>
      </c>
      <c r="O430" s="3">
        <v>5.0000000000000003E-10</v>
      </c>
    </row>
    <row r="431" spans="1:15" x14ac:dyDescent="0.35">
      <c r="A431">
        <v>429</v>
      </c>
      <c r="B431" s="41">
        <f t="shared" si="6"/>
        <v>-429</v>
      </c>
      <c r="C431" s="41">
        <v>0</v>
      </c>
      <c r="D431" s="41">
        <v>0</v>
      </c>
      <c r="E431" s="9">
        <v>23</v>
      </c>
      <c r="F431" s="9">
        <v>3</v>
      </c>
      <c r="G431" s="3">
        <v>1.0000000000000001E-30</v>
      </c>
      <c r="H431" s="9">
        <f>AVERAGE('Init cond'!H$2:H$480)</f>
        <v>111.33847633916317</v>
      </c>
      <c r="I431" s="9">
        <v>1</v>
      </c>
      <c r="J431" s="3">
        <v>0</v>
      </c>
      <c r="K431" s="3">
        <v>0</v>
      </c>
      <c r="L431" s="3">
        <v>0</v>
      </c>
      <c r="M431" s="3">
        <v>0</v>
      </c>
      <c r="N431" s="3">
        <v>3.0000000000000001E-6</v>
      </c>
      <c r="O431" s="3">
        <v>5.0000000000000003E-10</v>
      </c>
    </row>
    <row r="432" spans="1:15" x14ac:dyDescent="0.35">
      <c r="A432">
        <v>430</v>
      </c>
      <c r="B432" s="41">
        <f t="shared" si="6"/>
        <v>-430</v>
      </c>
      <c r="C432" s="41">
        <v>0</v>
      </c>
      <c r="D432" s="41">
        <v>0</v>
      </c>
      <c r="E432" s="9">
        <v>23</v>
      </c>
      <c r="F432" s="9">
        <v>3</v>
      </c>
      <c r="G432" s="3">
        <v>1.0000000000000001E-30</v>
      </c>
      <c r="H432" s="9">
        <f>AVERAGE('Init cond'!H$2:H$480)</f>
        <v>111.33847633916317</v>
      </c>
      <c r="I432" s="9">
        <v>1</v>
      </c>
      <c r="J432" s="3">
        <v>0</v>
      </c>
      <c r="K432" s="3">
        <v>0</v>
      </c>
      <c r="L432" s="3">
        <v>0</v>
      </c>
      <c r="M432" s="3">
        <v>0</v>
      </c>
      <c r="N432" s="3">
        <v>3.0000000000000001E-6</v>
      </c>
      <c r="O432" s="3">
        <v>5.0000000000000003E-10</v>
      </c>
    </row>
    <row r="433" spans="1:15" x14ac:dyDescent="0.35">
      <c r="A433">
        <v>431</v>
      </c>
      <c r="B433" s="41">
        <f t="shared" si="6"/>
        <v>-431</v>
      </c>
      <c r="C433" s="41">
        <v>0</v>
      </c>
      <c r="D433" s="41">
        <v>0</v>
      </c>
      <c r="E433" s="9">
        <v>23</v>
      </c>
      <c r="F433" s="9">
        <v>3</v>
      </c>
      <c r="G433" s="3">
        <v>1.0000000000000001E-30</v>
      </c>
      <c r="H433" s="9">
        <f>AVERAGE('Init cond'!H$2:H$480)</f>
        <v>111.33847633916317</v>
      </c>
      <c r="I433" s="9">
        <v>1</v>
      </c>
      <c r="J433" s="3">
        <v>0</v>
      </c>
      <c r="K433" s="3">
        <v>0</v>
      </c>
      <c r="L433" s="3">
        <v>0</v>
      </c>
      <c r="M433" s="3">
        <v>0</v>
      </c>
      <c r="N433" s="3">
        <v>3.0000000000000001E-6</v>
      </c>
      <c r="O433" s="3">
        <v>5.0000000000000003E-10</v>
      </c>
    </row>
    <row r="434" spans="1:15" x14ac:dyDescent="0.35">
      <c r="A434">
        <v>432</v>
      </c>
      <c r="B434" s="41">
        <f t="shared" si="6"/>
        <v>-432</v>
      </c>
      <c r="C434" s="41">
        <v>0</v>
      </c>
      <c r="D434" s="41">
        <v>0</v>
      </c>
      <c r="E434" s="9">
        <v>23</v>
      </c>
      <c r="F434" s="9">
        <v>3</v>
      </c>
      <c r="G434" s="3">
        <v>1.0000000000000001E-30</v>
      </c>
      <c r="H434" s="9">
        <f>AVERAGE('Init cond'!H$2:H$480)</f>
        <v>111.33847633916317</v>
      </c>
      <c r="I434" s="9">
        <v>1</v>
      </c>
      <c r="J434" s="3">
        <v>0</v>
      </c>
      <c r="K434" s="3">
        <v>0</v>
      </c>
      <c r="L434" s="3">
        <v>0</v>
      </c>
      <c r="M434" s="3">
        <v>0</v>
      </c>
      <c r="N434" s="3">
        <v>3.0000000000000001E-6</v>
      </c>
      <c r="O434" s="3">
        <v>5.0000000000000003E-10</v>
      </c>
    </row>
    <row r="435" spans="1:15" x14ac:dyDescent="0.35">
      <c r="A435">
        <v>433</v>
      </c>
      <c r="B435" s="41">
        <f t="shared" si="6"/>
        <v>-433</v>
      </c>
      <c r="C435" s="41">
        <v>0</v>
      </c>
      <c r="D435" s="41">
        <v>0</v>
      </c>
      <c r="E435" s="9">
        <v>23</v>
      </c>
      <c r="F435" s="9">
        <v>3</v>
      </c>
      <c r="G435" s="3">
        <v>1.0000000000000001E-30</v>
      </c>
      <c r="H435" s="9">
        <f>AVERAGE('Init cond'!H$2:H$480)</f>
        <v>111.33847633916317</v>
      </c>
      <c r="I435" s="9">
        <v>1</v>
      </c>
      <c r="J435" s="3">
        <v>0</v>
      </c>
      <c r="K435" s="3">
        <v>0</v>
      </c>
      <c r="L435" s="3">
        <v>0</v>
      </c>
      <c r="M435" s="3">
        <v>0</v>
      </c>
      <c r="N435" s="3">
        <v>3.0000000000000001E-6</v>
      </c>
      <c r="O435" s="3">
        <v>5.0000000000000003E-10</v>
      </c>
    </row>
    <row r="436" spans="1:15" x14ac:dyDescent="0.35">
      <c r="A436">
        <v>434</v>
      </c>
      <c r="B436" s="41">
        <f t="shared" si="6"/>
        <v>-434</v>
      </c>
      <c r="C436" s="41">
        <v>0</v>
      </c>
      <c r="D436" s="41">
        <v>0</v>
      </c>
      <c r="E436" s="9">
        <v>23</v>
      </c>
      <c r="F436" s="9">
        <v>3</v>
      </c>
      <c r="G436" s="3">
        <v>1.0000000000000001E-30</v>
      </c>
      <c r="H436" s="9">
        <f>AVERAGE('Init cond'!H$2:H$480)</f>
        <v>111.33847633916317</v>
      </c>
      <c r="I436" s="9">
        <v>1</v>
      </c>
      <c r="J436" s="3">
        <v>0</v>
      </c>
      <c r="K436" s="3">
        <v>0</v>
      </c>
      <c r="L436" s="3">
        <v>0</v>
      </c>
      <c r="M436" s="3">
        <v>0</v>
      </c>
      <c r="N436" s="3">
        <v>3.0000000000000001E-6</v>
      </c>
      <c r="O436" s="3">
        <v>5.0000000000000003E-10</v>
      </c>
    </row>
    <row r="437" spans="1:15" x14ac:dyDescent="0.35">
      <c r="A437">
        <v>435</v>
      </c>
      <c r="B437" s="41">
        <f t="shared" si="6"/>
        <v>-435</v>
      </c>
      <c r="C437" s="41">
        <v>0</v>
      </c>
      <c r="D437" s="41">
        <v>0</v>
      </c>
      <c r="E437" s="9">
        <v>23</v>
      </c>
      <c r="F437" s="9">
        <v>3</v>
      </c>
      <c r="G437" s="3">
        <v>1.0000000000000001E-30</v>
      </c>
      <c r="H437" s="9">
        <f>AVERAGE('Init cond'!H$2:H$480)</f>
        <v>111.33847633916317</v>
      </c>
      <c r="I437" s="9">
        <v>1</v>
      </c>
      <c r="J437" s="3">
        <v>0</v>
      </c>
      <c r="K437" s="3">
        <v>0</v>
      </c>
      <c r="L437" s="3">
        <v>0</v>
      </c>
      <c r="M437" s="3">
        <v>0</v>
      </c>
      <c r="N437" s="3">
        <v>3.0000000000000001E-6</v>
      </c>
      <c r="O437" s="3">
        <v>5.0000000000000003E-10</v>
      </c>
    </row>
    <row r="438" spans="1:15" x14ac:dyDescent="0.35">
      <c r="A438">
        <v>436</v>
      </c>
      <c r="B438" s="41">
        <f t="shared" si="6"/>
        <v>-436</v>
      </c>
      <c r="C438" s="41">
        <v>0</v>
      </c>
      <c r="D438" s="41">
        <v>0</v>
      </c>
      <c r="E438" s="9">
        <v>23</v>
      </c>
      <c r="F438" s="9">
        <v>3</v>
      </c>
      <c r="G438" s="3">
        <v>1.0000000000000001E-30</v>
      </c>
      <c r="H438" s="9">
        <f>AVERAGE('Init cond'!H$2:H$480)</f>
        <v>111.33847633916317</v>
      </c>
      <c r="I438" s="9">
        <v>1</v>
      </c>
      <c r="J438" s="3">
        <v>0</v>
      </c>
      <c r="K438" s="3">
        <v>0</v>
      </c>
      <c r="L438" s="3">
        <v>0</v>
      </c>
      <c r="M438" s="3">
        <v>0</v>
      </c>
      <c r="N438" s="3">
        <v>3.0000000000000001E-6</v>
      </c>
      <c r="O438" s="3">
        <v>5.0000000000000003E-10</v>
      </c>
    </row>
    <row r="439" spans="1:15" x14ac:dyDescent="0.35">
      <c r="A439">
        <v>437</v>
      </c>
      <c r="B439" s="41">
        <f t="shared" si="6"/>
        <v>-437</v>
      </c>
      <c r="C439" s="41">
        <v>0</v>
      </c>
      <c r="D439" s="41">
        <v>0</v>
      </c>
      <c r="E439" s="9">
        <v>23</v>
      </c>
      <c r="F439" s="9">
        <v>3</v>
      </c>
      <c r="G439" s="3">
        <v>1.0000000000000001E-30</v>
      </c>
      <c r="H439" s="9">
        <f>AVERAGE('Init cond'!H$2:H$480)</f>
        <v>111.33847633916317</v>
      </c>
      <c r="I439" s="9">
        <v>1</v>
      </c>
      <c r="J439" s="3">
        <v>0</v>
      </c>
      <c r="K439" s="3">
        <v>0</v>
      </c>
      <c r="L439" s="3">
        <v>0</v>
      </c>
      <c r="M439" s="3">
        <v>0</v>
      </c>
      <c r="N439" s="3">
        <v>3.0000000000000001E-6</v>
      </c>
      <c r="O439" s="3">
        <v>5.0000000000000003E-10</v>
      </c>
    </row>
    <row r="440" spans="1:15" x14ac:dyDescent="0.35">
      <c r="A440">
        <v>438</v>
      </c>
      <c r="B440" s="41">
        <f t="shared" si="6"/>
        <v>-438</v>
      </c>
      <c r="C440" s="41">
        <v>0</v>
      </c>
      <c r="D440" s="41">
        <v>0</v>
      </c>
      <c r="E440" s="9">
        <v>23</v>
      </c>
      <c r="F440" s="9">
        <v>3</v>
      </c>
      <c r="G440" s="3">
        <v>1.0000000000000001E-30</v>
      </c>
      <c r="H440" s="9">
        <f>AVERAGE('Init cond'!H$2:H$480)</f>
        <v>111.33847633916317</v>
      </c>
      <c r="I440" s="9">
        <v>1</v>
      </c>
      <c r="J440" s="3">
        <v>0</v>
      </c>
      <c r="K440" s="3">
        <v>0</v>
      </c>
      <c r="L440" s="3">
        <v>0</v>
      </c>
      <c r="M440" s="3">
        <v>0</v>
      </c>
      <c r="N440" s="3">
        <v>3.0000000000000001E-6</v>
      </c>
      <c r="O440" s="3">
        <v>5.0000000000000003E-10</v>
      </c>
    </row>
    <row r="441" spans="1:15" x14ac:dyDescent="0.35">
      <c r="A441">
        <v>439</v>
      </c>
      <c r="B441" s="41">
        <f t="shared" si="6"/>
        <v>-439</v>
      </c>
      <c r="C441" s="41">
        <v>0</v>
      </c>
      <c r="D441" s="41">
        <v>0</v>
      </c>
      <c r="E441" s="9">
        <v>23</v>
      </c>
      <c r="F441" s="9">
        <v>3</v>
      </c>
      <c r="G441" s="3">
        <v>1.0000000000000001E-30</v>
      </c>
      <c r="H441" s="9">
        <f>AVERAGE('Init cond'!H$2:H$480)</f>
        <v>111.33847633916317</v>
      </c>
      <c r="I441" s="9">
        <v>1</v>
      </c>
      <c r="J441" s="3">
        <v>0</v>
      </c>
      <c r="K441" s="3">
        <v>0</v>
      </c>
      <c r="L441" s="3">
        <v>0</v>
      </c>
      <c r="M441" s="3">
        <v>0</v>
      </c>
      <c r="N441" s="3">
        <v>3.0000000000000001E-6</v>
      </c>
      <c r="O441" s="3">
        <v>5.0000000000000003E-10</v>
      </c>
    </row>
    <row r="442" spans="1:15" x14ac:dyDescent="0.35">
      <c r="A442">
        <v>440</v>
      </c>
      <c r="B442" s="41">
        <f t="shared" si="6"/>
        <v>-440</v>
      </c>
      <c r="C442" s="41">
        <v>0</v>
      </c>
      <c r="D442" s="41">
        <v>0</v>
      </c>
      <c r="E442" s="9">
        <v>23</v>
      </c>
      <c r="F442" s="9">
        <v>3</v>
      </c>
      <c r="G442" s="3">
        <v>1.0000000000000001E-30</v>
      </c>
      <c r="H442" s="9">
        <f>AVERAGE('Init cond'!H$2:H$480)</f>
        <v>111.33847633916317</v>
      </c>
      <c r="I442" s="9">
        <v>1</v>
      </c>
      <c r="J442" s="3">
        <v>0</v>
      </c>
      <c r="K442" s="3">
        <v>0</v>
      </c>
      <c r="L442" s="3">
        <v>0</v>
      </c>
      <c r="M442" s="3">
        <v>0</v>
      </c>
      <c r="N442" s="3">
        <v>3.0000000000000001E-6</v>
      </c>
      <c r="O442" s="3">
        <v>5.0000000000000003E-10</v>
      </c>
    </row>
    <row r="443" spans="1:15" x14ac:dyDescent="0.35">
      <c r="A443">
        <v>441</v>
      </c>
      <c r="B443" s="41">
        <f t="shared" si="6"/>
        <v>-441</v>
      </c>
      <c r="C443" s="41">
        <v>0</v>
      </c>
      <c r="D443" s="41">
        <v>0</v>
      </c>
      <c r="E443" s="9">
        <v>23</v>
      </c>
      <c r="F443" s="9">
        <v>3</v>
      </c>
      <c r="G443" s="3">
        <v>1.0000000000000001E-30</v>
      </c>
      <c r="H443" s="9">
        <f>AVERAGE('Init cond'!H$2:H$480)</f>
        <v>111.33847633916317</v>
      </c>
      <c r="I443" s="9">
        <v>1</v>
      </c>
      <c r="J443" s="3">
        <v>0</v>
      </c>
      <c r="K443" s="3">
        <v>0</v>
      </c>
      <c r="L443" s="3">
        <v>0</v>
      </c>
      <c r="M443" s="3">
        <v>0</v>
      </c>
      <c r="N443" s="3">
        <v>3.0000000000000001E-6</v>
      </c>
      <c r="O443" s="3">
        <v>5.0000000000000003E-10</v>
      </c>
    </row>
    <row r="444" spans="1:15" x14ac:dyDescent="0.35">
      <c r="A444">
        <v>442</v>
      </c>
      <c r="B444" s="41">
        <f t="shared" si="6"/>
        <v>-442</v>
      </c>
      <c r="C444" s="41">
        <v>0</v>
      </c>
      <c r="D444" s="41">
        <v>0</v>
      </c>
      <c r="E444" s="9">
        <v>23</v>
      </c>
      <c r="F444" s="9">
        <v>3</v>
      </c>
      <c r="G444" s="3">
        <v>1.0000000000000001E-30</v>
      </c>
      <c r="H444" s="9">
        <f>AVERAGE('Init cond'!H$2:H$480)</f>
        <v>111.33847633916317</v>
      </c>
      <c r="I444" s="9">
        <v>1</v>
      </c>
      <c r="J444" s="3">
        <v>0</v>
      </c>
      <c r="K444" s="3">
        <v>0</v>
      </c>
      <c r="L444" s="3">
        <v>0</v>
      </c>
      <c r="M444" s="3">
        <v>0</v>
      </c>
      <c r="N444" s="3">
        <v>3.0000000000000001E-6</v>
      </c>
      <c r="O444" s="3">
        <v>5.0000000000000003E-10</v>
      </c>
    </row>
    <row r="445" spans="1:15" x14ac:dyDescent="0.35">
      <c r="A445">
        <v>443</v>
      </c>
      <c r="B445" s="41">
        <f t="shared" si="6"/>
        <v>-443</v>
      </c>
      <c r="C445" s="41">
        <v>0</v>
      </c>
      <c r="D445" s="41">
        <v>0</v>
      </c>
      <c r="E445" s="9">
        <v>23</v>
      </c>
      <c r="F445" s="9">
        <v>3</v>
      </c>
      <c r="G445" s="3">
        <v>1.0000000000000001E-30</v>
      </c>
      <c r="H445" s="9">
        <f>AVERAGE('Init cond'!H$2:H$480)</f>
        <v>111.33847633916317</v>
      </c>
      <c r="I445" s="9">
        <v>1</v>
      </c>
      <c r="J445" s="3">
        <v>0</v>
      </c>
      <c r="K445" s="3">
        <v>0</v>
      </c>
      <c r="L445" s="3">
        <v>0</v>
      </c>
      <c r="M445" s="3">
        <v>0</v>
      </c>
      <c r="N445" s="3">
        <v>3.0000000000000001E-6</v>
      </c>
      <c r="O445" s="3">
        <v>5.0000000000000003E-10</v>
      </c>
    </row>
    <row r="446" spans="1:15" x14ac:dyDescent="0.35">
      <c r="A446">
        <v>444</v>
      </c>
      <c r="B446" s="41">
        <f t="shared" si="6"/>
        <v>-444</v>
      </c>
      <c r="C446" s="41">
        <v>0</v>
      </c>
      <c r="D446" s="41">
        <v>0</v>
      </c>
      <c r="E446" s="9">
        <v>23</v>
      </c>
      <c r="F446" s="9">
        <v>3</v>
      </c>
      <c r="G446" s="3">
        <v>1.0000000000000001E-30</v>
      </c>
      <c r="H446" s="9">
        <f>AVERAGE('Init cond'!H$2:H$480)</f>
        <v>111.33847633916317</v>
      </c>
      <c r="I446" s="9">
        <v>1</v>
      </c>
      <c r="J446" s="3">
        <v>0</v>
      </c>
      <c r="K446" s="3">
        <v>0</v>
      </c>
      <c r="L446" s="3">
        <v>0</v>
      </c>
      <c r="M446" s="3">
        <v>0</v>
      </c>
      <c r="N446" s="3">
        <v>3.0000000000000001E-6</v>
      </c>
      <c r="O446" s="3">
        <v>5.0000000000000003E-10</v>
      </c>
    </row>
    <row r="447" spans="1:15" x14ac:dyDescent="0.35">
      <c r="A447">
        <v>445</v>
      </c>
      <c r="B447" s="41">
        <f t="shared" si="6"/>
        <v>-445</v>
      </c>
      <c r="C447" s="41">
        <v>0</v>
      </c>
      <c r="D447" s="41">
        <v>0</v>
      </c>
      <c r="E447" s="9">
        <v>23</v>
      </c>
      <c r="F447" s="9">
        <v>3</v>
      </c>
      <c r="G447" s="3">
        <v>1.0000000000000001E-30</v>
      </c>
      <c r="H447" s="9">
        <f>AVERAGE('Init cond'!H$2:H$480)</f>
        <v>111.33847633916317</v>
      </c>
      <c r="I447" s="9">
        <v>1</v>
      </c>
      <c r="J447" s="3">
        <v>0</v>
      </c>
      <c r="K447" s="3">
        <v>0</v>
      </c>
      <c r="L447" s="3">
        <v>0</v>
      </c>
      <c r="M447" s="3">
        <v>0</v>
      </c>
      <c r="N447" s="3">
        <v>3.0000000000000001E-6</v>
      </c>
      <c r="O447" s="3">
        <v>5.0000000000000003E-10</v>
      </c>
    </row>
    <row r="448" spans="1:15" x14ac:dyDescent="0.35">
      <c r="A448">
        <v>446</v>
      </c>
      <c r="B448" s="41">
        <f t="shared" si="6"/>
        <v>-446</v>
      </c>
      <c r="C448" s="41">
        <v>0</v>
      </c>
      <c r="D448" s="41">
        <v>0</v>
      </c>
      <c r="E448" s="9">
        <v>23</v>
      </c>
      <c r="F448" s="9">
        <v>3</v>
      </c>
      <c r="G448" s="3">
        <v>1.0000000000000001E-30</v>
      </c>
      <c r="H448" s="9">
        <f>AVERAGE('Init cond'!H$2:H$480)</f>
        <v>111.33847633916317</v>
      </c>
      <c r="I448" s="9">
        <v>1</v>
      </c>
      <c r="J448" s="3">
        <v>0</v>
      </c>
      <c r="K448" s="3">
        <v>0</v>
      </c>
      <c r="L448" s="3">
        <v>0</v>
      </c>
      <c r="M448" s="3">
        <v>0</v>
      </c>
      <c r="N448" s="3">
        <v>3.0000000000000001E-6</v>
      </c>
      <c r="O448" s="3">
        <v>5.0000000000000003E-10</v>
      </c>
    </row>
    <row r="449" spans="1:15" x14ac:dyDescent="0.35">
      <c r="A449">
        <v>447</v>
      </c>
      <c r="B449" s="41">
        <f t="shared" si="6"/>
        <v>-447</v>
      </c>
      <c r="C449" s="41">
        <v>0</v>
      </c>
      <c r="D449" s="41">
        <v>0</v>
      </c>
      <c r="E449" s="9">
        <v>23</v>
      </c>
      <c r="F449" s="9">
        <v>3</v>
      </c>
      <c r="G449" s="3">
        <v>1.0000000000000001E-30</v>
      </c>
      <c r="H449" s="9">
        <f>AVERAGE('Init cond'!H$2:H$480)</f>
        <v>111.33847633916317</v>
      </c>
      <c r="I449" s="9">
        <v>1</v>
      </c>
      <c r="J449" s="3">
        <v>0</v>
      </c>
      <c r="K449" s="3">
        <v>0</v>
      </c>
      <c r="L449" s="3">
        <v>0</v>
      </c>
      <c r="M449" s="3">
        <v>0</v>
      </c>
      <c r="N449" s="3">
        <v>3.0000000000000001E-6</v>
      </c>
      <c r="O449" s="3">
        <v>5.0000000000000003E-10</v>
      </c>
    </row>
    <row r="450" spans="1:15" x14ac:dyDescent="0.35">
      <c r="A450">
        <v>448</v>
      </c>
      <c r="B450" s="41">
        <f t="shared" si="6"/>
        <v>-448</v>
      </c>
      <c r="C450" s="41">
        <v>0</v>
      </c>
      <c r="D450" s="41">
        <v>0</v>
      </c>
      <c r="E450" s="9">
        <v>23</v>
      </c>
      <c r="F450" s="9">
        <v>3</v>
      </c>
      <c r="G450" s="3">
        <v>1.0000000000000001E-30</v>
      </c>
      <c r="H450" s="9">
        <f>AVERAGE('Init cond'!H$2:H$480)</f>
        <v>111.33847633916317</v>
      </c>
      <c r="I450" s="9">
        <v>1</v>
      </c>
      <c r="J450" s="3">
        <v>0</v>
      </c>
      <c r="K450" s="3">
        <v>0</v>
      </c>
      <c r="L450" s="3">
        <v>0</v>
      </c>
      <c r="M450" s="3">
        <v>0</v>
      </c>
      <c r="N450" s="3">
        <v>3.0000000000000001E-6</v>
      </c>
      <c r="O450" s="3">
        <v>5.0000000000000003E-10</v>
      </c>
    </row>
    <row r="451" spans="1:15" x14ac:dyDescent="0.35">
      <c r="A451">
        <v>449</v>
      </c>
      <c r="B451" s="41">
        <f t="shared" si="6"/>
        <v>-449</v>
      </c>
      <c r="C451" s="41">
        <v>0</v>
      </c>
      <c r="D451" s="41">
        <v>0</v>
      </c>
      <c r="E451" s="9">
        <v>23</v>
      </c>
      <c r="F451" s="9">
        <v>3</v>
      </c>
      <c r="G451" s="3">
        <v>1.0000000000000001E-30</v>
      </c>
      <c r="H451" s="9">
        <f>AVERAGE('Init cond'!H$2:H$480)</f>
        <v>111.33847633916317</v>
      </c>
      <c r="I451" s="9">
        <v>1</v>
      </c>
      <c r="J451" s="3">
        <v>0</v>
      </c>
      <c r="K451" s="3">
        <v>0</v>
      </c>
      <c r="L451" s="3">
        <v>0</v>
      </c>
      <c r="M451" s="3">
        <v>0</v>
      </c>
      <c r="N451" s="3">
        <v>3.0000000000000001E-6</v>
      </c>
      <c r="O451" s="3">
        <v>5.0000000000000003E-10</v>
      </c>
    </row>
    <row r="452" spans="1:15" x14ac:dyDescent="0.35">
      <c r="A452">
        <v>450</v>
      </c>
      <c r="B452" s="41">
        <f t="shared" ref="B452:B487" si="7">-A452</f>
        <v>-450</v>
      </c>
      <c r="C452" s="41">
        <v>0</v>
      </c>
      <c r="D452" s="41">
        <v>0</v>
      </c>
      <c r="E452" s="9">
        <v>23</v>
      </c>
      <c r="F452" s="9">
        <v>3</v>
      </c>
      <c r="G452" s="3">
        <v>1.0000000000000001E-30</v>
      </c>
      <c r="H452" s="9">
        <f>AVERAGE('Init cond'!H$2:H$480)</f>
        <v>111.33847633916317</v>
      </c>
      <c r="I452" s="9">
        <v>1</v>
      </c>
      <c r="J452" s="3">
        <v>0</v>
      </c>
      <c r="K452" s="3">
        <v>0</v>
      </c>
      <c r="L452" s="3">
        <v>0</v>
      </c>
      <c r="M452" s="3">
        <v>0</v>
      </c>
      <c r="N452" s="3">
        <v>3.0000000000000001E-6</v>
      </c>
      <c r="O452" s="3">
        <v>5.0000000000000003E-10</v>
      </c>
    </row>
    <row r="453" spans="1:15" x14ac:dyDescent="0.35">
      <c r="A453">
        <v>451</v>
      </c>
      <c r="B453" s="41">
        <f t="shared" si="7"/>
        <v>-451</v>
      </c>
      <c r="C453" s="41">
        <v>0</v>
      </c>
      <c r="D453" s="41">
        <v>0</v>
      </c>
      <c r="E453" s="9">
        <v>23</v>
      </c>
      <c r="F453" s="9">
        <v>3</v>
      </c>
      <c r="G453" s="3">
        <v>1.0000000000000001E-30</v>
      </c>
      <c r="H453" s="9">
        <f>AVERAGE('Init cond'!H$2:H$480)</f>
        <v>111.33847633916317</v>
      </c>
      <c r="I453" s="9">
        <v>1</v>
      </c>
      <c r="J453" s="3">
        <v>0</v>
      </c>
      <c r="K453" s="3">
        <v>0</v>
      </c>
      <c r="L453" s="3">
        <v>0</v>
      </c>
      <c r="M453" s="3">
        <v>0</v>
      </c>
      <c r="N453" s="3">
        <v>3.0000000000000001E-6</v>
      </c>
      <c r="O453" s="3">
        <v>5.0000000000000003E-10</v>
      </c>
    </row>
    <row r="454" spans="1:15" x14ac:dyDescent="0.35">
      <c r="A454">
        <v>452</v>
      </c>
      <c r="B454" s="41">
        <f t="shared" si="7"/>
        <v>-452</v>
      </c>
      <c r="C454" s="41">
        <v>0</v>
      </c>
      <c r="D454" s="41">
        <v>0</v>
      </c>
      <c r="E454" s="9">
        <v>23</v>
      </c>
      <c r="F454" s="9">
        <v>3</v>
      </c>
      <c r="G454" s="3">
        <v>1.0000000000000001E-30</v>
      </c>
      <c r="H454" s="9">
        <f>AVERAGE('Init cond'!H$2:H$480)</f>
        <v>111.33847633916317</v>
      </c>
      <c r="I454" s="9">
        <v>1</v>
      </c>
      <c r="J454" s="3">
        <v>0</v>
      </c>
      <c r="K454" s="3">
        <v>0</v>
      </c>
      <c r="L454" s="3">
        <v>0</v>
      </c>
      <c r="M454" s="3">
        <v>0</v>
      </c>
      <c r="N454" s="3">
        <v>3.0000000000000001E-6</v>
      </c>
      <c r="O454" s="3">
        <v>5.0000000000000003E-10</v>
      </c>
    </row>
    <row r="455" spans="1:15" x14ac:dyDescent="0.35">
      <c r="A455">
        <v>453</v>
      </c>
      <c r="B455" s="41">
        <f t="shared" si="7"/>
        <v>-453</v>
      </c>
      <c r="C455" s="41">
        <v>0</v>
      </c>
      <c r="D455" s="41">
        <v>0</v>
      </c>
      <c r="E455" s="9">
        <v>23</v>
      </c>
      <c r="F455" s="9">
        <v>3</v>
      </c>
      <c r="G455" s="3">
        <v>1.0000000000000001E-30</v>
      </c>
      <c r="H455" s="9">
        <f>AVERAGE('Init cond'!H$2:H$480)</f>
        <v>111.33847633916317</v>
      </c>
      <c r="I455" s="9">
        <v>1</v>
      </c>
      <c r="J455" s="3">
        <v>0</v>
      </c>
      <c r="K455" s="3">
        <v>0</v>
      </c>
      <c r="L455" s="3">
        <v>0</v>
      </c>
      <c r="M455" s="3">
        <v>0</v>
      </c>
      <c r="N455" s="3">
        <v>3.0000000000000001E-6</v>
      </c>
      <c r="O455" s="3">
        <v>5.0000000000000003E-10</v>
      </c>
    </row>
    <row r="456" spans="1:15" x14ac:dyDescent="0.35">
      <c r="A456">
        <v>454</v>
      </c>
      <c r="B456" s="41">
        <f t="shared" si="7"/>
        <v>-454</v>
      </c>
      <c r="C456" s="41">
        <v>0</v>
      </c>
      <c r="D456" s="41">
        <v>0</v>
      </c>
      <c r="E456" s="9">
        <v>23</v>
      </c>
      <c r="F456" s="9">
        <v>3</v>
      </c>
      <c r="G456" s="3">
        <v>1.0000000000000001E-30</v>
      </c>
      <c r="H456" s="9">
        <f>AVERAGE('Init cond'!H$2:H$480)</f>
        <v>111.33847633916317</v>
      </c>
      <c r="I456" s="9">
        <v>1</v>
      </c>
      <c r="J456" s="3">
        <v>0</v>
      </c>
      <c r="K456" s="3">
        <v>0</v>
      </c>
      <c r="L456" s="3">
        <v>0</v>
      </c>
      <c r="M456" s="3">
        <v>0</v>
      </c>
      <c r="N456" s="3">
        <v>3.0000000000000001E-6</v>
      </c>
      <c r="O456" s="3">
        <v>5.0000000000000003E-10</v>
      </c>
    </row>
    <row r="457" spans="1:15" x14ac:dyDescent="0.35">
      <c r="A457">
        <v>455</v>
      </c>
      <c r="B457" s="41">
        <f t="shared" si="7"/>
        <v>-455</v>
      </c>
      <c r="C457" s="41">
        <v>0</v>
      </c>
      <c r="D457" s="41">
        <v>0</v>
      </c>
      <c r="E457" s="9">
        <v>23</v>
      </c>
      <c r="F457" s="9">
        <v>3</v>
      </c>
      <c r="G457" s="3">
        <v>1.0000000000000001E-30</v>
      </c>
      <c r="H457" s="9">
        <f>AVERAGE('Init cond'!H$2:H$480)</f>
        <v>111.33847633916317</v>
      </c>
      <c r="I457" s="9">
        <v>1</v>
      </c>
      <c r="J457" s="3">
        <v>0</v>
      </c>
      <c r="K457" s="3">
        <v>0</v>
      </c>
      <c r="L457" s="3">
        <v>0</v>
      </c>
      <c r="M457" s="3">
        <v>0</v>
      </c>
      <c r="N457" s="3">
        <v>3.0000000000000001E-6</v>
      </c>
      <c r="O457" s="3">
        <v>5.0000000000000003E-10</v>
      </c>
    </row>
    <row r="458" spans="1:15" x14ac:dyDescent="0.35">
      <c r="A458">
        <v>456</v>
      </c>
      <c r="B458" s="41">
        <f t="shared" si="7"/>
        <v>-456</v>
      </c>
      <c r="C458" s="41">
        <v>0</v>
      </c>
      <c r="D458" s="41">
        <v>0</v>
      </c>
      <c r="E458" s="9">
        <v>23</v>
      </c>
      <c r="F458" s="9">
        <v>3</v>
      </c>
      <c r="G458" s="3">
        <v>1.0000000000000001E-30</v>
      </c>
      <c r="H458" s="9">
        <f>AVERAGE('Init cond'!H$2:H$480)</f>
        <v>111.33847633916317</v>
      </c>
      <c r="I458" s="9">
        <v>1</v>
      </c>
      <c r="J458" s="3">
        <v>0</v>
      </c>
      <c r="K458" s="3">
        <v>0</v>
      </c>
      <c r="L458" s="3">
        <v>0</v>
      </c>
      <c r="M458" s="3">
        <v>0</v>
      </c>
      <c r="N458" s="3">
        <v>3.0000000000000001E-6</v>
      </c>
      <c r="O458" s="3">
        <v>5.0000000000000003E-10</v>
      </c>
    </row>
    <row r="459" spans="1:15" x14ac:dyDescent="0.35">
      <c r="A459">
        <v>457</v>
      </c>
      <c r="B459" s="41">
        <f t="shared" si="7"/>
        <v>-457</v>
      </c>
      <c r="C459" s="41">
        <v>0</v>
      </c>
      <c r="D459" s="41">
        <v>0</v>
      </c>
      <c r="E459" s="9">
        <v>23</v>
      </c>
      <c r="F459" s="9">
        <v>3</v>
      </c>
      <c r="G459" s="3">
        <v>1.0000000000000001E-30</v>
      </c>
      <c r="H459" s="9">
        <f>AVERAGE('Init cond'!H$2:H$480)</f>
        <v>111.33847633916317</v>
      </c>
      <c r="I459" s="9">
        <v>1</v>
      </c>
      <c r="J459" s="3">
        <v>0</v>
      </c>
      <c r="K459" s="3">
        <v>0</v>
      </c>
      <c r="L459" s="3">
        <v>0</v>
      </c>
      <c r="M459" s="3">
        <v>0</v>
      </c>
      <c r="N459" s="3">
        <v>3.0000000000000001E-6</v>
      </c>
      <c r="O459" s="3">
        <v>5.0000000000000003E-10</v>
      </c>
    </row>
    <row r="460" spans="1:15" x14ac:dyDescent="0.35">
      <c r="A460">
        <v>458</v>
      </c>
      <c r="B460" s="41">
        <f t="shared" si="7"/>
        <v>-458</v>
      </c>
      <c r="C460" s="41">
        <v>0</v>
      </c>
      <c r="D460" s="41">
        <v>0</v>
      </c>
      <c r="E460" s="9">
        <v>23</v>
      </c>
      <c r="F460" s="9">
        <v>3</v>
      </c>
      <c r="G460" s="3">
        <v>1.0000000000000001E-30</v>
      </c>
      <c r="H460" s="9">
        <f>AVERAGE('Init cond'!H$2:H$480)</f>
        <v>111.33847633916317</v>
      </c>
      <c r="I460" s="9">
        <v>1</v>
      </c>
      <c r="J460" s="3">
        <v>0</v>
      </c>
      <c r="K460" s="3">
        <v>0</v>
      </c>
      <c r="L460" s="3">
        <v>0</v>
      </c>
      <c r="M460" s="3">
        <v>0</v>
      </c>
      <c r="N460" s="3">
        <v>3.0000000000000001E-6</v>
      </c>
      <c r="O460" s="3">
        <v>5.0000000000000003E-10</v>
      </c>
    </row>
    <row r="461" spans="1:15" x14ac:dyDescent="0.35">
      <c r="A461">
        <v>459</v>
      </c>
      <c r="B461" s="41">
        <f t="shared" si="7"/>
        <v>-459</v>
      </c>
      <c r="C461" s="41">
        <v>0</v>
      </c>
      <c r="D461" s="41">
        <v>0</v>
      </c>
      <c r="E461" s="9">
        <v>23</v>
      </c>
      <c r="F461" s="9">
        <v>3</v>
      </c>
      <c r="G461" s="3">
        <v>1.0000000000000001E-30</v>
      </c>
      <c r="H461" s="9">
        <f>AVERAGE('Init cond'!H$2:H$480)</f>
        <v>111.33847633916317</v>
      </c>
      <c r="I461" s="9">
        <v>1</v>
      </c>
      <c r="J461" s="3">
        <v>0</v>
      </c>
      <c r="K461" s="3">
        <v>0</v>
      </c>
      <c r="L461" s="3">
        <v>0</v>
      </c>
      <c r="M461" s="3">
        <v>0</v>
      </c>
      <c r="N461" s="3">
        <v>3.0000000000000001E-6</v>
      </c>
      <c r="O461" s="3">
        <v>5.0000000000000003E-10</v>
      </c>
    </row>
    <row r="462" spans="1:15" x14ac:dyDescent="0.35">
      <c r="A462">
        <v>460</v>
      </c>
      <c r="B462" s="41">
        <f t="shared" si="7"/>
        <v>-460</v>
      </c>
      <c r="C462" s="41">
        <v>0</v>
      </c>
      <c r="D462" s="41">
        <v>0</v>
      </c>
      <c r="E462" s="9">
        <v>23</v>
      </c>
      <c r="F462" s="9">
        <v>3</v>
      </c>
      <c r="G462" s="3">
        <v>1.0000000000000001E-30</v>
      </c>
      <c r="H462" s="9">
        <f>AVERAGE('Init cond'!H$2:H$480)</f>
        <v>111.33847633916317</v>
      </c>
      <c r="I462" s="9">
        <v>1</v>
      </c>
      <c r="J462" s="3">
        <v>0</v>
      </c>
      <c r="K462" s="3">
        <v>0</v>
      </c>
      <c r="L462" s="3">
        <v>0</v>
      </c>
      <c r="M462" s="3">
        <v>0</v>
      </c>
      <c r="N462" s="3">
        <v>3.0000000000000001E-6</v>
      </c>
      <c r="O462" s="3">
        <v>5.0000000000000003E-10</v>
      </c>
    </row>
    <row r="463" spans="1:15" x14ac:dyDescent="0.35">
      <c r="A463">
        <v>461</v>
      </c>
      <c r="B463" s="41">
        <f t="shared" si="7"/>
        <v>-461</v>
      </c>
      <c r="C463" s="41">
        <v>0</v>
      </c>
      <c r="D463" s="41">
        <v>0</v>
      </c>
      <c r="E463" s="9">
        <v>23</v>
      </c>
      <c r="F463" s="9">
        <v>3</v>
      </c>
      <c r="G463" s="3">
        <v>1.0000000000000001E-30</v>
      </c>
      <c r="H463" s="9">
        <f>AVERAGE('Init cond'!H$2:H$480)</f>
        <v>111.33847633916317</v>
      </c>
      <c r="I463" s="9">
        <v>1</v>
      </c>
      <c r="J463" s="3">
        <v>0</v>
      </c>
      <c r="K463" s="3">
        <v>0</v>
      </c>
      <c r="L463" s="3">
        <v>0</v>
      </c>
      <c r="M463" s="3">
        <v>0</v>
      </c>
      <c r="N463" s="3">
        <v>3.0000000000000001E-6</v>
      </c>
      <c r="O463" s="3">
        <v>5.0000000000000003E-10</v>
      </c>
    </row>
    <row r="464" spans="1:15" x14ac:dyDescent="0.35">
      <c r="A464">
        <v>462</v>
      </c>
      <c r="B464" s="41">
        <f t="shared" si="7"/>
        <v>-462</v>
      </c>
      <c r="C464" s="41">
        <v>0</v>
      </c>
      <c r="D464" s="41">
        <v>0</v>
      </c>
      <c r="E464" s="9">
        <v>23</v>
      </c>
      <c r="F464" s="9">
        <v>3</v>
      </c>
      <c r="G464" s="3">
        <v>1.0000000000000001E-30</v>
      </c>
      <c r="H464" s="9">
        <f>AVERAGE('Init cond'!H$2:H$480)</f>
        <v>111.33847633916317</v>
      </c>
      <c r="I464" s="9">
        <v>1</v>
      </c>
      <c r="J464" s="3">
        <v>0</v>
      </c>
      <c r="K464" s="3">
        <v>0</v>
      </c>
      <c r="L464" s="3">
        <v>0</v>
      </c>
      <c r="M464" s="3">
        <v>0</v>
      </c>
      <c r="N464" s="3">
        <v>3.0000000000000001E-6</v>
      </c>
      <c r="O464" s="3">
        <v>5.0000000000000003E-10</v>
      </c>
    </row>
    <row r="465" spans="1:15" x14ac:dyDescent="0.35">
      <c r="A465">
        <v>463</v>
      </c>
      <c r="B465" s="41">
        <f t="shared" si="7"/>
        <v>-463</v>
      </c>
      <c r="C465" s="41">
        <v>0</v>
      </c>
      <c r="D465" s="41">
        <v>0</v>
      </c>
      <c r="E465" s="9">
        <v>23</v>
      </c>
      <c r="F465" s="9">
        <v>3</v>
      </c>
      <c r="G465" s="3">
        <v>1.0000000000000001E-30</v>
      </c>
      <c r="H465" s="9">
        <f>AVERAGE('Init cond'!H$2:H$480)</f>
        <v>111.33847633916317</v>
      </c>
      <c r="I465" s="9">
        <v>1</v>
      </c>
      <c r="J465" s="3">
        <v>0</v>
      </c>
      <c r="K465" s="3">
        <v>0</v>
      </c>
      <c r="L465" s="3">
        <v>0</v>
      </c>
      <c r="M465" s="3">
        <v>0</v>
      </c>
      <c r="N465" s="3">
        <v>3.0000000000000001E-6</v>
      </c>
      <c r="O465" s="3">
        <v>5.0000000000000003E-10</v>
      </c>
    </row>
    <row r="466" spans="1:15" x14ac:dyDescent="0.35">
      <c r="A466">
        <v>464</v>
      </c>
      <c r="B466" s="41">
        <f t="shared" si="7"/>
        <v>-464</v>
      </c>
      <c r="C466" s="41">
        <v>0</v>
      </c>
      <c r="D466" s="41">
        <v>0</v>
      </c>
      <c r="E466" s="9">
        <v>23</v>
      </c>
      <c r="F466" s="9">
        <v>3</v>
      </c>
      <c r="G466" s="3">
        <v>1.0000000000000001E-30</v>
      </c>
      <c r="H466" s="9">
        <f>AVERAGE('Init cond'!H$2:H$480)</f>
        <v>111.33847633916317</v>
      </c>
      <c r="I466" s="9">
        <v>1</v>
      </c>
      <c r="J466" s="3">
        <v>0</v>
      </c>
      <c r="K466" s="3">
        <v>0</v>
      </c>
      <c r="L466" s="3">
        <v>0</v>
      </c>
      <c r="M466" s="3">
        <v>0</v>
      </c>
      <c r="N466" s="3">
        <v>3.0000000000000001E-6</v>
      </c>
      <c r="O466" s="3">
        <v>5.0000000000000003E-10</v>
      </c>
    </row>
    <row r="467" spans="1:15" x14ac:dyDescent="0.35">
      <c r="A467">
        <v>465</v>
      </c>
      <c r="B467" s="41">
        <f t="shared" si="7"/>
        <v>-465</v>
      </c>
      <c r="C467" s="41">
        <v>0</v>
      </c>
      <c r="D467" s="41">
        <v>0</v>
      </c>
      <c r="E467" s="9">
        <v>23</v>
      </c>
      <c r="F467" s="9">
        <v>3</v>
      </c>
      <c r="G467" s="3">
        <v>1.0000000000000001E-30</v>
      </c>
      <c r="H467" s="9">
        <f>AVERAGE('Init cond'!H$2:H$480)</f>
        <v>111.33847633916317</v>
      </c>
      <c r="I467" s="9">
        <v>1</v>
      </c>
      <c r="J467" s="3">
        <v>0</v>
      </c>
      <c r="K467" s="3">
        <v>0</v>
      </c>
      <c r="L467" s="3">
        <v>0</v>
      </c>
      <c r="M467" s="3">
        <v>0</v>
      </c>
      <c r="N467" s="3">
        <v>3.0000000000000001E-6</v>
      </c>
      <c r="O467" s="3">
        <v>5.0000000000000003E-10</v>
      </c>
    </row>
    <row r="468" spans="1:15" x14ac:dyDescent="0.35">
      <c r="A468">
        <v>466</v>
      </c>
      <c r="B468" s="41">
        <f t="shared" si="7"/>
        <v>-466</v>
      </c>
      <c r="C468" s="41">
        <v>0</v>
      </c>
      <c r="D468" s="41">
        <v>0</v>
      </c>
      <c r="E468" s="9">
        <v>23</v>
      </c>
      <c r="F468" s="9">
        <v>3</v>
      </c>
      <c r="G468" s="3">
        <v>1.0000000000000001E-30</v>
      </c>
      <c r="H468" s="9">
        <f>AVERAGE('Init cond'!H$2:H$480)</f>
        <v>111.33847633916317</v>
      </c>
      <c r="I468" s="9">
        <v>1</v>
      </c>
      <c r="J468" s="3">
        <v>0</v>
      </c>
      <c r="K468" s="3">
        <v>0</v>
      </c>
      <c r="L468" s="3">
        <v>0</v>
      </c>
      <c r="M468" s="3">
        <v>0</v>
      </c>
      <c r="N468" s="3">
        <v>3.0000000000000001E-6</v>
      </c>
      <c r="O468" s="3">
        <v>5.0000000000000003E-10</v>
      </c>
    </row>
    <row r="469" spans="1:15" x14ac:dyDescent="0.35">
      <c r="A469">
        <v>467</v>
      </c>
      <c r="B469" s="41">
        <f t="shared" si="7"/>
        <v>-467</v>
      </c>
      <c r="C469" s="41">
        <v>0</v>
      </c>
      <c r="D469" s="41">
        <v>0</v>
      </c>
      <c r="E469" s="9">
        <v>23</v>
      </c>
      <c r="F469" s="9">
        <v>3</v>
      </c>
      <c r="G469" s="3">
        <v>1.0000000000000001E-30</v>
      </c>
      <c r="H469" s="9">
        <f>AVERAGE('Init cond'!H$2:H$480)</f>
        <v>111.33847633916317</v>
      </c>
      <c r="I469" s="9">
        <v>1</v>
      </c>
      <c r="J469" s="3">
        <v>0</v>
      </c>
      <c r="K469" s="3">
        <v>0</v>
      </c>
      <c r="L469" s="3">
        <v>0</v>
      </c>
      <c r="M469" s="3">
        <v>0</v>
      </c>
      <c r="N469" s="3">
        <v>3.0000000000000001E-6</v>
      </c>
      <c r="O469" s="3">
        <v>5.0000000000000003E-10</v>
      </c>
    </row>
    <row r="470" spans="1:15" x14ac:dyDescent="0.35">
      <c r="A470">
        <v>468</v>
      </c>
      <c r="B470" s="41">
        <f t="shared" si="7"/>
        <v>-468</v>
      </c>
      <c r="C470" s="41">
        <v>0</v>
      </c>
      <c r="D470" s="41">
        <v>0</v>
      </c>
      <c r="E470" s="9">
        <v>23</v>
      </c>
      <c r="F470" s="9">
        <v>3</v>
      </c>
      <c r="G470" s="3">
        <v>1.0000000000000001E-30</v>
      </c>
      <c r="H470" s="9">
        <f>AVERAGE('Init cond'!H$2:H$480)</f>
        <v>111.33847633916317</v>
      </c>
      <c r="I470" s="9">
        <v>1</v>
      </c>
      <c r="J470" s="3">
        <v>0</v>
      </c>
      <c r="K470" s="3">
        <v>0</v>
      </c>
      <c r="L470" s="3">
        <v>0</v>
      </c>
      <c r="M470" s="3">
        <v>0</v>
      </c>
      <c r="N470" s="3">
        <v>3.0000000000000001E-6</v>
      </c>
      <c r="O470" s="3">
        <v>5.0000000000000003E-10</v>
      </c>
    </row>
    <row r="471" spans="1:15" x14ac:dyDescent="0.35">
      <c r="A471">
        <v>469</v>
      </c>
      <c r="B471" s="41">
        <f t="shared" si="7"/>
        <v>-469</v>
      </c>
      <c r="C471" s="41">
        <v>0</v>
      </c>
      <c r="D471" s="41">
        <v>0</v>
      </c>
      <c r="E471" s="9">
        <v>23</v>
      </c>
      <c r="F471" s="9">
        <v>3</v>
      </c>
      <c r="G471" s="3">
        <v>1.0000000000000001E-30</v>
      </c>
      <c r="H471" s="9">
        <f>AVERAGE('Init cond'!H$2:H$480)</f>
        <v>111.33847633916317</v>
      </c>
      <c r="I471" s="9">
        <v>1</v>
      </c>
      <c r="J471" s="3">
        <v>0</v>
      </c>
      <c r="K471" s="3">
        <v>0</v>
      </c>
      <c r="L471" s="3">
        <v>0</v>
      </c>
      <c r="M471" s="3">
        <v>0</v>
      </c>
      <c r="N471" s="3">
        <v>3.0000000000000001E-6</v>
      </c>
      <c r="O471" s="3">
        <v>5.0000000000000003E-10</v>
      </c>
    </row>
    <row r="472" spans="1:15" x14ac:dyDescent="0.35">
      <c r="A472">
        <v>470</v>
      </c>
      <c r="B472" s="41">
        <f t="shared" si="7"/>
        <v>-470</v>
      </c>
      <c r="C472" s="41">
        <v>0</v>
      </c>
      <c r="D472" s="41">
        <v>0</v>
      </c>
      <c r="E472" s="9">
        <v>23</v>
      </c>
      <c r="F472" s="9">
        <v>3</v>
      </c>
      <c r="G472" s="3">
        <v>1.0000000000000001E-30</v>
      </c>
      <c r="H472" s="9">
        <f>AVERAGE('Init cond'!H$2:H$480)</f>
        <v>111.33847633916317</v>
      </c>
      <c r="I472" s="9">
        <v>1</v>
      </c>
      <c r="J472" s="3">
        <v>0</v>
      </c>
      <c r="K472" s="3">
        <v>0</v>
      </c>
      <c r="L472" s="3">
        <v>0</v>
      </c>
      <c r="M472" s="3">
        <v>0</v>
      </c>
      <c r="N472" s="3">
        <v>3.0000000000000001E-6</v>
      </c>
      <c r="O472" s="3">
        <v>5.0000000000000003E-10</v>
      </c>
    </row>
    <row r="473" spans="1:15" x14ac:dyDescent="0.35">
      <c r="A473">
        <v>471</v>
      </c>
      <c r="B473" s="41">
        <f t="shared" si="7"/>
        <v>-471</v>
      </c>
      <c r="C473" s="41">
        <v>0</v>
      </c>
      <c r="D473" s="41">
        <v>0</v>
      </c>
      <c r="E473" s="9">
        <v>23</v>
      </c>
      <c r="F473" s="9">
        <v>3</v>
      </c>
      <c r="G473" s="3">
        <v>1.0000000000000001E-30</v>
      </c>
      <c r="H473" s="9">
        <f>AVERAGE('Init cond'!H$2:H$480)</f>
        <v>111.33847633916317</v>
      </c>
      <c r="I473" s="9">
        <v>1</v>
      </c>
      <c r="J473" s="3">
        <v>0</v>
      </c>
      <c r="K473" s="3">
        <v>0</v>
      </c>
      <c r="L473" s="3">
        <v>0</v>
      </c>
      <c r="M473" s="3">
        <v>0</v>
      </c>
      <c r="N473" s="3">
        <v>3.0000000000000001E-6</v>
      </c>
      <c r="O473" s="3">
        <v>5.0000000000000003E-10</v>
      </c>
    </row>
    <row r="474" spans="1:15" x14ac:dyDescent="0.35">
      <c r="A474">
        <v>472</v>
      </c>
      <c r="B474" s="41">
        <f t="shared" si="7"/>
        <v>-472</v>
      </c>
      <c r="C474" s="41">
        <v>0</v>
      </c>
      <c r="D474" s="41">
        <v>0</v>
      </c>
      <c r="E474" s="9">
        <v>23</v>
      </c>
      <c r="F474" s="9">
        <v>3</v>
      </c>
      <c r="G474" s="3">
        <v>1.0000000000000001E-30</v>
      </c>
      <c r="H474" s="9">
        <f>AVERAGE('Init cond'!H$2:H$480)</f>
        <v>111.33847633916317</v>
      </c>
      <c r="I474" s="9">
        <v>1</v>
      </c>
      <c r="J474" s="3">
        <v>0</v>
      </c>
      <c r="K474" s="3">
        <v>0</v>
      </c>
      <c r="L474" s="3">
        <v>0</v>
      </c>
      <c r="M474" s="3">
        <v>0</v>
      </c>
      <c r="N474" s="3">
        <v>3.0000000000000001E-6</v>
      </c>
      <c r="O474" s="3">
        <v>5.0000000000000003E-10</v>
      </c>
    </row>
    <row r="475" spans="1:15" x14ac:dyDescent="0.35">
      <c r="A475">
        <v>473</v>
      </c>
      <c r="B475" s="41">
        <f t="shared" si="7"/>
        <v>-473</v>
      </c>
      <c r="C475" s="41">
        <v>0</v>
      </c>
      <c r="D475" s="41">
        <v>0</v>
      </c>
      <c r="E475" s="9">
        <v>23</v>
      </c>
      <c r="F475" s="9">
        <v>3</v>
      </c>
      <c r="G475" s="3">
        <v>1.0000000000000001E-30</v>
      </c>
      <c r="H475" s="9">
        <f>AVERAGE('Init cond'!H$2:H$480)</f>
        <v>111.33847633916317</v>
      </c>
      <c r="I475" s="9">
        <v>1</v>
      </c>
      <c r="J475" s="3">
        <v>0</v>
      </c>
      <c r="K475" s="3">
        <v>0</v>
      </c>
      <c r="L475" s="3">
        <v>0</v>
      </c>
      <c r="M475" s="3">
        <v>0</v>
      </c>
      <c r="N475" s="3">
        <v>3.0000000000000001E-6</v>
      </c>
      <c r="O475" s="3">
        <v>5.0000000000000003E-10</v>
      </c>
    </row>
    <row r="476" spans="1:15" x14ac:dyDescent="0.35">
      <c r="A476">
        <v>474</v>
      </c>
      <c r="B476" s="41">
        <f t="shared" si="7"/>
        <v>-474</v>
      </c>
      <c r="C476" s="41">
        <v>0</v>
      </c>
      <c r="D476" s="41">
        <v>0</v>
      </c>
      <c r="E476" s="9">
        <v>23</v>
      </c>
      <c r="F476" s="9">
        <v>3</v>
      </c>
      <c r="G476" s="3">
        <v>1.0000000000000001E-30</v>
      </c>
      <c r="H476" s="9">
        <f>AVERAGE('Init cond'!H$2:H$480)</f>
        <v>111.33847633916317</v>
      </c>
      <c r="I476" s="9">
        <v>1</v>
      </c>
      <c r="J476" s="3">
        <v>0</v>
      </c>
      <c r="K476" s="3">
        <v>0</v>
      </c>
      <c r="L476" s="3">
        <v>0</v>
      </c>
      <c r="M476" s="3">
        <v>0</v>
      </c>
      <c r="N476" s="3">
        <v>3.0000000000000001E-6</v>
      </c>
      <c r="O476" s="3">
        <v>5.0000000000000003E-10</v>
      </c>
    </row>
    <row r="477" spans="1:15" x14ac:dyDescent="0.35">
      <c r="A477">
        <v>475</v>
      </c>
      <c r="B477" s="41">
        <f t="shared" si="7"/>
        <v>-475</v>
      </c>
      <c r="C477" s="41">
        <v>0</v>
      </c>
      <c r="D477" s="41">
        <v>0</v>
      </c>
      <c r="E477" s="9">
        <v>23</v>
      </c>
      <c r="F477" s="9">
        <v>3</v>
      </c>
      <c r="G477" s="3">
        <v>1.0000000000000001E-30</v>
      </c>
      <c r="H477" s="9">
        <f>AVERAGE('Init cond'!H$2:H$480)</f>
        <v>111.33847633916317</v>
      </c>
      <c r="I477" s="9">
        <v>1</v>
      </c>
      <c r="J477" s="3">
        <v>0</v>
      </c>
      <c r="K477" s="3">
        <v>0</v>
      </c>
      <c r="L477" s="3">
        <v>0</v>
      </c>
      <c r="M477" s="3">
        <v>0</v>
      </c>
      <c r="N477" s="3">
        <v>3.0000000000000001E-6</v>
      </c>
      <c r="O477" s="3">
        <v>5.0000000000000003E-10</v>
      </c>
    </row>
    <row r="478" spans="1:15" x14ac:dyDescent="0.35">
      <c r="A478">
        <v>476</v>
      </c>
      <c r="B478" s="41">
        <f t="shared" si="7"/>
        <v>-476</v>
      </c>
      <c r="C478" s="41">
        <v>0</v>
      </c>
      <c r="D478" s="41">
        <v>0</v>
      </c>
      <c r="E478" s="9">
        <v>23</v>
      </c>
      <c r="F478" s="9">
        <v>3</v>
      </c>
      <c r="G478" s="3">
        <v>1.0000000000000001E-30</v>
      </c>
      <c r="H478" s="9">
        <f>AVERAGE('Init cond'!H$2:H$480)</f>
        <v>111.33847633916317</v>
      </c>
      <c r="I478" s="9">
        <v>1</v>
      </c>
      <c r="J478" s="3">
        <v>0</v>
      </c>
      <c r="K478" s="3">
        <v>0</v>
      </c>
      <c r="L478" s="3">
        <v>0</v>
      </c>
      <c r="M478" s="3">
        <v>0</v>
      </c>
      <c r="N478" s="3">
        <v>3.0000000000000001E-6</v>
      </c>
      <c r="O478" s="3">
        <v>5.0000000000000003E-10</v>
      </c>
    </row>
    <row r="479" spans="1:15" x14ac:dyDescent="0.35">
      <c r="A479">
        <v>477</v>
      </c>
      <c r="B479" s="41">
        <f t="shared" si="7"/>
        <v>-477</v>
      </c>
      <c r="C479" s="41">
        <v>0</v>
      </c>
      <c r="D479" s="41">
        <v>0</v>
      </c>
      <c r="E479" s="9">
        <v>23</v>
      </c>
      <c r="F479" s="9">
        <v>3</v>
      </c>
      <c r="G479" s="3">
        <v>1.0000000000000001E-30</v>
      </c>
      <c r="H479" s="9">
        <f>AVERAGE('Init cond'!H$2:H$480)</f>
        <v>111.33847633916317</v>
      </c>
      <c r="I479" s="9">
        <v>1</v>
      </c>
      <c r="J479" s="3">
        <v>0</v>
      </c>
      <c r="K479" s="3">
        <v>0</v>
      </c>
      <c r="L479" s="3">
        <v>0</v>
      </c>
      <c r="M479" s="3">
        <v>0</v>
      </c>
      <c r="N479" s="3">
        <v>3.0000000000000001E-6</v>
      </c>
      <c r="O479" s="3">
        <v>5.0000000000000003E-10</v>
      </c>
    </row>
    <row r="480" spans="1:15" x14ac:dyDescent="0.35">
      <c r="A480">
        <v>478</v>
      </c>
      <c r="B480" s="41">
        <f t="shared" si="7"/>
        <v>-478</v>
      </c>
      <c r="C480" s="41">
        <v>0</v>
      </c>
      <c r="D480" s="41">
        <v>0</v>
      </c>
      <c r="E480" s="9">
        <v>23</v>
      </c>
      <c r="F480" s="9">
        <v>3</v>
      </c>
      <c r="G480" s="3">
        <v>1.0000000000000001E-30</v>
      </c>
      <c r="H480" s="9">
        <f>AVERAGE('Init cond'!H$2:H$480)</f>
        <v>111.33847633916317</v>
      </c>
      <c r="I480" s="9">
        <v>1</v>
      </c>
      <c r="J480" s="3">
        <v>0</v>
      </c>
      <c r="K480" s="3">
        <v>0</v>
      </c>
      <c r="L480" s="3">
        <v>0</v>
      </c>
      <c r="M480" s="3">
        <v>0</v>
      </c>
      <c r="N480" s="3">
        <v>3.0000000000000001E-6</v>
      </c>
      <c r="O480" s="3">
        <v>5.0000000000000003E-10</v>
      </c>
    </row>
    <row r="481" spans="1:15" x14ac:dyDescent="0.35">
      <c r="A481">
        <v>479</v>
      </c>
      <c r="B481" s="41">
        <f t="shared" si="7"/>
        <v>-479</v>
      </c>
      <c r="C481" s="41">
        <v>0</v>
      </c>
      <c r="D481" s="41">
        <v>0</v>
      </c>
      <c r="E481" s="9">
        <v>23</v>
      </c>
      <c r="F481" s="9">
        <v>3</v>
      </c>
      <c r="G481" s="3">
        <v>1.0000000000000001E-30</v>
      </c>
      <c r="H481" s="9">
        <f>AVERAGE('Init cond'!H$2:H$480)</f>
        <v>111.33847633916317</v>
      </c>
      <c r="I481" s="9">
        <v>1</v>
      </c>
      <c r="J481" s="3">
        <v>0</v>
      </c>
      <c r="K481" s="3">
        <v>0</v>
      </c>
      <c r="L481" s="3">
        <v>0</v>
      </c>
      <c r="M481" s="3">
        <v>0</v>
      </c>
      <c r="N481" s="3">
        <v>3.0000000000000001E-6</v>
      </c>
      <c r="O481" s="3">
        <v>5.0000000000000003E-10</v>
      </c>
    </row>
    <row r="482" spans="1:15" x14ac:dyDescent="0.35">
      <c r="A482">
        <v>480</v>
      </c>
      <c r="B482" s="41">
        <f t="shared" si="7"/>
        <v>-480</v>
      </c>
      <c r="C482" s="41">
        <v>0</v>
      </c>
      <c r="D482" s="41">
        <v>0</v>
      </c>
      <c r="E482" s="9">
        <v>23</v>
      </c>
      <c r="F482" s="9">
        <v>3</v>
      </c>
      <c r="G482" s="3">
        <v>1.0000000000000001E-30</v>
      </c>
      <c r="H482" s="9">
        <f>AVERAGE('Init cond'!H$2:H$480)</f>
        <v>111.33847633916317</v>
      </c>
      <c r="I482" s="9">
        <v>1</v>
      </c>
      <c r="J482" s="3">
        <v>0</v>
      </c>
      <c r="K482" s="3">
        <v>0</v>
      </c>
      <c r="L482" s="3">
        <v>0</v>
      </c>
      <c r="M482" s="3">
        <v>0</v>
      </c>
      <c r="N482" s="3">
        <v>3.0000000000000001E-6</v>
      </c>
      <c r="O482" s="3">
        <v>5.0000000000000003E-10</v>
      </c>
    </row>
    <row r="483" spans="1:15" x14ac:dyDescent="0.35">
      <c r="A483">
        <v>481</v>
      </c>
      <c r="B483" s="41">
        <f t="shared" si="7"/>
        <v>-481</v>
      </c>
      <c r="C483" s="41">
        <v>0</v>
      </c>
      <c r="D483" s="41">
        <v>0</v>
      </c>
      <c r="E483" s="9">
        <v>23</v>
      </c>
      <c r="F483" s="9">
        <v>3</v>
      </c>
      <c r="G483" s="3">
        <v>1.0000000000000001E-30</v>
      </c>
      <c r="H483" s="9">
        <f>AVERAGE('Init cond'!H$2:H$480)</f>
        <v>111.33847633916317</v>
      </c>
      <c r="I483" s="9">
        <v>1</v>
      </c>
      <c r="J483" s="3">
        <v>0</v>
      </c>
      <c r="K483" s="3">
        <v>0</v>
      </c>
      <c r="L483" s="3">
        <v>0</v>
      </c>
      <c r="M483" s="3">
        <v>0</v>
      </c>
      <c r="N483" s="3">
        <v>3.0000000000000001E-6</v>
      </c>
      <c r="O483" s="3">
        <v>5.0000000000000003E-10</v>
      </c>
    </row>
    <row r="484" spans="1:15" x14ac:dyDescent="0.35">
      <c r="A484">
        <v>482</v>
      </c>
      <c r="B484" s="41">
        <f t="shared" si="7"/>
        <v>-482</v>
      </c>
      <c r="C484" s="41">
        <v>0</v>
      </c>
      <c r="D484" s="41">
        <v>0</v>
      </c>
      <c r="E484" s="9">
        <v>23</v>
      </c>
      <c r="F484" s="9">
        <v>3</v>
      </c>
      <c r="G484" s="3">
        <v>1.0000000000000001E-30</v>
      </c>
      <c r="H484" s="9">
        <f>AVERAGE('Init cond'!H$2:H$480)</f>
        <v>111.33847633916317</v>
      </c>
      <c r="I484" s="9">
        <v>1</v>
      </c>
      <c r="J484" s="3">
        <v>0</v>
      </c>
      <c r="K484" s="3">
        <v>0</v>
      </c>
      <c r="L484" s="3">
        <v>0</v>
      </c>
      <c r="M484" s="3">
        <v>0</v>
      </c>
      <c r="N484" s="3">
        <v>3.0000000000000001E-6</v>
      </c>
      <c r="O484" s="3">
        <v>5.0000000000000003E-10</v>
      </c>
    </row>
    <row r="485" spans="1:15" x14ac:dyDescent="0.35">
      <c r="A485">
        <v>483</v>
      </c>
      <c r="B485" s="41">
        <f t="shared" si="7"/>
        <v>-483</v>
      </c>
      <c r="C485" s="41">
        <v>0</v>
      </c>
      <c r="D485" s="41">
        <v>0</v>
      </c>
      <c r="E485" s="9">
        <v>23</v>
      </c>
      <c r="F485" s="9">
        <v>3</v>
      </c>
      <c r="G485" s="3">
        <v>1.0000000000000001E-30</v>
      </c>
      <c r="H485" s="9">
        <f>AVERAGE('Init cond'!H$2:H$480)</f>
        <v>111.33847633916317</v>
      </c>
      <c r="I485" s="9">
        <v>1</v>
      </c>
      <c r="J485" s="3">
        <v>0</v>
      </c>
      <c r="K485" s="3">
        <v>0</v>
      </c>
      <c r="L485" s="3">
        <v>0</v>
      </c>
      <c r="M485" s="3">
        <v>0</v>
      </c>
      <c r="N485" s="3">
        <v>3.0000000000000001E-6</v>
      </c>
      <c r="O485" s="3">
        <v>5.0000000000000003E-10</v>
      </c>
    </row>
    <row r="486" spans="1:15" x14ac:dyDescent="0.35">
      <c r="A486">
        <v>484</v>
      </c>
      <c r="B486" s="41">
        <f t="shared" si="7"/>
        <v>-484</v>
      </c>
      <c r="C486" s="41">
        <v>0</v>
      </c>
      <c r="D486" s="41">
        <v>0</v>
      </c>
      <c r="E486" s="9">
        <v>23</v>
      </c>
      <c r="F486" s="9">
        <v>3</v>
      </c>
      <c r="G486" s="3">
        <v>1.0000000000000001E-30</v>
      </c>
      <c r="H486" s="9">
        <f>AVERAGE('Init cond'!H$2:H$480)</f>
        <v>111.33847633916317</v>
      </c>
      <c r="I486" s="9">
        <v>1</v>
      </c>
      <c r="J486" s="3">
        <v>0</v>
      </c>
      <c r="K486" s="3">
        <v>0</v>
      </c>
      <c r="L486" s="3">
        <v>0</v>
      </c>
      <c r="M486" s="3">
        <v>0</v>
      </c>
      <c r="N486" s="3">
        <v>3.0000000000000001E-6</v>
      </c>
      <c r="O486" s="3">
        <v>5.0000000000000003E-10</v>
      </c>
    </row>
    <row r="487" spans="1:15" x14ac:dyDescent="0.35">
      <c r="A487">
        <v>485</v>
      </c>
      <c r="B487" s="41">
        <f t="shared" si="7"/>
        <v>-485</v>
      </c>
      <c r="C487" s="41">
        <v>0</v>
      </c>
      <c r="D487" s="41">
        <v>0</v>
      </c>
      <c r="E487" s="9">
        <v>23</v>
      </c>
      <c r="F487" s="9">
        <v>3</v>
      </c>
      <c r="G487" s="3">
        <v>1.0000000000000001E-30</v>
      </c>
      <c r="H487" s="9">
        <f>AVERAGE('Init cond'!H$2:H$480)</f>
        <v>111.33847633916317</v>
      </c>
      <c r="I487" s="9">
        <v>1</v>
      </c>
      <c r="J487" s="3">
        <v>0</v>
      </c>
      <c r="K487" s="3">
        <v>0</v>
      </c>
      <c r="L487" s="3">
        <v>0</v>
      </c>
      <c r="M487" s="3">
        <v>0</v>
      </c>
      <c r="N487" s="3">
        <v>3.0000000000000001E-6</v>
      </c>
      <c r="O487" s="3">
        <v>5.0000000000000003E-10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3"/>
  <sheetViews>
    <sheetView tabSelected="1" topLeftCell="L65" workbookViewId="0">
      <selection activeCell="Y102" sqref="Y102"/>
    </sheetView>
  </sheetViews>
  <sheetFormatPr defaultRowHeight="14.5" x14ac:dyDescent="0.35"/>
  <cols>
    <col min="2" max="4" width="8.7265625" style="15"/>
    <col min="8" max="8" width="11.26953125" bestFit="1" customWidth="1"/>
    <col min="9" max="9" width="11.26953125" customWidth="1"/>
    <col min="10" max="10" width="9.1796875" style="24" bestFit="1" customWidth="1"/>
    <col min="11" max="12" width="11.1796875" style="26" bestFit="1" customWidth="1"/>
    <col min="13" max="14" width="10.7265625" style="26" bestFit="1" customWidth="1"/>
    <col min="15" max="15" width="8" bestFit="1" customWidth="1"/>
    <col min="16" max="16" width="9.90625" bestFit="1" customWidth="1"/>
    <col min="17" max="17" width="9.90625" customWidth="1"/>
    <col min="20" max="20" width="9.36328125" bestFit="1" customWidth="1"/>
    <col min="21" max="21" width="9.36328125" customWidth="1"/>
    <col min="22" max="22" width="10.81640625" bestFit="1" customWidth="1"/>
    <col min="23" max="23" width="12" bestFit="1" customWidth="1"/>
    <col min="26" max="26" width="10.81640625" bestFit="1" customWidth="1"/>
    <col min="27" max="27" width="13.453125" bestFit="1" customWidth="1"/>
  </cols>
  <sheetData>
    <row r="1" spans="1:27" x14ac:dyDescent="0.3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22</v>
      </c>
      <c r="H1" s="15" t="s">
        <v>23</v>
      </c>
      <c r="I1" s="45" t="s">
        <v>49</v>
      </c>
      <c r="J1" s="24" t="s">
        <v>38</v>
      </c>
      <c r="K1" s="26" t="s">
        <v>27</v>
      </c>
      <c r="L1" s="26" t="s">
        <v>28</v>
      </c>
      <c r="M1" s="26" t="s">
        <v>29</v>
      </c>
      <c r="N1" s="26" t="s">
        <v>30</v>
      </c>
      <c r="O1" s="15" t="s">
        <v>5</v>
      </c>
      <c r="P1" s="15" t="s">
        <v>6</v>
      </c>
      <c r="Q1" s="42"/>
      <c r="R1" s="42" t="s">
        <v>43</v>
      </c>
      <c r="S1" s="42" t="s">
        <v>45</v>
      </c>
      <c r="T1" s="42" t="s">
        <v>48</v>
      </c>
      <c r="U1" s="45" t="s">
        <v>50</v>
      </c>
      <c r="V1" s="42" t="s">
        <v>41</v>
      </c>
      <c r="W1" s="42" t="s">
        <v>42</v>
      </c>
      <c r="Y1" t="s">
        <v>0</v>
      </c>
      <c r="Z1" t="s">
        <v>56</v>
      </c>
      <c r="AA1" t="s">
        <v>57</v>
      </c>
    </row>
    <row r="2" spans="1:27" x14ac:dyDescent="0.35">
      <c r="A2">
        <v>0</v>
      </c>
      <c r="B2" s="15">
        <v>0</v>
      </c>
      <c r="C2" s="15">
        <v>0</v>
      </c>
      <c r="D2" s="15">
        <v>0</v>
      </c>
      <c r="E2" s="9">
        <f>W$5/W$2</f>
        <v>23.980786939972472</v>
      </c>
      <c r="F2" s="9">
        <f>W$8/W$2</f>
        <v>2.8505431639430294</v>
      </c>
      <c r="G2" s="3">
        <v>1.0000000000000001E-30</v>
      </c>
      <c r="H2" s="9">
        <f>W$11/W$2</f>
        <v>111.42708238165481</v>
      </c>
      <c r="I2" s="9">
        <f>W$14/W$2</f>
        <v>8.8616346763955178</v>
      </c>
      <c r="J2" s="9">
        <v>1</v>
      </c>
      <c r="K2" s="3">
        <v>0</v>
      </c>
      <c r="L2" s="3">
        <v>0</v>
      </c>
      <c r="M2" s="3">
        <v>0</v>
      </c>
      <c r="N2" s="3">
        <v>0</v>
      </c>
      <c r="O2" s="3">
        <v>3.0000000000000001E-6</v>
      </c>
      <c r="P2" s="3">
        <v>5.0000000000000003E-10</v>
      </c>
      <c r="Q2" s="3"/>
      <c r="R2">
        <f>'Init cond'!E2*V2</f>
        <v>59066.566891422699</v>
      </c>
      <c r="S2">
        <f>'Init cond'!F2*V2</f>
        <v>2572.0281147789219</v>
      </c>
      <c r="T2" s="44">
        <f>'Init cond'!H2*V2</f>
        <v>266132.64125994447</v>
      </c>
      <c r="U2" s="44">
        <f>'Init cond'!I2*V2</f>
        <v>21265.710186483211</v>
      </c>
      <c r="V2" s="25">
        <f>FORECAST(A2,INDEX(Z$3:Z$100,MATCH(A2,X$3:X$100,1)):INDEX(Z$3:Z$100,MATCH(A2,X$3:X$100,1)+1),INDEX(X$3:X$100,MATCH(A2,X$3:X$100,1)):INDEX(X$3:X$100,MATCH(A2,X$3:X$100,1)+1))/1000000</f>
        <v>2385.888805</v>
      </c>
      <c r="W2" s="44">
        <f>SUM(V2:V487)</f>
        <v>548053.41035500041</v>
      </c>
      <c r="Y2">
        <v>1</v>
      </c>
      <c r="Z2">
        <v>2385888805</v>
      </c>
    </row>
    <row r="3" spans="1:27" x14ac:dyDescent="0.35">
      <c r="A3">
        <v>1</v>
      </c>
      <c r="B3" s="15">
        <f>-A3</f>
        <v>-1</v>
      </c>
      <c r="C3" s="15">
        <v>0</v>
      </c>
      <c r="D3" s="15">
        <v>0</v>
      </c>
      <c r="E3" s="9">
        <f t="shared" ref="E3:E66" si="0">W$5/W$2</f>
        <v>23.980786939972472</v>
      </c>
      <c r="F3" s="9">
        <f t="shared" ref="F3:F66" si="1">W$8/W$2</f>
        <v>2.8505431639430294</v>
      </c>
      <c r="G3" s="3">
        <v>1.0000000000000001E-30</v>
      </c>
      <c r="H3" s="9">
        <f t="shared" ref="H3:H66" si="2">W$11/W$2</f>
        <v>111.42708238165481</v>
      </c>
      <c r="I3" s="9">
        <f t="shared" ref="I3:I66" si="3">W$14/W$2</f>
        <v>8.8616346763955178</v>
      </c>
      <c r="J3" s="9">
        <v>1</v>
      </c>
      <c r="K3" s="3">
        <v>0</v>
      </c>
      <c r="L3" s="3">
        <v>0</v>
      </c>
      <c r="M3" s="3">
        <v>0</v>
      </c>
      <c r="N3" s="3">
        <v>0</v>
      </c>
      <c r="O3" s="3">
        <v>3.0000000000000001E-6</v>
      </c>
      <c r="P3" s="3">
        <v>5.0000000000000003E-10</v>
      </c>
      <c r="Q3" s="3"/>
      <c r="R3">
        <f>'Init cond'!E3*V3</f>
        <v>58993.694616516463</v>
      </c>
      <c r="S3">
        <f>'Init cond'!F3*V3</f>
        <v>2568.8549230782551</v>
      </c>
      <c r="T3" s="44">
        <f>'Init cond'!H3*V3</f>
        <v>265804.30507898668</v>
      </c>
      <c r="U3" s="44">
        <f>'Init cond'!I3*V3</f>
        <v>21239.47401329179</v>
      </c>
      <c r="V3" s="25">
        <f>FORECAST(A3,INDEX(Z$3:Z$100,MATCH(A3,X$3:X$100,1)):INDEX(Z$3:Z$100,MATCH(A3,X$3:X$100,1)+1),INDEX(X$3:X$100,MATCH(A3,X$3:X$100,1)):INDEX(X$3:X$100,MATCH(A3,X$3:X$100,1)+1))/1000000</f>
        <v>2382.9452591999998</v>
      </c>
      <c r="X3">
        <f>-Y3</f>
        <v>0</v>
      </c>
      <c r="Y3">
        <v>0</v>
      </c>
      <c r="Z3">
        <v>2385888805</v>
      </c>
      <c r="AA3" s="9">
        <f>2.5*Z3/1000000000</f>
        <v>5.9647220125000002</v>
      </c>
    </row>
    <row r="4" spans="1:27" x14ac:dyDescent="0.35">
      <c r="A4">
        <v>2</v>
      </c>
      <c r="B4" s="15">
        <f t="shared" ref="B4:B67" si="4">-A4</f>
        <v>-2</v>
      </c>
      <c r="C4" s="15">
        <v>0</v>
      </c>
      <c r="D4" s="15">
        <v>0</v>
      </c>
      <c r="E4" s="9">
        <f t="shared" si="0"/>
        <v>23.980786939972472</v>
      </c>
      <c r="F4" s="9">
        <f t="shared" si="1"/>
        <v>2.8505431639430294</v>
      </c>
      <c r="G4" s="3">
        <v>1.0000000000000001E-30</v>
      </c>
      <c r="H4" s="9">
        <f t="shared" si="2"/>
        <v>111.42708238165481</v>
      </c>
      <c r="I4" s="9">
        <f t="shared" si="3"/>
        <v>8.8616346763955178</v>
      </c>
      <c r="J4" s="9">
        <v>1</v>
      </c>
      <c r="K4" s="3">
        <v>0</v>
      </c>
      <c r="L4" s="3">
        <v>0</v>
      </c>
      <c r="M4" s="3">
        <v>0</v>
      </c>
      <c r="N4" s="3">
        <v>0</v>
      </c>
      <c r="O4" s="3">
        <v>3.0000000000000001E-6</v>
      </c>
      <c r="P4" s="3">
        <v>5.0000000000000003E-10</v>
      </c>
      <c r="Q4" s="3"/>
      <c r="R4">
        <f>'Init cond'!E4*V4</f>
        <v>58673.789016567112</v>
      </c>
      <c r="S4">
        <f>'Init cond'!F4*V4</f>
        <v>2579.219797937702</v>
      </c>
      <c r="T4" s="44">
        <f>'Init cond'!H4*V4</f>
        <v>265475.96889802889</v>
      </c>
      <c r="U4" s="44">
        <f>'Init cond'!I4*V4</f>
        <v>21213.237840100377</v>
      </c>
      <c r="V4" s="25">
        <f>FORECAST(A4,INDEX(Z$3:Z$100,MATCH(A4,X$3:X$100,1)):INDEX(Z$3:Z$100,MATCH(A4,X$3:X$100,1)+1),INDEX(X$3:X$100,MATCH(A4,X$3:X$100,1)):INDEX(X$3:X$100,MATCH(A4,X$3:X$100,1)+1))/1000000</f>
        <v>2380.0017134</v>
      </c>
      <c r="W4" t="s">
        <v>44</v>
      </c>
      <c r="X4">
        <f t="shared" ref="X4:X67" si="5">-Y4</f>
        <v>5</v>
      </c>
      <c r="Y4">
        <v>-5</v>
      </c>
      <c r="Z4">
        <v>2371171076</v>
      </c>
      <c r="AA4" s="9">
        <f>AA3+5*Z4/1000000000</f>
        <v>17.820577392499999</v>
      </c>
    </row>
    <row r="5" spans="1:27" x14ac:dyDescent="0.35">
      <c r="A5">
        <v>3</v>
      </c>
      <c r="B5" s="15">
        <f t="shared" si="4"/>
        <v>-3</v>
      </c>
      <c r="C5" s="15">
        <v>0</v>
      </c>
      <c r="D5" s="15">
        <v>0</v>
      </c>
      <c r="E5" s="9">
        <f t="shared" si="0"/>
        <v>23.980786939972472</v>
      </c>
      <c r="F5" s="9">
        <f t="shared" si="1"/>
        <v>2.8505431639430294</v>
      </c>
      <c r="G5" s="3">
        <v>1.0000000000000001E-30</v>
      </c>
      <c r="H5" s="9">
        <f t="shared" si="2"/>
        <v>111.42708238165481</v>
      </c>
      <c r="I5" s="9">
        <f t="shared" si="3"/>
        <v>8.8616346763955178</v>
      </c>
      <c r="J5" s="9">
        <v>1</v>
      </c>
      <c r="K5" s="3">
        <v>0</v>
      </c>
      <c r="L5" s="3">
        <v>0</v>
      </c>
      <c r="M5" s="3">
        <v>0</v>
      </c>
      <c r="N5" s="3">
        <v>0</v>
      </c>
      <c r="O5" s="3">
        <v>3.0000000000000001E-6</v>
      </c>
      <c r="P5" s="3">
        <v>5.0000000000000003E-10</v>
      </c>
      <c r="Q5" s="3"/>
      <c r="R5">
        <f>'Init cond'!E5*V5</f>
        <v>58468.056046779624</v>
      </c>
      <c r="S5">
        <f>'Init cond'!F5*V5</f>
        <v>2578.4729631008345</v>
      </c>
      <c r="T5" s="44">
        <f>'Init cond'!H5*V5</f>
        <v>265147.6327170711</v>
      </c>
      <c r="U5" s="44">
        <f>'Init cond'!I5*V5</f>
        <v>21187.00166690896</v>
      </c>
      <c r="V5" s="25">
        <f>FORECAST(A5,INDEX(Z$3:Z$100,MATCH(A5,X$3:X$100,1)):INDEX(Z$3:Z$100,MATCH(A5,X$3:X$100,1)+1),INDEX(X$3:X$100,MATCH(A5,X$3:X$100,1)):INDEX(X$3:X$100,MATCH(A5,X$3:X$100,1)+1))/1000000</f>
        <v>2377.0581675999997</v>
      </c>
      <c r="W5">
        <f>SUM(R2:R487)</f>
        <v>13142752.065448567</v>
      </c>
      <c r="X5">
        <f t="shared" si="5"/>
        <v>10</v>
      </c>
      <c r="Y5">
        <v>-10</v>
      </c>
      <c r="Z5">
        <v>2351756992</v>
      </c>
      <c r="AA5" s="9">
        <f>AA4+5*Z5/1000000000</f>
        <v>29.579362352499999</v>
      </c>
    </row>
    <row r="6" spans="1:27" x14ac:dyDescent="0.35">
      <c r="A6">
        <v>4</v>
      </c>
      <c r="B6" s="15">
        <f t="shared" si="4"/>
        <v>-4</v>
      </c>
      <c r="C6" s="15">
        <v>0</v>
      </c>
      <c r="D6" s="15">
        <v>0</v>
      </c>
      <c r="E6" s="9">
        <f t="shared" si="0"/>
        <v>23.980786939972472</v>
      </c>
      <c r="F6" s="9">
        <f t="shared" si="1"/>
        <v>2.8505431639430294</v>
      </c>
      <c r="G6" s="3">
        <v>1.0000000000000001E-30</v>
      </c>
      <c r="H6" s="9">
        <f t="shared" si="2"/>
        <v>111.42708238165481</v>
      </c>
      <c r="I6" s="9">
        <f t="shared" si="3"/>
        <v>8.8616346763955178</v>
      </c>
      <c r="J6" s="9">
        <v>1</v>
      </c>
      <c r="K6" s="3">
        <v>0</v>
      </c>
      <c r="L6" s="3">
        <v>0</v>
      </c>
      <c r="M6" s="3">
        <v>0</v>
      </c>
      <c r="N6" s="3">
        <v>0</v>
      </c>
      <c r="O6" s="3">
        <v>3.0000000000000001E-6</v>
      </c>
      <c r="P6" s="3">
        <v>5.0000000000000003E-10</v>
      </c>
      <c r="Q6" s="3"/>
      <c r="R6">
        <f>'Init cond'!E6*V6</f>
        <v>58301.756186301151</v>
      </c>
      <c r="S6">
        <f>'Init cond'!F6*V6</f>
        <v>2579.4452102116816</v>
      </c>
      <c r="T6" s="44">
        <f>'Init cond'!H6*V6</f>
        <v>264819.29653611337</v>
      </c>
      <c r="U6" s="44">
        <f>'Init cond'!I6*V6</f>
        <v>21160.76549371755</v>
      </c>
      <c r="V6" s="25">
        <f>FORECAST(A6,INDEX(Z$3:Z$100,MATCH(A6,X$3:X$100,1)):INDEX(Z$3:Z$100,MATCH(A6,X$3:X$100,1)+1),INDEX(X$3:X$100,MATCH(A6,X$3:X$100,1)):INDEX(X$3:X$100,MATCH(A6,X$3:X$100,1)+1))/1000000</f>
        <v>2374.1146218000004</v>
      </c>
      <c r="X6">
        <f t="shared" si="5"/>
        <v>15</v>
      </c>
      <c r="Y6">
        <v>-15</v>
      </c>
      <c r="Z6">
        <v>2284961741</v>
      </c>
      <c r="AA6" s="9">
        <f>AA5+5*Z6/1000000000</f>
        <v>41.004171057500002</v>
      </c>
    </row>
    <row r="7" spans="1:27" x14ac:dyDescent="0.35">
      <c r="A7">
        <v>5</v>
      </c>
      <c r="B7" s="15">
        <f t="shared" si="4"/>
        <v>-5</v>
      </c>
      <c r="C7" s="15">
        <v>0</v>
      </c>
      <c r="D7" s="15">
        <v>0</v>
      </c>
      <c r="E7" s="9">
        <f t="shared" si="0"/>
        <v>23.980786939972472</v>
      </c>
      <c r="F7" s="9">
        <f t="shared" si="1"/>
        <v>2.8505431639430294</v>
      </c>
      <c r="G7" s="3">
        <v>1.0000000000000001E-30</v>
      </c>
      <c r="H7" s="9">
        <f t="shared" si="2"/>
        <v>111.42708238165481</v>
      </c>
      <c r="I7" s="9">
        <f t="shared" si="3"/>
        <v>8.8616346763955178</v>
      </c>
      <c r="J7" s="9">
        <v>1</v>
      </c>
      <c r="K7" s="3">
        <v>0</v>
      </c>
      <c r="L7" s="3">
        <v>0</v>
      </c>
      <c r="M7" s="3">
        <v>0</v>
      </c>
      <c r="N7" s="3">
        <v>0</v>
      </c>
      <c r="O7" s="3">
        <v>3.0000000000000001E-6</v>
      </c>
      <c r="P7" s="3">
        <v>5.0000000000000003E-10</v>
      </c>
      <c r="Q7" s="3"/>
      <c r="R7">
        <f>'Init cond'!E7*V7</f>
        <v>58145.019722894809</v>
      </c>
      <c r="S7">
        <f>'Init cond'!F7*V7</f>
        <v>2578.3833278600105</v>
      </c>
      <c r="T7" s="44">
        <f>'Init cond'!H7*V7</f>
        <v>264490.96035515558</v>
      </c>
      <c r="U7" s="44">
        <f>'Init cond'!I7*V7</f>
        <v>21134.529320526133</v>
      </c>
      <c r="V7" s="25">
        <f>FORECAST(A7,INDEX(Z$3:Z$100,MATCH(A7,X$3:X$100,1)):INDEX(Z$3:Z$100,MATCH(A7,X$3:X$100,1)+1),INDEX(X$3:X$100,MATCH(A7,X$3:X$100,1)):INDEX(X$3:X$100,MATCH(A7,X$3:X$100,1)+1))/1000000</f>
        <v>2371.1710760000001</v>
      </c>
      <c r="W7" t="s">
        <v>46</v>
      </c>
      <c r="X7">
        <f t="shared" si="5"/>
        <v>20</v>
      </c>
      <c r="Y7">
        <v>-20</v>
      </c>
      <c r="Z7">
        <v>2255042507</v>
      </c>
      <c r="AA7" s="9">
        <f>AA6+5*Z7/1000000000</f>
        <v>52.279383592500004</v>
      </c>
    </row>
    <row r="8" spans="1:27" x14ac:dyDescent="0.35">
      <c r="A8">
        <v>6</v>
      </c>
      <c r="B8" s="15">
        <f t="shared" si="4"/>
        <v>-6</v>
      </c>
      <c r="C8" s="15">
        <v>0</v>
      </c>
      <c r="D8" s="15">
        <v>0</v>
      </c>
      <c r="E8" s="9">
        <f t="shared" si="0"/>
        <v>23.980786939972472</v>
      </c>
      <c r="F8" s="9">
        <f t="shared" si="1"/>
        <v>2.8505431639430294</v>
      </c>
      <c r="G8" s="3">
        <v>1.0000000000000001E-30</v>
      </c>
      <c r="H8" s="9">
        <f t="shared" si="2"/>
        <v>111.42708238165481</v>
      </c>
      <c r="I8" s="9">
        <f t="shared" si="3"/>
        <v>8.8616346763955178</v>
      </c>
      <c r="J8" s="9">
        <v>1</v>
      </c>
      <c r="K8" s="3">
        <v>0</v>
      </c>
      <c r="L8" s="3">
        <v>0</v>
      </c>
      <c r="M8" s="3">
        <v>0</v>
      </c>
      <c r="N8" s="3">
        <v>0</v>
      </c>
      <c r="O8" s="3">
        <v>3.0000000000000001E-6</v>
      </c>
      <c r="P8" s="3">
        <v>5.0000000000000003E-10</v>
      </c>
      <c r="Q8" s="3"/>
      <c r="R8">
        <f>'Init cond'!E8*V8</f>
        <v>58028.217465114511</v>
      </c>
      <c r="S8">
        <f>'Init cond'!F8*V8</f>
        <v>2574.2265289256502</v>
      </c>
      <c r="T8" s="44">
        <f>'Init cond'!H8*V8</f>
        <v>264057.85371231998</v>
      </c>
      <c r="U8" s="44">
        <f>'Init cond'!I8*V8</f>
        <v>21099.921313395633</v>
      </c>
      <c r="V8" s="25">
        <f>FORECAST(A8,INDEX(Z$3:Z$100,MATCH(A8,X$3:X$100,1)):INDEX(Z$3:Z$100,MATCH(A8,X$3:X$100,1)+1),INDEX(X$3:X$100,MATCH(A8,X$3:X$100,1)):INDEX(X$3:X$100,MATCH(A8,X$3:X$100,1)+1))/1000000</f>
        <v>2367.2882591999996</v>
      </c>
      <c r="W8">
        <f>SUM(S2:S487)</f>
        <v>1562249.9023631103</v>
      </c>
      <c r="X8">
        <f t="shared" si="5"/>
        <v>25</v>
      </c>
      <c r="Y8">
        <v>-25</v>
      </c>
      <c r="Z8">
        <v>2216325205</v>
      </c>
      <c r="AA8" s="9">
        <f t="shared" ref="AA8:AA14" si="6">AA7+5*Z8/1000000000</f>
        <v>63.361009617500002</v>
      </c>
    </row>
    <row r="9" spans="1:27" x14ac:dyDescent="0.35">
      <c r="A9">
        <v>7</v>
      </c>
      <c r="B9" s="15">
        <f t="shared" si="4"/>
        <v>-7</v>
      </c>
      <c r="C9" s="15">
        <v>0</v>
      </c>
      <c r="D9" s="15">
        <v>0</v>
      </c>
      <c r="E9" s="9">
        <f t="shared" si="0"/>
        <v>23.980786939972472</v>
      </c>
      <c r="F9" s="9">
        <f t="shared" si="1"/>
        <v>2.8505431639430294</v>
      </c>
      <c r="G9" s="3">
        <v>1.0000000000000001E-30</v>
      </c>
      <c r="H9" s="9">
        <f t="shared" si="2"/>
        <v>111.42708238165481</v>
      </c>
      <c r="I9" s="9">
        <f t="shared" si="3"/>
        <v>8.8616346763955178</v>
      </c>
      <c r="J9" s="9">
        <v>1</v>
      </c>
      <c r="K9" s="3">
        <v>0</v>
      </c>
      <c r="L9" s="3">
        <v>0</v>
      </c>
      <c r="M9" s="3">
        <v>0</v>
      </c>
      <c r="N9" s="3">
        <v>0</v>
      </c>
      <c r="O9" s="3">
        <v>3.0000000000000001E-6</v>
      </c>
      <c r="P9" s="3">
        <v>5.0000000000000003E-10</v>
      </c>
      <c r="Q9" s="3"/>
      <c r="R9">
        <f>'Init cond'!E9*V9</f>
        <v>57921.003036663133</v>
      </c>
      <c r="S9">
        <f>'Init cond'!F9*V9</f>
        <v>2571.8944283566179</v>
      </c>
      <c r="T9" s="44">
        <f>'Init cond'!H9*V9</f>
        <v>263624.7470694845</v>
      </c>
      <c r="U9" s="44">
        <f>'Init cond'!I9*V9</f>
        <v>21065.313306265143</v>
      </c>
      <c r="V9" s="25">
        <f>FORECAST(A9,INDEX(Z$3:Z$100,MATCH(A9,X$3:X$100,1)):INDEX(Z$3:Z$100,MATCH(A9,X$3:X$100,1)+1),INDEX(X$3:X$100,MATCH(A9,X$3:X$100,1)):INDEX(X$3:X$100,MATCH(A9,X$3:X$100,1)+1))/1000000</f>
        <v>2363.4054424000001</v>
      </c>
      <c r="X9">
        <f t="shared" si="5"/>
        <v>30</v>
      </c>
      <c r="Y9">
        <v>-30</v>
      </c>
      <c r="Z9">
        <v>2189635318</v>
      </c>
      <c r="AA9" s="9">
        <f t="shared" si="6"/>
        <v>74.309186207500005</v>
      </c>
    </row>
    <row r="10" spans="1:27" x14ac:dyDescent="0.35">
      <c r="A10">
        <v>8</v>
      </c>
      <c r="B10" s="15">
        <f t="shared" si="4"/>
        <v>-8</v>
      </c>
      <c r="C10" s="15">
        <v>0</v>
      </c>
      <c r="D10" s="15">
        <v>0</v>
      </c>
      <c r="E10" s="9">
        <f t="shared" si="0"/>
        <v>23.980786939972472</v>
      </c>
      <c r="F10" s="9">
        <f t="shared" si="1"/>
        <v>2.8505431639430294</v>
      </c>
      <c r="G10" s="3">
        <v>1.0000000000000001E-30</v>
      </c>
      <c r="H10" s="9">
        <f t="shared" si="2"/>
        <v>111.42708238165481</v>
      </c>
      <c r="I10" s="9">
        <f t="shared" si="3"/>
        <v>8.8616346763955178</v>
      </c>
      <c r="J10" s="9">
        <v>1</v>
      </c>
      <c r="K10" s="3">
        <v>0</v>
      </c>
      <c r="L10" s="3">
        <v>0</v>
      </c>
      <c r="M10" s="3">
        <v>0</v>
      </c>
      <c r="N10" s="3">
        <v>0</v>
      </c>
      <c r="O10" s="3">
        <v>3.0000000000000001E-6</v>
      </c>
      <c r="P10" s="3">
        <v>5.0000000000000003E-10</v>
      </c>
      <c r="Q10" s="3"/>
      <c r="R10">
        <f>'Init cond'!E10*V10</f>
        <v>57796.372126901428</v>
      </c>
      <c r="S10">
        <f>'Init cond'!F10*V10</f>
        <v>2565.8765242650088</v>
      </c>
      <c r="T10" s="44">
        <f>'Init cond'!H10*V10</f>
        <v>263191.6404266489</v>
      </c>
      <c r="U10" s="44">
        <f>'Init cond'!I10*V10</f>
        <v>21030.705299134646</v>
      </c>
      <c r="V10" s="25">
        <f>FORECAST(A10,INDEX(Z$3:Z$100,MATCH(A10,X$3:X$100,1)):INDEX(Z$3:Z$100,MATCH(A10,X$3:X$100,1)+1),INDEX(X$3:X$100,MATCH(A10,X$3:X$100,1)):INDEX(X$3:X$100,MATCH(A10,X$3:X$100,1)+1))/1000000</f>
        <v>2359.5226256000001</v>
      </c>
      <c r="W10" t="s">
        <v>47</v>
      </c>
      <c r="X10">
        <f t="shared" si="5"/>
        <v>35</v>
      </c>
      <c r="Y10">
        <v>-35</v>
      </c>
      <c r="Z10">
        <v>2162046885</v>
      </c>
      <c r="AA10" s="9">
        <f t="shared" si="6"/>
        <v>85.11942063250001</v>
      </c>
    </row>
    <row r="11" spans="1:27" x14ac:dyDescent="0.35">
      <c r="A11">
        <v>9</v>
      </c>
      <c r="B11" s="15">
        <f t="shared" si="4"/>
        <v>-9</v>
      </c>
      <c r="C11" s="15">
        <v>0</v>
      </c>
      <c r="D11" s="15">
        <v>0</v>
      </c>
      <c r="E11" s="9">
        <f t="shared" si="0"/>
        <v>23.980786939972472</v>
      </c>
      <c r="F11" s="9">
        <f t="shared" si="1"/>
        <v>2.8505431639430294</v>
      </c>
      <c r="G11" s="3">
        <v>1.0000000000000001E-30</v>
      </c>
      <c r="H11" s="9">
        <f t="shared" si="2"/>
        <v>111.42708238165481</v>
      </c>
      <c r="I11" s="9">
        <f t="shared" si="3"/>
        <v>8.8616346763955178</v>
      </c>
      <c r="J11" s="9">
        <v>1</v>
      </c>
      <c r="K11" s="3">
        <v>0</v>
      </c>
      <c r="L11" s="3">
        <v>0</v>
      </c>
      <c r="M11" s="3">
        <v>0</v>
      </c>
      <c r="N11" s="3">
        <v>0</v>
      </c>
      <c r="O11" s="3">
        <v>3.0000000000000001E-6</v>
      </c>
      <c r="P11" s="3">
        <v>5.0000000000000003E-10</v>
      </c>
      <c r="Q11" s="3"/>
      <c r="R11">
        <f>'Init cond'!E11*V11</f>
        <v>57698.128124524133</v>
      </c>
      <c r="S11">
        <f>'Init cond'!F11*V11</f>
        <v>2561.6739059753395</v>
      </c>
      <c r="T11" s="44">
        <f>'Init cond'!H11*V11</f>
        <v>262758.53378381336</v>
      </c>
      <c r="U11" s="44">
        <f>'Init cond'!I11*V11</f>
        <v>20996.097292004153</v>
      </c>
      <c r="V11" s="25">
        <f>FORECAST(A11,INDEX(Z$3:Z$100,MATCH(A11,X$3:X$100,1)):INDEX(Z$3:Z$100,MATCH(A11,X$3:X$100,1)+1),INDEX(X$3:X$100,MATCH(A11,X$3:X$100,1)):INDEX(X$3:X$100,MATCH(A11,X$3:X$100,1)+1))/1000000</f>
        <v>2355.6398088000001</v>
      </c>
      <c r="W11" s="44">
        <f>SUM(T2:T487)</f>
        <v>61067992.505173504</v>
      </c>
      <c r="X11">
        <f t="shared" si="5"/>
        <v>40</v>
      </c>
      <c r="Y11">
        <v>-40</v>
      </c>
      <c r="Z11">
        <v>2117899925</v>
      </c>
      <c r="AA11" s="9">
        <f t="shared" si="6"/>
        <v>95.708920257500012</v>
      </c>
    </row>
    <row r="12" spans="1:27" x14ac:dyDescent="0.35">
      <c r="A12">
        <v>10</v>
      </c>
      <c r="B12" s="15">
        <f t="shared" si="4"/>
        <v>-10</v>
      </c>
      <c r="C12" s="15">
        <v>0</v>
      </c>
      <c r="D12" s="15">
        <v>0</v>
      </c>
      <c r="E12" s="9">
        <f t="shared" si="0"/>
        <v>23.980786939972472</v>
      </c>
      <c r="F12" s="9">
        <f t="shared" si="1"/>
        <v>2.8505431639430294</v>
      </c>
      <c r="G12" s="3">
        <v>1.0000000000000001E-30</v>
      </c>
      <c r="H12" s="9">
        <f t="shared" si="2"/>
        <v>111.42708238165481</v>
      </c>
      <c r="I12" s="9">
        <f t="shared" si="3"/>
        <v>8.8616346763955178</v>
      </c>
      <c r="J12" s="9">
        <v>1</v>
      </c>
      <c r="K12" s="3">
        <v>0</v>
      </c>
      <c r="L12" s="3">
        <v>0</v>
      </c>
      <c r="M12" s="3">
        <v>0</v>
      </c>
      <c r="N12" s="3">
        <v>0</v>
      </c>
      <c r="O12" s="3">
        <v>3.0000000000000001E-6</v>
      </c>
      <c r="P12" s="3">
        <v>5.0000000000000003E-10</v>
      </c>
      <c r="Q12" s="3"/>
      <c r="R12">
        <f>'Init cond'!E12*V12</f>
        <v>57529.64658077911</v>
      </c>
      <c r="S12">
        <f>'Init cond'!F12*V12</f>
        <v>2561.8509063816246</v>
      </c>
      <c r="T12" s="44">
        <f>'Init cond'!H12*V12</f>
        <v>262325.42714097782</v>
      </c>
      <c r="U12" s="44">
        <f>'Init cond'!I12*V12</f>
        <v>20961.489284873656</v>
      </c>
      <c r="V12" s="25">
        <f>FORECAST(A12,INDEX(Z$3:Z$100,MATCH(A12,X$3:X$100,1)):INDEX(Z$3:Z$100,MATCH(A12,X$3:X$100,1)+1),INDEX(X$3:X$100,MATCH(A12,X$3:X$100,1)):INDEX(X$3:X$100,MATCH(A12,X$3:X$100,1)+1))/1000000</f>
        <v>2351.7569920000001</v>
      </c>
      <c r="X12">
        <f t="shared" si="5"/>
        <v>45</v>
      </c>
      <c r="Y12">
        <v>-45</v>
      </c>
      <c r="Z12">
        <v>2037195479</v>
      </c>
      <c r="AA12" s="9">
        <f t="shared" si="6"/>
        <v>105.89489765250001</v>
      </c>
    </row>
    <row r="13" spans="1:27" x14ac:dyDescent="0.35">
      <c r="A13">
        <v>11</v>
      </c>
      <c r="B13" s="15">
        <f t="shared" si="4"/>
        <v>-11</v>
      </c>
      <c r="C13" s="15">
        <v>0</v>
      </c>
      <c r="D13" s="15">
        <v>0</v>
      </c>
      <c r="E13" s="9">
        <f t="shared" si="0"/>
        <v>23.980786939972472</v>
      </c>
      <c r="F13" s="9">
        <f t="shared" si="1"/>
        <v>2.8505431639430294</v>
      </c>
      <c r="G13" s="3">
        <v>1.0000000000000001E-30</v>
      </c>
      <c r="H13" s="9">
        <f t="shared" si="2"/>
        <v>111.42708238165481</v>
      </c>
      <c r="I13" s="9">
        <f t="shared" si="3"/>
        <v>8.8616346763955178</v>
      </c>
      <c r="J13" s="9">
        <v>1</v>
      </c>
      <c r="K13" s="3">
        <v>0</v>
      </c>
      <c r="L13" s="3">
        <v>0</v>
      </c>
      <c r="M13" s="3">
        <v>0</v>
      </c>
      <c r="N13" s="3">
        <v>0</v>
      </c>
      <c r="O13" s="3">
        <v>3.0000000000000001E-6</v>
      </c>
      <c r="P13" s="3">
        <v>5.0000000000000003E-10</v>
      </c>
      <c r="Q13" s="3"/>
      <c r="R13">
        <f>'Init cond'!E13*V13</f>
        <v>57150.913774708031</v>
      </c>
      <c r="S13">
        <f>'Init cond'!F13*V13</f>
        <v>2546.6330891409752</v>
      </c>
      <c r="T13" s="44">
        <f>'Init cond'!H13*V13</f>
        <v>260835.29930811338</v>
      </c>
      <c r="U13" s="44">
        <f>'Init cond'!I13*V13</f>
        <v>20842.418484371756</v>
      </c>
      <c r="V13" s="25">
        <f>FORECAST(A13,INDEX(Z$3:Z$100,MATCH(A13,X$3:X$100,1)):INDEX(Z$3:Z$100,MATCH(A13,X$3:X$100,1)+1),INDEX(X$3:X$100,MATCH(A13,X$3:X$100,1)):INDEX(X$3:X$100,MATCH(A13,X$3:X$100,1)+1))/1000000</f>
        <v>2338.3979418000004</v>
      </c>
      <c r="W13" t="s">
        <v>51</v>
      </c>
      <c r="X13">
        <f t="shared" si="5"/>
        <v>50</v>
      </c>
      <c r="Y13">
        <v>-50</v>
      </c>
      <c r="Z13">
        <v>2013941251</v>
      </c>
      <c r="AA13" s="9">
        <f t="shared" si="6"/>
        <v>115.96460390750001</v>
      </c>
    </row>
    <row r="14" spans="1:27" x14ac:dyDescent="0.35">
      <c r="A14">
        <v>12</v>
      </c>
      <c r="B14" s="15">
        <f t="shared" si="4"/>
        <v>-12</v>
      </c>
      <c r="C14" s="15">
        <v>0</v>
      </c>
      <c r="D14" s="15">
        <v>0</v>
      </c>
      <c r="E14" s="9">
        <f t="shared" si="0"/>
        <v>23.980786939972472</v>
      </c>
      <c r="F14" s="9">
        <f t="shared" si="1"/>
        <v>2.8505431639430294</v>
      </c>
      <c r="G14" s="3">
        <v>1.0000000000000001E-30</v>
      </c>
      <c r="H14" s="9">
        <f t="shared" si="2"/>
        <v>111.42708238165481</v>
      </c>
      <c r="I14" s="9">
        <f t="shared" si="3"/>
        <v>8.8616346763955178</v>
      </c>
      <c r="J14" s="9">
        <v>1</v>
      </c>
      <c r="K14" s="3">
        <v>0</v>
      </c>
      <c r="L14" s="3">
        <v>0</v>
      </c>
      <c r="M14" s="3">
        <v>0</v>
      </c>
      <c r="N14" s="3">
        <v>0</v>
      </c>
      <c r="O14" s="3">
        <v>3.0000000000000001E-6</v>
      </c>
      <c r="P14" s="3">
        <v>5.0000000000000003E-10</v>
      </c>
      <c r="Q14" s="3"/>
      <c r="R14">
        <f>'Init cond'!E14*V14</f>
        <v>56814.364631108205</v>
      </c>
      <c r="S14">
        <f>'Init cond'!F14*V14</f>
        <v>2532.5239503666112</v>
      </c>
      <c r="T14" s="44">
        <f>'Init cond'!H14*V14</f>
        <v>259345.17147524888</v>
      </c>
      <c r="U14" s="44">
        <f>'Init cond'!I14*V14</f>
        <v>20723.347683869848</v>
      </c>
      <c r="V14" s="25">
        <f>FORECAST(A14,INDEX(Z$3:Z$100,MATCH(A14,X$3:X$100,1)):INDEX(Z$3:Z$100,MATCH(A14,X$3:X$100,1)+1),INDEX(X$3:X$100,MATCH(A14,X$3:X$100,1)):INDEX(X$3:X$100,MATCH(A14,X$3:X$100,1)+1))/1000000</f>
        <v>2325.0388915999997</v>
      </c>
      <c r="W14" s="44">
        <f>SUM(U2:U487)</f>
        <v>4856649.1057186937</v>
      </c>
      <c r="X14">
        <f t="shared" si="5"/>
        <v>55</v>
      </c>
      <c r="Y14">
        <v>-55</v>
      </c>
      <c r="Z14">
        <v>1991103702</v>
      </c>
      <c r="AA14" s="9">
        <f t="shared" si="6"/>
        <v>125.92012241750001</v>
      </c>
    </row>
    <row r="15" spans="1:27" x14ac:dyDescent="0.35">
      <c r="A15">
        <v>13</v>
      </c>
      <c r="B15" s="15">
        <f t="shared" si="4"/>
        <v>-13</v>
      </c>
      <c r="C15" s="15">
        <v>0</v>
      </c>
      <c r="D15" s="15">
        <v>0</v>
      </c>
      <c r="E15" s="9">
        <f t="shared" si="0"/>
        <v>23.980786939972472</v>
      </c>
      <c r="F15" s="9">
        <f t="shared" si="1"/>
        <v>2.8505431639430294</v>
      </c>
      <c r="G15" s="3">
        <v>1.0000000000000001E-30</v>
      </c>
      <c r="H15" s="9">
        <f t="shared" si="2"/>
        <v>111.42708238165481</v>
      </c>
      <c r="I15" s="9">
        <f t="shared" si="3"/>
        <v>8.8616346763955178</v>
      </c>
      <c r="J15" s="9">
        <v>1</v>
      </c>
      <c r="K15" s="3">
        <v>0</v>
      </c>
      <c r="L15" s="3">
        <v>0</v>
      </c>
      <c r="M15" s="3">
        <v>0</v>
      </c>
      <c r="N15" s="3">
        <v>0</v>
      </c>
      <c r="O15" s="3">
        <v>3.0000000000000001E-6</v>
      </c>
      <c r="P15" s="3">
        <v>5.0000000000000003E-10</v>
      </c>
      <c r="Q15" s="3"/>
      <c r="R15">
        <f>'Init cond'!E15*V15</f>
        <v>56445.213532379414</v>
      </c>
      <c r="S15">
        <f>'Init cond'!F15*V15</f>
        <v>2519.3978352474041</v>
      </c>
      <c r="T15" s="44">
        <f>'Init cond'!H15*V15</f>
        <v>257855.04364238447</v>
      </c>
      <c r="U15" s="44">
        <f>'Init cond'!I15*V15</f>
        <v>20604.276883367944</v>
      </c>
      <c r="V15" s="25">
        <f>FORECAST(A15,INDEX(Z$3:Z$100,MATCH(A15,X$3:X$100,1)):INDEX(Z$3:Z$100,MATCH(A15,X$3:X$100,1)+1),INDEX(X$3:X$100,MATCH(A15,X$3:X$100,1)):INDEX(X$3:X$100,MATCH(A15,X$3:X$100,1)+1))/1000000</f>
        <v>2311.6798414</v>
      </c>
      <c r="X15">
        <f t="shared" si="5"/>
        <v>60</v>
      </c>
      <c r="Y15">
        <v>-60</v>
      </c>
      <c r="Z15">
        <v>1966418076</v>
      </c>
      <c r="AA15" s="9">
        <f>AA14+5*Z15/1000000000</f>
        <v>135.75221279750002</v>
      </c>
    </row>
    <row r="16" spans="1:27" x14ac:dyDescent="0.35">
      <c r="A16">
        <v>14</v>
      </c>
      <c r="B16" s="15">
        <f t="shared" si="4"/>
        <v>-14</v>
      </c>
      <c r="C16" s="15">
        <v>0</v>
      </c>
      <c r="D16" s="15">
        <v>0</v>
      </c>
      <c r="E16" s="9">
        <f t="shared" si="0"/>
        <v>23.980786939972472</v>
      </c>
      <c r="F16" s="9">
        <f t="shared" si="1"/>
        <v>2.8505431639430294</v>
      </c>
      <c r="G16" s="3">
        <v>1.0000000000000001E-30</v>
      </c>
      <c r="H16" s="9">
        <f t="shared" si="2"/>
        <v>111.42708238165481</v>
      </c>
      <c r="I16" s="9">
        <f t="shared" si="3"/>
        <v>8.8616346763955178</v>
      </c>
      <c r="J16" s="9">
        <v>1</v>
      </c>
      <c r="K16" s="3">
        <v>0</v>
      </c>
      <c r="L16" s="3">
        <v>0</v>
      </c>
      <c r="M16" s="3">
        <v>0</v>
      </c>
      <c r="N16" s="3">
        <v>0</v>
      </c>
      <c r="O16" s="3">
        <v>3.0000000000000001E-6</v>
      </c>
      <c r="P16" s="3">
        <v>5.0000000000000003E-10</v>
      </c>
      <c r="Q16" s="3"/>
      <c r="R16">
        <f>'Init cond'!E16*V16</f>
        <v>56117.927579797863</v>
      </c>
      <c r="S16">
        <f>'Init cond'!F16*V16</f>
        <v>2502.9484007010774</v>
      </c>
      <c r="T16" s="44">
        <f>'Init cond'!H16*V16</f>
        <v>256364.91580952</v>
      </c>
      <c r="U16" s="44">
        <f>'Init cond'!I16*V16</f>
        <v>20485.20608286604</v>
      </c>
      <c r="V16" s="25">
        <f>FORECAST(A16,INDEX(Z$3:Z$100,MATCH(A16,X$3:X$100,1)):INDEX(Z$3:Z$100,MATCH(A16,X$3:X$100,1)+1),INDEX(X$3:X$100,MATCH(A16,X$3:X$100,1)):INDEX(X$3:X$100,MATCH(A16,X$3:X$100,1)+1))/1000000</f>
        <v>2298.3207911999998</v>
      </c>
      <c r="X16">
        <f t="shared" si="5"/>
        <v>65</v>
      </c>
      <c r="Y16">
        <v>-65</v>
      </c>
      <c r="Z16">
        <v>1942412781</v>
      </c>
      <c r="AA16" s="9">
        <f>AA15+5*Z16/1000000000</f>
        <v>145.46427670250003</v>
      </c>
    </row>
    <row r="17" spans="1:27" x14ac:dyDescent="0.35">
      <c r="A17">
        <v>15</v>
      </c>
      <c r="B17" s="15">
        <f t="shared" si="4"/>
        <v>-15</v>
      </c>
      <c r="C17" s="15">
        <v>0</v>
      </c>
      <c r="D17" s="15">
        <v>0</v>
      </c>
      <c r="E17" s="9">
        <f t="shared" si="0"/>
        <v>23.980786939972472</v>
      </c>
      <c r="F17" s="9">
        <f t="shared" si="1"/>
        <v>2.8505431639430294</v>
      </c>
      <c r="G17" s="3">
        <v>1.0000000000000001E-30</v>
      </c>
      <c r="H17" s="9">
        <f t="shared" si="2"/>
        <v>111.42708238165481</v>
      </c>
      <c r="I17" s="9">
        <f t="shared" si="3"/>
        <v>8.8616346763955178</v>
      </c>
      <c r="J17" s="9">
        <v>1</v>
      </c>
      <c r="K17" s="3">
        <v>0</v>
      </c>
      <c r="L17" s="3">
        <v>0</v>
      </c>
      <c r="M17" s="3">
        <v>0</v>
      </c>
      <c r="N17" s="3">
        <v>0</v>
      </c>
      <c r="O17" s="3">
        <v>3.0000000000000001E-6</v>
      </c>
      <c r="P17" s="3">
        <v>5.0000000000000003E-10</v>
      </c>
      <c r="Q17" s="3"/>
      <c r="R17">
        <f>'Init cond'!E17*V17</f>
        <v>55773.817451849362</v>
      </c>
      <c r="S17">
        <f>'Init cond'!F17*V17</f>
        <v>2490.4112846296707</v>
      </c>
      <c r="T17" s="44">
        <f>'Init cond'!H17*V17</f>
        <v>254874.78797665559</v>
      </c>
      <c r="U17" s="44">
        <f>'Init cond'!I17*V17</f>
        <v>20366.135282364139</v>
      </c>
      <c r="V17" s="25">
        <f>FORECAST(A17,INDEX(Z$3:Z$100,MATCH(A17,X$3:X$100,1)):INDEX(Z$3:Z$100,MATCH(A17,X$3:X$100,1)+1),INDEX(X$3:X$100,MATCH(A17,X$3:X$100,1)):INDEX(X$3:X$100,MATCH(A17,X$3:X$100,1)+1))/1000000</f>
        <v>2284.9617410000001</v>
      </c>
      <c r="X17">
        <f t="shared" si="5"/>
        <v>70</v>
      </c>
      <c r="Y17">
        <v>-70</v>
      </c>
      <c r="Z17">
        <v>1919887661</v>
      </c>
      <c r="AA17" s="9">
        <f>AA16+5*Z17/1000000000</f>
        <v>155.06371500750004</v>
      </c>
    </row>
    <row r="18" spans="1:27" x14ac:dyDescent="0.35">
      <c r="A18">
        <v>16</v>
      </c>
      <c r="B18" s="15">
        <f t="shared" si="4"/>
        <v>-16</v>
      </c>
      <c r="C18" s="15">
        <v>0</v>
      </c>
      <c r="D18" s="15">
        <v>0</v>
      </c>
      <c r="E18" s="9">
        <f t="shared" si="0"/>
        <v>23.980786939972472</v>
      </c>
      <c r="F18" s="9">
        <f t="shared" si="1"/>
        <v>2.8505431639430294</v>
      </c>
      <c r="G18" s="3">
        <v>1.0000000000000001E-30</v>
      </c>
      <c r="H18" s="9">
        <f t="shared" si="2"/>
        <v>111.42708238165481</v>
      </c>
      <c r="I18" s="9">
        <f t="shared" si="3"/>
        <v>8.8616346763955178</v>
      </c>
      <c r="J18" s="9">
        <v>1</v>
      </c>
      <c r="K18" s="3">
        <v>0</v>
      </c>
      <c r="L18" s="3">
        <v>0</v>
      </c>
      <c r="M18" s="3">
        <v>0</v>
      </c>
      <c r="N18" s="3">
        <v>0</v>
      </c>
      <c r="O18" s="3">
        <v>3.0000000000000001E-6</v>
      </c>
      <c r="P18" s="3">
        <v>5.0000000000000003E-10</v>
      </c>
      <c r="Q18" s="3"/>
      <c r="R18">
        <f>'Init cond'!E18*V18</f>
        <v>55604.539909400555</v>
      </c>
      <c r="S18">
        <f>'Init cond'!F18*V18</f>
        <v>2485.6715707381541</v>
      </c>
      <c r="T18" s="44">
        <f>'Init cond'!H18*V18</f>
        <v>254207.32310970887</v>
      </c>
      <c r="U18" s="44">
        <f>'Init cond'!I18*V18</f>
        <v>20312.800545396327</v>
      </c>
      <c r="V18" s="25">
        <f>FORECAST(A18,INDEX(Z$3:Z$100,MATCH(A18,X$3:X$100,1)):INDEX(Z$3:Z$100,MATCH(A18,X$3:X$100,1)+1),INDEX(X$3:X$100,MATCH(A18,X$3:X$100,1)):INDEX(X$3:X$100,MATCH(A18,X$3:X$100,1)+1))/1000000</f>
        <v>2278.9778941999998</v>
      </c>
      <c r="X18">
        <f t="shared" si="5"/>
        <v>75</v>
      </c>
      <c r="Y18">
        <v>-75</v>
      </c>
      <c r="Z18">
        <v>1897888576</v>
      </c>
      <c r="AA18" s="9">
        <f>AA17+5*Z18/1000000000</f>
        <v>164.55315788750005</v>
      </c>
    </row>
    <row r="19" spans="1:27" x14ac:dyDescent="0.35">
      <c r="A19">
        <v>17</v>
      </c>
      <c r="B19" s="15">
        <f t="shared" si="4"/>
        <v>-17</v>
      </c>
      <c r="C19" s="15">
        <v>0</v>
      </c>
      <c r="D19" s="15">
        <v>0</v>
      </c>
      <c r="E19" s="9">
        <f t="shared" si="0"/>
        <v>23.980786939972472</v>
      </c>
      <c r="F19" s="9">
        <f t="shared" si="1"/>
        <v>2.8505431639430294</v>
      </c>
      <c r="G19" s="3">
        <v>1.0000000000000001E-30</v>
      </c>
      <c r="H19" s="9">
        <f t="shared" si="2"/>
        <v>111.42708238165481</v>
      </c>
      <c r="I19" s="9">
        <f t="shared" si="3"/>
        <v>8.8616346763955178</v>
      </c>
      <c r="J19" s="9">
        <v>1</v>
      </c>
      <c r="K19" s="3">
        <v>0</v>
      </c>
      <c r="L19" s="3">
        <v>0</v>
      </c>
      <c r="M19" s="3">
        <v>0</v>
      </c>
      <c r="N19" s="3">
        <v>0</v>
      </c>
      <c r="O19" s="3">
        <v>3.0000000000000001E-6</v>
      </c>
      <c r="P19" s="3">
        <v>5.0000000000000003E-10</v>
      </c>
      <c r="Q19" s="3"/>
      <c r="R19">
        <f>'Init cond'!E19*V19</f>
        <v>55460.386837259175</v>
      </c>
      <c r="S19">
        <f>'Init cond'!F19*V19</f>
        <v>2479.4810122232689</v>
      </c>
      <c r="T19" s="44">
        <f>'Init cond'!H19*V19</f>
        <v>253539.85824276225</v>
      </c>
      <c r="U19" s="44">
        <f>'Init cond'!I19*V19</f>
        <v>20259.465808428518</v>
      </c>
      <c r="V19" s="25">
        <f>FORECAST(A19,INDEX(Z$3:Z$100,MATCH(A19,X$3:X$100,1)):INDEX(Z$3:Z$100,MATCH(A19,X$3:X$100,1)+1),INDEX(X$3:X$100,MATCH(A19,X$3:X$100,1)):INDEX(X$3:X$100,MATCH(A19,X$3:X$100,1)+1))/1000000</f>
        <v>2272.9940474</v>
      </c>
      <c r="X19">
        <f t="shared" si="5"/>
        <v>80</v>
      </c>
      <c r="Y19">
        <v>-80</v>
      </c>
      <c r="Z19">
        <v>1874108621</v>
      </c>
      <c r="AA19" s="9">
        <f t="shared" ref="AA19:AA25" si="7">AA18+5*Z19/1000000000</f>
        <v>173.92370099250005</v>
      </c>
    </row>
    <row r="20" spans="1:27" x14ac:dyDescent="0.35">
      <c r="A20">
        <v>18</v>
      </c>
      <c r="B20" s="15">
        <f t="shared" si="4"/>
        <v>-18</v>
      </c>
      <c r="C20" s="15">
        <v>0</v>
      </c>
      <c r="D20" s="15">
        <v>0</v>
      </c>
      <c r="E20" s="9">
        <f t="shared" si="0"/>
        <v>23.980786939972472</v>
      </c>
      <c r="F20" s="9">
        <f t="shared" si="1"/>
        <v>2.8505431639430294</v>
      </c>
      <c r="G20" s="3">
        <v>1.0000000000000001E-30</v>
      </c>
      <c r="H20" s="9">
        <f t="shared" si="2"/>
        <v>111.42708238165481</v>
      </c>
      <c r="I20" s="9">
        <f t="shared" si="3"/>
        <v>8.8616346763955178</v>
      </c>
      <c r="J20" s="9">
        <v>1</v>
      </c>
      <c r="K20" s="3">
        <v>0</v>
      </c>
      <c r="L20" s="3">
        <v>0</v>
      </c>
      <c r="M20" s="3">
        <v>0</v>
      </c>
      <c r="N20" s="3">
        <v>0</v>
      </c>
      <c r="O20" s="3">
        <v>3.0000000000000001E-6</v>
      </c>
      <c r="P20" s="3">
        <v>5.0000000000000003E-10</v>
      </c>
      <c r="Q20" s="3"/>
      <c r="R20">
        <f>'Init cond'!E20*V20</f>
        <v>55299.35003036166</v>
      </c>
      <c r="S20">
        <f>'Init cond'!F20*V20</f>
        <v>2471.6850785749662</v>
      </c>
      <c r="T20" s="44">
        <f>'Init cond'!H20*V20</f>
        <v>252872.39337581553</v>
      </c>
      <c r="U20" s="44">
        <f>'Init cond'!I20*V20</f>
        <v>20206.13107146071</v>
      </c>
      <c r="V20" s="25">
        <f>FORECAST(A20,INDEX(Z$3:Z$100,MATCH(A20,X$3:X$100,1)):INDEX(Z$3:Z$100,MATCH(A20,X$3:X$100,1)+1),INDEX(X$3:X$100,MATCH(A20,X$3:X$100,1)):INDEX(X$3:X$100,MATCH(A20,X$3:X$100,1)+1))/1000000</f>
        <v>2267.0102005999997</v>
      </c>
      <c r="X20">
        <f t="shared" si="5"/>
        <v>85</v>
      </c>
      <c r="Y20">
        <v>-85</v>
      </c>
      <c r="Z20">
        <v>1849907758</v>
      </c>
      <c r="AA20" s="9">
        <f t="shared" si="7"/>
        <v>183.17323978250005</v>
      </c>
    </row>
    <row r="21" spans="1:27" x14ac:dyDescent="0.35">
      <c r="A21">
        <v>19</v>
      </c>
      <c r="B21" s="15">
        <f t="shared" si="4"/>
        <v>-19</v>
      </c>
      <c r="C21" s="15">
        <v>0</v>
      </c>
      <c r="D21" s="15">
        <v>0</v>
      </c>
      <c r="E21" s="9">
        <f t="shared" si="0"/>
        <v>23.980786939972472</v>
      </c>
      <c r="F21" s="9">
        <f t="shared" si="1"/>
        <v>2.8505431639430294</v>
      </c>
      <c r="G21" s="3">
        <v>1.0000000000000001E-30</v>
      </c>
      <c r="H21" s="9">
        <f t="shared" si="2"/>
        <v>111.42708238165481</v>
      </c>
      <c r="I21" s="9">
        <f t="shared" si="3"/>
        <v>8.8616346763955178</v>
      </c>
      <c r="J21" s="9">
        <v>1</v>
      </c>
      <c r="K21" s="3">
        <v>0</v>
      </c>
      <c r="L21" s="3">
        <v>0</v>
      </c>
      <c r="M21" s="3">
        <v>0</v>
      </c>
      <c r="N21" s="3">
        <v>0</v>
      </c>
      <c r="O21" s="3">
        <v>3.0000000000000001E-6</v>
      </c>
      <c r="P21" s="3">
        <v>5.0000000000000003E-10</v>
      </c>
      <c r="Q21" s="3"/>
      <c r="R21">
        <f>'Init cond'!E21*V21</f>
        <v>55118.157232791404</v>
      </c>
      <c r="S21">
        <f>'Init cond'!F21*V21</f>
        <v>2463.9807909999781</v>
      </c>
      <c r="T21" s="44">
        <f>'Init cond'!H21*V21</f>
        <v>252204.92850886894</v>
      </c>
      <c r="U21" s="44">
        <f>'Init cond'!I21*V21</f>
        <v>20152.796334492905</v>
      </c>
      <c r="V21" s="25">
        <f>FORECAST(A21,INDEX(Z$3:Z$100,MATCH(A21,X$3:X$100,1)):INDEX(Z$3:Z$100,MATCH(A21,X$3:X$100,1)+1),INDEX(X$3:X$100,MATCH(A21,X$3:X$100,1)):INDEX(X$3:X$100,MATCH(A21,X$3:X$100,1)+1))/1000000</f>
        <v>2261.0263538000004</v>
      </c>
      <c r="X21">
        <f t="shared" si="5"/>
        <v>90</v>
      </c>
      <c r="Y21">
        <v>-90</v>
      </c>
      <c r="Z21">
        <v>1825859089</v>
      </c>
      <c r="AA21" s="9">
        <f t="shared" si="7"/>
        <v>192.30253522750004</v>
      </c>
    </row>
    <row r="22" spans="1:27" x14ac:dyDescent="0.35">
      <c r="A22">
        <v>20</v>
      </c>
      <c r="B22" s="15">
        <f t="shared" si="4"/>
        <v>-20</v>
      </c>
      <c r="C22" s="15">
        <v>0</v>
      </c>
      <c r="D22" s="15">
        <v>0</v>
      </c>
      <c r="E22" s="9">
        <f t="shared" si="0"/>
        <v>23.980786939972472</v>
      </c>
      <c r="F22" s="9">
        <f t="shared" si="1"/>
        <v>2.8505431639430294</v>
      </c>
      <c r="G22" s="3">
        <v>1.0000000000000001E-30</v>
      </c>
      <c r="H22" s="9">
        <f t="shared" si="2"/>
        <v>111.42708238165481</v>
      </c>
      <c r="I22" s="9">
        <f t="shared" si="3"/>
        <v>8.8616346763955178</v>
      </c>
      <c r="J22" s="9">
        <v>1</v>
      </c>
      <c r="K22" s="3">
        <v>0</v>
      </c>
      <c r="L22" s="3">
        <v>0</v>
      </c>
      <c r="M22" s="3">
        <v>0</v>
      </c>
      <c r="N22" s="3">
        <v>0</v>
      </c>
      <c r="O22" s="3">
        <v>3.0000000000000001E-6</v>
      </c>
      <c r="P22" s="3">
        <v>5.0000000000000003E-10</v>
      </c>
      <c r="Q22" s="3"/>
      <c r="R22">
        <f>'Init cond'!E22*V22</f>
        <v>54926.377840595254</v>
      </c>
      <c r="S22">
        <f>'Init cond'!F22*V22</f>
        <v>2460.2917158952628</v>
      </c>
      <c r="T22" s="44">
        <f>'Init cond'!H22*V22</f>
        <v>251537.46364192225</v>
      </c>
      <c r="U22" s="44">
        <f>'Init cond'!I22*V22</f>
        <v>20099.461597525093</v>
      </c>
      <c r="V22" s="25">
        <f>FORECAST(A22,INDEX(Z$3:Z$100,MATCH(A22,X$3:X$100,1)):INDEX(Z$3:Z$100,MATCH(A22,X$3:X$100,1)+1),INDEX(X$3:X$100,MATCH(A22,X$3:X$100,1)):INDEX(X$3:X$100,MATCH(A22,X$3:X$100,1)+1))/1000000</f>
        <v>2255.0425070000001</v>
      </c>
      <c r="X22">
        <f t="shared" si="5"/>
        <v>95</v>
      </c>
      <c r="Y22">
        <v>-95</v>
      </c>
      <c r="Z22">
        <v>1802489099</v>
      </c>
      <c r="AA22" s="9">
        <f t="shared" si="7"/>
        <v>201.31498072250005</v>
      </c>
    </row>
    <row r="23" spans="1:27" x14ac:dyDescent="0.35">
      <c r="A23">
        <v>21</v>
      </c>
      <c r="B23" s="15">
        <f t="shared" si="4"/>
        <v>-21</v>
      </c>
      <c r="C23" s="15">
        <v>0</v>
      </c>
      <c r="D23" s="15">
        <v>0</v>
      </c>
      <c r="E23" s="9">
        <f t="shared" si="0"/>
        <v>23.980786939972472</v>
      </c>
      <c r="F23" s="9">
        <f t="shared" si="1"/>
        <v>2.8505431639430294</v>
      </c>
      <c r="G23" s="3">
        <v>1.0000000000000001E-30</v>
      </c>
      <c r="H23" s="9">
        <f t="shared" si="2"/>
        <v>111.42708238165481</v>
      </c>
      <c r="I23" s="9">
        <f t="shared" si="3"/>
        <v>8.8616346763955178</v>
      </c>
      <c r="J23" s="9">
        <v>1</v>
      </c>
      <c r="K23" s="3">
        <v>0</v>
      </c>
      <c r="L23" s="3">
        <v>0</v>
      </c>
      <c r="M23" s="3">
        <v>0</v>
      </c>
      <c r="N23" s="3">
        <v>0</v>
      </c>
      <c r="O23" s="3">
        <v>3.0000000000000001E-6</v>
      </c>
      <c r="P23" s="3">
        <v>5.0000000000000003E-10</v>
      </c>
      <c r="Q23" s="3"/>
      <c r="R23">
        <f>'Init cond'!E23*V23</f>
        <v>54645.865036411909</v>
      </c>
      <c r="S23">
        <f>'Init cond'!F23*V23</f>
        <v>2453.8929210245506</v>
      </c>
      <c r="T23" s="44">
        <f>'Init cond'!H23*V23</f>
        <v>250673.72365352669</v>
      </c>
      <c r="U23" s="44">
        <f>'Init cond'!I23*V23</f>
        <v>20030.443215628242</v>
      </c>
      <c r="V23" s="25">
        <f>FORECAST(A23,INDEX(Z$3:Z$100,MATCH(A23,X$3:X$100,1)):INDEX(Z$3:Z$100,MATCH(A23,X$3:X$100,1)+1),INDEX(X$3:X$100,MATCH(A23,X$3:X$100,1)):INDEX(X$3:X$100,MATCH(A23,X$3:X$100,1)+1))/1000000</f>
        <v>2247.2990466000001</v>
      </c>
      <c r="X23">
        <f t="shared" si="5"/>
        <v>100</v>
      </c>
      <c r="Y23">
        <v>-100</v>
      </c>
      <c r="Z23">
        <v>1771204950</v>
      </c>
      <c r="AA23" s="9">
        <f t="shared" si="7"/>
        <v>210.17100547250004</v>
      </c>
    </row>
    <row r="24" spans="1:27" x14ac:dyDescent="0.35">
      <c r="A24">
        <v>22</v>
      </c>
      <c r="B24" s="15">
        <f t="shared" si="4"/>
        <v>-22</v>
      </c>
      <c r="C24" s="15">
        <v>0</v>
      </c>
      <c r="D24" s="15">
        <v>0</v>
      </c>
      <c r="E24" s="9">
        <f t="shared" si="0"/>
        <v>23.980786939972472</v>
      </c>
      <c r="F24" s="9">
        <f t="shared" si="1"/>
        <v>2.8505431639430294</v>
      </c>
      <c r="G24" s="3">
        <v>1.0000000000000001E-30</v>
      </c>
      <c r="H24" s="9">
        <f t="shared" si="2"/>
        <v>111.42708238165481</v>
      </c>
      <c r="I24" s="9">
        <f t="shared" si="3"/>
        <v>8.8616346763955178</v>
      </c>
      <c r="J24" s="9">
        <v>1</v>
      </c>
      <c r="K24" s="3">
        <v>0</v>
      </c>
      <c r="L24" s="3">
        <v>0</v>
      </c>
      <c r="M24" s="3">
        <v>0</v>
      </c>
      <c r="N24" s="3">
        <v>0</v>
      </c>
      <c r="O24" s="3">
        <v>3.0000000000000001E-6</v>
      </c>
      <c r="P24" s="3">
        <v>5.0000000000000003E-10</v>
      </c>
      <c r="Q24" s="3"/>
      <c r="R24">
        <f>'Init cond'!E24*V24</f>
        <v>54474.534663563107</v>
      </c>
      <c r="S24">
        <f>'Init cond'!F24*V24</f>
        <v>2447.0988634137625</v>
      </c>
      <c r="T24" s="44">
        <f>'Init cond'!H24*V24</f>
        <v>249809.98366513109</v>
      </c>
      <c r="U24" s="44">
        <f>'Init cond'!I24*V24</f>
        <v>19961.424833731391</v>
      </c>
      <c r="V24" s="25">
        <f>FORECAST(A24,INDEX(Z$3:Z$100,MATCH(A24,X$3:X$100,1)):INDEX(Z$3:Z$100,MATCH(A24,X$3:X$100,1)+1),INDEX(X$3:X$100,MATCH(A24,X$3:X$100,1)):INDEX(X$3:X$100,MATCH(A24,X$3:X$100,1)+1))/1000000</f>
        <v>2239.5555861999997</v>
      </c>
      <c r="X24">
        <f t="shared" si="5"/>
        <v>105</v>
      </c>
      <c r="Y24">
        <v>-105</v>
      </c>
      <c r="Z24">
        <v>1743035768</v>
      </c>
      <c r="AA24" s="9">
        <f t="shared" si="7"/>
        <v>218.88618431250003</v>
      </c>
    </row>
    <row r="25" spans="1:27" x14ac:dyDescent="0.35">
      <c r="A25">
        <v>23</v>
      </c>
      <c r="B25" s="15">
        <f t="shared" si="4"/>
        <v>-23</v>
      </c>
      <c r="C25" s="15">
        <v>0</v>
      </c>
      <c r="D25" s="15">
        <v>0</v>
      </c>
      <c r="E25" s="9">
        <f t="shared" si="0"/>
        <v>23.980786939972472</v>
      </c>
      <c r="F25" s="9">
        <f t="shared" si="1"/>
        <v>2.8505431639430294</v>
      </c>
      <c r="G25" s="3">
        <v>1.0000000000000001E-30</v>
      </c>
      <c r="H25" s="9">
        <f t="shared" si="2"/>
        <v>111.42708238165481</v>
      </c>
      <c r="I25" s="9">
        <f t="shared" si="3"/>
        <v>8.8616346763955178</v>
      </c>
      <c r="J25" s="9">
        <v>1</v>
      </c>
      <c r="K25" s="3">
        <v>0</v>
      </c>
      <c r="L25" s="3">
        <v>0</v>
      </c>
      <c r="M25" s="3">
        <v>0</v>
      </c>
      <c r="N25" s="3">
        <v>0</v>
      </c>
      <c r="O25" s="3">
        <v>3.0000000000000001E-6</v>
      </c>
      <c r="P25" s="3">
        <v>5.0000000000000003E-10</v>
      </c>
      <c r="Q25" s="3"/>
      <c r="R25">
        <f>'Init cond'!E25*V25</f>
        <v>54142.265451742081</v>
      </c>
      <c r="S25">
        <f>'Init cond'!F25*V25</f>
        <v>2446.4758789539455</v>
      </c>
      <c r="T25" s="44">
        <f>'Init cond'!H25*V25</f>
        <v>248946.24367673558</v>
      </c>
      <c r="U25" s="44">
        <f>'Init cond'!I25*V25</f>
        <v>19892.406451834544</v>
      </c>
      <c r="V25" s="25">
        <f>FORECAST(A25,INDEX(Z$3:Z$100,MATCH(A25,X$3:X$100,1)):INDEX(Z$3:Z$100,MATCH(A25,X$3:X$100,1)+1),INDEX(X$3:X$100,MATCH(A25,X$3:X$100,1)):INDEX(X$3:X$100,MATCH(A25,X$3:X$100,1)+1))/1000000</f>
        <v>2231.8121258000001</v>
      </c>
      <c r="X25">
        <f t="shared" si="5"/>
        <v>110</v>
      </c>
      <c r="Y25">
        <v>-110</v>
      </c>
      <c r="Z25">
        <v>1719886052</v>
      </c>
      <c r="AA25" s="9">
        <f t="shared" si="7"/>
        <v>227.48561457250003</v>
      </c>
    </row>
    <row r="26" spans="1:27" x14ac:dyDescent="0.35">
      <c r="A26">
        <v>24</v>
      </c>
      <c r="B26" s="15">
        <f t="shared" si="4"/>
        <v>-24</v>
      </c>
      <c r="C26" s="15">
        <v>0</v>
      </c>
      <c r="D26" s="15">
        <v>0</v>
      </c>
      <c r="E26" s="9">
        <f t="shared" si="0"/>
        <v>23.980786939972472</v>
      </c>
      <c r="F26" s="9">
        <f t="shared" si="1"/>
        <v>2.8505431639430294</v>
      </c>
      <c r="G26" s="3">
        <v>1.0000000000000001E-30</v>
      </c>
      <c r="H26" s="9">
        <f t="shared" si="2"/>
        <v>111.42708238165481</v>
      </c>
      <c r="I26" s="9">
        <f t="shared" si="3"/>
        <v>8.8616346763955178</v>
      </c>
      <c r="J26" s="9">
        <v>1</v>
      </c>
      <c r="K26" s="3">
        <v>0</v>
      </c>
      <c r="L26" s="3">
        <v>0</v>
      </c>
      <c r="M26" s="3">
        <v>0</v>
      </c>
      <c r="N26" s="3">
        <v>0</v>
      </c>
      <c r="O26" s="3">
        <v>3.0000000000000001E-6</v>
      </c>
      <c r="P26" s="3">
        <v>5.0000000000000003E-10</v>
      </c>
      <c r="Q26" s="3"/>
      <c r="R26">
        <f>'Init cond'!E26*V26</f>
        <v>53910.854665144616</v>
      </c>
      <c r="S26">
        <f>'Init cond'!F26*V26</f>
        <v>2440.0245883202228</v>
      </c>
      <c r="T26" s="44">
        <f>'Init cond'!H26*V26</f>
        <v>248082.50368834002</v>
      </c>
      <c r="U26" s="44">
        <f>'Init cond'!I26*V26</f>
        <v>19823.388069937693</v>
      </c>
      <c r="V26" s="25">
        <f>FORECAST(A26,INDEX(Z$3:Z$100,MATCH(A26,X$3:X$100,1)):INDEX(Z$3:Z$100,MATCH(A26,X$3:X$100,1)+1),INDEX(X$3:X$100,MATCH(A26,X$3:X$100,1)):INDEX(X$3:X$100,MATCH(A26,X$3:X$100,1)+1))/1000000</f>
        <v>2224.0686654000001</v>
      </c>
      <c r="X26">
        <f t="shared" si="5"/>
        <v>115</v>
      </c>
      <c r="Y26">
        <v>-115</v>
      </c>
      <c r="Z26">
        <v>1697270813</v>
      </c>
      <c r="AA26" s="9">
        <f>AA25+5*Z26/1000000000</f>
        <v>235.97196863750003</v>
      </c>
    </row>
    <row r="27" spans="1:27" x14ac:dyDescent="0.35">
      <c r="A27">
        <v>25</v>
      </c>
      <c r="B27" s="15">
        <f t="shared" si="4"/>
        <v>-25</v>
      </c>
      <c r="C27" s="15">
        <v>0</v>
      </c>
      <c r="D27" s="15">
        <v>0</v>
      </c>
      <c r="E27" s="9">
        <f t="shared" si="0"/>
        <v>23.980786939972472</v>
      </c>
      <c r="F27" s="9">
        <f t="shared" si="1"/>
        <v>2.8505431639430294</v>
      </c>
      <c r="G27" s="3">
        <v>1.0000000000000001E-30</v>
      </c>
      <c r="H27" s="9">
        <f t="shared" si="2"/>
        <v>111.42708238165481</v>
      </c>
      <c r="I27" s="9">
        <f t="shared" si="3"/>
        <v>8.8616346763955178</v>
      </c>
      <c r="J27" s="9">
        <v>1</v>
      </c>
      <c r="K27" s="3">
        <v>0</v>
      </c>
      <c r="L27" s="3">
        <v>0</v>
      </c>
      <c r="M27" s="3">
        <v>0</v>
      </c>
      <c r="N27" s="3">
        <v>0</v>
      </c>
      <c r="O27" s="3">
        <v>3.0000000000000001E-6</v>
      </c>
      <c r="P27" s="3">
        <v>5.0000000000000003E-10</v>
      </c>
      <c r="Q27" s="3"/>
      <c r="R27">
        <f>'Init cond'!E27*V27</f>
        <v>53651.388231566365</v>
      </c>
      <c r="S27">
        <f>'Init cond'!F27*V27</f>
        <v>2440.7679653343935</v>
      </c>
      <c r="T27" s="44">
        <f>'Init cond'!H27*V27</f>
        <v>247218.76369994448</v>
      </c>
      <c r="U27" s="44">
        <f>'Init cond'!I27*V27</f>
        <v>19754.369688040842</v>
      </c>
      <c r="V27" s="25">
        <f>FORECAST(A27,INDEX(Z$3:Z$100,MATCH(A27,X$3:X$100,1)):INDEX(Z$3:Z$100,MATCH(A27,X$3:X$100,1)+1),INDEX(X$3:X$100,MATCH(A27,X$3:X$100,1)):INDEX(X$3:X$100,MATCH(A27,X$3:X$100,1)+1))/1000000</f>
        <v>2216.3252050000001</v>
      </c>
      <c r="X27">
        <f t="shared" si="5"/>
        <v>120</v>
      </c>
      <c r="Y27">
        <v>-120</v>
      </c>
      <c r="Z27">
        <v>1671523971</v>
      </c>
      <c r="AA27" s="9">
        <f>AA26+5*Z27/1000000000</f>
        <v>244.32958849250002</v>
      </c>
    </row>
    <row r="28" spans="1:27" x14ac:dyDescent="0.35">
      <c r="A28">
        <v>26</v>
      </c>
      <c r="B28" s="15">
        <f t="shared" si="4"/>
        <v>-26</v>
      </c>
      <c r="C28" s="15">
        <v>0</v>
      </c>
      <c r="D28" s="15">
        <v>0</v>
      </c>
      <c r="E28" s="9">
        <f t="shared" si="0"/>
        <v>23.980786939972472</v>
      </c>
      <c r="F28" s="9">
        <f t="shared" si="1"/>
        <v>2.8505431639430294</v>
      </c>
      <c r="G28" s="3">
        <v>1.0000000000000001E-30</v>
      </c>
      <c r="H28" s="9">
        <f t="shared" si="2"/>
        <v>111.42708238165481</v>
      </c>
      <c r="I28" s="9">
        <f t="shared" si="3"/>
        <v>8.8616346763955178</v>
      </c>
      <c r="J28" s="9">
        <v>1</v>
      </c>
      <c r="K28" s="3">
        <v>0</v>
      </c>
      <c r="L28" s="3">
        <v>0</v>
      </c>
      <c r="M28" s="3">
        <v>0</v>
      </c>
      <c r="N28" s="3">
        <v>0</v>
      </c>
      <c r="O28" s="3">
        <v>3.0000000000000001E-6</v>
      </c>
      <c r="P28" s="3">
        <v>5.0000000000000003E-10</v>
      </c>
      <c r="Q28" s="3"/>
      <c r="R28">
        <f>'Init cond'!E28*V28</f>
        <v>53357.738866672633</v>
      </c>
      <c r="S28">
        <f>'Init cond'!F28*V28</f>
        <v>2437.7168450910767</v>
      </c>
      <c r="T28" s="44">
        <f>'Init cond'!H28*V28</f>
        <v>246623.34197640448</v>
      </c>
      <c r="U28" s="44">
        <f>'Init cond'!I28*V28</f>
        <v>19706.791661716856</v>
      </c>
      <c r="V28" s="25">
        <f>FORECAST(A28,INDEX(Z$3:Z$100,MATCH(A28,X$3:X$100,1)):INDEX(Z$3:Z$100,MATCH(A28,X$3:X$100,1)+1),INDEX(X$3:X$100,MATCH(A28,X$3:X$100,1)):INDEX(X$3:X$100,MATCH(A28,X$3:X$100,1)+1))/1000000</f>
        <v>2210.9872276000001</v>
      </c>
      <c r="X28">
        <f t="shared" si="5"/>
        <v>125</v>
      </c>
      <c r="Y28">
        <v>-125</v>
      </c>
      <c r="Z28">
        <v>1646565245</v>
      </c>
      <c r="AA28" s="9">
        <f>AA27+5*Z28/1000000000</f>
        <v>252.56241471750002</v>
      </c>
    </row>
    <row r="29" spans="1:27" x14ac:dyDescent="0.35">
      <c r="A29">
        <v>27</v>
      </c>
      <c r="B29" s="15">
        <f t="shared" si="4"/>
        <v>-27</v>
      </c>
      <c r="C29" s="15">
        <v>0</v>
      </c>
      <c r="D29" s="15">
        <v>0</v>
      </c>
      <c r="E29" s="9">
        <f t="shared" si="0"/>
        <v>23.980786939972472</v>
      </c>
      <c r="F29" s="9">
        <f t="shared" si="1"/>
        <v>2.8505431639430294</v>
      </c>
      <c r="G29" s="3">
        <v>1.0000000000000001E-30</v>
      </c>
      <c r="H29" s="9">
        <f t="shared" si="2"/>
        <v>111.42708238165481</v>
      </c>
      <c r="I29" s="9">
        <f t="shared" si="3"/>
        <v>8.8616346763955178</v>
      </c>
      <c r="J29" s="9">
        <v>1</v>
      </c>
      <c r="K29" s="3">
        <v>0</v>
      </c>
      <c r="L29" s="3">
        <v>0</v>
      </c>
      <c r="M29" s="3">
        <v>0</v>
      </c>
      <c r="N29" s="3">
        <v>0</v>
      </c>
      <c r="O29" s="3">
        <v>3.0000000000000001E-6</v>
      </c>
      <c r="P29" s="3">
        <v>5.0000000000000003E-10</v>
      </c>
      <c r="Q29" s="3"/>
      <c r="R29">
        <f>'Init cond'!E29*V29</f>
        <v>53098.340303785088</v>
      </c>
      <c r="S29">
        <f>'Init cond'!F29*V29</f>
        <v>2435.6646606151794</v>
      </c>
      <c r="T29" s="44">
        <f>'Init cond'!H29*V29</f>
        <v>246027.92025286442</v>
      </c>
      <c r="U29" s="44">
        <f>'Init cond'!I29*V29</f>
        <v>19659.213635392865</v>
      </c>
      <c r="V29" s="25">
        <f>FORECAST(A29,INDEX(Z$3:Z$100,MATCH(A29,X$3:X$100,1)):INDEX(Z$3:Z$100,MATCH(A29,X$3:X$100,1)+1),INDEX(X$3:X$100,MATCH(A29,X$3:X$100,1)):INDEX(X$3:X$100,MATCH(A29,X$3:X$100,1)+1))/1000000</f>
        <v>2205.6492501999996</v>
      </c>
      <c r="X29">
        <f t="shared" si="5"/>
        <v>130</v>
      </c>
      <c r="Y29">
        <v>-130</v>
      </c>
      <c r="Z29">
        <v>1625763731</v>
      </c>
      <c r="AA29" s="9">
        <f>AA28+5*Z29/1000000000</f>
        <v>260.69123337249999</v>
      </c>
    </row>
    <row r="30" spans="1:27" x14ac:dyDescent="0.35">
      <c r="A30">
        <v>28</v>
      </c>
      <c r="B30" s="15">
        <f t="shared" si="4"/>
        <v>-28</v>
      </c>
      <c r="C30" s="15">
        <v>0</v>
      </c>
      <c r="D30" s="15">
        <v>0</v>
      </c>
      <c r="E30" s="9">
        <f t="shared" si="0"/>
        <v>23.980786939972472</v>
      </c>
      <c r="F30" s="9">
        <f t="shared" si="1"/>
        <v>2.8505431639430294</v>
      </c>
      <c r="G30" s="3">
        <v>1.0000000000000001E-30</v>
      </c>
      <c r="H30" s="9">
        <f t="shared" si="2"/>
        <v>111.42708238165481</v>
      </c>
      <c r="I30" s="9">
        <f t="shared" si="3"/>
        <v>8.8616346763955178</v>
      </c>
      <c r="J30" s="9">
        <v>1</v>
      </c>
      <c r="K30" s="3">
        <v>0</v>
      </c>
      <c r="L30" s="3">
        <v>0</v>
      </c>
      <c r="M30" s="3">
        <v>0</v>
      </c>
      <c r="N30" s="3">
        <v>0</v>
      </c>
      <c r="O30" s="3">
        <v>3.0000000000000001E-6</v>
      </c>
      <c r="P30" s="3">
        <v>5.0000000000000003E-10</v>
      </c>
      <c r="Q30" s="3"/>
      <c r="R30">
        <f>'Init cond'!E30*V30</f>
        <v>52797.738570440415</v>
      </c>
      <c r="S30">
        <f>'Init cond'!F30*V30</f>
        <v>2436.4907647313607</v>
      </c>
      <c r="T30" s="44">
        <f>'Init cond'!H30*V30</f>
        <v>245432.49852932448</v>
      </c>
      <c r="U30" s="44">
        <f>'Init cond'!I30*V30</f>
        <v>19611.635609068879</v>
      </c>
      <c r="V30" s="25">
        <f>FORECAST(A30,INDEX(Z$3:Z$100,MATCH(A30,X$3:X$100,1)):INDEX(Z$3:Z$100,MATCH(A30,X$3:X$100,1)+1),INDEX(X$3:X$100,MATCH(A30,X$3:X$100,1)):INDEX(X$3:X$100,MATCH(A30,X$3:X$100,1)+1))/1000000</f>
        <v>2200.3112728000001</v>
      </c>
      <c r="X30">
        <f t="shared" si="5"/>
        <v>135</v>
      </c>
      <c r="Y30">
        <v>-135</v>
      </c>
      <c r="Z30">
        <v>1604193348</v>
      </c>
      <c r="AA30" s="9">
        <f t="shared" ref="AA30:AA32" si="8">AA29+5*Z30/1000000000</f>
        <v>268.7122001125</v>
      </c>
    </row>
    <row r="31" spans="1:27" x14ac:dyDescent="0.35">
      <c r="A31">
        <v>29</v>
      </c>
      <c r="B31" s="15">
        <f t="shared" si="4"/>
        <v>-29</v>
      </c>
      <c r="C31" s="15">
        <v>0</v>
      </c>
      <c r="D31" s="15">
        <v>0</v>
      </c>
      <c r="E31" s="9">
        <f t="shared" si="0"/>
        <v>23.980786939972472</v>
      </c>
      <c r="F31" s="9">
        <f t="shared" si="1"/>
        <v>2.8505431639430294</v>
      </c>
      <c r="G31" s="3">
        <v>1.0000000000000001E-30</v>
      </c>
      <c r="H31" s="9">
        <f t="shared" si="2"/>
        <v>111.42708238165481</v>
      </c>
      <c r="I31" s="9">
        <f t="shared" si="3"/>
        <v>8.8616346763955178</v>
      </c>
      <c r="J31" s="9">
        <v>1</v>
      </c>
      <c r="K31" s="3">
        <v>0</v>
      </c>
      <c r="L31" s="3">
        <v>0</v>
      </c>
      <c r="M31" s="3">
        <v>0</v>
      </c>
      <c r="N31" s="3">
        <v>0</v>
      </c>
      <c r="O31" s="3">
        <v>3.0000000000000001E-6</v>
      </c>
      <c r="P31" s="3">
        <v>5.0000000000000003E-10</v>
      </c>
      <c r="Q31" s="3"/>
      <c r="R31">
        <f>'Init cond'!E31*V31</f>
        <v>52565.208142489282</v>
      </c>
      <c r="S31">
        <f>'Init cond'!F31*V31</f>
        <v>2433.6373699728265</v>
      </c>
      <c r="T31" s="44">
        <f>'Init cond'!H31*V31</f>
        <v>244837.07680578448</v>
      </c>
      <c r="U31" s="44">
        <f>'Init cond'!I31*V31</f>
        <v>19564.057582744892</v>
      </c>
      <c r="V31" s="25">
        <f>FORECAST(A31,INDEX(Z$3:Z$100,MATCH(A31,X$3:X$100,1)):INDEX(Z$3:Z$100,MATCH(A31,X$3:X$100,1)+1),INDEX(X$3:X$100,MATCH(A31,X$3:X$100,1)):INDEX(X$3:X$100,MATCH(A31,X$3:X$100,1)+1))/1000000</f>
        <v>2194.9732954000001</v>
      </c>
      <c r="X31">
        <f t="shared" si="5"/>
        <v>140</v>
      </c>
      <c r="Y31">
        <v>-140</v>
      </c>
      <c r="Z31">
        <v>1579797182</v>
      </c>
      <c r="AA31" s="9">
        <f t="shared" si="8"/>
        <v>276.61118602250002</v>
      </c>
    </row>
    <row r="32" spans="1:27" x14ac:dyDescent="0.35">
      <c r="A32">
        <v>30</v>
      </c>
      <c r="B32" s="15">
        <f t="shared" si="4"/>
        <v>-30</v>
      </c>
      <c r="C32" s="15">
        <v>0</v>
      </c>
      <c r="D32" s="15">
        <v>0</v>
      </c>
      <c r="E32" s="9">
        <f t="shared" si="0"/>
        <v>23.980786939972472</v>
      </c>
      <c r="F32" s="9">
        <f t="shared" si="1"/>
        <v>2.8505431639430294</v>
      </c>
      <c r="G32" s="3">
        <v>1.0000000000000001E-30</v>
      </c>
      <c r="H32" s="9">
        <f t="shared" si="2"/>
        <v>111.42708238165481</v>
      </c>
      <c r="I32" s="9">
        <f t="shared" si="3"/>
        <v>8.8616346763955178</v>
      </c>
      <c r="J32" s="9">
        <v>1</v>
      </c>
      <c r="K32" s="3">
        <v>0</v>
      </c>
      <c r="L32" s="3">
        <v>0</v>
      </c>
      <c r="M32" s="3">
        <v>0</v>
      </c>
      <c r="N32" s="3">
        <v>0</v>
      </c>
      <c r="O32" s="3">
        <v>3.0000000000000001E-6</v>
      </c>
      <c r="P32" s="3">
        <v>5.0000000000000003E-10</v>
      </c>
      <c r="Q32" s="3"/>
      <c r="R32">
        <f>'Init cond'!E32*V32</f>
        <v>52349.909613484946</v>
      </c>
      <c r="S32">
        <f>'Init cond'!F32*V32</f>
        <v>2426.7884200583076</v>
      </c>
      <c r="T32" s="44">
        <f>'Init cond'!H32*V32</f>
        <v>244241.65508224448</v>
      </c>
      <c r="U32" s="44">
        <f>'Init cond'!I32*V32</f>
        <v>19516.479556420905</v>
      </c>
      <c r="V32" s="25">
        <f>FORECAST(A32,INDEX(Z$3:Z$100,MATCH(A32,X$3:X$100,1)):INDEX(Z$3:Z$100,MATCH(A32,X$3:X$100,1)+1),INDEX(X$3:X$100,MATCH(A32,X$3:X$100,1)):INDEX(X$3:X$100,MATCH(A32,X$3:X$100,1)+1))/1000000</f>
        <v>2189.6353180000001</v>
      </c>
      <c r="X32">
        <f t="shared" si="5"/>
        <v>145</v>
      </c>
      <c r="Y32">
        <v>-145</v>
      </c>
      <c r="Z32">
        <v>1554424394</v>
      </c>
      <c r="AA32" s="9">
        <f t="shared" si="8"/>
        <v>284.38330799250002</v>
      </c>
    </row>
    <row r="33" spans="1:27" x14ac:dyDescent="0.35">
      <c r="A33">
        <v>31</v>
      </c>
      <c r="B33" s="15">
        <f t="shared" si="4"/>
        <v>-31</v>
      </c>
      <c r="C33" s="15">
        <v>0</v>
      </c>
      <c r="D33" s="15">
        <v>0</v>
      </c>
      <c r="E33" s="9">
        <f t="shared" si="0"/>
        <v>23.980786939972472</v>
      </c>
      <c r="F33" s="9">
        <f t="shared" si="1"/>
        <v>2.8505431639430294</v>
      </c>
      <c r="G33" s="3">
        <v>1.0000000000000001E-30</v>
      </c>
      <c r="H33" s="9">
        <f t="shared" si="2"/>
        <v>111.42708238165481</v>
      </c>
      <c r="I33" s="9">
        <f t="shared" si="3"/>
        <v>8.8616346763955178</v>
      </c>
      <c r="J33" s="9">
        <v>1</v>
      </c>
      <c r="K33" s="3">
        <v>0</v>
      </c>
      <c r="L33" s="3">
        <v>0</v>
      </c>
      <c r="M33" s="3">
        <v>0</v>
      </c>
      <c r="N33" s="3">
        <v>0</v>
      </c>
      <c r="O33" s="3">
        <v>3.0000000000000001E-6</v>
      </c>
      <c r="P33" s="3">
        <v>5.0000000000000003E-10</v>
      </c>
      <c r="Q33" s="3"/>
      <c r="R33">
        <f>'Init cond'!E33*V33</f>
        <v>52096.998487766112</v>
      </c>
      <c r="S33">
        <f>'Init cond'!F33*V33</f>
        <v>2431.2366434693263</v>
      </c>
      <c r="T33" s="44">
        <f>'Init cond'!H33*V33</f>
        <v>243626.18779582891</v>
      </c>
      <c r="U33" s="44">
        <f>'Init cond'!I33*V33</f>
        <v>19467.299760661124</v>
      </c>
      <c r="V33" s="25">
        <f>FORECAST(A33,INDEX(Z$3:Z$100,MATCH(A33,X$3:X$100,1)):INDEX(Z$3:Z$100,MATCH(A33,X$3:X$100,1)+1),INDEX(X$3:X$100,MATCH(A33,X$3:X$100,1)):INDEX(X$3:X$100,MATCH(A33,X$3:X$100,1)+1))/1000000</f>
        <v>2184.1176313999999</v>
      </c>
      <c r="X33">
        <f t="shared" si="5"/>
        <v>150</v>
      </c>
      <c r="Y33">
        <v>-150</v>
      </c>
      <c r="Z33">
        <v>1532535810</v>
      </c>
      <c r="AA33" s="9">
        <f>AA32+5*Z33/1000000000</f>
        <v>292.04598704250003</v>
      </c>
    </row>
    <row r="34" spans="1:27" x14ac:dyDescent="0.35">
      <c r="A34">
        <v>32</v>
      </c>
      <c r="B34" s="15">
        <f t="shared" si="4"/>
        <v>-32</v>
      </c>
      <c r="C34" s="15">
        <v>0</v>
      </c>
      <c r="D34" s="15">
        <v>0</v>
      </c>
      <c r="E34" s="9">
        <f t="shared" si="0"/>
        <v>23.980786939972472</v>
      </c>
      <c r="F34" s="9">
        <f t="shared" si="1"/>
        <v>2.8505431639430294</v>
      </c>
      <c r="G34" s="3">
        <v>1.0000000000000001E-30</v>
      </c>
      <c r="H34" s="9">
        <f t="shared" si="2"/>
        <v>111.42708238165481</v>
      </c>
      <c r="I34" s="9">
        <f t="shared" si="3"/>
        <v>8.8616346763955178</v>
      </c>
      <c r="J34" s="9">
        <v>1</v>
      </c>
      <c r="K34" s="3">
        <v>0</v>
      </c>
      <c r="L34" s="3">
        <v>0</v>
      </c>
      <c r="M34" s="3">
        <v>0</v>
      </c>
      <c r="N34" s="3">
        <v>0</v>
      </c>
      <c r="O34" s="3">
        <v>3.0000000000000001E-6</v>
      </c>
      <c r="P34" s="3">
        <v>5.0000000000000003E-10</v>
      </c>
      <c r="Q34" s="3"/>
      <c r="R34">
        <f>'Init cond'!E34*V34</f>
        <v>51879.67742009725</v>
      </c>
      <c r="S34">
        <f>'Init cond'!F34*V34</f>
        <v>2430.2818718224544</v>
      </c>
      <c r="T34" s="44">
        <f>'Init cond'!H34*V34</f>
        <v>243010.72050941337</v>
      </c>
      <c r="U34" s="44">
        <f>'Init cond'!I34*V34</f>
        <v>19418.119964901351</v>
      </c>
      <c r="V34" s="25">
        <f>FORECAST(A34,INDEX(Z$3:Z$100,MATCH(A34,X$3:X$100,1)):INDEX(Z$3:Z$100,MATCH(A34,X$3:X$100,1)+1),INDEX(X$3:X$100,MATCH(A34,X$3:X$100,1)):INDEX(X$3:X$100,MATCH(A34,X$3:X$100,1)+1))/1000000</f>
        <v>2178.5999448000002</v>
      </c>
      <c r="X34">
        <f t="shared" si="5"/>
        <v>155</v>
      </c>
      <c r="Y34">
        <v>-155</v>
      </c>
      <c r="Z34">
        <v>1510185420</v>
      </c>
      <c r="AA34" s="9">
        <f>AA33+5*Z34/1000000000</f>
        <v>299.59691414250005</v>
      </c>
    </row>
    <row r="35" spans="1:27" x14ac:dyDescent="0.35">
      <c r="A35">
        <v>33</v>
      </c>
      <c r="B35" s="15">
        <f t="shared" si="4"/>
        <v>-33</v>
      </c>
      <c r="C35" s="15">
        <v>0</v>
      </c>
      <c r="D35" s="15">
        <v>0</v>
      </c>
      <c r="E35" s="9">
        <f t="shared" si="0"/>
        <v>23.980786939972472</v>
      </c>
      <c r="F35" s="9">
        <f t="shared" si="1"/>
        <v>2.8505431639430294</v>
      </c>
      <c r="G35" s="3">
        <v>1.0000000000000001E-30</v>
      </c>
      <c r="H35" s="9">
        <f t="shared" si="2"/>
        <v>111.42708238165481</v>
      </c>
      <c r="I35" s="9">
        <f t="shared" si="3"/>
        <v>8.8616346763955178</v>
      </c>
      <c r="J35" s="9">
        <v>1</v>
      </c>
      <c r="K35" s="3">
        <v>0</v>
      </c>
      <c r="L35" s="3">
        <v>0</v>
      </c>
      <c r="M35" s="3">
        <v>0</v>
      </c>
      <c r="N35" s="3">
        <v>0</v>
      </c>
      <c r="O35" s="3">
        <v>3.0000000000000001E-6</v>
      </c>
      <c r="P35" s="3">
        <v>5.0000000000000003E-10</v>
      </c>
      <c r="Q35" s="3"/>
      <c r="R35">
        <f>'Init cond'!E35*V35</f>
        <v>51645.102437856163</v>
      </c>
      <c r="S35">
        <f>'Init cond'!F35*V35</f>
        <v>2424.5368856126847</v>
      </c>
      <c r="T35" s="44">
        <f>'Init cond'!H35*V35</f>
        <v>242395.25322299774</v>
      </c>
      <c r="U35" s="44">
        <f>'Init cond'!I35*V35</f>
        <v>19368.940169141566</v>
      </c>
      <c r="V35" s="25">
        <f>FORECAST(A35,INDEX(Z$3:Z$100,MATCH(A35,X$3:X$100,1)):INDEX(Z$3:Z$100,MATCH(A35,X$3:X$100,1)+1),INDEX(X$3:X$100,MATCH(A35,X$3:X$100,1)):INDEX(X$3:X$100,MATCH(A35,X$3:X$100,1)+1))/1000000</f>
        <v>2173.0822581999996</v>
      </c>
      <c r="X35">
        <f t="shared" si="5"/>
        <v>160</v>
      </c>
      <c r="Y35">
        <v>-160</v>
      </c>
      <c r="Z35">
        <v>1485266711</v>
      </c>
      <c r="AA35" s="9">
        <f>AA34+5*Z35/1000000000</f>
        <v>307.02324769750004</v>
      </c>
    </row>
    <row r="36" spans="1:27" x14ac:dyDescent="0.35">
      <c r="A36">
        <v>34</v>
      </c>
      <c r="B36" s="15">
        <f t="shared" si="4"/>
        <v>-34</v>
      </c>
      <c r="C36" s="15">
        <v>0</v>
      </c>
      <c r="D36" s="15">
        <v>0</v>
      </c>
      <c r="E36" s="9">
        <f t="shared" si="0"/>
        <v>23.980786939972472</v>
      </c>
      <c r="F36" s="9">
        <f t="shared" si="1"/>
        <v>2.8505431639430294</v>
      </c>
      <c r="G36" s="3">
        <v>1.0000000000000001E-30</v>
      </c>
      <c r="H36" s="9">
        <f t="shared" si="2"/>
        <v>111.42708238165481</v>
      </c>
      <c r="I36" s="9">
        <f t="shared" si="3"/>
        <v>8.8616346763955178</v>
      </c>
      <c r="J36" s="9">
        <v>1</v>
      </c>
      <c r="K36" s="3">
        <v>0</v>
      </c>
      <c r="L36" s="3">
        <v>0</v>
      </c>
      <c r="M36" s="3">
        <v>0</v>
      </c>
      <c r="N36" s="3">
        <v>0</v>
      </c>
      <c r="O36" s="3">
        <v>3.0000000000000001E-6</v>
      </c>
      <c r="P36" s="3">
        <v>5.0000000000000003E-10</v>
      </c>
      <c r="Q36" s="3"/>
      <c r="R36">
        <f>'Init cond'!E36*V36</f>
        <v>51318.001414669256</v>
      </c>
      <c r="S36">
        <f>'Init cond'!F36*V36</f>
        <v>2431.0184268391313</v>
      </c>
      <c r="T36" s="44">
        <f>'Init cond'!H36*V36</f>
        <v>241778.9563748326</v>
      </c>
      <c r="U36" s="44">
        <f>'Init cond'!I36*V36</f>
        <v>19319.631158155989</v>
      </c>
      <c r="V36" s="25">
        <f>FORECAST(A36,INDEX(Z$3:Z$100,MATCH(A36,X$3:X$100,1)):INDEX(Z$3:Z$100,MATCH(A36,X$3:X$100,1)+1),INDEX(X$3:X$100,MATCH(A36,X$3:X$100,1)):INDEX(X$3:X$100,MATCH(A36,X$3:X$100,1)+1))/1000000</f>
        <v>2167.5645715999999</v>
      </c>
      <c r="X36">
        <f t="shared" si="5"/>
        <v>165</v>
      </c>
      <c r="Y36">
        <v>-165</v>
      </c>
      <c r="Z36">
        <v>1460645363</v>
      </c>
      <c r="AA36" s="9">
        <f>AA35+5*Z36/1000000000</f>
        <v>314.32647451250006</v>
      </c>
    </row>
    <row r="37" spans="1:27" x14ac:dyDescent="0.35">
      <c r="A37">
        <v>35</v>
      </c>
      <c r="B37" s="15">
        <f t="shared" si="4"/>
        <v>-35</v>
      </c>
      <c r="C37" s="15">
        <v>0</v>
      </c>
      <c r="D37" s="15">
        <v>0</v>
      </c>
      <c r="E37" s="9">
        <f t="shared" si="0"/>
        <v>23.980786939972472</v>
      </c>
      <c r="F37" s="9">
        <f t="shared" si="1"/>
        <v>2.8505431639430294</v>
      </c>
      <c r="G37" s="3">
        <v>1.0000000000000001E-30</v>
      </c>
      <c r="H37" s="9">
        <f t="shared" si="2"/>
        <v>111.42708238165481</v>
      </c>
      <c r="I37" s="9">
        <f t="shared" si="3"/>
        <v>8.8616346763955178</v>
      </c>
      <c r="J37" s="9">
        <v>1</v>
      </c>
      <c r="K37" s="3">
        <v>0</v>
      </c>
      <c r="L37" s="3">
        <v>0</v>
      </c>
      <c r="M37" s="3">
        <v>0</v>
      </c>
      <c r="N37" s="3">
        <v>0</v>
      </c>
      <c r="O37" s="3">
        <v>3.0000000000000001E-6</v>
      </c>
      <c r="P37" s="3">
        <v>5.0000000000000003E-10</v>
      </c>
      <c r="Q37" s="3"/>
      <c r="R37">
        <f>'Init cond'!E37*V37</f>
        <v>50970.975167385361</v>
      </c>
      <c r="S37">
        <f>'Init cond'!F37*V37</f>
        <v>2437.3885914529005</v>
      </c>
      <c r="T37" s="44">
        <f>'Init cond'!H37*V37</f>
        <v>241162.18329521854</v>
      </c>
      <c r="U37" s="44">
        <f>'Init cond'!I37*V37</f>
        <v>19270.247967817006</v>
      </c>
      <c r="V37" s="25">
        <f>FORECAST(A37,INDEX(Z$3:Z$100,MATCH(A37,X$3:X$100,1)):INDEX(Z$3:Z$100,MATCH(A37,X$3:X$100,1)+1),INDEX(X$3:X$100,MATCH(A37,X$3:X$100,1)):INDEX(X$3:X$100,MATCH(A37,X$3:X$100,1)+1))/1000000</f>
        <v>2162.0468850000002</v>
      </c>
      <c r="X37">
        <f t="shared" si="5"/>
        <v>170</v>
      </c>
      <c r="Y37">
        <v>-170</v>
      </c>
      <c r="Z37">
        <v>1439835757</v>
      </c>
      <c r="AA37" s="9">
        <f t="shared" ref="AA37:AA42" si="9">AA36+5*Z37/1000000000</f>
        <v>321.52565329750007</v>
      </c>
    </row>
    <row r="38" spans="1:27" x14ac:dyDescent="0.35">
      <c r="A38">
        <v>36</v>
      </c>
      <c r="B38" s="15">
        <f t="shared" si="4"/>
        <v>-36</v>
      </c>
      <c r="C38" s="15">
        <v>0</v>
      </c>
      <c r="D38" s="15">
        <v>0</v>
      </c>
      <c r="E38" s="9">
        <f t="shared" si="0"/>
        <v>23.980786939972472</v>
      </c>
      <c r="F38" s="9">
        <f t="shared" si="1"/>
        <v>2.8505431639430294</v>
      </c>
      <c r="G38" s="3">
        <v>1.0000000000000001E-30</v>
      </c>
      <c r="H38" s="9">
        <f t="shared" si="2"/>
        <v>111.42708238165481</v>
      </c>
      <c r="I38" s="9">
        <f t="shared" si="3"/>
        <v>8.8616346763955178</v>
      </c>
      <c r="J38" s="9">
        <v>1</v>
      </c>
      <c r="K38" s="3">
        <v>0</v>
      </c>
      <c r="L38" s="3">
        <v>0</v>
      </c>
      <c r="M38" s="3">
        <v>0</v>
      </c>
      <c r="N38" s="3">
        <v>0</v>
      </c>
      <c r="O38" s="3">
        <v>3.0000000000000001E-6</v>
      </c>
      <c r="P38" s="3">
        <v>5.0000000000000003E-10</v>
      </c>
      <c r="Q38" s="3"/>
      <c r="R38">
        <f>'Init cond'!E38*V38</f>
        <v>50687.710714051944</v>
      </c>
      <c r="S38">
        <f>'Init cond'!F38*V38</f>
        <v>2435.0499133012308</v>
      </c>
      <c r="T38" s="44">
        <f>'Init cond'!H38*V38</f>
        <v>240176.01982651485</v>
      </c>
      <c r="U38" s="44">
        <f>'Init cond'!I38*V38</f>
        <v>19191.349015419411</v>
      </c>
      <c r="V38" s="25">
        <f>FORECAST(A38,INDEX(Z$3:Z$100,MATCH(A38,X$3:X$100,1)):INDEX(Z$3:Z$100,MATCH(A38,X$3:X$100,1)+1),INDEX(X$3:X$100,MATCH(A38,X$3:X$100,1)):INDEX(X$3:X$100,MATCH(A38,X$3:X$100,1)+1))/1000000</f>
        <v>2153.2174930000001</v>
      </c>
      <c r="X38">
        <f t="shared" si="5"/>
        <v>175</v>
      </c>
      <c r="Y38">
        <v>-175</v>
      </c>
      <c r="Z38">
        <v>1418407706</v>
      </c>
      <c r="AA38" s="9">
        <f t="shared" si="9"/>
        <v>328.6176918275001</v>
      </c>
    </row>
    <row r="39" spans="1:27" x14ac:dyDescent="0.35">
      <c r="A39">
        <v>37</v>
      </c>
      <c r="B39" s="15">
        <f t="shared" si="4"/>
        <v>-37</v>
      </c>
      <c r="C39" s="15">
        <v>0</v>
      </c>
      <c r="D39" s="15">
        <v>0</v>
      </c>
      <c r="E39" s="9">
        <f t="shared" si="0"/>
        <v>23.980786939972472</v>
      </c>
      <c r="F39" s="9">
        <f t="shared" si="1"/>
        <v>2.8505431639430294</v>
      </c>
      <c r="G39" s="3">
        <v>1.0000000000000001E-30</v>
      </c>
      <c r="H39" s="9">
        <f t="shared" si="2"/>
        <v>111.42708238165481</v>
      </c>
      <c r="I39" s="9">
        <f t="shared" si="3"/>
        <v>8.8616346763955178</v>
      </c>
      <c r="J39" s="9">
        <v>1</v>
      </c>
      <c r="K39" s="3">
        <v>0</v>
      </c>
      <c r="L39" s="3">
        <v>0</v>
      </c>
      <c r="M39" s="3">
        <v>0</v>
      </c>
      <c r="N39" s="3">
        <v>0</v>
      </c>
      <c r="O39" s="3">
        <v>3.0000000000000001E-6</v>
      </c>
      <c r="P39" s="3">
        <v>5.0000000000000003E-10</v>
      </c>
      <c r="Q39" s="3"/>
      <c r="R39">
        <f>'Init cond'!E39*V39</f>
        <v>50425.163192913526</v>
      </c>
      <c r="S39">
        <f>'Init cond'!F39*V39</f>
        <v>2432.318649650319</v>
      </c>
      <c r="T39" s="44">
        <f>'Init cond'!H39*V39</f>
        <v>239189.86704028546</v>
      </c>
      <c r="U39" s="44">
        <f>'Init cond'!I39*V39</f>
        <v>19112.451726958618</v>
      </c>
      <c r="V39" s="25">
        <f>FORECAST(A39,INDEX(Z$3:Z$100,MATCH(A39,X$3:X$100,1)):INDEX(Z$3:Z$100,MATCH(A39,X$3:X$100,1)+1),INDEX(X$3:X$100,MATCH(A39,X$3:X$100,1)):INDEX(X$3:X$100,MATCH(A39,X$3:X$100,1)+1))/1000000</f>
        <v>2144.388101</v>
      </c>
      <c r="X39">
        <f t="shared" si="5"/>
        <v>180</v>
      </c>
      <c r="Y39">
        <v>-180</v>
      </c>
      <c r="Z39">
        <v>1391542823</v>
      </c>
      <c r="AA39" s="9">
        <f t="shared" si="9"/>
        <v>335.57540594250008</v>
      </c>
    </row>
    <row r="40" spans="1:27" x14ac:dyDescent="0.35">
      <c r="A40">
        <v>38</v>
      </c>
      <c r="B40" s="15">
        <f t="shared" si="4"/>
        <v>-38</v>
      </c>
      <c r="C40" s="15">
        <v>0</v>
      </c>
      <c r="D40" s="15">
        <v>0</v>
      </c>
      <c r="E40" s="9">
        <f t="shared" si="0"/>
        <v>23.980786939972472</v>
      </c>
      <c r="F40" s="9">
        <f t="shared" si="1"/>
        <v>2.8505431639430294</v>
      </c>
      <c r="G40" s="3">
        <v>1.0000000000000001E-30</v>
      </c>
      <c r="H40" s="9">
        <f t="shared" si="2"/>
        <v>111.42708238165481</v>
      </c>
      <c r="I40" s="9">
        <f t="shared" si="3"/>
        <v>8.8616346763955178</v>
      </c>
      <c r="J40" s="9">
        <v>1</v>
      </c>
      <c r="K40" s="3">
        <v>0</v>
      </c>
      <c r="L40" s="3">
        <v>0</v>
      </c>
      <c r="M40" s="3">
        <v>0</v>
      </c>
      <c r="N40" s="3">
        <v>0</v>
      </c>
      <c r="O40" s="3">
        <v>3.0000000000000001E-6</v>
      </c>
      <c r="P40" s="3">
        <v>5.0000000000000003E-10</v>
      </c>
      <c r="Q40" s="3"/>
      <c r="R40">
        <f>'Init cond'!E40*V40</f>
        <v>50158.434474542591</v>
      </c>
      <c r="S40">
        <f>'Init cond'!F40*V40</f>
        <v>2420.0840840799247</v>
      </c>
      <c r="T40" s="44">
        <f>'Init cond'!H40*V40</f>
        <v>238203.72493653034</v>
      </c>
      <c r="U40" s="44">
        <f>'Init cond'!I40*V40</f>
        <v>19033.556102434628</v>
      </c>
      <c r="V40" s="25">
        <f>FORECAST(A40,INDEX(Z$3:Z$100,MATCH(A40,X$3:X$100,1)):INDEX(Z$3:Z$100,MATCH(A40,X$3:X$100,1)+1),INDEX(X$3:X$100,MATCH(A40,X$3:X$100,1)):INDEX(X$3:X$100,MATCH(A40,X$3:X$100,1)+1))/1000000</f>
        <v>2135.5587089999999</v>
      </c>
      <c r="X40">
        <f t="shared" si="5"/>
        <v>185</v>
      </c>
      <c r="Y40">
        <v>-185</v>
      </c>
      <c r="Z40">
        <v>1358978085</v>
      </c>
      <c r="AA40" s="9">
        <f t="shared" si="9"/>
        <v>342.37029636750009</v>
      </c>
    </row>
    <row r="41" spans="1:27" x14ac:dyDescent="0.35">
      <c r="A41">
        <v>39</v>
      </c>
      <c r="B41" s="15">
        <f t="shared" si="4"/>
        <v>-39</v>
      </c>
      <c r="C41" s="15">
        <v>0</v>
      </c>
      <c r="D41" s="15">
        <v>0</v>
      </c>
      <c r="E41" s="9">
        <f t="shared" si="0"/>
        <v>23.980786939972472</v>
      </c>
      <c r="F41" s="9">
        <f t="shared" si="1"/>
        <v>2.8505431639430294</v>
      </c>
      <c r="G41" s="3">
        <v>1.0000000000000001E-30</v>
      </c>
      <c r="H41" s="9">
        <f t="shared" si="2"/>
        <v>111.42708238165481</v>
      </c>
      <c r="I41" s="9">
        <f t="shared" si="3"/>
        <v>8.8616346763955178</v>
      </c>
      <c r="J41" s="9">
        <v>1</v>
      </c>
      <c r="K41" s="3">
        <v>0</v>
      </c>
      <c r="L41" s="3">
        <v>0</v>
      </c>
      <c r="M41" s="3">
        <v>0</v>
      </c>
      <c r="N41" s="3">
        <v>0</v>
      </c>
      <c r="O41" s="3">
        <v>3.0000000000000001E-6</v>
      </c>
      <c r="P41" s="3">
        <v>5.0000000000000003E-10</v>
      </c>
      <c r="Q41" s="3"/>
      <c r="R41">
        <f>'Init cond'!E41*V41</f>
        <v>49900.214906771733</v>
      </c>
      <c r="S41">
        <f>'Init cond'!F41*V41</f>
        <v>2408.936013967415</v>
      </c>
      <c r="T41" s="44">
        <f>'Init cond'!H41*V41</f>
        <v>237217.59351524946</v>
      </c>
      <c r="U41" s="44">
        <f>'Init cond'!I41*V41</f>
        <v>18954.662141847442</v>
      </c>
      <c r="V41" s="25">
        <f>FORECAST(A41,INDEX(Z$3:Z$100,MATCH(A41,X$3:X$100,1)):INDEX(Z$3:Z$100,MATCH(A41,X$3:X$100,1)+1),INDEX(X$3:X$100,MATCH(A41,X$3:X$100,1)):INDEX(X$3:X$100,MATCH(A41,X$3:X$100,1)+1))/1000000</f>
        <v>2126.7293169999998</v>
      </c>
      <c r="X41">
        <f t="shared" si="5"/>
        <v>190</v>
      </c>
      <c r="Y41">
        <v>-190</v>
      </c>
      <c r="Z41">
        <v>1336717446</v>
      </c>
      <c r="AA41" s="9">
        <f t="shared" si="9"/>
        <v>349.05388359750009</v>
      </c>
    </row>
    <row r="42" spans="1:27" x14ac:dyDescent="0.35">
      <c r="A42">
        <v>40</v>
      </c>
      <c r="B42" s="15">
        <f t="shared" si="4"/>
        <v>-40</v>
      </c>
      <c r="C42" s="15">
        <v>0</v>
      </c>
      <c r="D42" s="15">
        <v>0</v>
      </c>
      <c r="E42" s="9">
        <f t="shared" si="0"/>
        <v>23.980786939972472</v>
      </c>
      <c r="F42" s="9">
        <f t="shared" si="1"/>
        <v>2.8505431639430294</v>
      </c>
      <c r="G42" s="3">
        <v>1.0000000000000001E-30</v>
      </c>
      <c r="H42" s="9">
        <f t="shared" si="2"/>
        <v>111.42708238165481</v>
      </c>
      <c r="I42" s="9">
        <f t="shared" si="3"/>
        <v>8.8616346763955178</v>
      </c>
      <c r="J42" s="9">
        <v>1</v>
      </c>
      <c r="K42" s="3">
        <v>0</v>
      </c>
      <c r="L42" s="3">
        <v>0</v>
      </c>
      <c r="M42" s="3">
        <v>0</v>
      </c>
      <c r="N42" s="3">
        <v>0</v>
      </c>
      <c r="O42" s="3">
        <v>3.0000000000000001E-6</v>
      </c>
      <c r="P42" s="3">
        <v>5.0000000000000003E-10</v>
      </c>
      <c r="Q42" s="3"/>
      <c r="R42">
        <f>'Init cond'!E42*V42</f>
        <v>49666.429834367635</v>
      </c>
      <c r="S42">
        <f>'Init cond'!F42*V42</f>
        <v>2396.2749189977753</v>
      </c>
      <c r="T42" s="44">
        <f>'Init cond'!H42*V42</f>
        <v>236231.47277644294</v>
      </c>
      <c r="U42" s="44">
        <f>'Init cond'!I42*V42</f>
        <v>18875.769845197057</v>
      </c>
      <c r="V42" s="25">
        <f>FORECAST(A42,INDEX(Z$3:Z$100,MATCH(A42,X$3:X$100,1)):INDEX(Z$3:Z$100,MATCH(A42,X$3:X$100,1)+1),INDEX(X$3:X$100,MATCH(A42,X$3:X$100,1)):INDEX(X$3:X$100,MATCH(A42,X$3:X$100,1)+1))/1000000</f>
        <v>2117.8999250000002</v>
      </c>
      <c r="X42">
        <f t="shared" si="5"/>
        <v>195</v>
      </c>
      <c r="Y42">
        <v>-195</v>
      </c>
      <c r="Z42">
        <v>1314714948</v>
      </c>
      <c r="AA42" s="9">
        <f t="shared" si="9"/>
        <v>355.62745833750012</v>
      </c>
    </row>
    <row r="43" spans="1:27" x14ac:dyDescent="0.35">
      <c r="A43">
        <v>41</v>
      </c>
      <c r="B43" s="15">
        <f t="shared" si="4"/>
        <v>-41</v>
      </c>
      <c r="C43" s="15">
        <v>0</v>
      </c>
      <c r="D43" s="15">
        <v>0</v>
      </c>
      <c r="E43" s="9">
        <f t="shared" si="0"/>
        <v>23.980786939972472</v>
      </c>
      <c r="F43" s="9">
        <f t="shared" si="1"/>
        <v>2.8505431639430294</v>
      </c>
      <c r="G43" s="3">
        <v>1.0000000000000001E-30</v>
      </c>
      <c r="H43" s="9">
        <f t="shared" si="2"/>
        <v>111.42708238165481</v>
      </c>
      <c r="I43" s="9">
        <f t="shared" si="3"/>
        <v>8.8616346763955178</v>
      </c>
      <c r="J43" s="9">
        <v>1</v>
      </c>
      <c r="K43" s="3">
        <v>0</v>
      </c>
      <c r="L43" s="3">
        <v>0</v>
      </c>
      <c r="M43" s="3">
        <v>0</v>
      </c>
      <c r="N43" s="3">
        <v>0</v>
      </c>
      <c r="O43" s="3">
        <v>3.0000000000000001E-6</v>
      </c>
      <c r="P43" s="3">
        <v>5.0000000000000003E-10</v>
      </c>
      <c r="Q43" s="3"/>
      <c r="R43">
        <f>'Init cond'!E43*V43</f>
        <v>49242.323529418165</v>
      </c>
      <c r="S43">
        <f>'Init cond'!F43*V43</f>
        <v>2383.6457582535832</v>
      </c>
      <c r="T43" s="44">
        <f>'Init cond'!H43*V43</f>
        <v>234429.83958613817</v>
      </c>
      <c r="U43" s="44">
        <f>'Init cond'!I43*V43</f>
        <v>18731.716228325084</v>
      </c>
      <c r="V43" s="25">
        <f>FORECAST(A43,INDEX(Z$3:Z$100,MATCH(A43,X$3:X$100,1)):INDEX(Z$3:Z$100,MATCH(A43,X$3:X$100,1)+1),INDEX(X$3:X$100,MATCH(A43,X$3:X$100,1)):INDEX(X$3:X$100,MATCH(A43,X$3:X$100,1)+1))/1000000</f>
        <v>2101.7590358000002</v>
      </c>
      <c r="X43">
        <f t="shared" si="5"/>
        <v>200</v>
      </c>
      <c r="Y43">
        <v>-200</v>
      </c>
      <c r="Z43">
        <v>1286029565</v>
      </c>
      <c r="AA43" s="9">
        <f>AA42+5*Z43/1000000000</f>
        <v>362.05760616250012</v>
      </c>
    </row>
    <row r="44" spans="1:27" x14ac:dyDescent="0.35">
      <c r="A44">
        <v>42</v>
      </c>
      <c r="B44" s="15">
        <f t="shared" si="4"/>
        <v>-42</v>
      </c>
      <c r="C44" s="15">
        <v>0</v>
      </c>
      <c r="D44" s="15">
        <v>0</v>
      </c>
      <c r="E44" s="9">
        <f t="shared" si="0"/>
        <v>23.980786939972472</v>
      </c>
      <c r="F44" s="9">
        <f t="shared" si="1"/>
        <v>2.8505431639430294</v>
      </c>
      <c r="G44" s="3">
        <v>1.0000000000000001E-30</v>
      </c>
      <c r="H44" s="9">
        <f t="shared" si="2"/>
        <v>111.42708238165481</v>
      </c>
      <c r="I44" s="9">
        <f t="shared" si="3"/>
        <v>8.8616346763955178</v>
      </c>
      <c r="J44" s="9">
        <v>1</v>
      </c>
      <c r="K44" s="3">
        <v>0</v>
      </c>
      <c r="L44" s="3">
        <v>0</v>
      </c>
      <c r="M44" s="3">
        <v>0</v>
      </c>
      <c r="N44" s="3">
        <v>0</v>
      </c>
      <c r="O44" s="3">
        <v>3.0000000000000001E-6</v>
      </c>
      <c r="P44" s="3">
        <v>5.0000000000000003E-10</v>
      </c>
      <c r="Q44" s="3"/>
      <c r="R44">
        <f>'Init cond'!E44*V44</f>
        <v>48846.179987994874</v>
      </c>
      <c r="S44">
        <f>'Init cond'!F44*V44</f>
        <v>2370.8785171021859</v>
      </c>
      <c r="T44" s="44">
        <f>'Init cond'!H44*V44</f>
        <v>232628.22592431662</v>
      </c>
      <c r="U44" s="44">
        <f>'Init cond'!I44*V44</f>
        <v>18587.665653272925</v>
      </c>
      <c r="V44" s="25">
        <f>FORECAST(A44,INDEX(Z$3:Z$100,MATCH(A44,X$3:X$100,1)):INDEX(Z$3:Z$100,MATCH(A44,X$3:X$100,1)+1),INDEX(X$3:X$100,MATCH(A44,X$3:X$100,1)):INDEX(X$3:X$100,MATCH(A44,X$3:X$100,1)+1))/1000000</f>
        <v>2085.6181465999998</v>
      </c>
      <c r="X44">
        <f t="shared" si="5"/>
        <v>205</v>
      </c>
      <c r="Y44">
        <v>-205</v>
      </c>
      <c r="Z44">
        <v>1259680570</v>
      </c>
      <c r="AA44" s="9">
        <f>AA43+5*Z44/1000000000</f>
        <v>368.35600901250012</v>
      </c>
    </row>
    <row r="45" spans="1:27" x14ac:dyDescent="0.35">
      <c r="A45">
        <v>43</v>
      </c>
      <c r="B45" s="15">
        <f t="shared" si="4"/>
        <v>-43</v>
      </c>
      <c r="C45" s="15">
        <v>0</v>
      </c>
      <c r="D45" s="15">
        <v>0</v>
      </c>
      <c r="E45" s="9">
        <f t="shared" si="0"/>
        <v>23.980786939972472</v>
      </c>
      <c r="F45" s="9">
        <f t="shared" si="1"/>
        <v>2.8505431639430294</v>
      </c>
      <c r="G45" s="3">
        <v>1.0000000000000001E-30</v>
      </c>
      <c r="H45" s="9">
        <f t="shared" si="2"/>
        <v>111.42708238165481</v>
      </c>
      <c r="I45" s="9">
        <f t="shared" si="3"/>
        <v>8.8616346763955178</v>
      </c>
      <c r="J45" s="9">
        <v>1</v>
      </c>
      <c r="K45" s="3">
        <v>0</v>
      </c>
      <c r="L45" s="3">
        <v>0</v>
      </c>
      <c r="M45" s="3">
        <v>0</v>
      </c>
      <c r="N45" s="3">
        <v>0</v>
      </c>
      <c r="O45" s="3">
        <v>3.0000000000000001E-6</v>
      </c>
      <c r="P45" s="3">
        <v>5.0000000000000003E-10</v>
      </c>
      <c r="Q45" s="3"/>
      <c r="R45">
        <f>'Init cond'!E45*V45</f>
        <v>48454.778127860132</v>
      </c>
      <c r="S45">
        <f>'Init cond'!F45*V45</f>
        <v>2350.0606310289727</v>
      </c>
      <c r="T45" s="44">
        <f>'Init cond'!H45*V45</f>
        <v>230826.63179097834</v>
      </c>
      <c r="U45" s="44">
        <f>'Init cond'!I45*V45</f>
        <v>18443.618120040584</v>
      </c>
      <c r="V45" s="25">
        <f>FORECAST(A45,INDEX(Z$3:Z$100,MATCH(A45,X$3:X$100,1)):INDEX(Z$3:Z$100,MATCH(A45,X$3:X$100,1)+1),INDEX(X$3:X$100,MATCH(A45,X$3:X$100,1)):INDEX(X$3:X$100,MATCH(A45,X$3:X$100,1)+1))/1000000</f>
        <v>2069.4772573999999</v>
      </c>
      <c r="X45">
        <f t="shared" si="5"/>
        <v>210</v>
      </c>
      <c r="Y45">
        <v>-210</v>
      </c>
      <c r="Z45">
        <v>1239084933</v>
      </c>
      <c r="AA45" s="9">
        <f>AA44+5*Z45/1000000000</f>
        <v>374.55143367750014</v>
      </c>
    </row>
    <row r="46" spans="1:27" x14ac:dyDescent="0.35">
      <c r="A46">
        <v>44</v>
      </c>
      <c r="B46" s="15">
        <f t="shared" si="4"/>
        <v>-44</v>
      </c>
      <c r="C46" s="15">
        <v>0</v>
      </c>
      <c r="D46" s="15">
        <v>0</v>
      </c>
      <c r="E46" s="9">
        <f t="shared" si="0"/>
        <v>23.980786939972472</v>
      </c>
      <c r="F46" s="9">
        <f t="shared" si="1"/>
        <v>2.8505431639430294</v>
      </c>
      <c r="G46" s="3">
        <v>1.0000000000000001E-30</v>
      </c>
      <c r="H46" s="9">
        <f t="shared" si="2"/>
        <v>111.42708238165481</v>
      </c>
      <c r="I46" s="9">
        <f t="shared" si="3"/>
        <v>8.8616346763955178</v>
      </c>
      <c r="J46" s="9">
        <v>1</v>
      </c>
      <c r="K46" s="3">
        <v>0</v>
      </c>
      <c r="L46" s="3">
        <v>0</v>
      </c>
      <c r="M46" s="3">
        <v>0</v>
      </c>
      <c r="N46" s="3">
        <v>0</v>
      </c>
      <c r="O46" s="3">
        <v>3.0000000000000001E-6</v>
      </c>
      <c r="P46" s="3">
        <v>5.0000000000000003E-10</v>
      </c>
      <c r="Q46" s="3"/>
      <c r="R46">
        <f>'Init cond'!E46*V46</f>
        <v>48064.286541713504</v>
      </c>
      <c r="S46">
        <f>'Init cond'!F46*V46</f>
        <v>2339.4217169515318</v>
      </c>
      <c r="T46" s="44">
        <f>'Init cond'!H46*V46</f>
        <v>229025.05718612327</v>
      </c>
      <c r="U46" s="44">
        <f>'Init cond'!I46*V46</f>
        <v>18299.573628628066</v>
      </c>
      <c r="V46" s="25">
        <f>FORECAST(A46,INDEX(Z$3:Z$100,MATCH(A46,X$3:X$100,1)):INDEX(Z$3:Z$100,MATCH(A46,X$3:X$100,1)+1),INDEX(X$3:X$100,MATCH(A46,X$3:X$100,1)):INDEX(X$3:X$100,MATCH(A46,X$3:X$100,1)+1))/1000000</f>
        <v>2053.3363681999999</v>
      </c>
      <c r="X46">
        <f t="shared" si="5"/>
        <v>215</v>
      </c>
      <c r="Y46">
        <v>-215</v>
      </c>
      <c r="Z46">
        <v>1219490584</v>
      </c>
      <c r="AA46" s="9">
        <f>AA45+5*Z46/1000000000</f>
        <v>380.64888659750017</v>
      </c>
    </row>
    <row r="47" spans="1:27" x14ac:dyDescent="0.35">
      <c r="A47">
        <v>45</v>
      </c>
      <c r="B47" s="15">
        <f t="shared" si="4"/>
        <v>-45</v>
      </c>
      <c r="C47" s="15">
        <v>0</v>
      </c>
      <c r="D47" s="15">
        <v>0</v>
      </c>
      <c r="E47" s="9">
        <f t="shared" si="0"/>
        <v>23.980786939972472</v>
      </c>
      <c r="F47" s="9">
        <f t="shared" si="1"/>
        <v>2.8505431639430294</v>
      </c>
      <c r="G47" s="3">
        <v>1.0000000000000001E-30</v>
      </c>
      <c r="H47" s="9">
        <f t="shared" si="2"/>
        <v>111.42708238165481</v>
      </c>
      <c r="I47" s="9">
        <f t="shared" si="3"/>
        <v>8.8616346763955178</v>
      </c>
      <c r="J47" s="9">
        <v>1</v>
      </c>
      <c r="K47" s="3">
        <v>0</v>
      </c>
      <c r="L47" s="3">
        <v>0</v>
      </c>
      <c r="M47" s="3">
        <v>0</v>
      </c>
      <c r="N47" s="3">
        <v>0</v>
      </c>
      <c r="O47" s="3">
        <v>3.0000000000000001E-6</v>
      </c>
      <c r="P47" s="3">
        <v>5.0000000000000003E-10</v>
      </c>
      <c r="Q47" s="3"/>
      <c r="R47">
        <f>'Init cond'!E47*V47</f>
        <v>47668.981989209649</v>
      </c>
      <c r="S47">
        <f>'Init cond'!F47*V47</f>
        <v>2325.8807431123232</v>
      </c>
      <c r="T47" s="44">
        <f>'Init cond'!H47*V47</f>
        <v>227223.50210975145</v>
      </c>
      <c r="U47" s="44">
        <f>'Init cond'!I47*V47</f>
        <v>18155.532179035363</v>
      </c>
      <c r="V47" s="25">
        <f>FORECAST(A47,INDEX(Z$3:Z$100,MATCH(A47,X$3:X$100,1)):INDEX(Z$3:Z$100,MATCH(A47,X$3:X$100,1)+1),INDEX(X$3:X$100,MATCH(A47,X$3:X$100,1)):INDEX(X$3:X$100,MATCH(A47,X$3:X$100,1)+1))/1000000</f>
        <v>2037.195479</v>
      </c>
      <c r="X47">
        <f t="shared" si="5"/>
        <v>220</v>
      </c>
      <c r="Y47">
        <v>-220</v>
      </c>
      <c r="Z47">
        <v>1198381072</v>
      </c>
      <c r="AA47" s="9">
        <f t="shared" ref="AA47:AA53" si="10">AA46+5*Z47/1000000000</f>
        <v>386.64079195750014</v>
      </c>
    </row>
    <row r="48" spans="1:27" x14ac:dyDescent="0.35">
      <c r="A48">
        <v>46</v>
      </c>
      <c r="B48" s="15">
        <f t="shared" si="4"/>
        <v>-46</v>
      </c>
      <c r="C48" s="15">
        <v>0</v>
      </c>
      <c r="D48" s="15">
        <v>0</v>
      </c>
      <c r="E48" s="9">
        <f t="shared" si="0"/>
        <v>23.980786939972472</v>
      </c>
      <c r="F48" s="9">
        <f t="shared" si="1"/>
        <v>2.8505431639430294</v>
      </c>
      <c r="G48" s="3">
        <v>1.0000000000000001E-30</v>
      </c>
      <c r="H48" s="9">
        <f t="shared" si="2"/>
        <v>111.42708238165481</v>
      </c>
      <c r="I48" s="9">
        <f t="shared" si="3"/>
        <v>8.8616346763955178</v>
      </c>
      <c r="J48" s="9">
        <v>1</v>
      </c>
      <c r="K48" s="3">
        <v>0</v>
      </c>
      <c r="L48" s="3">
        <v>0</v>
      </c>
      <c r="M48" s="3">
        <v>0</v>
      </c>
      <c r="N48" s="3">
        <v>0</v>
      </c>
      <c r="O48" s="3">
        <v>3.0000000000000001E-6</v>
      </c>
      <c r="P48" s="3">
        <v>5.0000000000000003E-10</v>
      </c>
      <c r="Q48" s="3"/>
      <c r="R48">
        <f>'Init cond'!E48*V48</f>
        <v>47526.749188353599</v>
      </c>
      <c r="S48">
        <f>'Init cond'!F48*V48</f>
        <v>2329.6993097664504</v>
      </c>
      <c r="T48" s="44">
        <f>'Init cond'!H48*V48</f>
        <v>226703.52928523786</v>
      </c>
      <c r="U48" s="44">
        <f>'Init cond'!I48*V48</f>
        <v>18113.892216993434</v>
      </c>
      <c r="V48" s="25">
        <f>FORECAST(A48,INDEX(Z$3:Z$100,MATCH(A48,X$3:X$100,1)):INDEX(Z$3:Z$100,MATCH(A48,X$3:X$100,1)+1),INDEX(X$3:X$100,MATCH(A48,X$3:X$100,1)):INDEX(X$3:X$100,MATCH(A48,X$3:X$100,1)+1))/1000000</f>
        <v>2032.5446334000001</v>
      </c>
      <c r="X48">
        <f t="shared" si="5"/>
        <v>225</v>
      </c>
      <c r="Y48">
        <v>-225</v>
      </c>
      <c r="Z48">
        <v>1181871299</v>
      </c>
      <c r="AA48" s="9">
        <f t="shared" si="10"/>
        <v>392.55014845250014</v>
      </c>
    </row>
    <row r="49" spans="1:27" x14ac:dyDescent="0.35">
      <c r="A49">
        <v>47</v>
      </c>
      <c r="B49" s="15">
        <f t="shared" si="4"/>
        <v>-47</v>
      </c>
      <c r="C49" s="15">
        <v>0</v>
      </c>
      <c r="D49" s="15">
        <v>0</v>
      </c>
      <c r="E49" s="9">
        <f t="shared" si="0"/>
        <v>23.980786939972472</v>
      </c>
      <c r="F49" s="9">
        <f t="shared" si="1"/>
        <v>2.8505431639430294</v>
      </c>
      <c r="G49" s="3">
        <v>1.0000000000000001E-30</v>
      </c>
      <c r="H49" s="9">
        <f t="shared" si="2"/>
        <v>111.42708238165481</v>
      </c>
      <c r="I49" s="9">
        <f t="shared" si="3"/>
        <v>8.8616346763955178</v>
      </c>
      <c r="J49" s="9">
        <v>1</v>
      </c>
      <c r="K49" s="3">
        <v>0</v>
      </c>
      <c r="L49" s="3">
        <v>0</v>
      </c>
      <c r="M49" s="3">
        <v>0</v>
      </c>
      <c r="N49" s="3">
        <v>0</v>
      </c>
      <c r="O49" s="3">
        <v>3.0000000000000001E-6</v>
      </c>
      <c r="P49" s="3">
        <v>5.0000000000000003E-10</v>
      </c>
      <c r="Q49" s="3"/>
      <c r="R49">
        <f>'Init cond'!E49*V49</f>
        <v>47400.698692447346</v>
      </c>
      <c r="S49">
        <f>'Init cond'!F49*V49</f>
        <v>2338.0134246612156</v>
      </c>
      <c r="T49" s="44">
        <f>'Init cond'!H49*V49</f>
        <v>226183.5620876732</v>
      </c>
      <c r="U49" s="44">
        <f>'Init cond'!I49*V49</f>
        <v>18072.253131423306</v>
      </c>
      <c r="V49" s="25">
        <f>FORECAST(A49,INDEX(Z$3:Z$100,MATCH(A49,X$3:X$100,1)):INDEX(Z$3:Z$100,MATCH(A49,X$3:X$100,1)+1),INDEX(X$3:X$100,MATCH(A49,X$3:X$100,1)):INDEX(X$3:X$100,MATCH(A49,X$3:X$100,1)+1))/1000000</f>
        <v>2027.8937877999999</v>
      </c>
      <c r="X49">
        <f t="shared" si="5"/>
        <v>230</v>
      </c>
      <c r="Y49">
        <v>-230</v>
      </c>
      <c r="Z49">
        <v>1165820299</v>
      </c>
      <c r="AA49" s="9">
        <f t="shared" si="10"/>
        <v>398.37924994750011</v>
      </c>
    </row>
    <row r="50" spans="1:27" x14ac:dyDescent="0.35">
      <c r="A50">
        <v>48</v>
      </c>
      <c r="B50" s="15">
        <f t="shared" si="4"/>
        <v>-48</v>
      </c>
      <c r="C50" s="15">
        <v>0</v>
      </c>
      <c r="D50" s="15">
        <v>0</v>
      </c>
      <c r="E50" s="9">
        <f t="shared" si="0"/>
        <v>23.980786939972472</v>
      </c>
      <c r="F50" s="9">
        <f t="shared" si="1"/>
        <v>2.8505431639430294</v>
      </c>
      <c r="G50" s="3">
        <v>1.0000000000000001E-30</v>
      </c>
      <c r="H50" s="9">
        <f t="shared" si="2"/>
        <v>111.42708238165481</v>
      </c>
      <c r="I50" s="9">
        <f t="shared" si="3"/>
        <v>8.8616346763955178</v>
      </c>
      <c r="J50" s="9">
        <v>1</v>
      </c>
      <c r="K50" s="3">
        <v>0</v>
      </c>
      <c r="L50" s="3">
        <v>0</v>
      </c>
      <c r="M50" s="3">
        <v>0</v>
      </c>
      <c r="N50" s="3">
        <v>0</v>
      </c>
      <c r="O50" s="3">
        <v>3.0000000000000001E-6</v>
      </c>
      <c r="P50" s="3">
        <v>5.0000000000000003E-10</v>
      </c>
      <c r="Q50" s="3"/>
      <c r="R50">
        <f>'Init cond'!E50*V50</f>
        <v>47275.64213768264</v>
      </c>
      <c r="S50">
        <f>'Init cond'!F50*V50</f>
        <v>2337.7768212221431</v>
      </c>
      <c r="T50" s="44">
        <f>'Init cond'!H50*V50</f>
        <v>225663.60051705755</v>
      </c>
      <c r="U50" s="44">
        <f>'Init cond'!I50*V50</f>
        <v>18030.614922324992</v>
      </c>
      <c r="V50" s="25">
        <f>FORECAST(A50,INDEX(Z$3:Z$100,MATCH(A50,X$3:X$100,1)):INDEX(Z$3:Z$100,MATCH(A50,X$3:X$100,1)+1),INDEX(X$3:X$100,MATCH(A50,X$3:X$100,1)):INDEX(X$3:X$100,MATCH(A50,X$3:X$100,1)+1))/1000000</f>
        <v>2023.2429422</v>
      </c>
      <c r="X50">
        <f t="shared" si="5"/>
        <v>235</v>
      </c>
      <c r="Y50">
        <v>-235</v>
      </c>
      <c r="Z50">
        <v>1148644468</v>
      </c>
      <c r="AA50" s="9">
        <f t="shared" si="10"/>
        <v>404.1224722875001</v>
      </c>
    </row>
    <row r="51" spans="1:27" x14ac:dyDescent="0.35">
      <c r="A51">
        <v>49</v>
      </c>
      <c r="B51" s="15">
        <f t="shared" si="4"/>
        <v>-49</v>
      </c>
      <c r="C51" s="15">
        <v>0</v>
      </c>
      <c r="D51" s="15">
        <v>0</v>
      </c>
      <c r="E51" s="9">
        <f t="shared" si="0"/>
        <v>23.980786939972472</v>
      </c>
      <c r="F51" s="9">
        <f t="shared" si="1"/>
        <v>2.8505431639430294</v>
      </c>
      <c r="G51" s="3">
        <v>1.0000000000000001E-30</v>
      </c>
      <c r="H51" s="9">
        <f t="shared" si="2"/>
        <v>111.42708238165481</v>
      </c>
      <c r="I51" s="9">
        <f t="shared" si="3"/>
        <v>8.8616346763955178</v>
      </c>
      <c r="J51" s="9">
        <v>1</v>
      </c>
      <c r="K51" s="3">
        <v>0</v>
      </c>
      <c r="L51" s="3">
        <v>0</v>
      </c>
      <c r="M51" s="3">
        <v>0</v>
      </c>
      <c r="N51" s="3">
        <v>0</v>
      </c>
      <c r="O51" s="3">
        <v>3.0000000000000001E-6</v>
      </c>
      <c r="P51" s="3">
        <v>5.0000000000000003E-10</v>
      </c>
      <c r="Q51" s="3"/>
      <c r="R51">
        <f>'Init cond'!E51*V51</f>
        <v>47141.12223897747</v>
      </c>
      <c r="S51">
        <f>'Init cond'!F51*V51</f>
        <v>2341.6847952164067</v>
      </c>
      <c r="T51" s="44">
        <f>'Init cond'!H51*V51</f>
        <v>225143.64457339089</v>
      </c>
      <c r="U51" s="44">
        <f>'Init cond'!I51*V51</f>
        <v>17988.977589698479</v>
      </c>
      <c r="V51" s="25">
        <f>FORECAST(A51,INDEX(Z$3:Z$100,MATCH(A51,X$3:X$100,1)):INDEX(Z$3:Z$100,MATCH(A51,X$3:X$100,1)+1),INDEX(X$3:X$100,MATCH(A51,X$3:X$100,1)):INDEX(X$3:X$100,MATCH(A51,X$3:X$100,1)+1))/1000000</f>
        <v>2018.5920965999999</v>
      </c>
      <c r="X51">
        <f t="shared" si="5"/>
        <v>240</v>
      </c>
      <c r="Y51">
        <v>-240</v>
      </c>
      <c r="Z51">
        <v>1130937768</v>
      </c>
      <c r="AA51" s="9">
        <f t="shared" si="10"/>
        <v>409.77716112750011</v>
      </c>
    </row>
    <row r="52" spans="1:27" x14ac:dyDescent="0.35">
      <c r="A52">
        <v>50</v>
      </c>
      <c r="B52" s="15">
        <f t="shared" si="4"/>
        <v>-50</v>
      </c>
      <c r="C52" s="15">
        <v>0</v>
      </c>
      <c r="D52" s="15">
        <v>0</v>
      </c>
      <c r="E52" s="9">
        <f t="shared" si="0"/>
        <v>23.980786939972472</v>
      </c>
      <c r="F52" s="9">
        <f t="shared" si="1"/>
        <v>2.8505431639430294</v>
      </c>
      <c r="G52" s="3">
        <v>1.0000000000000001E-30</v>
      </c>
      <c r="H52" s="9">
        <f t="shared" si="2"/>
        <v>111.42708238165481</v>
      </c>
      <c r="I52" s="9">
        <f t="shared" si="3"/>
        <v>8.8616346763955178</v>
      </c>
      <c r="J52" s="9">
        <v>1</v>
      </c>
      <c r="K52" s="3">
        <v>0</v>
      </c>
      <c r="L52" s="3">
        <v>0</v>
      </c>
      <c r="M52" s="3">
        <v>0</v>
      </c>
      <c r="N52" s="3">
        <v>0</v>
      </c>
      <c r="O52" s="3">
        <v>3.0000000000000001E-6</v>
      </c>
      <c r="P52" s="3">
        <v>5.0000000000000003E-10</v>
      </c>
      <c r="Q52" s="3"/>
      <c r="R52">
        <f>'Init cond'!E52*V52</f>
        <v>47003.940230816392</v>
      </c>
      <c r="S52">
        <f>'Init cond'!F52*V52</f>
        <v>2342.2329722922877</v>
      </c>
      <c r="T52" s="44">
        <f>'Init cond'!H52*V52</f>
        <v>224623.69425667325</v>
      </c>
      <c r="U52" s="44">
        <f>'Init cond'!I52*V52</f>
        <v>17947.341133543778</v>
      </c>
      <c r="V52" s="25">
        <f>FORECAST(A52,INDEX(Z$3:Z$100,MATCH(A52,X$3:X$100,1)):INDEX(Z$3:Z$100,MATCH(A52,X$3:X$100,1)+1),INDEX(X$3:X$100,MATCH(A52,X$3:X$100,1)):INDEX(X$3:X$100,MATCH(A52,X$3:X$100,1)+1))/1000000</f>
        <v>2013.941251</v>
      </c>
      <c r="X52">
        <f t="shared" si="5"/>
        <v>245</v>
      </c>
      <c r="Y52">
        <v>-245</v>
      </c>
      <c r="Z52">
        <v>1113035193</v>
      </c>
      <c r="AA52" s="9">
        <f t="shared" si="10"/>
        <v>415.34233709250009</v>
      </c>
    </row>
    <row r="53" spans="1:27" x14ac:dyDescent="0.35">
      <c r="A53">
        <v>51</v>
      </c>
      <c r="B53" s="15">
        <f t="shared" si="4"/>
        <v>-51</v>
      </c>
      <c r="C53" s="15">
        <v>0</v>
      </c>
      <c r="D53" s="15">
        <v>0</v>
      </c>
      <c r="E53" s="9">
        <f t="shared" si="0"/>
        <v>23.980786939972472</v>
      </c>
      <c r="F53" s="9">
        <f t="shared" si="1"/>
        <v>2.8505431639430294</v>
      </c>
      <c r="G53" s="3">
        <v>1.0000000000000001E-30</v>
      </c>
      <c r="H53" s="9">
        <f t="shared" si="2"/>
        <v>111.42708238165481</v>
      </c>
      <c r="I53" s="9">
        <f t="shared" si="3"/>
        <v>8.8616346763955178</v>
      </c>
      <c r="J53" s="9">
        <v>1</v>
      </c>
      <c r="K53" s="3">
        <v>0</v>
      </c>
      <c r="L53" s="3">
        <v>0</v>
      </c>
      <c r="M53" s="3">
        <v>0</v>
      </c>
      <c r="N53" s="3">
        <v>0</v>
      </c>
      <c r="O53" s="3">
        <v>3.0000000000000001E-6</v>
      </c>
      <c r="P53" s="3">
        <v>5.0000000000000003E-10</v>
      </c>
      <c r="Q53" s="3"/>
      <c r="R53">
        <f>'Init cond'!E53*V53</f>
        <v>46871.451597886466</v>
      </c>
      <c r="S53">
        <f>'Init cond'!F53*V53</f>
        <v>2344.8549195650476</v>
      </c>
      <c r="T53" s="44">
        <f>'Init cond'!H53*V53</f>
        <v>224113.04432350275</v>
      </c>
      <c r="U53" s="44">
        <f>'Init cond'!I53*V53</f>
        <v>17906.448197280111</v>
      </c>
      <c r="V53" s="25">
        <f>FORECAST(A53,INDEX(Z$3:Z$100,MATCH(A53,X$3:X$100,1)):INDEX(Z$3:Z$100,MATCH(A53,X$3:X$100,1)+1),INDEX(X$3:X$100,MATCH(A53,X$3:X$100,1)):INDEX(X$3:X$100,MATCH(A53,X$3:X$100,1)+1))/1000000</f>
        <v>2009.3737412</v>
      </c>
      <c r="X53">
        <f t="shared" si="5"/>
        <v>250</v>
      </c>
      <c r="Y53">
        <v>-250</v>
      </c>
      <c r="Z53">
        <v>1094807101</v>
      </c>
      <c r="AA53" s="9">
        <f t="shared" si="10"/>
        <v>420.81637259750011</v>
      </c>
    </row>
    <row r="54" spans="1:27" x14ac:dyDescent="0.35">
      <c r="A54">
        <v>52</v>
      </c>
      <c r="B54" s="15">
        <f t="shared" si="4"/>
        <v>-52</v>
      </c>
      <c r="C54" s="15">
        <v>0</v>
      </c>
      <c r="D54" s="15">
        <v>0</v>
      </c>
      <c r="E54" s="9">
        <f t="shared" si="0"/>
        <v>23.980786939972472</v>
      </c>
      <c r="F54" s="9">
        <f t="shared" si="1"/>
        <v>2.8505431639430294</v>
      </c>
      <c r="G54" s="3">
        <v>1.0000000000000001E-30</v>
      </c>
      <c r="H54" s="9">
        <f t="shared" si="2"/>
        <v>111.42708238165481</v>
      </c>
      <c r="I54" s="9">
        <f t="shared" si="3"/>
        <v>8.8616346763955178</v>
      </c>
      <c r="J54" s="9">
        <v>1</v>
      </c>
      <c r="K54" s="3">
        <v>0</v>
      </c>
      <c r="L54" s="3">
        <v>0</v>
      </c>
      <c r="M54" s="3">
        <v>0</v>
      </c>
      <c r="N54" s="3">
        <v>0</v>
      </c>
      <c r="O54" s="3">
        <v>3.0000000000000001E-6</v>
      </c>
      <c r="P54" s="3">
        <v>5.0000000000000003E-10</v>
      </c>
      <c r="Q54" s="3"/>
      <c r="R54">
        <f>'Init cond'!E54*V54</f>
        <v>46733.236137672844</v>
      </c>
      <c r="S54">
        <f>'Init cond'!F54*V54</f>
        <v>2351.9088722128708</v>
      </c>
      <c r="T54" s="44">
        <f>'Init cond'!H54*V54</f>
        <v>223603.99924807844</v>
      </c>
      <c r="U54" s="44">
        <f>'Init cond'!I54*V54</f>
        <v>17865.440407638835</v>
      </c>
      <c r="V54" s="25">
        <f>FORECAST(A54,INDEX(Z$3:Z$100,MATCH(A54,X$3:X$100,1)):INDEX(Z$3:Z$100,MATCH(A54,X$3:X$100,1)+1),INDEX(X$3:X$100,MATCH(A54,X$3:X$100,1)):INDEX(X$3:X$100,MATCH(A54,X$3:X$100,1)+1))/1000000</f>
        <v>2004.8062314000001</v>
      </c>
      <c r="X54">
        <f t="shared" si="5"/>
        <v>255</v>
      </c>
      <c r="Y54">
        <v>-255</v>
      </c>
      <c r="Z54">
        <v>1076385379</v>
      </c>
      <c r="AA54" s="9">
        <f>AA53+5*Z54/1000000000</f>
        <v>426.1982994925001</v>
      </c>
    </row>
    <row r="55" spans="1:27" x14ac:dyDescent="0.35">
      <c r="A55">
        <v>53</v>
      </c>
      <c r="B55" s="15">
        <f t="shared" si="4"/>
        <v>-53</v>
      </c>
      <c r="C55" s="15">
        <v>0</v>
      </c>
      <c r="D55" s="15">
        <v>0</v>
      </c>
      <c r="E55" s="9">
        <f t="shared" si="0"/>
        <v>23.980786939972472</v>
      </c>
      <c r="F55" s="9">
        <f t="shared" si="1"/>
        <v>2.8505431639430294</v>
      </c>
      <c r="G55" s="3">
        <v>1.0000000000000001E-30</v>
      </c>
      <c r="H55" s="9">
        <f t="shared" si="2"/>
        <v>111.42708238165481</v>
      </c>
      <c r="I55" s="9">
        <f t="shared" si="3"/>
        <v>8.8616346763955178</v>
      </c>
      <c r="J55" s="9">
        <v>1</v>
      </c>
      <c r="K55" s="3">
        <v>0</v>
      </c>
      <c r="L55" s="3">
        <v>0</v>
      </c>
      <c r="M55" s="3">
        <v>0</v>
      </c>
      <c r="N55" s="3">
        <v>0</v>
      </c>
      <c r="O55" s="3">
        <v>3.0000000000000001E-6</v>
      </c>
      <c r="P55" s="3">
        <v>5.0000000000000003E-10</v>
      </c>
      <c r="Q55" s="3"/>
      <c r="R55">
        <f>'Init cond'!E55*V55</f>
        <v>46605.836345996795</v>
      </c>
      <c r="S55">
        <f>'Init cond'!F55*V55</f>
        <v>2363.0569235751982</v>
      </c>
      <c r="T55" s="44">
        <f>'Init cond'!H55*V55</f>
        <v>223099.37123935233</v>
      </c>
      <c r="U55" s="44">
        <f>'Init cond'!I55*V55</f>
        <v>17824.114296903732</v>
      </c>
      <c r="V55" s="25">
        <f>FORECAST(A55,INDEX(Z$3:Z$100,MATCH(A55,X$3:X$100,1)):INDEX(Z$3:Z$100,MATCH(A55,X$3:X$100,1)+1),INDEX(X$3:X$100,MATCH(A55,X$3:X$100,1)):INDEX(X$3:X$100,MATCH(A55,X$3:X$100,1)+1))/1000000</f>
        <v>2000.2387216</v>
      </c>
      <c r="X55">
        <f t="shared" si="5"/>
        <v>260</v>
      </c>
      <c r="Y55">
        <v>-260</v>
      </c>
      <c r="Z55">
        <v>1058021044</v>
      </c>
      <c r="AA55" s="9">
        <f>AA54+5*Z55/1000000000</f>
        <v>431.48840471250008</v>
      </c>
    </row>
    <row r="56" spans="1:27" x14ac:dyDescent="0.35">
      <c r="A56">
        <v>54</v>
      </c>
      <c r="B56" s="15">
        <f t="shared" si="4"/>
        <v>-54</v>
      </c>
      <c r="C56" s="15">
        <v>0</v>
      </c>
      <c r="D56" s="15">
        <v>0</v>
      </c>
      <c r="E56" s="9">
        <f t="shared" si="0"/>
        <v>23.980786939972472</v>
      </c>
      <c r="F56" s="9">
        <f t="shared" si="1"/>
        <v>2.8505431639430294</v>
      </c>
      <c r="G56" s="3">
        <v>1.0000000000000001E-30</v>
      </c>
      <c r="H56" s="9">
        <f t="shared" si="2"/>
        <v>111.42708238165481</v>
      </c>
      <c r="I56" s="9">
        <f t="shared" si="3"/>
        <v>8.8616346763955178</v>
      </c>
      <c r="J56" s="9">
        <v>1</v>
      </c>
      <c r="K56" s="3">
        <v>0</v>
      </c>
      <c r="L56" s="3">
        <v>0</v>
      </c>
      <c r="M56" s="3">
        <v>0</v>
      </c>
      <c r="N56" s="3">
        <v>0</v>
      </c>
      <c r="O56" s="3">
        <v>3.0000000000000001E-6</v>
      </c>
      <c r="P56" s="3">
        <v>5.0000000000000003E-10</v>
      </c>
      <c r="Q56" s="3"/>
      <c r="R56">
        <f>'Init cond'!E56*V56</f>
        <v>46508.568342368089</v>
      </c>
      <c r="S56">
        <f>'Init cond'!F56*V56</f>
        <v>2367.3108013728461</v>
      </c>
      <c r="T56" s="44">
        <f>'Init cond'!H56*V56</f>
        <v>222594.72128866735</v>
      </c>
      <c r="U56" s="44">
        <f>'Init cond'!I56*V56</f>
        <v>17782.791034294132</v>
      </c>
      <c r="V56" s="25">
        <f>FORECAST(A56,INDEX(Z$3:Z$100,MATCH(A56,X$3:X$100,1)):INDEX(Z$3:Z$100,MATCH(A56,X$3:X$100,1)+1),INDEX(X$3:X$100,MATCH(A56,X$3:X$100,1)):INDEX(X$3:X$100,MATCH(A56,X$3:X$100,1)+1))/1000000</f>
        <v>1995.6712118</v>
      </c>
      <c r="X56">
        <f t="shared" si="5"/>
        <v>265</v>
      </c>
      <c r="Y56">
        <v>-265</v>
      </c>
      <c r="Z56">
        <v>1039819341</v>
      </c>
      <c r="AA56" s="9">
        <f>AA55+5*Z56/1000000000</f>
        <v>436.68750141750007</v>
      </c>
    </row>
    <row r="57" spans="1:27" x14ac:dyDescent="0.35">
      <c r="A57">
        <v>55</v>
      </c>
      <c r="B57" s="15">
        <f t="shared" si="4"/>
        <v>-55</v>
      </c>
      <c r="C57" s="15">
        <v>0</v>
      </c>
      <c r="D57" s="15">
        <v>0</v>
      </c>
      <c r="E57" s="9">
        <f t="shared" si="0"/>
        <v>23.980786939972472</v>
      </c>
      <c r="F57" s="9">
        <f t="shared" si="1"/>
        <v>2.8505431639430294</v>
      </c>
      <c r="G57" s="3">
        <v>1.0000000000000001E-30</v>
      </c>
      <c r="H57" s="9">
        <f t="shared" si="2"/>
        <v>111.42708238165481</v>
      </c>
      <c r="I57" s="9">
        <f t="shared" si="3"/>
        <v>8.8616346763955178</v>
      </c>
      <c r="J57" s="9">
        <v>1</v>
      </c>
      <c r="K57" s="3">
        <v>0</v>
      </c>
      <c r="L57" s="3">
        <v>0</v>
      </c>
      <c r="M57" s="3">
        <v>0</v>
      </c>
      <c r="N57" s="3">
        <v>0</v>
      </c>
      <c r="O57" s="3">
        <v>3.0000000000000001E-6</v>
      </c>
      <c r="P57" s="3">
        <v>5.0000000000000003E-10</v>
      </c>
      <c r="Q57" s="3"/>
      <c r="R57">
        <f>'Init cond'!E57*V57</f>
        <v>46347.968689777183</v>
      </c>
      <c r="S57">
        <f>'Init cond'!F57*V57</f>
        <v>2373.0886257816983</v>
      </c>
      <c r="T57" s="44">
        <f>'Init cond'!H57*V57</f>
        <v>222090.04939602356</v>
      </c>
      <c r="U57" s="44">
        <f>'Init cond'!I57*V57</f>
        <v>17741.470619810032</v>
      </c>
      <c r="V57" s="25">
        <f>FORECAST(A57,INDEX(Z$3:Z$100,MATCH(A57,X$3:X$100,1)):INDEX(Z$3:Z$100,MATCH(A57,X$3:X$100,1)+1),INDEX(X$3:X$100,MATCH(A57,X$3:X$100,1)):INDEX(X$3:X$100,MATCH(A57,X$3:X$100,1)+1))/1000000</f>
        <v>1991.1037020000001</v>
      </c>
      <c r="X57">
        <f t="shared" si="5"/>
        <v>270</v>
      </c>
      <c r="Y57">
        <v>-270</v>
      </c>
      <c r="Z57">
        <v>1021860999</v>
      </c>
      <c r="AA57" s="9">
        <f>AA56+5*Z57/1000000000</f>
        <v>441.79680641250008</v>
      </c>
    </row>
    <row r="58" spans="1:27" x14ac:dyDescent="0.35">
      <c r="A58">
        <v>56</v>
      </c>
      <c r="B58" s="15">
        <f t="shared" si="4"/>
        <v>-56</v>
      </c>
      <c r="C58" s="15">
        <v>0</v>
      </c>
      <c r="D58" s="15">
        <v>0</v>
      </c>
      <c r="E58" s="9">
        <f t="shared" si="0"/>
        <v>23.980786939972472</v>
      </c>
      <c r="F58" s="9">
        <f t="shared" si="1"/>
        <v>2.8505431639430294</v>
      </c>
      <c r="G58" s="3">
        <v>1.0000000000000001E-30</v>
      </c>
      <c r="H58" s="9">
        <f t="shared" si="2"/>
        <v>111.42708238165481</v>
      </c>
      <c r="I58" s="9">
        <f t="shared" si="3"/>
        <v>8.8616346763955178</v>
      </c>
      <c r="J58" s="9">
        <v>1</v>
      </c>
      <c r="K58" s="3">
        <v>0</v>
      </c>
      <c r="L58" s="3">
        <v>0</v>
      </c>
      <c r="M58" s="3">
        <v>0</v>
      </c>
      <c r="N58" s="3">
        <v>0</v>
      </c>
      <c r="O58" s="3">
        <v>3.0000000000000001E-6</v>
      </c>
      <c r="P58" s="3">
        <v>5.0000000000000003E-10</v>
      </c>
      <c r="Q58" s="3"/>
      <c r="R58">
        <f>'Init cond'!E58*V58</f>
        <v>46198.919307295357</v>
      </c>
      <c r="S58">
        <f>'Init cond'!F58*V58</f>
        <v>2388.3481589932635</v>
      </c>
      <c r="T58" s="44">
        <f>'Init cond'!H58*V58</f>
        <v>221544.12733706154</v>
      </c>
      <c r="U58" s="44">
        <f>'Init cond'!I58*V58</f>
        <v>17696.859758732407</v>
      </c>
      <c r="V58" s="25">
        <f>FORECAST(A58,INDEX(Z$3:Z$100,MATCH(A58,X$3:X$100,1)):INDEX(Z$3:Z$100,MATCH(A58,X$3:X$100,1)+1),INDEX(X$3:X$100,MATCH(A58,X$3:X$100,1)):INDEX(X$3:X$100,MATCH(A58,X$3:X$100,1)+1))/1000000</f>
        <v>1986.1665768</v>
      </c>
      <c r="X58">
        <f t="shared" si="5"/>
        <v>275</v>
      </c>
      <c r="Y58">
        <v>-275</v>
      </c>
      <c r="Z58">
        <v>1003956730</v>
      </c>
      <c r="AA58" s="9">
        <f>AA57+5*Z58/1000000000</f>
        <v>446.8165900625001</v>
      </c>
    </row>
    <row r="59" spans="1:27" x14ac:dyDescent="0.35">
      <c r="A59">
        <v>57</v>
      </c>
      <c r="B59" s="15">
        <f t="shared" si="4"/>
        <v>-57</v>
      </c>
      <c r="C59" s="15">
        <v>0</v>
      </c>
      <c r="D59" s="15">
        <v>0</v>
      </c>
      <c r="E59" s="9">
        <f t="shared" si="0"/>
        <v>23.980786939972472</v>
      </c>
      <c r="F59" s="9">
        <f t="shared" si="1"/>
        <v>2.8505431639430294</v>
      </c>
      <c r="G59" s="3">
        <v>1.0000000000000001E-30</v>
      </c>
      <c r="H59" s="9">
        <f t="shared" si="2"/>
        <v>111.42708238165481</v>
      </c>
      <c r="I59" s="9">
        <f t="shared" si="3"/>
        <v>8.8616346763955178</v>
      </c>
      <c r="J59" s="9">
        <v>1</v>
      </c>
      <c r="K59" s="3">
        <v>0</v>
      </c>
      <c r="L59" s="3">
        <v>0</v>
      </c>
      <c r="M59" s="3">
        <v>0</v>
      </c>
      <c r="N59" s="3">
        <v>0</v>
      </c>
      <c r="O59" s="3">
        <v>3.0000000000000001E-6</v>
      </c>
      <c r="P59" s="3">
        <v>5.0000000000000003E-10</v>
      </c>
      <c r="Q59" s="3"/>
      <c r="R59">
        <f>'Init cond'!E59*V59</f>
        <v>46101.893128758129</v>
      </c>
      <c r="S59">
        <f>'Init cond'!F59*V59</f>
        <v>2412.8795958663809</v>
      </c>
      <c r="T59" s="44">
        <f>'Init cond'!H59*V59</f>
        <v>220998.18156053728</v>
      </c>
      <c r="U59" s="44">
        <f>'Init cond'!I59*V59</f>
        <v>17652.251976258398</v>
      </c>
      <c r="V59" s="25">
        <f>FORECAST(A59,INDEX(Z$3:Z$100,MATCH(A59,X$3:X$100,1)):INDEX(Z$3:Z$100,MATCH(A59,X$3:X$100,1)+1),INDEX(X$3:X$100,MATCH(A59,X$3:X$100,1)):INDEX(X$3:X$100,MATCH(A59,X$3:X$100,1)+1))/1000000</f>
        <v>1981.2294515999999</v>
      </c>
      <c r="X59">
        <f t="shared" si="5"/>
        <v>280</v>
      </c>
      <c r="Y59">
        <v>-280</v>
      </c>
      <c r="Z59">
        <v>984454420</v>
      </c>
      <c r="AA59" s="9">
        <f t="shared" ref="AA59:AA65" si="11">AA58+5*Z59/1000000000</f>
        <v>451.73886216250008</v>
      </c>
    </row>
    <row r="60" spans="1:27" x14ac:dyDescent="0.35">
      <c r="A60">
        <v>58</v>
      </c>
      <c r="B60" s="15">
        <f t="shared" si="4"/>
        <v>-58</v>
      </c>
      <c r="C60" s="15">
        <v>0</v>
      </c>
      <c r="D60" s="15">
        <v>0</v>
      </c>
      <c r="E60" s="9">
        <f t="shared" si="0"/>
        <v>23.980786939972472</v>
      </c>
      <c r="F60" s="9">
        <f t="shared" si="1"/>
        <v>2.8505431639430294</v>
      </c>
      <c r="G60" s="3">
        <v>1.0000000000000001E-30</v>
      </c>
      <c r="H60" s="9">
        <f t="shared" si="2"/>
        <v>111.42708238165481</v>
      </c>
      <c r="I60" s="9">
        <f t="shared" si="3"/>
        <v>8.8616346763955178</v>
      </c>
      <c r="J60" s="9">
        <v>1</v>
      </c>
      <c r="K60" s="3">
        <v>0</v>
      </c>
      <c r="L60" s="3">
        <v>0</v>
      </c>
      <c r="M60" s="3">
        <v>0</v>
      </c>
      <c r="N60" s="3">
        <v>0</v>
      </c>
      <c r="O60" s="3">
        <v>3.0000000000000001E-6</v>
      </c>
      <c r="P60" s="3">
        <v>5.0000000000000003E-10</v>
      </c>
      <c r="Q60" s="3"/>
      <c r="R60">
        <f>'Init cond'!E60*V60</f>
        <v>45932.556347319049</v>
      </c>
      <c r="S60">
        <f>'Init cond'!F60*V60</f>
        <v>2437.8610418922763</v>
      </c>
      <c r="T60" s="44">
        <f>'Init cond'!H60*V60</f>
        <v>220452.21206645083</v>
      </c>
      <c r="U60" s="44">
        <f>'Init cond'!I60*V60</f>
        <v>17607.647272388007</v>
      </c>
      <c r="V60" s="25">
        <f>FORECAST(A60,INDEX(Z$3:Z$100,MATCH(A60,X$3:X$100,1)):INDEX(Z$3:Z$100,MATCH(A60,X$3:X$100,1)+1),INDEX(X$3:X$100,MATCH(A60,X$3:X$100,1)):INDEX(X$3:X$100,MATCH(A60,X$3:X$100,1)+1))/1000000</f>
        <v>1976.2923264000001</v>
      </c>
      <c r="X60">
        <f t="shared" si="5"/>
        <v>285</v>
      </c>
      <c r="Y60">
        <v>-285</v>
      </c>
      <c r="Z60">
        <v>965442305</v>
      </c>
      <c r="AA60" s="9">
        <f t="shared" si="11"/>
        <v>456.56607368750008</v>
      </c>
    </row>
    <row r="61" spans="1:27" x14ac:dyDescent="0.35">
      <c r="A61">
        <v>59</v>
      </c>
      <c r="B61" s="15">
        <f t="shared" si="4"/>
        <v>-59</v>
      </c>
      <c r="C61" s="15">
        <v>0</v>
      </c>
      <c r="D61" s="15">
        <v>0</v>
      </c>
      <c r="E61" s="9">
        <f t="shared" si="0"/>
        <v>23.980786939972472</v>
      </c>
      <c r="F61" s="9">
        <f t="shared" si="1"/>
        <v>2.8505431639430294</v>
      </c>
      <c r="G61" s="3">
        <v>1.0000000000000001E-30</v>
      </c>
      <c r="H61" s="9">
        <f t="shared" si="2"/>
        <v>111.42708238165481</v>
      </c>
      <c r="I61" s="9">
        <f t="shared" si="3"/>
        <v>8.8616346763955178</v>
      </c>
      <c r="J61" s="9">
        <v>1</v>
      </c>
      <c r="K61" s="3">
        <v>0</v>
      </c>
      <c r="L61" s="3">
        <v>0</v>
      </c>
      <c r="M61" s="3">
        <v>0</v>
      </c>
      <c r="N61" s="3">
        <v>0</v>
      </c>
      <c r="O61" s="3">
        <v>3.0000000000000001E-6</v>
      </c>
      <c r="P61" s="3">
        <v>5.0000000000000003E-10</v>
      </c>
      <c r="Q61" s="3"/>
      <c r="R61">
        <f>'Init cond'!E61*V61</f>
        <v>45821.871897885125</v>
      </c>
      <c r="S61">
        <f>'Init cond'!F61*V61</f>
        <v>2467.7173783947205</v>
      </c>
      <c r="T61" s="44">
        <f>'Init cond'!H61*V61</f>
        <v>219906.21885480214</v>
      </c>
      <c r="U61" s="44">
        <f>'Init cond'!I61*V61</f>
        <v>17563.04564712122</v>
      </c>
      <c r="V61" s="25">
        <f>FORECAST(A61,INDEX(Z$3:Z$100,MATCH(A61,X$3:X$100,1)):INDEX(Z$3:Z$100,MATCH(A61,X$3:X$100,1)+1),INDEX(X$3:X$100,MATCH(A61,X$3:X$100,1)):INDEX(X$3:X$100,MATCH(A61,X$3:X$100,1)+1))/1000000</f>
        <v>1971.3552012</v>
      </c>
      <c r="X61">
        <f t="shared" si="5"/>
        <v>290</v>
      </c>
      <c r="Y61">
        <v>-290</v>
      </c>
      <c r="Z61">
        <v>946981673</v>
      </c>
      <c r="AA61" s="9">
        <f t="shared" si="11"/>
        <v>461.3009820525001</v>
      </c>
    </row>
    <row r="62" spans="1:27" x14ac:dyDescent="0.35">
      <c r="A62">
        <v>60</v>
      </c>
      <c r="B62" s="15">
        <f t="shared" si="4"/>
        <v>-60</v>
      </c>
      <c r="C62" s="15">
        <v>0</v>
      </c>
      <c r="D62" s="15">
        <v>0</v>
      </c>
      <c r="E62" s="9">
        <f t="shared" si="0"/>
        <v>23.980786939972472</v>
      </c>
      <c r="F62" s="9">
        <f t="shared" si="1"/>
        <v>2.8505431639430294</v>
      </c>
      <c r="G62" s="3">
        <v>1.0000000000000001E-30</v>
      </c>
      <c r="H62" s="9">
        <f t="shared" si="2"/>
        <v>111.42708238165481</v>
      </c>
      <c r="I62" s="9">
        <f t="shared" si="3"/>
        <v>8.8616346763955178</v>
      </c>
      <c r="J62" s="9">
        <v>1</v>
      </c>
      <c r="K62" s="3">
        <v>0</v>
      </c>
      <c r="L62" s="3">
        <v>0</v>
      </c>
      <c r="M62" s="3">
        <v>0</v>
      </c>
      <c r="N62" s="3">
        <v>0</v>
      </c>
      <c r="O62" s="3">
        <v>3.0000000000000001E-6</v>
      </c>
      <c r="P62" s="3">
        <v>5.0000000000000003E-10</v>
      </c>
      <c r="Q62" s="3"/>
      <c r="R62">
        <f>'Init cond'!E62*V62</f>
        <v>45659.456338237142</v>
      </c>
      <c r="S62">
        <f>'Init cond'!F62*V62</f>
        <v>2493.0699917511706</v>
      </c>
      <c r="T62" s="44">
        <f>'Init cond'!H62*V62</f>
        <v>219360.20192559119</v>
      </c>
      <c r="U62" s="44">
        <f>'Init cond'!I62*V62</f>
        <v>17518.447100458052</v>
      </c>
      <c r="V62" s="25">
        <f>FORECAST(A62,INDEX(Z$3:Z$100,MATCH(A62,X$3:X$100,1)):INDEX(Z$3:Z$100,MATCH(A62,X$3:X$100,1)+1),INDEX(X$3:X$100,MATCH(A62,X$3:X$100,1)):INDEX(X$3:X$100,MATCH(A62,X$3:X$100,1)+1))/1000000</f>
        <v>1966.4180759999999</v>
      </c>
      <c r="X62">
        <f t="shared" si="5"/>
        <v>295</v>
      </c>
      <c r="Y62">
        <v>-295</v>
      </c>
      <c r="Z62">
        <v>926900155</v>
      </c>
      <c r="AA62" s="9">
        <f t="shared" si="11"/>
        <v>465.9354828275001</v>
      </c>
    </row>
    <row r="63" spans="1:27" x14ac:dyDescent="0.35">
      <c r="A63">
        <v>61</v>
      </c>
      <c r="B63" s="15">
        <f t="shared" si="4"/>
        <v>-61</v>
      </c>
      <c r="C63" s="15">
        <v>0</v>
      </c>
      <c r="D63" s="15">
        <v>0</v>
      </c>
      <c r="E63" s="9">
        <f t="shared" si="0"/>
        <v>23.980786939972472</v>
      </c>
      <c r="F63" s="9">
        <f t="shared" si="1"/>
        <v>2.8505431639430294</v>
      </c>
      <c r="G63" s="3">
        <v>1.0000000000000001E-30</v>
      </c>
      <c r="H63" s="9">
        <f t="shared" si="2"/>
        <v>111.42708238165481</v>
      </c>
      <c r="I63" s="9">
        <f t="shared" si="3"/>
        <v>8.8616346763955178</v>
      </c>
      <c r="J63" s="9">
        <v>1</v>
      </c>
      <c r="K63" s="3">
        <v>0</v>
      </c>
      <c r="L63" s="3">
        <v>0</v>
      </c>
      <c r="M63" s="3">
        <v>0</v>
      </c>
      <c r="N63" s="3">
        <v>0</v>
      </c>
      <c r="O63" s="3">
        <v>3.0000000000000001E-6</v>
      </c>
      <c r="P63" s="3">
        <v>5.0000000000000003E-10</v>
      </c>
      <c r="Q63" s="3"/>
      <c r="R63">
        <f>'Init cond'!E63*V63</f>
        <v>45495.216685660111</v>
      </c>
      <c r="S63">
        <f>'Init cond'!F63*V63</f>
        <v>2493.0806078748883</v>
      </c>
      <c r="T63" s="44">
        <f>'Init cond'!H63*V63</f>
        <v>218829.34022379795</v>
      </c>
      <c r="U63" s="44">
        <f>'Init cond'!I63*V63</f>
        <v>17475.063778042844</v>
      </c>
      <c r="V63" s="25">
        <f>FORECAST(A63,INDEX(Z$3:Z$100,MATCH(A63,X$3:X$100,1)):INDEX(Z$3:Z$100,MATCH(A63,X$3:X$100,1)+1),INDEX(X$3:X$100,MATCH(A63,X$3:X$100,1)):INDEX(X$3:X$100,MATCH(A63,X$3:X$100,1)+1))/1000000</f>
        <v>1961.617017</v>
      </c>
      <c r="X63">
        <f t="shared" si="5"/>
        <v>300</v>
      </c>
      <c r="Y63">
        <v>-300</v>
      </c>
      <c r="Z63">
        <v>905093983</v>
      </c>
      <c r="AA63" s="9">
        <f t="shared" si="11"/>
        <v>470.46095274250007</v>
      </c>
    </row>
    <row r="64" spans="1:27" x14ac:dyDescent="0.35">
      <c r="A64">
        <v>62</v>
      </c>
      <c r="B64" s="15">
        <f t="shared" si="4"/>
        <v>-62</v>
      </c>
      <c r="C64" s="15">
        <v>0</v>
      </c>
      <c r="D64" s="15">
        <v>0</v>
      </c>
      <c r="E64" s="9">
        <f t="shared" si="0"/>
        <v>23.980786939972472</v>
      </c>
      <c r="F64" s="9">
        <f t="shared" si="1"/>
        <v>2.8505431639430294</v>
      </c>
      <c r="G64" s="3">
        <v>1.0000000000000001E-30</v>
      </c>
      <c r="H64" s="9">
        <f t="shared" si="2"/>
        <v>111.42708238165481</v>
      </c>
      <c r="I64" s="9">
        <f t="shared" si="3"/>
        <v>8.8616346763955178</v>
      </c>
      <c r="J64" s="9">
        <v>1</v>
      </c>
      <c r="K64" s="3">
        <v>0</v>
      </c>
      <c r="L64" s="3">
        <v>0</v>
      </c>
      <c r="M64" s="3">
        <v>0</v>
      </c>
      <c r="N64" s="3">
        <v>0</v>
      </c>
      <c r="O64" s="3">
        <v>3.0000000000000001E-6</v>
      </c>
      <c r="P64" s="3">
        <v>5.0000000000000003E-10</v>
      </c>
      <c r="Q64" s="3"/>
      <c r="R64">
        <f>'Init cond'!E64*V64</f>
        <v>45316.886181815935</v>
      </c>
      <c r="S64">
        <f>'Init cond'!F64*V64</f>
        <v>2529.8831636161353</v>
      </c>
      <c r="T64" s="44">
        <f>'Init cond'!H64*V64</f>
        <v>218298.45545809381</v>
      </c>
      <c r="U64" s="44">
        <f>'Init cond'!I64*V64</f>
        <v>17431.683449385535</v>
      </c>
      <c r="V64" s="25">
        <f>FORECAST(A64,INDEX(Z$3:Z$100,MATCH(A64,X$3:X$100,1)):INDEX(Z$3:Z$100,MATCH(A64,X$3:X$100,1)+1),INDEX(X$3:X$100,MATCH(A64,X$3:X$100,1)):INDEX(X$3:X$100,MATCH(A64,X$3:X$100,1)+1))/1000000</f>
        <v>1956.8159579999999</v>
      </c>
      <c r="X64">
        <f t="shared" si="5"/>
        <v>305</v>
      </c>
      <c r="Y64">
        <v>-305</v>
      </c>
      <c r="Z64">
        <v>884048940</v>
      </c>
      <c r="AA64" s="9">
        <f t="shared" si="11"/>
        <v>474.88119744250008</v>
      </c>
    </row>
    <row r="65" spans="1:27" x14ac:dyDescent="0.35">
      <c r="A65">
        <v>63</v>
      </c>
      <c r="B65" s="15">
        <f t="shared" si="4"/>
        <v>-63</v>
      </c>
      <c r="C65" s="15">
        <v>0</v>
      </c>
      <c r="D65" s="15">
        <v>0</v>
      </c>
      <c r="E65" s="9">
        <f t="shared" si="0"/>
        <v>23.980786939972472</v>
      </c>
      <c r="F65" s="9">
        <f t="shared" si="1"/>
        <v>2.8505431639430294</v>
      </c>
      <c r="G65" s="3">
        <v>1.0000000000000001E-30</v>
      </c>
      <c r="H65" s="9">
        <f t="shared" si="2"/>
        <v>111.42708238165481</v>
      </c>
      <c r="I65" s="9">
        <f t="shared" si="3"/>
        <v>8.8616346763955178</v>
      </c>
      <c r="J65" s="9">
        <v>1</v>
      </c>
      <c r="K65" s="3">
        <v>0</v>
      </c>
      <c r="L65" s="3">
        <v>0</v>
      </c>
      <c r="M65" s="3">
        <v>0</v>
      </c>
      <c r="N65" s="3">
        <v>0</v>
      </c>
      <c r="O65" s="3">
        <v>3.0000000000000001E-6</v>
      </c>
      <c r="P65" s="3">
        <v>5.0000000000000003E-10</v>
      </c>
      <c r="Q65" s="3"/>
      <c r="R65">
        <f>'Init cond'!E65*V65</f>
        <v>45191.984625044468</v>
      </c>
      <c r="S65">
        <f>'Init cond'!F65*V65</f>
        <v>2549.8450667236161</v>
      </c>
      <c r="T65" s="44">
        <f>'Init cond'!H65*V65</f>
        <v>217767.54762847882</v>
      </c>
      <c r="U65" s="44">
        <f>'Init cond'!I65*V65</f>
        <v>17388.306114486139</v>
      </c>
      <c r="V65" s="25">
        <f>FORECAST(A65,INDEX(Z$3:Z$100,MATCH(A65,X$3:X$100,1)):INDEX(Z$3:Z$100,MATCH(A65,X$3:X$100,1)+1),INDEX(X$3:X$100,MATCH(A65,X$3:X$100,1)):INDEX(X$3:X$100,MATCH(A65,X$3:X$100,1)+1))/1000000</f>
        <v>1952.014899</v>
      </c>
      <c r="X65">
        <f t="shared" si="5"/>
        <v>310</v>
      </c>
      <c r="Y65">
        <v>-310</v>
      </c>
      <c r="Z65">
        <v>862958082</v>
      </c>
      <c r="AA65" s="9">
        <f t="shared" si="11"/>
        <v>479.19598785250008</v>
      </c>
    </row>
    <row r="66" spans="1:27" x14ac:dyDescent="0.35">
      <c r="A66">
        <v>64</v>
      </c>
      <c r="B66" s="15">
        <f t="shared" si="4"/>
        <v>-64</v>
      </c>
      <c r="C66" s="15">
        <v>0</v>
      </c>
      <c r="D66" s="15">
        <v>0</v>
      </c>
      <c r="E66" s="9">
        <f t="shared" si="0"/>
        <v>23.980786939972472</v>
      </c>
      <c r="F66" s="9">
        <f t="shared" si="1"/>
        <v>2.8505431639430294</v>
      </c>
      <c r="G66" s="3">
        <v>1.0000000000000001E-30</v>
      </c>
      <c r="H66" s="9">
        <f t="shared" si="2"/>
        <v>111.42708238165481</v>
      </c>
      <c r="I66" s="9">
        <f t="shared" si="3"/>
        <v>8.8616346763955178</v>
      </c>
      <c r="J66" s="9">
        <v>1</v>
      </c>
      <c r="K66" s="3">
        <v>0</v>
      </c>
      <c r="L66" s="3">
        <v>0</v>
      </c>
      <c r="M66" s="3">
        <v>0</v>
      </c>
      <c r="N66" s="3">
        <v>0</v>
      </c>
      <c r="O66" s="3">
        <v>3.0000000000000001E-6</v>
      </c>
      <c r="P66" s="3">
        <v>5.0000000000000003E-10</v>
      </c>
      <c r="Q66" s="3"/>
      <c r="R66">
        <f>'Init cond'!E66*V66</f>
        <v>45041.632789385912</v>
      </c>
      <c r="S66">
        <f>'Init cond'!F66*V66</f>
        <v>2560.7085554516852</v>
      </c>
      <c r="T66" s="44">
        <f>'Init cond'!H66*V66</f>
        <v>217236.61673495293</v>
      </c>
      <c r="U66" s="44">
        <f>'Init cond'!I66*V66</f>
        <v>17344.931773344633</v>
      </c>
      <c r="V66" s="25">
        <f>FORECAST(A66,INDEX(Z$3:Z$100,MATCH(A66,X$3:X$100,1)):INDEX(Z$3:Z$100,MATCH(A66,X$3:X$100,1)+1),INDEX(X$3:X$100,MATCH(A66,X$3:X$100,1)):INDEX(X$3:X$100,MATCH(A66,X$3:X$100,1)+1))/1000000</f>
        <v>1947.2138399999999</v>
      </c>
      <c r="X66">
        <f t="shared" si="5"/>
        <v>315</v>
      </c>
      <c r="Y66">
        <v>-315</v>
      </c>
      <c r="Z66">
        <v>841663076</v>
      </c>
      <c r="AA66" s="9">
        <f>AA65+5*Z66/1000000000</f>
        <v>483.40430323250007</v>
      </c>
    </row>
    <row r="67" spans="1:27" x14ac:dyDescent="0.35">
      <c r="A67">
        <v>65</v>
      </c>
      <c r="B67" s="15">
        <f t="shared" si="4"/>
        <v>-65</v>
      </c>
      <c r="C67" s="15">
        <v>0</v>
      </c>
      <c r="D67" s="15">
        <v>0</v>
      </c>
      <c r="E67" s="9">
        <f t="shared" ref="E67:E130" si="12">W$5/W$2</f>
        <v>23.980786939972472</v>
      </c>
      <c r="F67" s="9">
        <f t="shared" ref="F67:F130" si="13">W$8/W$2</f>
        <v>2.8505431639430294</v>
      </c>
      <c r="G67" s="3">
        <v>1.0000000000000001E-30</v>
      </c>
      <c r="H67" s="9">
        <f t="shared" ref="H67:H130" si="14">W$11/W$2</f>
        <v>111.42708238165481</v>
      </c>
      <c r="I67" s="9">
        <f t="shared" ref="I67:I130" si="15">W$14/W$2</f>
        <v>8.8616346763955178</v>
      </c>
      <c r="J67" s="9">
        <v>1</v>
      </c>
      <c r="K67" s="3">
        <v>0</v>
      </c>
      <c r="L67" s="3">
        <v>0</v>
      </c>
      <c r="M67" s="3">
        <v>0</v>
      </c>
      <c r="N67" s="3">
        <v>0</v>
      </c>
      <c r="O67" s="3">
        <v>3.0000000000000001E-6</v>
      </c>
      <c r="P67" s="3">
        <v>5.0000000000000003E-10</v>
      </c>
      <c r="Q67" s="3"/>
      <c r="R67">
        <f>'Init cond'!E67*V67</f>
        <v>44902.266051663457</v>
      </c>
      <c r="S67">
        <f>'Init cond'!F67*V67</f>
        <v>2569.4692326064646</v>
      </c>
      <c r="T67" s="44">
        <f>'Init cond'!H67*V67</f>
        <v>216705.66277751618</v>
      </c>
      <c r="U67" s="44">
        <f>'Init cond'!I67*V67</f>
        <v>17301.560425961037</v>
      </c>
      <c r="V67" s="25">
        <f>FORECAST(A67,INDEX(Z$3:Z$100,MATCH(A67,X$3:X$100,1)):INDEX(Z$3:Z$100,MATCH(A67,X$3:X$100,1)+1),INDEX(X$3:X$100,MATCH(A67,X$3:X$100,1)):INDEX(X$3:X$100,MATCH(A67,X$3:X$100,1)+1))/1000000</f>
        <v>1942.412781</v>
      </c>
      <c r="X67">
        <f t="shared" si="5"/>
        <v>320</v>
      </c>
      <c r="Y67">
        <v>-320</v>
      </c>
      <c r="Z67">
        <v>817757921</v>
      </c>
      <c r="AA67" s="9">
        <f>AA66+5*Z67/1000000000</f>
        <v>487.49309283750006</v>
      </c>
    </row>
    <row r="68" spans="1:27" x14ac:dyDescent="0.35">
      <c r="A68">
        <v>66</v>
      </c>
      <c r="B68" s="15">
        <f t="shared" ref="B68:B131" si="16">-A68</f>
        <v>-66</v>
      </c>
      <c r="C68" s="15">
        <v>0</v>
      </c>
      <c r="D68" s="15">
        <v>0</v>
      </c>
      <c r="E68" s="9">
        <f t="shared" si="12"/>
        <v>23.980786939972472</v>
      </c>
      <c r="F68" s="9">
        <f t="shared" si="13"/>
        <v>2.8505431639430294</v>
      </c>
      <c r="G68" s="3">
        <v>1.0000000000000001E-30</v>
      </c>
      <c r="H68" s="9">
        <f t="shared" si="14"/>
        <v>111.42708238165481</v>
      </c>
      <c r="I68" s="9">
        <f t="shared" si="15"/>
        <v>8.8616346763955178</v>
      </c>
      <c r="J68" s="9">
        <v>1</v>
      </c>
      <c r="K68" s="3">
        <v>0</v>
      </c>
      <c r="L68" s="3">
        <v>0</v>
      </c>
      <c r="M68" s="3">
        <v>0</v>
      </c>
      <c r="N68" s="3">
        <v>0</v>
      </c>
      <c r="O68" s="3">
        <v>3.0000000000000001E-6</v>
      </c>
      <c r="P68" s="3">
        <v>5.0000000000000003E-10</v>
      </c>
      <c r="Q68" s="3"/>
      <c r="R68">
        <f>'Init cond'!E68*V68</f>
        <v>44764.153045187231</v>
      </c>
      <c r="S68">
        <f>'Init cond'!F68*V68</f>
        <v>2585.3275722352664</v>
      </c>
      <c r="T68" s="44">
        <f>'Init cond'!H68*V68</f>
        <v>216204.58046421403</v>
      </c>
      <c r="U68" s="44">
        <f>'Init cond'!I68*V68</f>
        <v>17261.47691920384</v>
      </c>
      <c r="V68" s="25">
        <f>FORECAST(A68,INDEX(Z$3:Z$100,MATCH(A68,X$3:X$100,1)):INDEX(Z$3:Z$100,MATCH(A68,X$3:X$100,1)+1),INDEX(X$3:X$100,MATCH(A68,X$3:X$100,1)):INDEX(X$3:X$100,MATCH(A68,X$3:X$100,1)+1))/1000000</f>
        <v>1937.9077569999999</v>
      </c>
      <c r="X68">
        <f t="shared" ref="X68:X100" si="17">-Y68</f>
        <v>325</v>
      </c>
      <c r="Y68">
        <v>-325</v>
      </c>
      <c r="Z68">
        <v>793111977</v>
      </c>
      <c r="AA68" s="9">
        <f>AA67+5*Z68/1000000000</f>
        <v>491.45865272250006</v>
      </c>
    </row>
    <row r="69" spans="1:27" x14ac:dyDescent="0.35">
      <c r="A69">
        <v>67</v>
      </c>
      <c r="B69" s="15">
        <f t="shared" si="16"/>
        <v>-67</v>
      </c>
      <c r="C69" s="15">
        <v>0</v>
      </c>
      <c r="D69" s="15">
        <v>0</v>
      </c>
      <c r="E69" s="9">
        <f t="shared" si="12"/>
        <v>23.980786939972472</v>
      </c>
      <c r="F69" s="9">
        <f t="shared" si="13"/>
        <v>2.8505431639430294</v>
      </c>
      <c r="G69" s="3">
        <v>1.0000000000000001E-30</v>
      </c>
      <c r="H69" s="9">
        <f t="shared" si="14"/>
        <v>111.42708238165481</v>
      </c>
      <c r="I69" s="9">
        <f t="shared" si="15"/>
        <v>8.8616346763955178</v>
      </c>
      <c r="J69" s="9">
        <v>1</v>
      </c>
      <c r="K69" s="3">
        <v>0</v>
      </c>
      <c r="L69" s="3">
        <v>0</v>
      </c>
      <c r="M69" s="3">
        <v>0</v>
      </c>
      <c r="N69" s="3">
        <v>0</v>
      </c>
      <c r="O69" s="3">
        <v>3.0000000000000001E-6</v>
      </c>
      <c r="P69" s="3">
        <v>5.0000000000000003E-10</v>
      </c>
      <c r="Q69" s="3"/>
      <c r="R69">
        <f>'Init cond'!E69*V69</f>
        <v>44635.90652791805</v>
      </c>
      <c r="S69">
        <f>'Init cond'!F69*V69</f>
        <v>2627.2397408537126</v>
      </c>
      <c r="T69" s="44">
        <f>'Init cond'!H69*V69</f>
        <v>215698.55541004619</v>
      </c>
      <c r="U69" s="44">
        <f>'Init cond'!I69*V69</f>
        <v>17222.414115060907</v>
      </c>
      <c r="V69" s="25">
        <f>FORECAST(A69,INDEX(Z$3:Z$100,MATCH(A69,X$3:X$100,1)):INDEX(Z$3:Z$100,MATCH(A69,X$3:X$100,1)+1),INDEX(X$3:X$100,MATCH(A69,X$3:X$100,1)):INDEX(X$3:X$100,MATCH(A69,X$3:X$100,1)+1))/1000000</f>
        <v>1933.4027329999999</v>
      </c>
      <c r="X69">
        <f t="shared" si="17"/>
        <v>330</v>
      </c>
      <c r="Y69">
        <v>-330</v>
      </c>
      <c r="Z69">
        <v>771764091</v>
      </c>
      <c r="AA69" s="9">
        <f>AA68+5*Z69/1000000000</f>
        <v>495.31747317750006</v>
      </c>
    </row>
    <row r="70" spans="1:27" x14ac:dyDescent="0.35">
      <c r="A70">
        <v>68</v>
      </c>
      <c r="B70" s="15">
        <f t="shared" si="16"/>
        <v>-68</v>
      </c>
      <c r="C70" s="15">
        <v>0</v>
      </c>
      <c r="D70" s="15">
        <v>0</v>
      </c>
      <c r="E70" s="9">
        <f t="shared" si="12"/>
        <v>23.980786939972472</v>
      </c>
      <c r="F70" s="9">
        <f t="shared" si="13"/>
        <v>2.8505431639430294</v>
      </c>
      <c r="G70" s="3">
        <v>1.0000000000000001E-30</v>
      </c>
      <c r="H70" s="9">
        <f t="shared" si="14"/>
        <v>111.42708238165481</v>
      </c>
      <c r="I70" s="9">
        <f t="shared" si="15"/>
        <v>8.8616346763955178</v>
      </c>
      <c r="J70" s="9">
        <v>1</v>
      </c>
      <c r="K70" s="3">
        <v>0</v>
      </c>
      <c r="L70" s="3">
        <v>0</v>
      </c>
      <c r="M70" s="3">
        <v>0</v>
      </c>
      <c r="N70" s="3">
        <v>0</v>
      </c>
      <c r="O70" s="3">
        <v>3.0000000000000001E-6</v>
      </c>
      <c r="P70" s="3">
        <v>5.0000000000000003E-10</v>
      </c>
      <c r="Q70" s="3"/>
      <c r="R70">
        <f>'Init cond'!E70*V70</f>
        <v>44538.278866728462</v>
      </c>
      <c r="S70">
        <f>'Init cond'!F70*V70</f>
        <v>2663.8630946739067</v>
      </c>
      <c r="T70" s="44">
        <f>'Init cond'!H70*V70</f>
        <v>215192.54628273088</v>
      </c>
      <c r="U70" s="44">
        <f>'Init cond'!I70*V70</f>
        <v>17183.346349281674</v>
      </c>
      <c r="V70" s="25">
        <f>FORECAST(A70,INDEX(Z$3:Z$100,MATCH(A70,X$3:X$100,1)):INDEX(Z$3:Z$100,MATCH(A70,X$3:X$100,1)+1),INDEX(X$3:X$100,MATCH(A70,X$3:X$100,1)):INDEX(X$3:X$100,MATCH(A70,X$3:X$100,1)+1))/1000000</f>
        <v>1928.8977090000001</v>
      </c>
      <c r="X70">
        <f t="shared" si="17"/>
        <v>335</v>
      </c>
      <c r="Y70">
        <v>-335</v>
      </c>
      <c r="Z70">
        <v>749366897</v>
      </c>
      <c r="AA70" s="9">
        <f>AA69+5*Z70/1000000000</f>
        <v>499.06430766250008</v>
      </c>
    </row>
    <row r="71" spans="1:27" x14ac:dyDescent="0.35">
      <c r="A71">
        <v>69</v>
      </c>
      <c r="B71" s="15">
        <f t="shared" si="16"/>
        <v>-69</v>
      </c>
      <c r="C71" s="15">
        <v>0</v>
      </c>
      <c r="D71" s="15">
        <v>0</v>
      </c>
      <c r="E71" s="9">
        <f t="shared" si="12"/>
        <v>23.980786939972472</v>
      </c>
      <c r="F71" s="9">
        <f t="shared" si="13"/>
        <v>2.8505431639430294</v>
      </c>
      <c r="G71" s="3">
        <v>1.0000000000000001E-30</v>
      </c>
      <c r="H71" s="9">
        <f t="shared" si="14"/>
        <v>111.42708238165481</v>
      </c>
      <c r="I71" s="9">
        <f t="shared" si="15"/>
        <v>8.8616346763955178</v>
      </c>
      <c r="J71" s="9">
        <v>1</v>
      </c>
      <c r="K71" s="3">
        <v>0</v>
      </c>
      <c r="L71" s="3">
        <v>0</v>
      </c>
      <c r="M71" s="3">
        <v>0</v>
      </c>
      <c r="N71" s="3">
        <v>0</v>
      </c>
      <c r="O71" s="3">
        <v>3.0000000000000001E-6</v>
      </c>
      <c r="P71" s="3">
        <v>5.0000000000000003E-10</v>
      </c>
      <c r="Q71" s="3"/>
      <c r="R71">
        <f>'Init cond'!E71*V71</f>
        <v>44424.29372800071</v>
      </c>
      <c r="S71">
        <f>'Init cond'!F71*V71</f>
        <v>2700.7829015509005</v>
      </c>
      <c r="T71" s="44">
        <f>'Init cond'!H71*V71</f>
        <v>214686.55308226804</v>
      </c>
      <c r="U71" s="44">
        <f>'Init cond'!I71*V71</f>
        <v>17144.273621866141</v>
      </c>
      <c r="V71" s="25">
        <f>FORECAST(A71,INDEX(Z$3:Z$100,MATCH(A71,X$3:X$100,1)):INDEX(Z$3:Z$100,MATCH(A71,X$3:X$100,1)+1),INDEX(X$3:X$100,MATCH(A71,X$3:X$100,1)):INDEX(X$3:X$100,MATCH(A71,X$3:X$100,1)+1))/1000000</f>
        <v>1924.392685</v>
      </c>
      <c r="X71">
        <f t="shared" si="17"/>
        <v>340</v>
      </c>
      <c r="Y71">
        <v>-340</v>
      </c>
      <c r="Z71">
        <v>717846522</v>
      </c>
      <c r="AA71" s="9">
        <f t="shared" ref="AA71:AA77" si="18">AA70+5*Z71/1000000000</f>
        <v>502.65354027250009</v>
      </c>
    </row>
    <row r="72" spans="1:27" x14ac:dyDescent="0.35">
      <c r="A72">
        <v>70</v>
      </c>
      <c r="B72" s="15">
        <f t="shared" si="16"/>
        <v>-70</v>
      </c>
      <c r="C72" s="15">
        <v>0</v>
      </c>
      <c r="D72" s="15">
        <v>0</v>
      </c>
      <c r="E72" s="9">
        <f t="shared" si="12"/>
        <v>23.980786939972472</v>
      </c>
      <c r="F72" s="9">
        <f t="shared" si="13"/>
        <v>2.8505431639430294</v>
      </c>
      <c r="G72" s="3">
        <v>1.0000000000000001E-30</v>
      </c>
      <c r="H72" s="9">
        <f t="shared" si="14"/>
        <v>111.42708238165481</v>
      </c>
      <c r="I72" s="9">
        <f t="shared" si="15"/>
        <v>8.8616346763955178</v>
      </c>
      <c r="J72" s="9">
        <v>1</v>
      </c>
      <c r="K72" s="3">
        <v>0</v>
      </c>
      <c r="L72" s="3">
        <v>0</v>
      </c>
      <c r="M72" s="3">
        <v>0</v>
      </c>
      <c r="N72" s="3">
        <v>0</v>
      </c>
      <c r="O72" s="3">
        <v>3.0000000000000001E-6</v>
      </c>
      <c r="P72" s="3">
        <v>5.0000000000000003E-10</v>
      </c>
      <c r="Q72" s="3"/>
      <c r="R72">
        <f>'Init cond'!E72*V72</f>
        <v>44310.710708429637</v>
      </c>
      <c r="S72">
        <f>'Init cond'!F72*V72</f>
        <v>2725.9133150451157</v>
      </c>
      <c r="T72" s="44">
        <f>'Init cond'!H72*V72</f>
        <v>214180.57580865777</v>
      </c>
      <c r="U72" s="44">
        <f>'Init cond'!I72*V72</f>
        <v>17105.195932814306</v>
      </c>
      <c r="V72" s="25">
        <f>FORECAST(A72,INDEX(Z$3:Z$100,MATCH(A72,X$3:X$100,1)):INDEX(Z$3:Z$100,MATCH(A72,X$3:X$100,1)+1),INDEX(X$3:X$100,MATCH(A72,X$3:X$100,1)):INDEX(X$3:X$100,MATCH(A72,X$3:X$100,1)+1))/1000000</f>
        <v>1919.887661</v>
      </c>
      <c r="X72">
        <f t="shared" si="17"/>
        <v>345</v>
      </c>
      <c r="Y72">
        <v>-345</v>
      </c>
      <c r="Z72">
        <v>674556613</v>
      </c>
      <c r="AA72" s="9">
        <f t="shared" si="18"/>
        <v>506.02632333750012</v>
      </c>
    </row>
    <row r="73" spans="1:27" x14ac:dyDescent="0.35">
      <c r="A73">
        <v>71</v>
      </c>
      <c r="B73" s="15">
        <f t="shared" si="16"/>
        <v>-71</v>
      </c>
      <c r="C73" s="15">
        <v>0</v>
      </c>
      <c r="D73" s="15">
        <v>0</v>
      </c>
      <c r="E73" s="9">
        <f t="shared" si="12"/>
        <v>23.980786939972472</v>
      </c>
      <c r="F73" s="9">
        <f t="shared" si="13"/>
        <v>2.8505431639430294</v>
      </c>
      <c r="G73" s="3">
        <v>1.0000000000000001E-30</v>
      </c>
      <c r="H73" s="9">
        <f t="shared" si="14"/>
        <v>111.42708238165481</v>
      </c>
      <c r="I73" s="9">
        <f t="shared" si="15"/>
        <v>8.8616346763955178</v>
      </c>
      <c r="J73" s="9">
        <v>1</v>
      </c>
      <c r="K73" s="3">
        <v>0</v>
      </c>
      <c r="L73" s="3">
        <v>0</v>
      </c>
      <c r="M73" s="3">
        <v>0</v>
      </c>
      <c r="N73" s="3">
        <v>0</v>
      </c>
      <c r="O73" s="3">
        <v>3.0000000000000001E-6</v>
      </c>
      <c r="P73" s="3">
        <v>5.0000000000000003E-10</v>
      </c>
      <c r="Q73" s="3"/>
      <c r="R73">
        <f>'Init cond'!E73*V73</f>
        <v>44204.7152358475</v>
      </c>
      <c r="S73">
        <f>'Init cond'!F73*V73</f>
        <v>2774.1195823024182</v>
      </c>
      <c r="T73" s="44">
        <f>'Init cond'!H73*V73</f>
        <v>213686.35105422861</v>
      </c>
      <c r="U73" s="44">
        <f>'Init cond'!I73*V73</f>
        <v>17067.05067946151</v>
      </c>
      <c r="V73" s="25">
        <f>FORECAST(A73,INDEX(Z$3:Z$100,MATCH(A73,X$3:X$100,1)):INDEX(Z$3:Z$100,MATCH(A73,X$3:X$100,1)+1),INDEX(X$3:X$100,MATCH(A73,X$3:X$100,1)):INDEX(X$3:X$100,MATCH(A73,X$3:X$100,1)+1))/1000000</f>
        <v>1915.487844</v>
      </c>
      <c r="X73">
        <f t="shared" si="17"/>
        <v>350</v>
      </c>
      <c r="Y73">
        <v>-350</v>
      </c>
      <c r="Z73">
        <v>648583763</v>
      </c>
      <c r="AA73" s="9">
        <f t="shared" si="18"/>
        <v>509.26924215250011</v>
      </c>
    </row>
    <row r="74" spans="1:27" x14ac:dyDescent="0.35">
      <c r="A74">
        <v>72</v>
      </c>
      <c r="B74" s="15">
        <f t="shared" si="16"/>
        <v>-72</v>
      </c>
      <c r="C74" s="15">
        <v>0</v>
      </c>
      <c r="D74" s="15">
        <v>0</v>
      </c>
      <c r="E74" s="9">
        <f t="shared" si="12"/>
        <v>23.980786939972472</v>
      </c>
      <c r="F74" s="9">
        <f t="shared" si="13"/>
        <v>2.8505431639430294</v>
      </c>
      <c r="G74" s="3">
        <v>1.0000000000000001E-30</v>
      </c>
      <c r="H74" s="9">
        <f t="shared" si="14"/>
        <v>111.42708238165481</v>
      </c>
      <c r="I74" s="9">
        <f t="shared" si="15"/>
        <v>8.8616346763955178</v>
      </c>
      <c r="J74" s="9">
        <v>1</v>
      </c>
      <c r="K74" s="3">
        <v>0</v>
      </c>
      <c r="L74" s="3">
        <v>0</v>
      </c>
      <c r="M74" s="3">
        <v>0</v>
      </c>
      <c r="N74" s="3">
        <v>0</v>
      </c>
      <c r="O74" s="3">
        <v>3.0000000000000001E-6</v>
      </c>
      <c r="P74" s="3">
        <v>5.0000000000000003E-10</v>
      </c>
      <c r="Q74" s="3"/>
      <c r="R74">
        <f>'Init cond'!E74*V74</f>
        <v>44100.852830201708</v>
      </c>
      <c r="S74">
        <f>'Init cond'!F74*V74</f>
        <v>2835.3228388324628</v>
      </c>
      <c r="T74" s="44">
        <f>'Init cond'!H74*V74</f>
        <v>213192.22886960156</v>
      </c>
      <c r="U74" s="44">
        <f>'Init cond'!I74*V74</f>
        <v>17028.632633689951</v>
      </c>
      <c r="V74" s="25">
        <f>FORECAST(A74,INDEX(Z$3:Z$100,MATCH(A74,X$3:X$100,1)):INDEX(Z$3:Z$100,MATCH(A74,X$3:X$100,1)+1),INDEX(X$3:X$100,MATCH(A74,X$3:X$100,1)):INDEX(X$3:X$100,MATCH(A74,X$3:X$100,1)+1))/1000000</f>
        <v>1911.088027</v>
      </c>
      <c r="X74">
        <f t="shared" si="17"/>
        <v>355</v>
      </c>
      <c r="Y74">
        <v>-355</v>
      </c>
      <c r="Z74">
        <v>622963212</v>
      </c>
      <c r="AA74" s="9">
        <f t="shared" si="18"/>
        <v>512.38405821250012</v>
      </c>
    </row>
    <row r="75" spans="1:27" x14ac:dyDescent="0.35">
      <c r="A75">
        <v>73</v>
      </c>
      <c r="B75" s="15">
        <f t="shared" si="16"/>
        <v>-73</v>
      </c>
      <c r="C75" s="15">
        <v>0</v>
      </c>
      <c r="D75" s="15">
        <v>0</v>
      </c>
      <c r="E75" s="9">
        <f t="shared" si="12"/>
        <v>23.980786939972472</v>
      </c>
      <c r="F75" s="9">
        <f t="shared" si="13"/>
        <v>2.8505431639430294</v>
      </c>
      <c r="G75" s="3">
        <v>1.0000000000000001E-30</v>
      </c>
      <c r="H75" s="9">
        <f t="shared" si="14"/>
        <v>111.42708238165481</v>
      </c>
      <c r="I75" s="9">
        <f t="shared" si="15"/>
        <v>8.8616346763955178</v>
      </c>
      <c r="J75" s="9">
        <v>1</v>
      </c>
      <c r="K75" s="3">
        <v>0</v>
      </c>
      <c r="L75" s="3">
        <v>0</v>
      </c>
      <c r="M75" s="3">
        <v>0</v>
      </c>
      <c r="N75" s="3">
        <v>0</v>
      </c>
      <c r="O75" s="3">
        <v>3.0000000000000001E-6</v>
      </c>
      <c r="P75" s="3">
        <v>5.0000000000000003E-10</v>
      </c>
      <c r="Q75" s="3"/>
      <c r="R75">
        <f>'Init cond'!E75*V75</f>
        <v>44000.675015589113</v>
      </c>
      <c r="S75">
        <f>'Init cond'!F75*V75</f>
        <v>2888.7960768675812</v>
      </c>
      <c r="T75" s="44">
        <f>'Init cond'!H75*V75</f>
        <v>212698.8858073749</v>
      </c>
      <c r="U75" s="44">
        <f>'Init cond'!I75*V75</f>
        <v>16987.858473935532</v>
      </c>
      <c r="V75" s="25">
        <f>FORECAST(A75,INDEX(Z$3:Z$100,MATCH(A75,X$3:X$100,1)):INDEX(Z$3:Z$100,MATCH(A75,X$3:X$100,1)+1),INDEX(X$3:X$100,MATCH(A75,X$3:X$100,1)):INDEX(X$3:X$100,MATCH(A75,X$3:X$100,1)+1))/1000000</f>
        <v>1906.68821</v>
      </c>
      <c r="X75">
        <f t="shared" si="17"/>
        <v>360</v>
      </c>
      <c r="Y75">
        <v>-360</v>
      </c>
      <c r="Z75">
        <v>592636928</v>
      </c>
      <c r="AA75" s="9">
        <f t="shared" si="18"/>
        <v>515.34724285250013</v>
      </c>
    </row>
    <row r="76" spans="1:27" x14ac:dyDescent="0.35">
      <c r="A76">
        <v>74</v>
      </c>
      <c r="B76" s="15">
        <f t="shared" si="16"/>
        <v>-74</v>
      </c>
      <c r="C76" s="15">
        <v>0</v>
      </c>
      <c r="D76" s="15">
        <v>0</v>
      </c>
      <c r="E76" s="9">
        <f t="shared" si="12"/>
        <v>23.980786939972472</v>
      </c>
      <c r="F76" s="9">
        <f t="shared" si="13"/>
        <v>2.8505431639430294</v>
      </c>
      <c r="G76" s="3">
        <v>1.0000000000000001E-30</v>
      </c>
      <c r="H76" s="9">
        <f t="shared" si="14"/>
        <v>111.42708238165481</v>
      </c>
      <c r="I76" s="9">
        <f t="shared" si="15"/>
        <v>8.8616346763955178</v>
      </c>
      <c r="J76" s="9">
        <v>1</v>
      </c>
      <c r="K76" s="3">
        <v>0</v>
      </c>
      <c r="L76" s="3">
        <v>0</v>
      </c>
      <c r="M76" s="3">
        <v>0</v>
      </c>
      <c r="N76" s="3">
        <v>0</v>
      </c>
      <c r="O76" s="3">
        <v>3.0000000000000001E-6</v>
      </c>
      <c r="P76" s="3">
        <v>5.0000000000000003E-10</v>
      </c>
      <c r="Q76" s="3"/>
      <c r="R76">
        <f>'Init cond'!E76*V76</f>
        <v>43900.521808530109</v>
      </c>
      <c r="S76">
        <f>'Init cond'!F76*V76</f>
        <v>2949.1541319381222</v>
      </c>
      <c r="T76" s="44">
        <f>'Init cond'!H76*V76</f>
        <v>212205.55437357503</v>
      </c>
      <c r="U76" s="44">
        <f>'Init cond'!I76*V76</f>
        <v>16947.091559306853</v>
      </c>
      <c r="V76" s="25">
        <f>FORECAST(A76,INDEX(Z$3:Z$100,MATCH(A76,X$3:X$100,1)):INDEX(Z$3:Z$100,MATCH(A76,X$3:X$100,1)+1),INDEX(X$3:X$100,MATCH(A76,X$3:X$100,1)):INDEX(X$3:X$100,MATCH(A76,X$3:X$100,1)+1))/1000000</f>
        <v>1902.288393</v>
      </c>
      <c r="X76">
        <f t="shared" si="17"/>
        <v>365</v>
      </c>
      <c r="Y76">
        <v>-365</v>
      </c>
      <c r="Z76">
        <v>553582219</v>
      </c>
      <c r="AA76" s="9">
        <f t="shared" si="18"/>
        <v>518.11515394750018</v>
      </c>
    </row>
    <row r="77" spans="1:27" x14ac:dyDescent="0.35">
      <c r="A77">
        <v>75</v>
      </c>
      <c r="B77" s="15">
        <f t="shared" si="16"/>
        <v>-75</v>
      </c>
      <c r="C77" s="15">
        <v>0</v>
      </c>
      <c r="D77" s="15">
        <v>0</v>
      </c>
      <c r="E77" s="9">
        <f t="shared" si="12"/>
        <v>23.980786939972472</v>
      </c>
      <c r="F77" s="9">
        <f t="shared" si="13"/>
        <v>2.8505431639430294</v>
      </c>
      <c r="G77" s="3">
        <v>1.0000000000000001E-30</v>
      </c>
      <c r="H77" s="9">
        <f t="shared" si="14"/>
        <v>111.42708238165481</v>
      </c>
      <c r="I77" s="9">
        <f t="shared" si="15"/>
        <v>8.8616346763955178</v>
      </c>
      <c r="J77" s="9">
        <v>1</v>
      </c>
      <c r="K77" s="3">
        <v>0</v>
      </c>
      <c r="L77" s="3">
        <v>0</v>
      </c>
      <c r="M77" s="3">
        <v>0</v>
      </c>
      <c r="N77" s="3">
        <v>0</v>
      </c>
      <c r="O77" s="3">
        <v>3.0000000000000001E-6</v>
      </c>
      <c r="P77" s="3">
        <v>5.0000000000000003E-10</v>
      </c>
      <c r="Q77" s="3"/>
      <c r="R77">
        <f>'Init cond'!E77*V77</f>
        <v>43804.769431091416</v>
      </c>
      <c r="S77">
        <f>'Init cond'!F77*V77</f>
        <v>2996.8869047755411</v>
      </c>
      <c r="T77" s="44">
        <f>'Init cond'!H77*V77</f>
        <v>211712.23456820197</v>
      </c>
      <c r="U77" s="44">
        <f>'Init cond'!I77*V77</f>
        <v>16906.331889803911</v>
      </c>
      <c r="V77" s="25">
        <f>FORECAST(A77,INDEX(Z$3:Z$100,MATCH(A77,X$3:X$100,1)):INDEX(Z$3:Z$100,MATCH(A77,X$3:X$100,1)+1),INDEX(X$3:X$100,MATCH(A77,X$3:X$100,1)):INDEX(X$3:X$100,MATCH(A77,X$3:X$100,1)+1))/1000000</f>
        <v>1897.8885760000001</v>
      </c>
      <c r="X77">
        <f t="shared" si="17"/>
        <v>370</v>
      </c>
      <c r="Y77">
        <v>-370</v>
      </c>
      <c r="Z77">
        <v>519631614</v>
      </c>
      <c r="AA77" s="9">
        <f t="shared" si="18"/>
        <v>520.71331201750013</v>
      </c>
    </row>
    <row r="78" spans="1:27" x14ac:dyDescent="0.35">
      <c r="A78">
        <v>76</v>
      </c>
      <c r="B78" s="15">
        <f t="shared" si="16"/>
        <v>-76</v>
      </c>
      <c r="C78" s="15">
        <v>0</v>
      </c>
      <c r="D78" s="15">
        <v>0</v>
      </c>
      <c r="E78" s="9">
        <f t="shared" si="12"/>
        <v>23.980786939972472</v>
      </c>
      <c r="F78" s="9">
        <f t="shared" si="13"/>
        <v>2.8505431639430294</v>
      </c>
      <c r="G78" s="3">
        <v>1.0000000000000001E-30</v>
      </c>
      <c r="H78" s="9">
        <f t="shared" si="14"/>
        <v>111.42708238165481</v>
      </c>
      <c r="I78" s="9">
        <f t="shared" si="15"/>
        <v>8.8616346763955178</v>
      </c>
      <c r="J78" s="9">
        <v>1</v>
      </c>
      <c r="K78" s="3">
        <v>0</v>
      </c>
      <c r="L78" s="3">
        <v>0</v>
      </c>
      <c r="M78" s="3">
        <v>0</v>
      </c>
      <c r="N78" s="3">
        <v>0</v>
      </c>
      <c r="O78" s="3">
        <v>3.0000000000000001E-6</v>
      </c>
      <c r="P78" s="3">
        <v>5.0000000000000003E-10</v>
      </c>
      <c r="Q78" s="3"/>
      <c r="R78">
        <f>'Init cond'!E78*V78</f>
        <v>43696.103857426089</v>
      </c>
      <c r="S78">
        <f>'Init cond'!F78*V78</f>
        <v>3050.0986509446038</v>
      </c>
      <c r="T78" s="44">
        <f>'Init cond'!H78*V78</f>
        <v>211179.19513352792</v>
      </c>
      <c r="U78" s="44">
        <f>'Init cond'!I78*V78</f>
        <v>16862.406971863184</v>
      </c>
      <c r="V78" s="25">
        <f>FORECAST(A78,INDEX(Z$3:Z$100,MATCH(A78,X$3:X$100,1)):INDEX(Z$3:Z$100,MATCH(A78,X$3:X$100,1)+1),INDEX(X$3:X$100,MATCH(A78,X$3:X$100,1)):INDEX(X$3:X$100,MATCH(A78,X$3:X$100,1)+1))/1000000</f>
        <v>1893.1325850000001</v>
      </c>
      <c r="X78">
        <f t="shared" si="17"/>
        <v>375</v>
      </c>
      <c r="Y78">
        <v>-375</v>
      </c>
      <c r="Z78">
        <v>489040994</v>
      </c>
      <c r="AA78" s="9">
        <f>AA77+5*Z78/1000000000</f>
        <v>523.15851698750009</v>
      </c>
    </row>
    <row r="79" spans="1:27" x14ac:dyDescent="0.35">
      <c r="A79">
        <v>77</v>
      </c>
      <c r="B79" s="15">
        <f t="shared" si="16"/>
        <v>-77</v>
      </c>
      <c r="C79" s="15">
        <v>0</v>
      </c>
      <c r="D79" s="15">
        <v>0</v>
      </c>
      <c r="E79" s="9">
        <f t="shared" si="12"/>
        <v>23.980786939972472</v>
      </c>
      <c r="F79" s="9">
        <f t="shared" si="13"/>
        <v>2.8505431639430294</v>
      </c>
      <c r="G79" s="3">
        <v>1.0000000000000001E-30</v>
      </c>
      <c r="H79" s="9">
        <f t="shared" si="14"/>
        <v>111.42708238165481</v>
      </c>
      <c r="I79" s="9">
        <f t="shared" si="15"/>
        <v>8.8616346763955178</v>
      </c>
      <c r="J79" s="9">
        <v>1</v>
      </c>
      <c r="K79" s="3">
        <v>0</v>
      </c>
      <c r="L79" s="3">
        <v>0</v>
      </c>
      <c r="M79" s="3">
        <v>0</v>
      </c>
      <c r="N79" s="3">
        <v>0</v>
      </c>
      <c r="O79" s="3">
        <v>3.0000000000000001E-6</v>
      </c>
      <c r="P79" s="3">
        <v>5.0000000000000003E-10</v>
      </c>
      <c r="Q79" s="3"/>
      <c r="R79">
        <f>'Init cond'!E79*V79</f>
        <v>43590.063610658515</v>
      </c>
      <c r="S79">
        <f>'Init cond'!F79*V79</f>
        <v>3109.2182972105902</v>
      </c>
      <c r="T79" s="44">
        <f>'Init cond'!H79*V79</f>
        <v>210646.16826862516</v>
      </c>
      <c r="U79" s="44">
        <f>'Init cond'!I79*V79</f>
        <v>16818.489885555638</v>
      </c>
      <c r="V79" s="25">
        <f>FORECAST(A79,INDEX(Z$3:Z$100,MATCH(A79,X$3:X$100,1)):INDEX(Z$3:Z$100,MATCH(A79,X$3:X$100,1)+1),INDEX(X$3:X$100,MATCH(A79,X$3:X$100,1)):INDEX(X$3:X$100,MATCH(A79,X$3:X$100,1)+1))/1000000</f>
        <v>1888.3765940000001</v>
      </c>
      <c r="X79">
        <f t="shared" si="17"/>
        <v>380</v>
      </c>
      <c r="Y79">
        <v>-380</v>
      </c>
      <c r="Z79">
        <v>459634130</v>
      </c>
      <c r="AA79" s="9">
        <f>AA78+5*Z79/1000000000</f>
        <v>525.45668763750007</v>
      </c>
    </row>
    <row r="80" spans="1:27" x14ac:dyDescent="0.35">
      <c r="A80">
        <v>78</v>
      </c>
      <c r="B80" s="15">
        <f t="shared" si="16"/>
        <v>-78</v>
      </c>
      <c r="C80" s="15">
        <v>0</v>
      </c>
      <c r="D80" s="15">
        <v>0</v>
      </c>
      <c r="E80" s="9">
        <f t="shared" si="12"/>
        <v>23.980786939972472</v>
      </c>
      <c r="F80" s="9">
        <f t="shared" si="13"/>
        <v>2.8505431639430294</v>
      </c>
      <c r="G80" s="3">
        <v>1.0000000000000001E-30</v>
      </c>
      <c r="H80" s="9">
        <f t="shared" si="14"/>
        <v>111.42708238165481</v>
      </c>
      <c r="I80" s="9">
        <f t="shared" si="15"/>
        <v>8.8616346763955178</v>
      </c>
      <c r="J80" s="9">
        <v>1</v>
      </c>
      <c r="K80" s="3">
        <v>0</v>
      </c>
      <c r="L80" s="3">
        <v>0</v>
      </c>
      <c r="M80" s="3">
        <v>0</v>
      </c>
      <c r="N80" s="3">
        <v>0</v>
      </c>
      <c r="O80" s="3">
        <v>3.0000000000000001E-6</v>
      </c>
      <c r="P80" s="3">
        <v>5.0000000000000003E-10</v>
      </c>
      <c r="Q80" s="3"/>
      <c r="R80">
        <f>'Init cond'!E80*V80</f>
        <v>43486.452618777519</v>
      </c>
      <c r="S80">
        <f>'Init cond'!F80*V80</f>
        <v>3166.0565803543332</v>
      </c>
      <c r="T80" s="44">
        <f>'Init cond'!H80*V80</f>
        <v>210113.15397349361</v>
      </c>
      <c r="U80" s="44">
        <f>'Init cond'!I80*V80</f>
        <v>16774.580630881272</v>
      </c>
      <c r="V80" s="25">
        <f>FORECAST(A80,INDEX(Z$3:Z$100,MATCH(A80,X$3:X$100,1)):INDEX(Z$3:Z$100,MATCH(A80,X$3:X$100,1)+1),INDEX(X$3:X$100,MATCH(A80,X$3:X$100,1)):INDEX(X$3:X$100,MATCH(A80,X$3:X$100,1)+1))/1000000</f>
        <v>1883.6206030000001</v>
      </c>
      <c r="X80">
        <f t="shared" si="17"/>
        <v>385</v>
      </c>
      <c r="Y80">
        <v>-385</v>
      </c>
      <c r="Z80">
        <v>428886636</v>
      </c>
      <c r="AA80" s="9">
        <f>AA79+5*Z80/1000000000</f>
        <v>527.60112081750003</v>
      </c>
    </row>
    <row r="81" spans="1:27" x14ac:dyDescent="0.35">
      <c r="A81">
        <v>79</v>
      </c>
      <c r="B81" s="15">
        <f t="shared" si="16"/>
        <v>-79</v>
      </c>
      <c r="C81" s="15">
        <v>0</v>
      </c>
      <c r="D81" s="15">
        <v>0</v>
      </c>
      <c r="E81" s="9">
        <f t="shared" si="12"/>
        <v>23.980786939972472</v>
      </c>
      <c r="F81" s="9">
        <f t="shared" si="13"/>
        <v>2.8505431639430294</v>
      </c>
      <c r="G81" s="3">
        <v>1.0000000000000001E-30</v>
      </c>
      <c r="H81" s="9">
        <f t="shared" si="14"/>
        <v>111.42708238165481</v>
      </c>
      <c r="I81" s="9">
        <f t="shared" si="15"/>
        <v>8.8616346763955178</v>
      </c>
      <c r="J81" s="9">
        <v>1</v>
      </c>
      <c r="K81" s="3">
        <v>0</v>
      </c>
      <c r="L81" s="3">
        <v>0</v>
      </c>
      <c r="M81" s="3">
        <v>0</v>
      </c>
      <c r="N81" s="3">
        <v>0</v>
      </c>
      <c r="O81" s="3">
        <v>3.0000000000000001E-6</v>
      </c>
      <c r="P81" s="3">
        <v>5.0000000000000003E-10</v>
      </c>
      <c r="Q81" s="3"/>
      <c r="R81">
        <f>'Init cond'!E81*V81</f>
        <v>43373.954105332021</v>
      </c>
      <c r="S81">
        <f>'Init cond'!F81*V81</f>
        <v>3210.7853329372424</v>
      </c>
      <c r="T81" s="44">
        <f>'Init cond'!H81*V81</f>
        <v>209580.15224813335</v>
      </c>
      <c r="U81" s="44">
        <f>'Init cond'!I81*V81</f>
        <v>16730.679207840083</v>
      </c>
      <c r="V81" s="25">
        <f>FORECAST(A81,INDEX(Z$3:Z$100,MATCH(A81,X$3:X$100,1)):INDEX(Z$3:Z$100,MATCH(A81,X$3:X$100,1)+1),INDEX(X$3:X$100,MATCH(A81,X$3:X$100,1)):INDEX(X$3:X$100,MATCH(A81,X$3:X$100,1)+1))/1000000</f>
        <v>1878.8646120000001</v>
      </c>
      <c r="X81">
        <f t="shared" si="17"/>
        <v>390</v>
      </c>
      <c r="Y81">
        <v>-390</v>
      </c>
      <c r="Z81">
        <v>408869978</v>
      </c>
      <c r="AA81" s="9">
        <f>AA80+5*Z81/1000000000</f>
        <v>529.64547070750007</v>
      </c>
    </row>
    <row r="82" spans="1:27" x14ac:dyDescent="0.35">
      <c r="A82">
        <v>80</v>
      </c>
      <c r="B82" s="15">
        <f t="shared" si="16"/>
        <v>-80</v>
      </c>
      <c r="C82" s="15">
        <v>0</v>
      </c>
      <c r="D82" s="15">
        <v>0</v>
      </c>
      <c r="E82" s="9">
        <f t="shared" si="12"/>
        <v>23.980786939972472</v>
      </c>
      <c r="F82" s="9">
        <f t="shared" si="13"/>
        <v>2.8505431639430294</v>
      </c>
      <c r="G82" s="3">
        <v>1.0000000000000001E-30</v>
      </c>
      <c r="H82" s="9">
        <f t="shared" si="14"/>
        <v>111.42708238165481</v>
      </c>
      <c r="I82" s="9">
        <f t="shared" si="15"/>
        <v>8.8616346763955178</v>
      </c>
      <c r="J82" s="9">
        <v>1</v>
      </c>
      <c r="K82" s="3">
        <v>0</v>
      </c>
      <c r="L82" s="3">
        <v>0</v>
      </c>
      <c r="M82" s="3">
        <v>0</v>
      </c>
      <c r="N82" s="3">
        <v>0</v>
      </c>
      <c r="O82" s="3">
        <v>3.0000000000000001E-6</v>
      </c>
      <c r="P82" s="3">
        <v>5.0000000000000003E-10</v>
      </c>
      <c r="Q82" s="3"/>
      <c r="R82">
        <f>'Init cond'!E82*V82</f>
        <v>43264.308603947029</v>
      </c>
      <c r="S82">
        <f>'Init cond'!F82*V82</f>
        <v>3267.3675074216535</v>
      </c>
      <c r="T82" s="44">
        <f>'Init cond'!H82*V82</f>
        <v>209047.16309254433</v>
      </c>
      <c r="U82" s="44">
        <f>'Init cond'!I82*V82</f>
        <v>16686.785616432073</v>
      </c>
      <c r="V82" s="25">
        <f>FORECAST(A82,INDEX(Z$3:Z$100,MATCH(A82,X$3:X$100,1)):INDEX(Z$3:Z$100,MATCH(A82,X$3:X$100,1)+1),INDEX(X$3:X$100,MATCH(A82,X$3:X$100,1)):INDEX(X$3:X$100,MATCH(A82,X$3:X$100,1)+1))/1000000</f>
        <v>1874.1086210000001</v>
      </c>
      <c r="X82">
        <f t="shared" si="17"/>
        <v>395</v>
      </c>
      <c r="Y82">
        <v>-395</v>
      </c>
      <c r="Z82">
        <v>387298239</v>
      </c>
      <c r="AA82" s="9">
        <f t="shared" ref="AA82:AA86" si="19">AA81+5*Z82/1000000000</f>
        <v>531.5819619025001</v>
      </c>
    </row>
    <row r="83" spans="1:27" x14ac:dyDescent="0.35">
      <c r="A83">
        <v>81</v>
      </c>
      <c r="B83" s="15">
        <f t="shared" si="16"/>
        <v>-81</v>
      </c>
      <c r="C83" s="15">
        <v>0</v>
      </c>
      <c r="D83" s="15">
        <v>0</v>
      </c>
      <c r="E83" s="9">
        <f t="shared" si="12"/>
        <v>23.980786939972472</v>
      </c>
      <c r="F83" s="9">
        <f t="shared" si="13"/>
        <v>2.8505431639430294</v>
      </c>
      <c r="G83" s="3">
        <v>1.0000000000000001E-30</v>
      </c>
      <c r="H83" s="9">
        <f t="shared" si="14"/>
        <v>111.42708238165481</v>
      </c>
      <c r="I83" s="9">
        <f t="shared" si="15"/>
        <v>8.8616346763955178</v>
      </c>
      <c r="J83" s="9">
        <v>1</v>
      </c>
      <c r="K83" s="3">
        <v>0</v>
      </c>
      <c r="L83" s="3">
        <v>0</v>
      </c>
      <c r="M83" s="3">
        <v>0</v>
      </c>
      <c r="N83" s="3">
        <v>0</v>
      </c>
      <c r="O83" s="3">
        <v>3.0000000000000001E-6</v>
      </c>
      <c r="P83" s="3">
        <v>5.0000000000000003E-10</v>
      </c>
      <c r="Q83" s="3"/>
      <c r="R83">
        <f>'Init cond'!E83*V83</f>
        <v>43154.166497655155</v>
      </c>
      <c r="S83">
        <f>'Init cond'!F83*V83</f>
        <v>3313.69316383162</v>
      </c>
      <c r="T83" s="44">
        <f>'Init cond'!H83*V83</f>
        <v>208504.11680420331</v>
      </c>
      <c r="U83" s="44">
        <f>'Init cond'!I83*V83</f>
        <v>16642.286137107185</v>
      </c>
      <c r="V83" s="25">
        <f>FORECAST(A83,INDEX(Z$3:Z$100,MATCH(A83,X$3:X$100,1)):INDEX(Z$3:Z$100,MATCH(A83,X$3:X$100,1)+1),INDEX(X$3:X$100,MATCH(A83,X$3:X$100,1)):INDEX(X$3:X$100,MATCH(A83,X$3:X$100,1)+1))/1000000</f>
        <v>1869.2684484000001</v>
      </c>
      <c r="X83">
        <f t="shared" si="17"/>
        <v>400</v>
      </c>
      <c r="Y83">
        <v>-400</v>
      </c>
      <c r="Z83">
        <v>365054367</v>
      </c>
      <c r="AA83" s="9">
        <f t="shared" si="19"/>
        <v>533.40723373750006</v>
      </c>
    </row>
    <row r="84" spans="1:27" x14ac:dyDescent="0.35">
      <c r="A84">
        <v>82</v>
      </c>
      <c r="B84" s="15">
        <f t="shared" si="16"/>
        <v>-82</v>
      </c>
      <c r="C84" s="15">
        <v>0</v>
      </c>
      <c r="D84" s="15">
        <v>0</v>
      </c>
      <c r="E84" s="9">
        <f t="shared" si="12"/>
        <v>23.980786939972472</v>
      </c>
      <c r="F84" s="9">
        <f t="shared" si="13"/>
        <v>2.8505431639430294</v>
      </c>
      <c r="G84" s="3">
        <v>1.0000000000000001E-30</v>
      </c>
      <c r="H84" s="9">
        <f t="shared" si="14"/>
        <v>111.42708238165481</v>
      </c>
      <c r="I84" s="9">
        <f t="shared" si="15"/>
        <v>8.8616346763955178</v>
      </c>
      <c r="J84" s="9">
        <v>1</v>
      </c>
      <c r="K84" s="3">
        <v>0</v>
      </c>
      <c r="L84" s="3">
        <v>0</v>
      </c>
      <c r="M84" s="3">
        <v>0</v>
      </c>
      <c r="N84" s="3">
        <v>0</v>
      </c>
      <c r="O84" s="3">
        <v>3.0000000000000001E-6</v>
      </c>
      <c r="P84" s="3">
        <v>5.0000000000000003E-10</v>
      </c>
      <c r="Q84" s="3"/>
      <c r="R84">
        <f>'Init cond'!E84*V84</f>
        <v>43044.039718465683</v>
      </c>
      <c r="S84">
        <f>'Init cond'!F84*V84</f>
        <v>3379.4809038049884</v>
      </c>
      <c r="T84" s="44">
        <f>'Init cond'!H84*V84</f>
        <v>207960.78769778486</v>
      </c>
      <c r="U84" s="44">
        <f>'Init cond'!I84*V84</f>
        <v>16597.85366037416</v>
      </c>
      <c r="V84" s="25">
        <f>FORECAST(A84,INDEX(Z$3:Z$100,MATCH(A84,X$3:X$100,1)):INDEX(Z$3:Z$100,MATCH(A84,X$3:X$100,1)+1),INDEX(X$3:X$100,MATCH(A84,X$3:X$100,1)):INDEX(X$3:X$100,MATCH(A84,X$3:X$100,1)+1))/1000000</f>
        <v>1864.4282757999999</v>
      </c>
      <c r="X84">
        <f t="shared" si="17"/>
        <v>405</v>
      </c>
      <c r="Y84">
        <v>-405</v>
      </c>
      <c r="Z84">
        <v>333963170</v>
      </c>
      <c r="AA84" s="9">
        <f t="shared" si="19"/>
        <v>535.07704958750003</v>
      </c>
    </row>
    <row r="85" spans="1:27" x14ac:dyDescent="0.35">
      <c r="A85">
        <v>83</v>
      </c>
      <c r="B85" s="15">
        <f t="shared" si="16"/>
        <v>-83</v>
      </c>
      <c r="C85" s="15">
        <v>0</v>
      </c>
      <c r="D85" s="15">
        <v>0</v>
      </c>
      <c r="E85" s="9">
        <f t="shared" si="12"/>
        <v>23.980786939972472</v>
      </c>
      <c r="F85" s="9">
        <f t="shared" si="13"/>
        <v>2.8505431639430294</v>
      </c>
      <c r="G85" s="3">
        <v>1.0000000000000001E-30</v>
      </c>
      <c r="H85" s="9">
        <f t="shared" si="14"/>
        <v>111.42708238165481</v>
      </c>
      <c r="I85" s="9">
        <f t="shared" si="15"/>
        <v>8.8616346763955178</v>
      </c>
      <c r="J85" s="9">
        <v>1</v>
      </c>
      <c r="K85" s="3">
        <v>0</v>
      </c>
      <c r="L85" s="3">
        <v>0</v>
      </c>
      <c r="M85" s="3">
        <v>0</v>
      </c>
      <c r="N85" s="3">
        <v>0</v>
      </c>
      <c r="O85" s="3">
        <v>3.0000000000000001E-6</v>
      </c>
      <c r="P85" s="3">
        <v>5.0000000000000003E-10</v>
      </c>
      <c r="Q85" s="3"/>
      <c r="R85">
        <f>'Init cond'!E85*V85</f>
        <v>42933.645983178831</v>
      </c>
      <c r="S85">
        <f>'Init cond'!F85*V85</f>
        <v>3442.7401042549586</v>
      </c>
      <c r="T85" s="44">
        <f>'Init cond'!H85*V85</f>
        <v>207417.4764571636</v>
      </c>
      <c r="U85" s="44">
        <f>'Init cond'!I85*V85</f>
        <v>16553.428140727257</v>
      </c>
      <c r="V85" s="25">
        <f>FORECAST(A85,INDEX(Z$3:Z$100,MATCH(A85,X$3:X$100,1)):INDEX(Z$3:Z$100,MATCH(A85,X$3:X$100,1)+1),INDEX(X$3:X$100,MATCH(A85,X$3:X$100,1)):INDEX(X$3:X$100,MATCH(A85,X$3:X$100,1)+1))/1000000</f>
        <v>1859.5881032</v>
      </c>
      <c r="X85">
        <f t="shared" si="17"/>
        <v>410</v>
      </c>
      <c r="Y85">
        <v>-410</v>
      </c>
      <c r="Z85">
        <v>314258352</v>
      </c>
      <c r="AA85" s="9">
        <f t="shared" si="19"/>
        <v>536.64834134750004</v>
      </c>
    </row>
    <row r="86" spans="1:27" x14ac:dyDescent="0.35">
      <c r="A86">
        <v>84</v>
      </c>
      <c r="B86" s="15">
        <f t="shared" si="16"/>
        <v>-84</v>
      </c>
      <c r="C86" s="15">
        <v>0</v>
      </c>
      <c r="D86" s="15">
        <v>0</v>
      </c>
      <c r="E86" s="9">
        <f t="shared" si="12"/>
        <v>23.980786939972472</v>
      </c>
      <c r="F86" s="9">
        <f t="shared" si="13"/>
        <v>2.8505431639430294</v>
      </c>
      <c r="G86" s="3">
        <v>1.0000000000000001E-30</v>
      </c>
      <c r="H86" s="9">
        <f t="shared" si="14"/>
        <v>111.42708238165481</v>
      </c>
      <c r="I86" s="9">
        <f t="shared" si="15"/>
        <v>8.8616346763955178</v>
      </c>
      <c r="J86" s="9">
        <v>1</v>
      </c>
      <c r="K86" s="3">
        <v>0</v>
      </c>
      <c r="L86" s="3">
        <v>0</v>
      </c>
      <c r="M86" s="3">
        <v>0</v>
      </c>
      <c r="N86" s="3">
        <v>0</v>
      </c>
      <c r="O86" s="3">
        <v>3.0000000000000001E-6</v>
      </c>
      <c r="P86" s="3">
        <v>5.0000000000000003E-10</v>
      </c>
      <c r="Q86" s="3"/>
      <c r="R86">
        <f>'Init cond'!E86*V86</f>
        <v>42826.043694344982</v>
      </c>
      <c r="S86">
        <f>'Init cond'!F86*V86</f>
        <v>3492.1451357697815</v>
      </c>
      <c r="T86" s="44">
        <f>'Init cond'!H86*V86</f>
        <v>206874.18308233956</v>
      </c>
      <c r="U86" s="44">
        <f>'Init cond'!I86*V86</f>
        <v>16509.009578166482</v>
      </c>
      <c r="V86" s="25">
        <f>FORECAST(A86,INDEX(Z$3:Z$100,MATCH(A86,X$3:X$100,1)):INDEX(Z$3:Z$100,MATCH(A86,X$3:X$100,1)+1),INDEX(X$3:X$100,MATCH(A86,X$3:X$100,1)):INDEX(X$3:X$100,MATCH(A86,X$3:X$100,1)+1))/1000000</f>
        <v>1854.7479306</v>
      </c>
      <c r="X86">
        <f t="shared" si="17"/>
        <v>415</v>
      </c>
      <c r="Y86">
        <v>-415</v>
      </c>
      <c r="Z86">
        <v>296903744</v>
      </c>
      <c r="AA86" s="9">
        <f t="shared" si="19"/>
        <v>538.13286006750002</v>
      </c>
    </row>
    <row r="87" spans="1:27" x14ac:dyDescent="0.35">
      <c r="A87">
        <v>85</v>
      </c>
      <c r="B87" s="15">
        <f t="shared" si="16"/>
        <v>-85</v>
      </c>
      <c r="C87" s="15">
        <v>0</v>
      </c>
      <c r="D87" s="15">
        <v>0</v>
      </c>
      <c r="E87" s="9">
        <f t="shared" si="12"/>
        <v>23.980786939972472</v>
      </c>
      <c r="F87" s="9">
        <f t="shared" si="13"/>
        <v>2.8505431639430294</v>
      </c>
      <c r="G87" s="3">
        <v>1.0000000000000001E-30</v>
      </c>
      <c r="H87" s="9">
        <f t="shared" si="14"/>
        <v>111.42708238165481</v>
      </c>
      <c r="I87" s="9">
        <f t="shared" si="15"/>
        <v>8.8616346763955178</v>
      </c>
      <c r="J87" s="9">
        <v>1</v>
      </c>
      <c r="K87" s="3">
        <v>0</v>
      </c>
      <c r="L87" s="3">
        <v>0</v>
      </c>
      <c r="M87" s="3">
        <v>0</v>
      </c>
      <c r="N87" s="3">
        <v>0</v>
      </c>
      <c r="O87" s="3">
        <v>3.0000000000000001E-6</v>
      </c>
      <c r="P87" s="3">
        <v>5.0000000000000003E-10</v>
      </c>
      <c r="Q87" s="3"/>
      <c r="R87">
        <f>'Init cond'!E87*V87</f>
        <v>42714.390388709951</v>
      </c>
      <c r="S87">
        <f>'Init cond'!F87*V87</f>
        <v>3528.8334514506178</v>
      </c>
      <c r="T87" s="44">
        <f>'Init cond'!H87*V87</f>
        <v>206330.90757331267</v>
      </c>
      <c r="U87" s="44">
        <f>'Init cond'!I87*V87</f>
        <v>16464.597972691827</v>
      </c>
      <c r="V87" s="25">
        <f>FORECAST(A87,INDEX(Z$3:Z$100,MATCH(A87,X$3:X$100,1)):INDEX(Z$3:Z$100,MATCH(A87,X$3:X$100,1)+1),INDEX(X$3:X$100,MATCH(A87,X$3:X$100,1)):INDEX(X$3:X$100,MATCH(A87,X$3:X$100,1)+1))/1000000</f>
        <v>1849.9077580000001</v>
      </c>
      <c r="X87">
        <f t="shared" si="17"/>
        <v>420</v>
      </c>
      <c r="Y87">
        <v>-420</v>
      </c>
      <c r="Z87">
        <v>277802139</v>
      </c>
      <c r="AA87" s="9">
        <f>AA86+5*Z87/1000000000</f>
        <v>539.52187076250004</v>
      </c>
    </row>
    <row r="88" spans="1:27" x14ac:dyDescent="0.35">
      <c r="A88">
        <v>86</v>
      </c>
      <c r="B88" s="15">
        <f t="shared" si="16"/>
        <v>-86</v>
      </c>
      <c r="C88" s="15">
        <v>0</v>
      </c>
      <c r="D88" s="15">
        <v>0</v>
      </c>
      <c r="E88" s="9">
        <f t="shared" si="12"/>
        <v>23.980786939972472</v>
      </c>
      <c r="F88" s="9">
        <f t="shared" si="13"/>
        <v>2.8505431639430294</v>
      </c>
      <c r="G88" s="3">
        <v>1.0000000000000001E-30</v>
      </c>
      <c r="H88" s="9">
        <f t="shared" si="14"/>
        <v>111.42708238165481</v>
      </c>
      <c r="I88" s="9">
        <f t="shared" si="15"/>
        <v>8.8616346763955178</v>
      </c>
      <c r="J88" s="9">
        <v>1</v>
      </c>
      <c r="K88" s="3">
        <v>0</v>
      </c>
      <c r="L88" s="3">
        <v>0</v>
      </c>
      <c r="M88" s="3">
        <v>0</v>
      </c>
      <c r="N88" s="3">
        <v>0</v>
      </c>
      <c r="O88" s="3">
        <v>3.0000000000000001E-6</v>
      </c>
      <c r="P88" s="3">
        <v>5.0000000000000003E-10</v>
      </c>
      <c r="Q88" s="3"/>
      <c r="R88">
        <f>'Init cond'!E88*V88</f>
        <v>42602.226837453512</v>
      </c>
      <c r="S88">
        <f>'Init cond'!F88*V88</f>
        <v>3579.5105663061104</v>
      </c>
      <c r="T88" s="44">
        <f>'Init cond'!H88*V88</f>
        <v>205791.04488925313</v>
      </c>
      <c r="U88" s="44">
        <f>'Init cond'!I88*V88</f>
        <v>16420.464214640604</v>
      </c>
      <c r="V88" s="25">
        <f>FORECAST(A88,INDEX(Z$3:Z$100,MATCH(A88,X$3:X$100,1)):INDEX(Z$3:Z$100,MATCH(A88,X$3:X$100,1)+1),INDEX(X$3:X$100,MATCH(A88,X$3:X$100,1)):INDEX(X$3:X$100,MATCH(A88,X$3:X$100,1)+1))/1000000</f>
        <v>1845.0980242000001</v>
      </c>
      <c r="X88">
        <f t="shared" si="17"/>
        <v>425</v>
      </c>
      <c r="Y88">
        <v>-425</v>
      </c>
      <c r="Z88">
        <v>250249886</v>
      </c>
      <c r="AA88" s="9">
        <f>AA87+5*Z88/1000000000</f>
        <v>540.77312019250007</v>
      </c>
    </row>
    <row r="89" spans="1:27" x14ac:dyDescent="0.35">
      <c r="A89">
        <v>87</v>
      </c>
      <c r="B89" s="15">
        <f t="shared" si="16"/>
        <v>-87</v>
      </c>
      <c r="C89" s="15">
        <v>0</v>
      </c>
      <c r="D89" s="15">
        <v>0</v>
      </c>
      <c r="E89" s="9">
        <f t="shared" si="12"/>
        <v>23.980786939972472</v>
      </c>
      <c r="F89" s="9">
        <f t="shared" si="13"/>
        <v>2.8505431639430294</v>
      </c>
      <c r="G89" s="3">
        <v>1.0000000000000001E-30</v>
      </c>
      <c r="H89" s="9">
        <f t="shared" si="14"/>
        <v>111.42708238165481</v>
      </c>
      <c r="I89" s="9">
        <f t="shared" si="15"/>
        <v>8.8616346763955178</v>
      </c>
      <c r="J89" s="9">
        <v>1</v>
      </c>
      <c r="K89" s="3">
        <v>0</v>
      </c>
      <c r="L89" s="3">
        <v>0</v>
      </c>
      <c r="M89" s="3">
        <v>0</v>
      </c>
      <c r="N89" s="3">
        <v>0</v>
      </c>
      <c r="O89" s="3">
        <v>3.0000000000000001E-6</v>
      </c>
      <c r="P89" s="3">
        <v>5.0000000000000003E-10</v>
      </c>
      <c r="Q89" s="3"/>
      <c r="R89">
        <f>'Init cond'!E89*V89</f>
        <v>42495.942281112482</v>
      </c>
      <c r="S89">
        <f>'Init cond'!F89*V89</f>
        <v>3621.0420502630641</v>
      </c>
      <c r="T89" s="44">
        <f>'Init cond'!H89*V89</f>
        <v>205251.1999586366</v>
      </c>
      <c r="U89" s="44">
        <f>'Init cond'!I89*V89</f>
        <v>16376.337369923895</v>
      </c>
      <c r="V89" s="25">
        <f>FORECAST(A89,INDEX(Z$3:Z$100,MATCH(A89,X$3:X$100,1)):INDEX(Z$3:Z$100,MATCH(A89,X$3:X$100,1)+1),INDEX(X$3:X$100,MATCH(A89,X$3:X$100,1)):INDEX(X$3:X$100,MATCH(A89,X$3:X$100,1)+1))/1000000</f>
        <v>1840.2882904000001</v>
      </c>
      <c r="X89">
        <f t="shared" si="17"/>
        <v>430</v>
      </c>
      <c r="Y89">
        <v>-430</v>
      </c>
      <c r="Z89">
        <v>226456436</v>
      </c>
      <c r="AA89" s="9">
        <f>AA88+5*Z89/1000000000</f>
        <v>541.90540237250002</v>
      </c>
    </row>
    <row r="90" spans="1:27" x14ac:dyDescent="0.35">
      <c r="A90">
        <v>88</v>
      </c>
      <c r="B90" s="15">
        <f t="shared" si="16"/>
        <v>-88</v>
      </c>
      <c r="C90" s="15">
        <v>0</v>
      </c>
      <c r="D90" s="15">
        <v>0</v>
      </c>
      <c r="E90" s="9">
        <f t="shared" si="12"/>
        <v>23.980786939972472</v>
      </c>
      <c r="F90" s="9">
        <f t="shared" si="13"/>
        <v>2.8505431639430294</v>
      </c>
      <c r="G90" s="3">
        <v>1.0000000000000001E-30</v>
      </c>
      <c r="H90" s="9">
        <f t="shared" si="14"/>
        <v>111.42708238165481</v>
      </c>
      <c r="I90" s="9">
        <f t="shared" si="15"/>
        <v>8.8616346763955178</v>
      </c>
      <c r="J90" s="9">
        <v>1</v>
      </c>
      <c r="K90" s="3">
        <v>0</v>
      </c>
      <c r="L90" s="3">
        <v>0</v>
      </c>
      <c r="M90" s="3">
        <v>0</v>
      </c>
      <c r="N90" s="3">
        <v>0</v>
      </c>
      <c r="O90" s="3">
        <v>3.0000000000000001E-6</v>
      </c>
      <c r="P90" s="3">
        <v>5.0000000000000003E-10</v>
      </c>
      <c r="Q90" s="3"/>
      <c r="R90">
        <f>'Init cond'!E90*V90</f>
        <v>42392.019393922441</v>
      </c>
      <c r="S90">
        <f>'Init cond'!F90*V90</f>
        <v>3664.2870776007267</v>
      </c>
      <c r="T90" s="44">
        <f>'Init cond'!H90*V90</f>
        <v>204711.37278146308</v>
      </c>
      <c r="U90" s="44">
        <f>'Init cond'!I90*V90</f>
        <v>16332.217438541693</v>
      </c>
      <c r="V90" s="25">
        <f>FORECAST(A90,INDEX(Z$3:Z$100,MATCH(A90,X$3:X$100,1)):INDEX(Z$3:Z$100,MATCH(A90,X$3:X$100,1)+1),INDEX(X$3:X$100,MATCH(A90,X$3:X$100,1)):INDEX(X$3:X$100,MATCH(A90,X$3:X$100,1)+1))/1000000</f>
        <v>1835.4785565999998</v>
      </c>
      <c r="X90">
        <f t="shared" si="17"/>
        <v>435</v>
      </c>
      <c r="Y90">
        <v>-435</v>
      </c>
      <c r="Z90">
        <v>209825474</v>
      </c>
      <c r="AA90" s="9">
        <f>AA89+5*Z90/1000000000</f>
        <v>542.95452974249997</v>
      </c>
    </row>
    <row r="91" spans="1:27" x14ac:dyDescent="0.35">
      <c r="A91">
        <v>89</v>
      </c>
      <c r="B91" s="15">
        <f t="shared" si="16"/>
        <v>-89</v>
      </c>
      <c r="C91" s="15">
        <v>0</v>
      </c>
      <c r="D91" s="15">
        <v>0</v>
      </c>
      <c r="E91" s="9">
        <f t="shared" si="12"/>
        <v>23.980786939972472</v>
      </c>
      <c r="F91" s="9">
        <f t="shared" si="13"/>
        <v>2.8505431639430294</v>
      </c>
      <c r="G91" s="3">
        <v>1.0000000000000001E-30</v>
      </c>
      <c r="H91" s="9">
        <f t="shared" si="14"/>
        <v>111.42708238165481</v>
      </c>
      <c r="I91" s="9">
        <f t="shared" si="15"/>
        <v>8.8616346763955178</v>
      </c>
      <c r="J91" s="9">
        <v>1</v>
      </c>
      <c r="K91" s="3">
        <v>0</v>
      </c>
      <c r="L91" s="3">
        <v>0</v>
      </c>
      <c r="M91" s="3">
        <v>0</v>
      </c>
      <c r="N91" s="3">
        <v>0</v>
      </c>
      <c r="O91" s="3">
        <v>3.0000000000000001E-6</v>
      </c>
      <c r="P91" s="3">
        <v>5.0000000000000003E-10</v>
      </c>
      <c r="Q91" s="3"/>
      <c r="R91">
        <f>'Init cond'!E91*V91</f>
        <v>42287.755086168436</v>
      </c>
      <c r="S91">
        <f>'Init cond'!F91*V91</f>
        <v>3683.9373390522674</v>
      </c>
      <c r="T91" s="44">
        <f>'Init cond'!H91*V91</f>
        <v>204171.56335773267</v>
      </c>
      <c r="U91" s="44">
        <f>'Init cond'!I91*V91</f>
        <v>16288.104420494012</v>
      </c>
      <c r="V91" s="25">
        <f>FORECAST(A91,INDEX(Z$3:Z$100,MATCH(A91,X$3:X$100,1)):INDEX(Z$3:Z$100,MATCH(A91,X$3:X$100,1)+1),INDEX(X$3:X$100,MATCH(A91,X$3:X$100,1)):INDEX(X$3:X$100,MATCH(A91,X$3:X$100,1)+1))/1000000</f>
        <v>1830.6688228</v>
      </c>
      <c r="X91">
        <f t="shared" si="17"/>
        <v>440</v>
      </c>
      <c r="Y91">
        <v>-440</v>
      </c>
      <c r="Z91">
        <v>190277315</v>
      </c>
      <c r="AA91" s="9">
        <f t="shared" ref="AA91:AA93" si="20">AA90+5*Z91/1000000000</f>
        <v>543.90591631749999</v>
      </c>
    </row>
    <row r="92" spans="1:27" x14ac:dyDescent="0.35">
      <c r="A92">
        <v>90</v>
      </c>
      <c r="B92" s="15">
        <f t="shared" si="16"/>
        <v>-90</v>
      </c>
      <c r="C92" s="15">
        <v>0</v>
      </c>
      <c r="D92" s="15">
        <v>0</v>
      </c>
      <c r="E92" s="9">
        <f t="shared" si="12"/>
        <v>23.980786939972472</v>
      </c>
      <c r="F92" s="9">
        <f t="shared" si="13"/>
        <v>2.8505431639430294</v>
      </c>
      <c r="G92" s="3">
        <v>1.0000000000000001E-30</v>
      </c>
      <c r="H92" s="9">
        <f t="shared" si="14"/>
        <v>111.42708238165481</v>
      </c>
      <c r="I92" s="9">
        <f t="shared" si="15"/>
        <v>8.8616346763955178</v>
      </c>
      <c r="J92" s="9">
        <v>1</v>
      </c>
      <c r="K92" s="3">
        <v>0</v>
      </c>
      <c r="L92" s="3">
        <v>0</v>
      </c>
      <c r="M92" s="3">
        <v>0</v>
      </c>
      <c r="N92" s="3">
        <v>0</v>
      </c>
      <c r="O92" s="3">
        <v>3.0000000000000001E-6</v>
      </c>
      <c r="P92" s="3">
        <v>5.0000000000000003E-10</v>
      </c>
      <c r="Q92" s="3"/>
      <c r="R92">
        <f>'Init cond'!E92*V92</f>
        <v>42174.421883308649</v>
      </c>
      <c r="S92">
        <f>'Init cond'!F92*V92</f>
        <v>3715.8678139146518</v>
      </c>
      <c r="T92" s="44">
        <f>'Init cond'!H92*V92</f>
        <v>203631.77168744526</v>
      </c>
      <c r="U92" s="44">
        <f>'Init cond'!I92*V92</f>
        <v>16243.998315780838</v>
      </c>
      <c r="V92" s="25">
        <f>FORECAST(A92,INDEX(Z$3:Z$100,MATCH(A92,X$3:X$100,1)):INDEX(Z$3:Z$100,MATCH(A92,X$3:X$100,1)+1),INDEX(X$3:X$100,MATCH(A92,X$3:X$100,1)):INDEX(X$3:X$100,MATCH(A92,X$3:X$100,1)+1))/1000000</f>
        <v>1825.859089</v>
      </c>
      <c r="X92">
        <f t="shared" si="17"/>
        <v>445</v>
      </c>
      <c r="Y92">
        <v>-445</v>
      </c>
      <c r="Z92">
        <v>158495137</v>
      </c>
      <c r="AA92" s="9">
        <f t="shared" si="20"/>
        <v>544.69839200249999</v>
      </c>
    </row>
    <row r="93" spans="1:27" x14ac:dyDescent="0.35">
      <c r="A93">
        <v>91</v>
      </c>
      <c r="B93" s="15">
        <f t="shared" si="16"/>
        <v>-91</v>
      </c>
      <c r="C93" s="15">
        <v>0</v>
      </c>
      <c r="D93" s="15">
        <v>0</v>
      </c>
      <c r="E93" s="9">
        <f t="shared" si="12"/>
        <v>23.980786939972472</v>
      </c>
      <c r="F93" s="9">
        <f t="shared" si="13"/>
        <v>2.8505431639430294</v>
      </c>
      <c r="G93" s="3">
        <v>1.0000000000000001E-30</v>
      </c>
      <c r="H93" s="9">
        <f t="shared" si="14"/>
        <v>111.42708238165481</v>
      </c>
      <c r="I93" s="9">
        <f t="shared" si="15"/>
        <v>8.8616346763955178</v>
      </c>
      <c r="J93" s="9">
        <v>1</v>
      </c>
      <c r="K93" s="3">
        <v>0</v>
      </c>
      <c r="L93" s="3">
        <v>0</v>
      </c>
      <c r="M93" s="3">
        <v>0</v>
      </c>
      <c r="N93" s="3">
        <v>0</v>
      </c>
      <c r="O93" s="3">
        <v>3.0000000000000001E-6</v>
      </c>
      <c r="P93" s="3">
        <v>5.0000000000000003E-10</v>
      </c>
      <c r="Q93" s="3"/>
      <c r="R93">
        <f>'Init cond'!E93*V93</f>
        <v>42063.80878563234</v>
      </c>
      <c r="S93">
        <f>'Init cond'!F93*V93</f>
        <v>3747.5320549933826</v>
      </c>
      <c r="T93" s="44">
        <f>'Init cond'!H93*V93</f>
        <v>203107.13566607426</v>
      </c>
      <c r="U93" s="44">
        <f>'Init cond'!I93*V93</f>
        <v>16201.106618455698</v>
      </c>
      <c r="V93" s="25">
        <f>FORECAST(A93,INDEX(Z$3:Z$100,MATCH(A93,X$3:X$100,1)):INDEX(Z$3:Z$100,MATCH(A93,X$3:X$100,1)+1),INDEX(X$3:X$100,MATCH(A93,X$3:X$100,1)):INDEX(X$3:X$100,MATCH(A93,X$3:X$100,1)+1))/1000000</f>
        <v>1821.1850910000001</v>
      </c>
      <c r="X93">
        <f t="shared" si="17"/>
        <v>450</v>
      </c>
      <c r="Y93">
        <v>-450</v>
      </c>
      <c r="Z93">
        <v>131598236</v>
      </c>
      <c r="AA93" s="9">
        <f t="shared" si="20"/>
        <v>545.35638318249994</v>
      </c>
    </row>
    <row r="94" spans="1:27" x14ac:dyDescent="0.35">
      <c r="A94">
        <v>92</v>
      </c>
      <c r="B94" s="15">
        <f t="shared" si="16"/>
        <v>-92</v>
      </c>
      <c r="C94" s="15">
        <v>0</v>
      </c>
      <c r="D94" s="15">
        <v>0</v>
      </c>
      <c r="E94" s="9">
        <f t="shared" si="12"/>
        <v>23.980786939972472</v>
      </c>
      <c r="F94" s="9">
        <f t="shared" si="13"/>
        <v>2.8505431639430294</v>
      </c>
      <c r="G94" s="3">
        <v>1.0000000000000001E-30</v>
      </c>
      <c r="H94" s="9">
        <f t="shared" si="14"/>
        <v>111.42708238165481</v>
      </c>
      <c r="I94" s="9">
        <f t="shared" si="15"/>
        <v>8.8616346763955178</v>
      </c>
      <c r="J94" s="9">
        <v>1</v>
      </c>
      <c r="K94" s="3">
        <v>0</v>
      </c>
      <c r="L94" s="3">
        <v>0</v>
      </c>
      <c r="M94" s="3">
        <v>0</v>
      </c>
      <c r="N94" s="3">
        <v>0</v>
      </c>
      <c r="O94" s="3">
        <v>3.0000000000000001E-6</v>
      </c>
      <c r="P94" s="3">
        <v>5.0000000000000003E-10</v>
      </c>
      <c r="Q94" s="3"/>
      <c r="R94">
        <f>'Init cond'!E94*V94</f>
        <v>41963.876321919153</v>
      </c>
      <c r="S94">
        <f>'Init cond'!F94*V94</f>
        <v>3780.8582022867213</v>
      </c>
      <c r="T94" s="44">
        <f>'Init cond'!H94*V94</f>
        <v>202582.51689712532</v>
      </c>
      <c r="U94" s="44">
        <f>'Init cond'!I94*V94</f>
        <v>16158.221639363423</v>
      </c>
      <c r="V94" s="25">
        <f>FORECAST(A94,INDEX(Z$3:Z$100,MATCH(A94,X$3:X$100,1)):INDEX(Z$3:Z$100,MATCH(A94,X$3:X$100,1)+1),INDEX(X$3:X$100,MATCH(A94,X$3:X$100,1)):INDEX(X$3:X$100,MATCH(A94,X$3:X$100,1)+1))/1000000</f>
        <v>1816.5110930000001</v>
      </c>
      <c r="X94">
        <f t="shared" si="17"/>
        <v>455</v>
      </c>
      <c r="Y94">
        <v>-455</v>
      </c>
      <c r="Z94">
        <v>112705394</v>
      </c>
      <c r="AA94" s="9">
        <f>AA93+5*Z94/1000000000</f>
        <v>545.91991015249994</v>
      </c>
    </row>
    <row r="95" spans="1:27" x14ac:dyDescent="0.35">
      <c r="A95">
        <v>93</v>
      </c>
      <c r="B95" s="15">
        <f t="shared" si="16"/>
        <v>-93</v>
      </c>
      <c r="C95" s="15">
        <v>0</v>
      </c>
      <c r="D95" s="15">
        <v>0</v>
      </c>
      <c r="E95" s="9">
        <f t="shared" si="12"/>
        <v>23.980786939972472</v>
      </c>
      <c r="F95" s="9">
        <f t="shared" si="13"/>
        <v>2.8505431639430294</v>
      </c>
      <c r="G95" s="3">
        <v>1.0000000000000001E-30</v>
      </c>
      <c r="H95" s="9">
        <f t="shared" si="14"/>
        <v>111.42708238165481</v>
      </c>
      <c r="I95" s="9">
        <f t="shared" si="15"/>
        <v>8.8616346763955178</v>
      </c>
      <c r="J95" s="9">
        <v>1</v>
      </c>
      <c r="K95" s="3">
        <v>0</v>
      </c>
      <c r="L95" s="3">
        <v>0</v>
      </c>
      <c r="M95" s="3">
        <v>0</v>
      </c>
      <c r="N95" s="3">
        <v>0</v>
      </c>
      <c r="O95" s="3">
        <v>3.0000000000000001E-6</v>
      </c>
      <c r="P95" s="3">
        <v>5.0000000000000003E-10</v>
      </c>
      <c r="Q95" s="3"/>
      <c r="R95">
        <f>'Init cond'!E95*V95</f>
        <v>41860.140691751505</v>
      </c>
      <c r="S95">
        <f>'Init cond'!F95*V95</f>
        <v>3813.6685693670292</v>
      </c>
      <c r="T95" s="44">
        <f>'Init cond'!H95*V95</f>
        <v>202059.20750065436</v>
      </c>
      <c r="U95" s="44">
        <f>'Init cond'!I95*V95</f>
        <v>16115.777098276514</v>
      </c>
      <c r="V95" s="25">
        <f>FORECAST(A95,INDEX(Z$3:Z$100,MATCH(A95,X$3:X$100,1)):INDEX(Z$3:Z$100,MATCH(A95,X$3:X$100,1)+1),INDEX(X$3:X$100,MATCH(A95,X$3:X$100,1)):INDEX(X$3:X$100,MATCH(A95,X$3:X$100,1)+1))/1000000</f>
        <v>1811.8370950000001</v>
      </c>
      <c r="X95">
        <f t="shared" si="17"/>
        <v>460</v>
      </c>
      <c r="Y95">
        <v>-460</v>
      </c>
      <c r="Z95">
        <v>84539888</v>
      </c>
      <c r="AA95" s="9">
        <f>AA94+5*Z95/1000000000</f>
        <v>546.34260959249991</v>
      </c>
    </row>
    <row r="96" spans="1:27" x14ac:dyDescent="0.35">
      <c r="A96">
        <v>94</v>
      </c>
      <c r="B96" s="15">
        <f t="shared" si="16"/>
        <v>-94</v>
      </c>
      <c r="C96" s="15">
        <v>0</v>
      </c>
      <c r="D96" s="15">
        <v>0</v>
      </c>
      <c r="E96" s="9">
        <f t="shared" si="12"/>
        <v>23.980786939972472</v>
      </c>
      <c r="F96" s="9">
        <f t="shared" si="13"/>
        <v>2.8505431639430294</v>
      </c>
      <c r="G96" s="3">
        <v>1.0000000000000001E-30</v>
      </c>
      <c r="H96" s="9">
        <f t="shared" si="14"/>
        <v>111.42708238165481</v>
      </c>
      <c r="I96" s="9">
        <f t="shared" si="15"/>
        <v>8.8616346763955178</v>
      </c>
      <c r="J96" s="9">
        <v>1</v>
      </c>
      <c r="K96" s="3">
        <v>0</v>
      </c>
      <c r="L96" s="3">
        <v>0</v>
      </c>
      <c r="M96" s="3">
        <v>0</v>
      </c>
      <c r="N96" s="3">
        <v>0</v>
      </c>
      <c r="O96" s="3">
        <v>3.0000000000000001E-6</v>
      </c>
      <c r="P96" s="3">
        <v>5.0000000000000003E-10</v>
      </c>
      <c r="Q96" s="3"/>
      <c r="R96">
        <f>'Init cond'!E96*V96</f>
        <v>41763.124120521512</v>
      </c>
      <c r="S96">
        <f>'Init cond'!F96*V96</f>
        <v>3835.4305873461894</v>
      </c>
      <c r="T96" s="44">
        <f>'Init cond'!H96*V96</f>
        <v>201536.59335801151</v>
      </c>
      <c r="U96" s="44">
        <f>'Init cond'!I96*V96</f>
        <v>16073.566856918655</v>
      </c>
      <c r="V96" s="25">
        <f>FORECAST(A96,INDEX(Z$3:Z$100,MATCH(A96,X$3:X$100,1)):INDEX(Z$3:Z$100,MATCH(A96,X$3:X$100,1)+1),INDEX(X$3:X$100,MATCH(A96,X$3:X$100,1)):INDEX(X$3:X$100,MATCH(A96,X$3:X$100,1)+1))/1000000</f>
        <v>1807.1630970000001</v>
      </c>
      <c r="X96">
        <f t="shared" si="17"/>
        <v>465</v>
      </c>
      <c r="Y96">
        <v>-465</v>
      </c>
      <c r="Z96">
        <v>61101537</v>
      </c>
      <c r="AA96" s="9">
        <f>AA95+5*Z96/1000000000</f>
        <v>546.64811727749986</v>
      </c>
    </row>
    <row r="97" spans="1:27" x14ac:dyDescent="0.35">
      <c r="A97">
        <v>95</v>
      </c>
      <c r="B97" s="15">
        <f t="shared" si="16"/>
        <v>-95</v>
      </c>
      <c r="C97" s="15">
        <v>0</v>
      </c>
      <c r="D97" s="15">
        <v>0</v>
      </c>
      <c r="E97" s="9">
        <f t="shared" si="12"/>
        <v>23.980786939972472</v>
      </c>
      <c r="F97" s="9">
        <f t="shared" si="13"/>
        <v>2.8505431639430294</v>
      </c>
      <c r="G97" s="3">
        <v>1.0000000000000001E-30</v>
      </c>
      <c r="H97" s="9">
        <f t="shared" si="14"/>
        <v>111.42708238165481</v>
      </c>
      <c r="I97" s="9">
        <f t="shared" si="15"/>
        <v>8.8616346763955178</v>
      </c>
      <c r="J97" s="9">
        <v>1</v>
      </c>
      <c r="K97" s="3">
        <v>0</v>
      </c>
      <c r="L97" s="3">
        <v>0</v>
      </c>
      <c r="M97" s="3">
        <v>0</v>
      </c>
      <c r="N97" s="3">
        <v>0</v>
      </c>
      <c r="O97" s="3">
        <v>3.0000000000000001E-6</v>
      </c>
      <c r="P97" s="3">
        <v>5.0000000000000003E-10</v>
      </c>
      <c r="Q97" s="3"/>
      <c r="R97">
        <f>'Init cond'!E97*V97</f>
        <v>41660.384931736735</v>
      </c>
      <c r="S97">
        <f>'Init cond'!F97*V97</f>
        <v>3862.2590207874437</v>
      </c>
      <c r="T97" s="44">
        <f>'Init cond'!H97*V97</f>
        <v>201013.98625961013</v>
      </c>
      <c r="U97" s="44">
        <f>'Init cond'!I97*V97</f>
        <v>16031.359907262427</v>
      </c>
      <c r="V97" s="25">
        <f>FORECAST(A97,INDEX(Z$3:Z$100,MATCH(A97,X$3:X$100,1)):INDEX(Z$3:Z$100,MATCH(A97,X$3:X$100,1)+1),INDEX(X$3:X$100,MATCH(A97,X$3:X$100,1)):INDEX(X$3:X$100,MATCH(A97,X$3:X$100,1)+1))/1000000</f>
        <v>1802.4890989999999</v>
      </c>
      <c r="X97">
        <f t="shared" si="17"/>
        <v>470</v>
      </c>
      <c r="Y97">
        <v>-470</v>
      </c>
      <c r="Z97">
        <v>27004058</v>
      </c>
      <c r="AA97" s="9">
        <f>AA96+5*Z97/1000000000</f>
        <v>546.78313756749992</v>
      </c>
    </row>
    <row r="98" spans="1:27" x14ac:dyDescent="0.35">
      <c r="A98">
        <v>96</v>
      </c>
      <c r="B98" s="15">
        <f t="shared" si="16"/>
        <v>-96</v>
      </c>
      <c r="C98" s="15">
        <v>0</v>
      </c>
      <c r="D98" s="15">
        <v>0</v>
      </c>
      <c r="E98" s="9">
        <f t="shared" si="12"/>
        <v>23.980786939972472</v>
      </c>
      <c r="F98" s="9">
        <f t="shared" si="13"/>
        <v>2.8505431639430294</v>
      </c>
      <c r="G98" s="3">
        <v>1.0000000000000001E-30</v>
      </c>
      <c r="H98" s="9">
        <f t="shared" si="14"/>
        <v>111.42708238165481</v>
      </c>
      <c r="I98" s="9">
        <f t="shared" si="15"/>
        <v>8.8616346763955178</v>
      </c>
      <c r="J98" s="9">
        <v>1</v>
      </c>
      <c r="K98" s="3">
        <v>0</v>
      </c>
      <c r="L98" s="3">
        <v>0</v>
      </c>
      <c r="M98" s="3">
        <v>0</v>
      </c>
      <c r="N98" s="3">
        <v>0</v>
      </c>
      <c r="O98" s="3">
        <v>3.0000000000000001E-6</v>
      </c>
      <c r="P98" s="3">
        <v>5.0000000000000003E-10</v>
      </c>
      <c r="Q98" s="3"/>
      <c r="R98">
        <f>'Init cond'!E98*V98</f>
        <v>41517.496023750784</v>
      </c>
      <c r="S98">
        <f>'Init cond'!F98*V98</f>
        <v>3884.2453412804375</v>
      </c>
      <c r="T98" s="44">
        <f>'Init cond'!H98*V98</f>
        <v>200314.8696429097</v>
      </c>
      <c r="U98" s="44">
        <f>'Init cond'!I98*V98</f>
        <v>15975.079081443087</v>
      </c>
      <c r="V98" s="25">
        <f>FORECAST(A98,INDEX(Z$3:Z$100,MATCH(A98,X$3:X$100,1)):INDEX(Z$3:Z$100,MATCH(A98,X$3:X$100,1)+1),INDEX(X$3:X$100,MATCH(A98,X$3:X$100,1)):INDEX(X$3:X$100,MATCH(A98,X$3:X$100,1)+1))/1000000</f>
        <v>1796.2322692</v>
      </c>
      <c r="X98">
        <f t="shared" si="17"/>
        <v>475</v>
      </c>
      <c r="Y98">
        <v>-475</v>
      </c>
      <c r="Z98">
        <v>11844254</v>
      </c>
      <c r="AA98" s="9">
        <f t="shared" ref="AA98:AA100" si="21">AA97+5*Z98/1000000000</f>
        <v>546.84235883749989</v>
      </c>
    </row>
    <row r="99" spans="1:27" x14ac:dyDescent="0.35">
      <c r="A99">
        <v>97</v>
      </c>
      <c r="B99" s="15">
        <f t="shared" si="16"/>
        <v>-97</v>
      </c>
      <c r="C99" s="15">
        <v>0</v>
      </c>
      <c r="D99" s="15">
        <v>0</v>
      </c>
      <c r="E99" s="9">
        <f t="shared" si="12"/>
        <v>23.980786939972472</v>
      </c>
      <c r="F99" s="9">
        <f t="shared" si="13"/>
        <v>2.8505431639430294</v>
      </c>
      <c r="G99" s="3">
        <v>1.0000000000000001E-30</v>
      </c>
      <c r="H99" s="9">
        <f t="shared" si="14"/>
        <v>111.42708238165481</v>
      </c>
      <c r="I99" s="9">
        <f t="shared" si="15"/>
        <v>8.8616346763955178</v>
      </c>
      <c r="J99" s="9">
        <v>1</v>
      </c>
      <c r="K99" s="3">
        <v>0</v>
      </c>
      <c r="L99" s="3">
        <v>0</v>
      </c>
      <c r="M99" s="3">
        <v>0</v>
      </c>
      <c r="N99" s="3">
        <v>0</v>
      </c>
      <c r="O99" s="3">
        <v>3.0000000000000001E-6</v>
      </c>
      <c r="P99" s="3">
        <v>5.0000000000000003E-10</v>
      </c>
      <c r="Q99" s="3"/>
      <c r="R99">
        <f>'Init cond'!E99*V99</f>
        <v>41376.008886461124</v>
      </c>
      <c r="S99">
        <f>'Init cond'!F99*V99</f>
        <v>3915.3300003271429</v>
      </c>
      <c r="T99" s="44">
        <f>'Init cond'!H99*V99</f>
        <v>199615.76245595666</v>
      </c>
      <c r="U99" s="44">
        <f>'Init cond'!I99*V99</f>
        <v>15918.802662047738</v>
      </c>
      <c r="V99" s="25">
        <f>FORECAST(A99,INDEX(Z$3:Z$100,MATCH(A99,X$3:X$100,1)):INDEX(Z$3:Z$100,MATCH(A99,X$3:X$100,1)+1),INDEX(X$3:X$100,MATCH(A99,X$3:X$100,1)):INDEX(X$3:X$100,MATCH(A99,X$3:X$100,1)+1))/1000000</f>
        <v>1789.9754394000001</v>
      </c>
      <c r="X99">
        <f t="shared" si="17"/>
        <v>480</v>
      </c>
      <c r="Y99">
        <v>-480</v>
      </c>
      <c r="Z99">
        <v>3621423</v>
      </c>
      <c r="AA99" s="9">
        <f t="shared" si="21"/>
        <v>546.86046595249991</v>
      </c>
    </row>
    <row r="100" spans="1:27" x14ac:dyDescent="0.35">
      <c r="A100">
        <v>98</v>
      </c>
      <c r="B100" s="15">
        <f t="shared" si="16"/>
        <v>-98</v>
      </c>
      <c r="C100" s="15">
        <v>0</v>
      </c>
      <c r="D100" s="15">
        <v>0</v>
      </c>
      <c r="E100" s="9">
        <f t="shared" si="12"/>
        <v>23.980786939972472</v>
      </c>
      <c r="F100" s="9">
        <f t="shared" si="13"/>
        <v>2.8505431639430294</v>
      </c>
      <c r="G100" s="3">
        <v>1.0000000000000001E-30</v>
      </c>
      <c r="H100" s="9">
        <f t="shared" si="14"/>
        <v>111.42708238165481</v>
      </c>
      <c r="I100" s="9">
        <f t="shared" si="15"/>
        <v>8.8616346763955178</v>
      </c>
      <c r="J100" s="9">
        <v>1</v>
      </c>
      <c r="K100" s="3">
        <v>0</v>
      </c>
      <c r="L100" s="3">
        <v>0</v>
      </c>
      <c r="M100" s="3">
        <v>0</v>
      </c>
      <c r="N100" s="3">
        <v>0</v>
      </c>
      <c r="O100" s="3">
        <v>3.0000000000000001E-6</v>
      </c>
      <c r="P100" s="3">
        <v>5.0000000000000003E-10</v>
      </c>
      <c r="Q100" s="3"/>
      <c r="R100">
        <f>'Init cond'!E100*V100</f>
        <v>41234.624702368143</v>
      </c>
      <c r="S100">
        <f>'Init cond'!F100*V100</f>
        <v>3935.9619198412015</v>
      </c>
      <c r="T100" s="44">
        <f>'Init cond'!H100*V100</f>
        <v>198916.66469875083</v>
      </c>
      <c r="U100" s="44">
        <f>'Init cond'!I100*V100</f>
        <v>15862.530649076367</v>
      </c>
      <c r="V100" s="25">
        <f>FORECAST(A100,INDEX(Z$3:Z$100,MATCH(A100,X$3:X$100,1)):INDEX(Z$3:Z$100,MATCH(A100,X$3:X$100,1)+1),INDEX(X$3:X$100,MATCH(A100,X$3:X$100,1)):INDEX(X$3:X$100,MATCH(A100,X$3:X$100,1)+1))/1000000</f>
        <v>1783.7186095999998</v>
      </c>
      <c r="X100">
        <f t="shared" si="17"/>
        <v>485</v>
      </c>
      <c r="Y100">
        <v>-485</v>
      </c>
      <c r="Z100">
        <v>0</v>
      </c>
      <c r="AA100" s="9">
        <f t="shared" si="21"/>
        <v>546.86046595249991</v>
      </c>
    </row>
    <row r="101" spans="1:27" x14ac:dyDescent="0.35">
      <c r="A101">
        <v>99</v>
      </c>
      <c r="B101" s="15">
        <f t="shared" si="16"/>
        <v>-99</v>
      </c>
      <c r="C101" s="15">
        <v>0</v>
      </c>
      <c r="D101" s="15">
        <v>0</v>
      </c>
      <c r="E101" s="9">
        <f t="shared" si="12"/>
        <v>23.980786939972472</v>
      </c>
      <c r="F101" s="9">
        <f t="shared" si="13"/>
        <v>2.8505431639430294</v>
      </c>
      <c r="G101" s="3">
        <v>1.0000000000000001E-30</v>
      </c>
      <c r="H101" s="9">
        <f t="shared" si="14"/>
        <v>111.42708238165481</v>
      </c>
      <c r="I101" s="9">
        <f t="shared" si="15"/>
        <v>8.8616346763955178</v>
      </c>
      <c r="J101" s="9">
        <v>1</v>
      </c>
      <c r="K101" s="3">
        <v>0</v>
      </c>
      <c r="L101" s="3">
        <v>0</v>
      </c>
      <c r="M101" s="3">
        <v>0</v>
      </c>
      <c r="N101" s="3">
        <v>0</v>
      </c>
      <c r="O101" s="3">
        <v>3.0000000000000001E-6</v>
      </c>
      <c r="P101" s="3">
        <v>5.0000000000000003E-10</v>
      </c>
      <c r="Q101" s="3"/>
      <c r="R101">
        <f>'Init cond'!E101*V101</f>
        <v>41095.411674250179</v>
      </c>
      <c r="S101">
        <f>'Init cond'!F101*V101</f>
        <v>3961.6526301543759</v>
      </c>
      <c r="T101" s="44">
        <f>'Init cond'!H101*V101</f>
        <v>198217.57637129247</v>
      </c>
      <c r="U101" s="44">
        <f>'Init cond'!I101*V101</f>
        <v>15806.263042528994</v>
      </c>
      <c r="V101" s="25">
        <f>FORECAST(A101,INDEX(Z$3:Z$100,MATCH(A101,X$3:X$100,1)):INDEX(Z$3:Z$100,MATCH(A101,X$3:X$100,1)+1),INDEX(X$3:X$100,MATCH(A101,X$3:X$100,1)):INDEX(X$3:X$100,MATCH(A101,X$3:X$100,1)+1))/1000000</f>
        <v>1777.4617798000002</v>
      </c>
    </row>
    <row r="102" spans="1:27" x14ac:dyDescent="0.35">
      <c r="A102">
        <v>100</v>
      </c>
      <c r="B102" s="15">
        <f t="shared" si="16"/>
        <v>-100</v>
      </c>
      <c r="C102" s="15">
        <v>0</v>
      </c>
      <c r="D102" s="15">
        <v>0</v>
      </c>
      <c r="E102" s="9">
        <f t="shared" si="12"/>
        <v>23.980786939972472</v>
      </c>
      <c r="F102" s="9">
        <f t="shared" si="13"/>
        <v>2.8505431639430294</v>
      </c>
      <c r="G102" s="3">
        <v>1.0000000000000001E-30</v>
      </c>
      <c r="H102" s="9">
        <f t="shared" si="14"/>
        <v>111.42708238165481</v>
      </c>
      <c r="I102" s="9">
        <f t="shared" si="15"/>
        <v>8.8616346763955178</v>
      </c>
      <c r="J102" s="9">
        <v>1</v>
      </c>
      <c r="K102" s="3">
        <v>0</v>
      </c>
      <c r="L102" s="3">
        <v>0</v>
      </c>
      <c r="M102" s="3">
        <v>0</v>
      </c>
      <c r="N102" s="3">
        <v>0</v>
      </c>
      <c r="O102" s="3">
        <v>3.0000000000000001E-6</v>
      </c>
      <c r="P102" s="3">
        <v>5.0000000000000003E-10</v>
      </c>
      <c r="Q102" s="3"/>
      <c r="R102">
        <f>'Init cond'!E102*V102</f>
        <v>40954.05635021405</v>
      </c>
      <c r="S102">
        <f>'Init cond'!F102*V102</f>
        <v>3980.8575180275566</v>
      </c>
      <c r="T102" s="44">
        <f>'Init cond'!H102*V102</f>
        <v>197518.49747358134</v>
      </c>
      <c r="U102" s="44">
        <f>'Init cond'!I102*V102</f>
        <v>15749.999842405603</v>
      </c>
      <c r="V102" s="25">
        <f>FORECAST(A102,INDEX(Z$3:Z$100,MATCH(A102,X$3:X$100,1)):INDEX(Z$3:Z$100,MATCH(A102,X$3:X$100,1)+1),INDEX(X$3:X$100,MATCH(A102,X$3:X$100,1)):INDEX(X$3:X$100,MATCH(A102,X$3:X$100,1)+1))/1000000</f>
        <v>1771.2049500000001</v>
      </c>
    </row>
    <row r="103" spans="1:27" x14ac:dyDescent="0.35">
      <c r="A103">
        <v>101</v>
      </c>
      <c r="B103" s="15">
        <f t="shared" si="16"/>
        <v>-101</v>
      </c>
      <c r="C103" s="15">
        <v>0</v>
      </c>
      <c r="D103" s="15">
        <v>0</v>
      </c>
      <c r="E103" s="9">
        <f t="shared" si="12"/>
        <v>23.980786939972472</v>
      </c>
      <c r="F103" s="9">
        <f t="shared" si="13"/>
        <v>2.8505431639430294</v>
      </c>
      <c r="G103" s="3">
        <v>1.0000000000000001E-30</v>
      </c>
      <c r="H103" s="9">
        <f t="shared" si="14"/>
        <v>111.42708238165481</v>
      </c>
      <c r="I103" s="9">
        <f t="shared" si="15"/>
        <v>8.8616346763955178</v>
      </c>
      <c r="J103" s="9">
        <v>1</v>
      </c>
      <c r="K103" s="3">
        <v>0</v>
      </c>
      <c r="L103" s="3">
        <v>0</v>
      </c>
      <c r="M103" s="3">
        <v>0</v>
      </c>
      <c r="N103" s="3">
        <v>0</v>
      </c>
      <c r="O103" s="3">
        <v>3.0000000000000001E-6</v>
      </c>
      <c r="P103" s="3">
        <v>5.0000000000000003E-10</v>
      </c>
      <c r="Q103" s="3"/>
      <c r="R103">
        <f>'Init cond'!E103*V103</f>
        <v>40826.924620214559</v>
      </c>
      <c r="S103">
        <f>'Init cond'!F103*V103</f>
        <v>4004.6270097031397</v>
      </c>
      <c r="T103" s="44">
        <f>'Init cond'!H103*V103</f>
        <v>196888.90155174388</v>
      </c>
      <c r="U103" s="44">
        <f>'Init cond'!I103*V103</f>
        <v>15699.280643316803</v>
      </c>
      <c r="V103" s="25">
        <f>FORECAST(A103,INDEX(Z$3:Z$100,MATCH(A103,X$3:X$100,1)):INDEX(Z$3:Z$100,MATCH(A103,X$3:X$100,1)+1),INDEX(X$3:X$100,MATCH(A103,X$3:X$100,1)):INDEX(X$3:X$100,MATCH(A103,X$3:X$100,1)+1))/1000000</f>
        <v>1765.5711136</v>
      </c>
    </row>
    <row r="104" spans="1:27" x14ac:dyDescent="0.35">
      <c r="A104">
        <v>102</v>
      </c>
      <c r="B104" s="15">
        <f t="shared" si="16"/>
        <v>-102</v>
      </c>
      <c r="C104" s="15">
        <v>0</v>
      </c>
      <c r="D104" s="15">
        <v>0</v>
      </c>
      <c r="E104" s="9">
        <f t="shared" si="12"/>
        <v>23.980786939972472</v>
      </c>
      <c r="F104" s="9">
        <f t="shared" si="13"/>
        <v>2.8505431639430294</v>
      </c>
      <c r="G104" s="3">
        <v>1.0000000000000001E-30</v>
      </c>
      <c r="H104" s="9">
        <f t="shared" si="14"/>
        <v>111.42708238165481</v>
      </c>
      <c r="I104" s="9">
        <f t="shared" si="15"/>
        <v>8.8616346763955178</v>
      </c>
      <c r="J104" s="9">
        <v>1</v>
      </c>
      <c r="K104" s="3">
        <v>0</v>
      </c>
      <c r="L104" s="3">
        <v>0</v>
      </c>
      <c r="M104" s="3">
        <v>0</v>
      </c>
      <c r="N104" s="3">
        <v>0</v>
      </c>
      <c r="O104" s="3">
        <v>3.0000000000000001E-6</v>
      </c>
      <c r="P104" s="3">
        <v>5.0000000000000003E-10</v>
      </c>
      <c r="Q104" s="3"/>
      <c r="R104">
        <f>'Init cond'!E104*V104</f>
        <v>40708.000680018515</v>
      </c>
      <c r="S104">
        <f>'Init cond'!F104*V104</f>
        <v>4015.7339131003591</v>
      </c>
      <c r="T104" s="44">
        <f>'Init cond'!H104*V104</f>
        <v>196259.31412073254</v>
      </c>
      <c r="U104" s="44">
        <f>'Init cond'!I104*V104</f>
        <v>15648.56541190375</v>
      </c>
      <c r="V104" s="25">
        <f>FORECAST(A104,INDEX(Z$3:Z$100,MATCH(A104,X$3:X$100,1)):INDEX(Z$3:Z$100,MATCH(A104,X$3:X$100,1)+1),INDEX(X$3:X$100,MATCH(A104,X$3:X$100,1)):INDEX(X$3:X$100,MATCH(A104,X$3:X$100,1)+1))/1000000</f>
        <v>1759.9372771999997</v>
      </c>
    </row>
    <row r="105" spans="1:27" x14ac:dyDescent="0.35">
      <c r="A105">
        <v>103</v>
      </c>
      <c r="B105" s="15">
        <f t="shared" si="16"/>
        <v>-103</v>
      </c>
      <c r="C105" s="15">
        <v>0</v>
      </c>
      <c r="D105" s="15">
        <v>0</v>
      </c>
      <c r="E105" s="9">
        <f t="shared" si="12"/>
        <v>23.980786939972472</v>
      </c>
      <c r="F105" s="9">
        <f t="shared" si="13"/>
        <v>2.8505431639430294</v>
      </c>
      <c r="G105" s="3">
        <v>1.0000000000000001E-30</v>
      </c>
      <c r="H105" s="9">
        <f t="shared" si="14"/>
        <v>111.42708238165481</v>
      </c>
      <c r="I105" s="9">
        <f t="shared" si="15"/>
        <v>8.8616346763955178</v>
      </c>
      <c r="J105" s="9">
        <v>1</v>
      </c>
      <c r="K105" s="3">
        <v>0</v>
      </c>
      <c r="L105" s="3">
        <v>0</v>
      </c>
      <c r="M105" s="3">
        <v>0</v>
      </c>
      <c r="N105" s="3">
        <v>0</v>
      </c>
      <c r="O105" s="3">
        <v>3.0000000000000001E-6</v>
      </c>
      <c r="P105" s="3">
        <v>5.0000000000000003E-10</v>
      </c>
      <c r="Q105" s="3"/>
      <c r="R105">
        <f>'Init cond'!E105*V105</f>
        <v>40582.755825531494</v>
      </c>
      <c r="S105">
        <f>'Init cond'!F105*V105</f>
        <v>4036.8633669612414</v>
      </c>
      <c r="T105" s="44">
        <f>'Init cond'!H105*V105</f>
        <v>195629.73518054732</v>
      </c>
      <c r="U105" s="44">
        <f>'Init cond'!I105*V105</f>
        <v>15597.854148166449</v>
      </c>
      <c r="V105" s="25">
        <f>FORECAST(A105,INDEX(Z$3:Z$100,MATCH(A105,X$3:X$100,1)):INDEX(Z$3:Z$100,MATCH(A105,X$3:X$100,1)+1),INDEX(X$3:X$100,MATCH(A105,X$3:X$100,1)):INDEX(X$3:X$100,MATCH(A105,X$3:X$100,1)+1))/1000000</f>
        <v>1754.3034407999999</v>
      </c>
    </row>
    <row r="106" spans="1:27" x14ac:dyDescent="0.35">
      <c r="A106">
        <v>104</v>
      </c>
      <c r="B106" s="15">
        <f t="shared" si="16"/>
        <v>-104</v>
      </c>
      <c r="C106" s="15">
        <v>0</v>
      </c>
      <c r="D106" s="15">
        <v>0</v>
      </c>
      <c r="E106" s="9">
        <f t="shared" si="12"/>
        <v>23.980786939972472</v>
      </c>
      <c r="F106" s="9">
        <f t="shared" si="13"/>
        <v>2.8505431639430294</v>
      </c>
      <c r="G106" s="3">
        <v>1.0000000000000001E-30</v>
      </c>
      <c r="H106" s="9">
        <f t="shared" si="14"/>
        <v>111.42708238165481</v>
      </c>
      <c r="I106" s="9">
        <f t="shared" si="15"/>
        <v>8.8616346763955178</v>
      </c>
      <c r="J106" s="9">
        <v>1</v>
      </c>
      <c r="K106" s="3">
        <v>0</v>
      </c>
      <c r="L106" s="3">
        <v>0</v>
      </c>
      <c r="M106" s="3">
        <v>0</v>
      </c>
      <c r="N106" s="3">
        <v>0</v>
      </c>
      <c r="O106" s="3">
        <v>3.0000000000000001E-6</v>
      </c>
      <c r="P106" s="3">
        <v>5.0000000000000003E-10</v>
      </c>
      <c r="Q106" s="3"/>
      <c r="R106">
        <f>'Init cond'!E106*V106</f>
        <v>40458.276443626601</v>
      </c>
      <c r="S106">
        <f>'Init cond'!F106*V106</f>
        <v>4042.0029366194681</v>
      </c>
      <c r="T106" s="44">
        <f>'Init cond'!H106*V106</f>
        <v>195000.16473118821</v>
      </c>
      <c r="U106" s="44">
        <f>'Init cond'!I106*V106</f>
        <v>15547.146852104896</v>
      </c>
      <c r="V106" s="25">
        <f>FORECAST(A106,INDEX(Z$3:Z$100,MATCH(A106,X$3:X$100,1)):INDEX(Z$3:Z$100,MATCH(A106,X$3:X$100,1)+1),INDEX(X$3:X$100,MATCH(A106,X$3:X$100,1)):INDEX(X$3:X$100,MATCH(A106,X$3:X$100,1)+1))/1000000</f>
        <v>1748.6696044</v>
      </c>
    </row>
    <row r="107" spans="1:27" x14ac:dyDescent="0.35">
      <c r="A107">
        <v>105</v>
      </c>
      <c r="B107" s="15">
        <f t="shared" si="16"/>
        <v>-105</v>
      </c>
      <c r="C107" s="15">
        <v>0</v>
      </c>
      <c r="D107" s="15">
        <v>0</v>
      </c>
      <c r="E107" s="9">
        <f t="shared" si="12"/>
        <v>23.980786939972472</v>
      </c>
      <c r="F107" s="9">
        <f t="shared" si="13"/>
        <v>2.8505431639430294</v>
      </c>
      <c r="G107" s="3">
        <v>1.0000000000000001E-30</v>
      </c>
      <c r="H107" s="9">
        <f t="shared" si="14"/>
        <v>111.42708238165481</v>
      </c>
      <c r="I107" s="9">
        <f t="shared" si="15"/>
        <v>8.8616346763955178</v>
      </c>
      <c r="J107" s="9">
        <v>1</v>
      </c>
      <c r="K107" s="3">
        <v>0</v>
      </c>
      <c r="L107" s="3">
        <v>0</v>
      </c>
      <c r="M107" s="3">
        <v>0</v>
      </c>
      <c r="N107" s="3">
        <v>0</v>
      </c>
      <c r="O107" s="3">
        <v>3.0000000000000001E-6</v>
      </c>
      <c r="P107" s="3">
        <v>5.0000000000000003E-10</v>
      </c>
      <c r="Q107" s="3"/>
      <c r="R107">
        <f>'Init cond'!E107*V107</f>
        <v>40334.427387786076</v>
      </c>
      <c r="S107">
        <f>'Init cond'!F107*V107</f>
        <v>4058.6483626375239</v>
      </c>
      <c r="T107" s="44">
        <f>'Init cond'!H107*V107</f>
        <v>194370.60277265514</v>
      </c>
      <c r="U107" s="44">
        <f>'Init cond'!I107*V107</f>
        <v>15496.443523719086</v>
      </c>
      <c r="V107" s="25">
        <f>FORECAST(A107,INDEX(Z$3:Z$100,MATCH(A107,X$3:X$100,1)):INDEX(Z$3:Z$100,MATCH(A107,X$3:X$100,1)+1),INDEX(X$3:X$100,MATCH(A107,X$3:X$100,1)):INDEX(X$3:X$100,MATCH(A107,X$3:X$100,1)+1))/1000000</f>
        <v>1743.035768</v>
      </c>
    </row>
    <row r="108" spans="1:27" x14ac:dyDescent="0.35">
      <c r="A108">
        <v>106</v>
      </c>
      <c r="B108" s="15">
        <f t="shared" si="16"/>
        <v>-106</v>
      </c>
      <c r="C108" s="15">
        <v>0</v>
      </c>
      <c r="D108" s="15">
        <v>0</v>
      </c>
      <c r="E108" s="9">
        <f t="shared" si="12"/>
        <v>23.980786939972472</v>
      </c>
      <c r="F108" s="9">
        <f t="shared" si="13"/>
        <v>2.8505431639430294</v>
      </c>
      <c r="G108" s="3">
        <v>1.0000000000000001E-30</v>
      </c>
      <c r="H108" s="9">
        <f t="shared" si="14"/>
        <v>111.42708238165481</v>
      </c>
      <c r="I108" s="9">
        <f t="shared" si="15"/>
        <v>8.8616346763955178</v>
      </c>
      <c r="J108" s="9">
        <v>1</v>
      </c>
      <c r="K108" s="3">
        <v>0</v>
      </c>
      <c r="L108" s="3">
        <v>0</v>
      </c>
      <c r="M108" s="3">
        <v>0</v>
      </c>
      <c r="N108" s="3">
        <v>0</v>
      </c>
      <c r="O108" s="3">
        <v>3.0000000000000001E-6</v>
      </c>
      <c r="P108" s="3">
        <v>5.0000000000000003E-10</v>
      </c>
      <c r="Q108" s="3"/>
      <c r="R108">
        <f>'Init cond'!E108*V108</f>
        <v>40232.677898633745</v>
      </c>
      <c r="S108">
        <f>'Init cond'!F108*V108</f>
        <v>4072.604769986287</v>
      </c>
      <c r="T108" s="44">
        <f>'Init cond'!H108*V108</f>
        <v>193852.99537708075</v>
      </c>
      <c r="U108" s="44">
        <f>'Init cond'!I108*V108</f>
        <v>15454.668912804778</v>
      </c>
      <c r="V108" s="25">
        <f>FORECAST(A108,INDEX(Z$3:Z$100,MATCH(A108,X$3:X$100,1)):INDEX(Z$3:Z$100,MATCH(A108,X$3:X$100,1)+1),INDEX(X$3:X$100,MATCH(A108,X$3:X$100,1)):INDEX(X$3:X$100,MATCH(A108,X$3:X$100,1)+1))/1000000</f>
        <v>1738.4058247999999</v>
      </c>
    </row>
    <row r="109" spans="1:27" x14ac:dyDescent="0.35">
      <c r="A109">
        <v>107</v>
      </c>
      <c r="B109" s="15">
        <f t="shared" si="16"/>
        <v>-107</v>
      </c>
      <c r="C109" s="15">
        <v>0</v>
      </c>
      <c r="D109" s="15">
        <v>0</v>
      </c>
      <c r="E109" s="9">
        <f t="shared" si="12"/>
        <v>23.980786939972472</v>
      </c>
      <c r="F109" s="9">
        <f t="shared" si="13"/>
        <v>2.8505431639430294</v>
      </c>
      <c r="G109" s="3">
        <v>1.0000000000000001E-30</v>
      </c>
      <c r="H109" s="9">
        <f t="shared" si="14"/>
        <v>111.42708238165481</v>
      </c>
      <c r="I109" s="9">
        <f t="shared" si="15"/>
        <v>8.8616346763955178</v>
      </c>
      <c r="J109" s="9">
        <v>1</v>
      </c>
      <c r="K109" s="3">
        <v>0</v>
      </c>
      <c r="L109" s="3">
        <v>0</v>
      </c>
      <c r="M109" s="3">
        <v>0</v>
      </c>
      <c r="N109" s="3">
        <v>0</v>
      </c>
      <c r="O109" s="3">
        <v>3.0000000000000001E-6</v>
      </c>
      <c r="P109" s="3">
        <v>5.0000000000000003E-10</v>
      </c>
      <c r="Q109" s="3"/>
      <c r="R109">
        <f>'Init cond'!E109*V109</f>
        <v>40130.988941926378</v>
      </c>
      <c r="S109">
        <f>'Init cond'!F109*V109</f>
        <v>4091.9468174970516</v>
      </c>
      <c r="T109" s="44">
        <f>'Init cond'!H109*V109</f>
        <v>193335.3949593523</v>
      </c>
      <c r="U109" s="44">
        <f>'Init cond'!I109*V109</f>
        <v>15412.897562566153</v>
      </c>
      <c r="V109" s="25">
        <f>FORECAST(A109,INDEX(Z$3:Z$100,MATCH(A109,X$3:X$100,1)):INDEX(Z$3:Z$100,MATCH(A109,X$3:X$100,1)+1),INDEX(X$3:X$100,MATCH(A109,X$3:X$100,1)):INDEX(X$3:X$100,MATCH(A109,X$3:X$100,1)+1))/1000000</f>
        <v>1733.7758815999998</v>
      </c>
    </row>
    <row r="110" spans="1:27" x14ac:dyDescent="0.35">
      <c r="A110">
        <v>108</v>
      </c>
      <c r="B110" s="15">
        <f t="shared" si="16"/>
        <v>-108</v>
      </c>
      <c r="C110" s="15">
        <v>0</v>
      </c>
      <c r="D110" s="15">
        <v>0</v>
      </c>
      <c r="E110" s="9">
        <f t="shared" si="12"/>
        <v>23.980786939972472</v>
      </c>
      <c r="F110" s="9">
        <f t="shared" si="13"/>
        <v>2.8505431639430294</v>
      </c>
      <c r="G110" s="3">
        <v>1.0000000000000001E-30</v>
      </c>
      <c r="H110" s="9">
        <f t="shared" si="14"/>
        <v>111.42708238165481</v>
      </c>
      <c r="I110" s="9">
        <f t="shared" si="15"/>
        <v>8.8616346763955178</v>
      </c>
      <c r="J110" s="9">
        <v>1</v>
      </c>
      <c r="K110" s="3">
        <v>0</v>
      </c>
      <c r="L110" s="3">
        <v>0</v>
      </c>
      <c r="M110" s="3">
        <v>0</v>
      </c>
      <c r="N110" s="3">
        <v>0</v>
      </c>
      <c r="O110" s="3">
        <v>3.0000000000000001E-6</v>
      </c>
      <c r="P110" s="3">
        <v>5.0000000000000003E-10</v>
      </c>
      <c r="Q110" s="3"/>
      <c r="R110">
        <f>'Init cond'!E110*V110</f>
        <v>40028.573819468176</v>
      </c>
      <c r="S110">
        <f>'Init cond'!F110*V110</f>
        <v>4105.9561896192226</v>
      </c>
      <c r="T110" s="44">
        <f>'Init cond'!H110*V110</f>
        <v>192816.76128400737</v>
      </c>
      <c r="U110" s="44">
        <f>'Init cond'!I110*V110</f>
        <v>15371.336085790692</v>
      </c>
      <c r="V110" s="25">
        <f>FORECAST(A110,INDEX(Z$3:Z$100,MATCH(A110,X$3:X$100,1)):INDEX(Z$3:Z$100,MATCH(A110,X$3:X$100,1)+1),INDEX(X$3:X$100,MATCH(A110,X$3:X$100,1)):INDEX(X$3:X$100,MATCH(A110,X$3:X$100,1)+1))/1000000</f>
        <v>1729.1459384000002</v>
      </c>
    </row>
    <row r="111" spans="1:27" x14ac:dyDescent="0.35">
      <c r="A111">
        <v>109</v>
      </c>
      <c r="B111" s="15">
        <f t="shared" si="16"/>
        <v>-109</v>
      </c>
      <c r="C111" s="15">
        <v>0</v>
      </c>
      <c r="D111" s="15">
        <v>0</v>
      </c>
      <c r="E111" s="9">
        <f t="shared" si="12"/>
        <v>23.980786939972472</v>
      </c>
      <c r="F111" s="9">
        <f t="shared" si="13"/>
        <v>2.8505431639430294</v>
      </c>
      <c r="G111" s="3">
        <v>1.0000000000000001E-30</v>
      </c>
      <c r="H111" s="9">
        <f t="shared" si="14"/>
        <v>111.42708238165481</v>
      </c>
      <c r="I111" s="9">
        <f t="shared" si="15"/>
        <v>8.8616346763955178</v>
      </c>
      <c r="J111" s="9">
        <v>1</v>
      </c>
      <c r="K111" s="3">
        <v>0</v>
      </c>
      <c r="L111" s="3">
        <v>0</v>
      </c>
      <c r="M111" s="3">
        <v>0</v>
      </c>
      <c r="N111" s="3">
        <v>0</v>
      </c>
      <c r="O111" s="3">
        <v>3.0000000000000001E-6</v>
      </c>
      <c r="P111" s="3">
        <v>5.0000000000000003E-10</v>
      </c>
      <c r="Q111" s="3"/>
      <c r="R111">
        <f>'Init cond'!E111*V111</f>
        <v>39926.51167566896</v>
      </c>
      <c r="S111">
        <f>'Init cond'!F111*V111</f>
        <v>4126.1081324840507</v>
      </c>
      <c r="T111" s="44">
        <f>'Init cond'!H111*V111</f>
        <v>192298.03524646751</v>
      </c>
      <c r="U111" s="44">
        <f>'Init cond'!I111*V111</f>
        <v>15329.797600726331</v>
      </c>
      <c r="V111" s="25">
        <f>FORECAST(A111,INDEX(Z$3:Z$100,MATCH(A111,X$3:X$100,1)):INDEX(Z$3:Z$100,MATCH(A111,X$3:X$100,1)+1),INDEX(X$3:X$100,MATCH(A111,X$3:X$100,1)):INDEX(X$3:X$100,MATCH(A111,X$3:X$100,1)+1))/1000000</f>
        <v>1724.5159952000001</v>
      </c>
    </row>
    <row r="112" spans="1:27" x14ac:dyDescent="0.35">
      <c r="A112">
        <v>110</v>
      </c>
      <c r="B112" s="15">
        <f t="shared" si="16"/>
        <v>-110</v>
      </c>
      <c r="C112" s="15">
        <v>0</v>
      </c>
      <c r="D112" s="15">
        <v>0</v>
      </c>
      <c r="E112" s="9">
        <f t="shared" si="12"/>
        <v>23.980786939972472</v>
      </c>
      <c r="F112" s="9">
        <f t="shared" si="13"/>
        <v>2.8505431639430294</v>
      </c>
      <c r="G112" s="3">
        <v>1.0000000000000001E-30</v>
      </c>
      <c r="H112" s="9">
        <f t="shared" si="14"/>
        <v>111.42708238165481</v>
      </c>
      <c r="I112" s="9">
        <f t="shared" si="15"/>
        <v>8.8616346763955178</v>
      </c>
      <c r="J112" s="9">
        <v>1</v>
      </c>
      <c r="K112" s="3">
        <v>0</v>
      </c>
      <c r="L112" s="3">
        <v>0</v>
      </c>
      <c r="M112" s="3">
        <v>0</v>
      </c>
      <c r="N112" s="3">
        <v>0</v>
      </c>
      <c r="O112" s="3">
        <v>3.0000000000000001E-6</v>
      </c>
      <c r="P112" s="3">
        <v>5.0000000000000003E-10</v>
      </c>
      <c r="Q112" s="3"/>
      <c r="R112">
        <f>'Init cond'!E112*V112</f>
        <v>39826.501220997547</v>
      </c>
      <c r="S112">
        <f>'Init cond'!F112*V112</f>
        <v>4138.0727002621943</v>
      </c>
      <c r="T112" s="44">
        <f>'Init cond'!H112*V112</f>
        <v>191779.32232074483</v>
      </c>
      <c r="U112" s="44">
        <f>'Init cond'!I112*V112</f>
        <v>15288.261158001098</v>
      </c>
      <c r="V112" s="25">
        <f>FORECAST(A112,INDEX(Z$3:Z$100,MATCH(A112,X$3:X$100,1)):INDEX(Z$3:Z$100,MATCH(A112,X$3:X$100,1)+1),INDEX(X$3:X$100,MATCH(A112,X$3:X$100,1)):INDEX(X$3:X$100,MATCH(A112,X$3:X$100,1)+1))/1000000</f>
        <v>1719.8860520000001</v>
      </c>
    </row>
    <row r="113" spans="1:22" x14ac:dyDescent="0.35">
      <c r="A113">
        <v>111</v>
      </c>
      <c r="B113" s="15">
        <f t="shared" si="16"/>
        <v>-111</v>
      </c>
      <c r="C113" s="15">
        <v>0</v>
      </c>
      <c r="D113" s="15">
        <v>0</v>
      </c>
      <c r="E113" s="9">
        <f t="shared" si="12"/>
        <v>23.980786939972472</v>
      </c>
      <c r="F113" s="9">
        <f t="shared" si="13"/>
        <v>2.8505431639430294</v>
      </c>
      <c r="G113" s="3">
        <v>1.0000000000000001E-30</v>
      </c>
      <c r="H113" s="9">
        <f t="shared" si="14"/>
        <v>111.42708238165481</v>
      </c>
      <c r="I113" s="9">
        <f t="shared" si="15"/>
        <v>8.8616346763955178</v>
      </c>
      <c r="J113" s="9">
        <v>1</v>
      </c>
      <c r="K113" s="3">
        <v>0</v>
      </c>
      <c r="L113" s="3">
        <v>0</v>
      </c>
      <c r="M113" s="3">
        <v>0</v>
      </c>
      <c r="N113" s="3">
        <v>0</v>
      </c>
      <c r="O113" s="3">
        <v>3.0000000000000001E-6</v>
      </c>
      <c r="P113" s="3">
        <v>5.0000000000000003E-10</v>
      </c>
      <c r="Q113" s="3"/>
      <c r="R113">
        <f>'Init cond'!E113*V113</f>
        <v>39733.296338885433</v>
      </c>
      <c r="S113">
        <f>'Init cond'!F113*V113</f>
        <v>4151.2806910253294</v>
      </c>
      <c r="T113" s="44">
        <f>'Init cond'!H113*V113</f>
        <v>191272.54194011941</v>
      </c>
      <c r="U113" s="44">
        <f>'Init cond'!I113*V113</f>
        <v>15247.676939309184</v>
      </c>
      <c r="V113" s="25">
        <f>FORECAST(A113,INDEX(Z$3:Z$100,MATCH(A113,X$3:X$100,1)):INDEX(Z$3:Z$100,MATCH(A113,X$3:X$100,1)+1),INDEX(X$3:X$100,MATCH(A113,X$3:X$100,1)):INDEX(X$3:X$100,MATCH(A113,X$3:X$100,1)+1))/1000000</f>
        <v>1715.3630042</v>
      </c>
    </row>
    <row r="114" spans="1:22" x14ac:dyDescent="0.35">
      <c r="A114">
        <v>112</v>
      </c>
      <c r="B114" s="15">
        <f t="shared" si="16"/>
        <v>-112</v>
      </c>
      <c r="C114" s="15">
        <v>0</v>
      </c>
      <c r="D114" s="15">
        <v>0</v>
      </c>
      <c r="E114" s="9">
        <f t="shared" si="12"/>
        <v>23.980786939972472</v>
      </c>
      <c r="F114" s="9">
        <f t="shared" si="13"/>
        <v>2.8505431639430294</v>
      </c>
      <c r="G114" s="3">
        <v>1.0000000000000001E-30</v>
      </c>
      <c r="H114" s="9">
        <f t="shared" si="14"/>
        <v>111.42708238165481</v>
      </c>
      <c r="I114" s="9">
        <f t="shared" si="15"/>
        <v>8.8616346763955178</v>
      </c>
      <c r="J114" s="9">
        <v>1</v>
      </c>
      <c r="K114" s="3">
        <v>0</v>
      </c>
      <c r="L114" s="3">
        <v>0</v>
      </c>
      <c r="M114" s="3">
        <v>0</v>
      </c>
      <c r="N114" s="3">
        <v>0</v>
      </c>
      <c r="O114" s="3">
        <v>3.0000000000000001E-6</v>
      </c>
      <c r="P114" s="3">
        <v>5.0000000000000003E-10</v>
      </c>
      <c r="Q114" s="3"/>
      <c r="R114">
        <f>'Init cond'!E114*V114</f>
        <v>39629.52058766839</v>
      </c>
      <c r="S114">
        <f>'Init cond'!F114*V114</f>
        <v>4166.7243612314032</v>
      </c>
      <c r="T114" s="44">
        <f>'Init cond'!H114*V114</f>
        <v>190765.77436858765</v>
      </c>
      <c r="U114" s="44">
        <f>'Init cond'!I114*V114</f>
        <v>15207.094715803196</v>
      </c>
      <c r="V114" s="25">
        <f>FORECAST(A114,INDEX(Z$3:Z$100,MATCH(A114,X$3:X$100,1)):INDEX(Z$3:Z$100,MATCH(A114,X$3:X$100,1)+1),INDEX(X$3:X$100,MATCH(A114,X$3:X$100,1)):INDEX(X$3:X$100,MATCH(A114,X$3:X$100,1)+1))/1000000</f>
        <v>1710.8399564000001</v>
      </c>
    </row>
    <row r="115" spans="1:22" x14ac:dyDescent="0.35">
      <c r="A115">
        <v>113</v>
      </c>
      <c r="B115" s="15">
        <f t="shared" si="16"/>
        <v>-113</v>
      </c>
      <c r="C115" s="15">
        <v>0</v>
      </c>
      <c r="D115" s="15">
        <v>0</v>
      </c>
      <c r="E115" s="9">
        <f t="shared" si="12"/>
        <v>23.980786939972472</v>
      </c>
      <c r="F115" s="9">
        <f t="shared" si="13"/>
        <v>2.8505431639430294</v>
      </c>
      <c r="G115" s="3">
        <v>1.0000000000000001E-30</v>
      </c>
      <c r="H115" s="9">
        <f t="shared" si="14"/>
        <v>111.42708238165481</v>
      </c>
      <c r="I115" s="9">
        <f t="shared" si="15"/>
        <v>8.8616346763955178</v>
      </c>
      <c r="J115" s="9">
        <v>1</v>
      </c>
      <c r="K115" s="3">
        <v>0</v>
      </c>
      <c r="L115" s="3">
        <v>0</v>
      </c>
      <c r="M115" s="3">
        <v>0</v>
      </c>
      <c r="N115" s="3">
        <v>0</v>
      </c>
      <c r="O115" s="3">
        <v>3.0000000000000001E-6</v>
      </c>
      <c r="P115" s="3">
        <v>5.0000000000000003E-10</v>
      </c>
      <c r="Q115" s="3"/>
      <c r="R115">
        <f>'Init cond'!E115*V115</f>
        <v>39529.216345746507</v>
      </c>
      <c r="S115">
        <f>'Init cond'!F115*V115</f>
        <v>4179.8821782783107</v>
      </c>
      <c r="T115" s="44">
        <f>'Init cond'!H115*V115</f>
        <v>190259.01960614944</v>
      </c>
      <c r="U115" s="44">
        <f>'Init cond'!I115*V115</f>
        <v>15166.514487483122</v>
      </c>
      <c r="V115" s="25">
        <f>FORECAST(A115,INDEX(Z$3:Z$100,MATCH(A115,X$3:X$100,1)):INDEX(Z$3:Z$100,MATCH(A115,X$3:X$100,1)+1),INDEX(X$3:X$100,MATCH(A115,X$3:X$100,1)):INDEX(X$3:X$100,MATCH(A115,X$3:X$100,1)+1))/1000000</f>
        <v>1706.3169085999998</v>
      </c>
    </row>
    <row r="116" spans="1:22" x14ac:dyDescent="0.35">
      <c r="A116">
        <v>114</v>
      </c>
      <c r="B116" s="15">
        <f t="shared" si="16"/>
        <v>-114</v>
      </c>
      <c r="C116" s="15">
        <v>0</v>
      </c>
      <c r="D116" s="15">
        <v>0</v>
      </c>
      <c r="E116" s="9">
        <f t="shared" si="12"/>
        <v>23.980786939972472</v>
      </c>
      <c r="F116" s="9">
        <f t="shared" si="13"/>
        <v>2.8505431639430294</v>
      </c>
      <c r="G116" s="3">
        <v>1.0000000000000001E-30</v>
      </c>
      <c r="H116" s="9">
        <f t="shared" si="14"/>
        <v>111.42708238165481</v>
      </c>
      <c r="I116" s="9">
        <f t="shared" si="15"/>
        <v>8.8616346763955178</v>
      </c>
      <c r="J116" s="9">
        <v>1</v>
      </c>
      <c r="K116" s="3">
        <v>0</v>
      </c>
      <c r="L116" s="3">
        <v>0</v>
      </c>
      <c r="M116" s="3">
        <v>0</v>
      </c>
      <c r="N116" s="3">
        <v>0</v>
      </c>
      <c r="O116" s="3">
        <v>3.0000000000000001E-6</v>
      </c>
      <c r="P116" s="3">
        <v>5.0000000000000003E-10</v>
      </c>
      <c r="Q116" s="3"/>
      <c r="R116">
        <f>'Init cond'!E116*V116</f>
        <v>39435.791903727513</v>
      </c>
      <c r="S116">
        <f>'Init cond'!F116*V116</f>
        <v>4196.7458421376205</v>
      </c>
      <c r="T116" s="44">
        <f>'Init cond'!H116*V116</f>
        <v>189752.27765280486</v>
      </c>
      <c r="U116" s="44">
        <f>'Init cond'!I116*V116</f>
        <v>15125.936254348975</v>
      </c>
      <c r="V116" s="25">
        <f>FORECAST(A116,INDEX(Z$3:Z$100,MATCH(A116,X$3:X$100,1)):INDEX(Z$3:Z$100,MATCH(A116,X$3:X$100,1)+1),INDEX(X$3:X$100,MATCH(A116,X$3:X$100,1)):INDEX(X$3:X$100,MATCH(A116,X$3:X$100,1)+1))/1000000</f>
        <v>1701.7938607999999</v>
      </c>
    </row>
    <row r="117" spans="1:22" x14ac:dyDescent="0.35">
      <c r="A117">
        <v>115</v>
      </c>
      <c r="B117" s="15">
        <f t="shared" si="16"/>
        <v>-115</v>
      </c>
      <c r="C117" s="15">
        <v>0</v>
      </c>
      <c r="D117" s="15">
        <v>0</v>
      </c>
      <c r="E117" s="9">
        <f t="shared" si="12"/>
        <v>23.980786939972472</v>
      </c>
      <c r="F117" s="9">
        <f t="shared" si="13"/>
        <v>2.8505431639430294</v>
      </c>
      <c r="G117" s="3">
        <v>1.0000000000000001E-30</v>
      </c>
      <c r="H117" s="9">
        <f t="shared" si="14"/>
        <v>111.42708238165481</v>
      </c>
      <c r="I117" s="9">
        <f t="shared" si="15"/>
        <v>8.8616346763955178</v>
      </c>
      <c r="J117" s="9">
        <v>1</v>
      </c>
      <c r="K117" s="3">
        <v>0</v>
      </c>
      <c r="L117" s="3">
        <v>0</v>
      </c>
      <c r="M117" s="3">
        <v>0</v>
      </c>
      <c r="N117" s="3">
        <v>0</v>
      </c>
      <c r="O117" s="3">
        <v>3.0000000000000001E-6</v>
      </c>
      <c r="P117" s="3">
        <v>5.0000000000000003E-10</v>
      </c>
      <c r="Q117" s="3"/>
      <c r="R117">
        <f>'Init cond'!E117*V117</f>
        <v>39337.383608232893</v>
      </c>
      <c r="S117">
        <f>'Init cond'!F117*V117</f>
        <v>4215.9330800395428</v>
      </c>
      <c r="T117" s="44">
        <f>'Init cond'!H117*V117</f>
        <v>189245.6956495</v>
      </c>
      <c r="U117" s="44">
        <f>'Init cond'!I117*V117</f>
        <v>15085.362417708713</v>
      </c>
      <c r="V117" s="25">
        <f>FORECAST(A117,INDEX(Z$3:Z$100,MATCH(A117,X$3:X$100,1)):INDEX(Z$3:Z$100,MATCH(A117,X$3:X$100,1)+1),INDEX(X$3:X$100,MATCH(A117,X$3:X$100,1)):INDEX(X$3:X$100,MATCH(A117,X$3:X$100,1)+1))/1000000</f>
        <v>1697.2708130000001</v>
      </c>
    </row>
    <row r="118" spans="1:22" x14ac:dyDescent="0.35">
      <c r="A118">
        <v>116</v>
      </c>
      <c r="B118" s="15">
        <f t="shared" si="16"/>
        <v>-116</v>
      </c>
      <c r="C118" s="15">
        <v>0</v>
      </c>
      <c r="D118" s="15">
        <v>0</v>
      </c>
      <c r="E118" s="9">
        <f t="shared" si="12"/>
        <v>23.980786939972472</v>
      </c>
      <c r="F118" s="9">
        <f t="shared" si="13"/>
        <v>2.8505431639430294</v>
      </c>
      <c r="G118" s="3">
        <v>1.0000000000000001E-30</v>
      </c>
      <c r="H118" s="9">
        <f t="shared" si="14"/>
        <v>111.42708238165481</v>
      </c>
      <c r="I118" s="9">
        <f t="shared" si="15"/>
        <v>8.8616346763955178</v>
      </c>
      <c r="J118" s="9">
        <v>1</v>
      </c>
      <c r="K118" s="3">
        <v>0</v>
      </c>
      <c r="L118" s="3">
        <v>0</v>
      </c>
      <c r="M118" s="3">
        <v>0</v>
      </c>
      <c r="N118" s="3">
        <v>0</v>
      </c>
      <c r="O118" s="3">
        <v>3.0000000000000001E-6</v>
      </c>
      <c r="P118" s="3">
        <v>5.0000000000000003E-10</v>
      </c>
      <c r="Q118" s="3"/>
      <c r="R118">
        <f>'Init cond'!E118*V118</f>
        <v>39236.261047501415</v>
      </c>
      <c r="S118">
        <f>'Init cond'!F118*V118</f>
        <v>4229.6037784881428</v>
      </c>
      <c r="T118" s="44">
        <f>'Init cond'!H118*V118</f>
        <v>188671.5410729</v>
      </c>
      <c r="U118" s="44">
        <f>'Init cond'!I118*V118</f>
        <v>15039.260664392885</v>
      </c>
      <c r="V118" s="25">
        <f>FORECAST(A118,INDEX(Z$3:Z$100,MATCH(A118,X$3:X$100,1)):INDEX(Z$3:Z$100,MATCH(A118,X$3:X$100,1)+1),INDEX(X$3:X$100,MATCH(A118,X$3:X$100,1)):INDEX(X$3:X$100,MATCH(A118,X$3:X$100,1)+1))/1000000</f>
        <v>1692.1214445999999</v>
      </c>
    </row>
    <row r="119" spans="1:22" x14ac:dyDescent="0.35">
      <c r="A119">
        <v>117</v>
      </c>
      <c r="B119" s="15">
        <f t="shared" si="16"/>
        <v>-117</v>
      </c>
      <c r="C119" s="15">
        <v>0</v>
      </c>
      <c r="D119" s="15">
        <v>0</v>
      </c>
      <c r="E119" s="9">
        <f t="shared" si="12"/>
        <v>23.980786939972472</v>
      </c>
      <c r="F119" s="9">
        <f t="shared" si="13"/>
        <v>2.8505431639430294</v>
      </c>
      <c r="G119" s="3">
        <v>1.0000000000000001E-30</v>
      </c>
      <c r="H119" s="9">
        <f t="shared" si="14"/>
        <v>111.42708238165481</v>
      </c>
      <c r="I119" s="9">
        <f t="shared" si="15"/>
        <v>8.8616346763955178</v>
      </c>
      <c r="J119" s="9">
        <v>1</v>
      </c>
      <c r="K119" s="3">
        <v>0</v>
      </c>
      <c r="L119" s="3">
        <v>0</v>
      </c>
      <c r="M119" s="3">
        <v>0</v>
      </c>
      <c r="N119" s="3">
        <v>0</v>
      </c>
      <c r="O119" s="3">
        <v>3.0000000000000001E-6</v>
      </c>
      <c r="P119" s="3">
        <v>5.0000000000000003E-10</v>
      </c>
      <c r="Q119" s="3"/>
      <c r="R119">
        <f>'Init cond'!E119*V119</f>
        <v>39126.408174722754</v>
      </c>
      <c r="S119">
        <f>'Init cond'!F119*V119</f>
        <v>4232.8796003948264</v>
      </c>
      <c r="T119" s="44">
        <f>'Init cond'!H119*V119</f>
        <v>188097.38649629997</v>
      </c>
      <c r="U119" s="44">
        <f>'Init cond'!I119*V119</f>
        <v>14993.160944554382</v>
      </c>
      <c r="V119" s="25">
        <f>FORECAST(A119,INDEX(Z$3:Z$100,MATCH(A119,X$3:X$100,1)):INDEX(Z$3:Z$100,MATCH(A119,X$3:X$100,1)+1),INDEX(X$3:X$100,MATCH(A119,X$3:X$100,1)):INDEX(X$3:X$100,MATCH(A119,X$3:X$100,1)+1))/1000000</f>
        <v>1686.9720761999997</v>
      </c>
    </row>
    <row r="120" spans="1:22" x14ac:dyDescent="0.35">
      <c r="A120">
        <v>118</v>
      </c>
      <c r="B120" s="15">
        <f t="shared" si="16"/>
        <v>-118</v>
      </c>
      <c r="C120" s="15">
        <v>0</v>
      </c>
      <c r="D120" s="15">
        <v>0</v>
      </c>
      <c r="E120" s="9">
        <f t="shared" si="12"/>
        <v>23.980786939972472</v>
      </c>
      <c r="F120" s="9">
        <f t="shared" si="13"/>
        <v>2.8505431639430294</v>
      </c>
      <c r="G120" s="3">
        <v>1.0000000000000001E-30</v>
      </c>
      <c r="H120" s="9">
        <f t="shared" si="14"/>
        <v>111.42708238165481</v>
      </c>
      <c r="I120" s="9">
        <f t="shared" si="15"/>
        <v>8.8616346763955178</v>
      </c>
      <c r="J120" s="9">
        <v>1</v>
      </c>
      <c r="K120" s="3">
        <v>0</v>
      </c>
      <c r="L120" s="3">
        <v>0</v>
      </c>
      <c r="M120" s="3">
        <v>0</v>
      </c>
      <c r="N120" s="3">
        <v>0</v>
      </c>
      <c r="O120" s="3">
        <v>3.0000000000000001E-6</v>
      </c>
      <c r="P120" s="3">
        <v>5.0000000000000003E-10</v>
      </c>
      <c r="Q120" s="3"/>
      <c r="R120">
        <f>'Init cond'!E120*V120</f>
        <v>39016.286528304256</v>
      </c>
      <c r="S120">
        <f>'Init cond'!F120*V120</f>
        <v>4238.2923963007233</v>
      </c>
      <c r="T120" s="44">
        <f>'Init cond'!H120*V120</f>
        <v>187523.23191969999</v>
      </c>
      <c r="U120" s="44">
        <f>'Init cond'!I120*V120</f>
        <v>14947.063258193204</v>
      </c>
      <c r="V120" s="25">
        <f>FORECAST(A120,INDEX(Z$3:Z$100,MATCH(A120,X$3:X$100,1)):INDEX(Z$3:Z$100,MATCH(A120,X$3:X$100,1)+1),INDEX(X$3:X$100,MATCH(A120,X$3:X$100,1)):INDEX(X$3:X$100,MATCH(A120,X$3:X$100,1)+1))/1000000</f>
        <v>1681.8227078</v>
      </c>
    </row>
    <row r="121" spans="1:22" x14ac:dyDescent="0.35">
      <c r="A121">
        <v>119</v>
      </c>
      <c r="B121" s="15">
        <f t="shared" si="16"/>
        <v>-119</v>
      </c>
      <c r="C121" s="15">
        <v>0</v>
      </c>
      <c r="D121" s="15">
        <v>0</v>
      </c>
      <c r="E121" s="9">
        <f t="shared" si="12"/>
        <v>23.980786939972472</v>
      </c>
      <c r="F121" s="9">
        <f t="shared" si="13"/>
        <v>2.8505431639430294</v>
      </c>
      <c r="G121" s="3">
        <v>1.0000000000000001E-30</v>
      </c>
      <c r="H121" s="9">
        <f t="shared" si="14"/>
        <v>111.42708238165481</v>
      </c>
      <c r="I121" s="9">
        <f t="shared" si="15"/>
        <v>8.8616346763955178</v>
      </c>
      <c r="J121" s="9">
        <v>1</v>
      </c>
      <c r="K121" s="3">
        <v>0</v>
      </c>
      <c r="L121" s="3">
        <v>0</v>
      </c>
      <c r="M121" s="3">
        <v>0</v>
      </c>
      <c r="N121" s="3">
        <v>0</v>
      </c>
      <c r="O121" s="3">
        <v>3.0000000000000001E-6</v>
      </c>
      <c r="P121" s="3">
        <v>5.0000000000000003E-10</v>
      </c>
      <c r="Q121" s="3"/>
      <c r="R121">
        <f>'Init cond'!E121*V121</f>
        <v>38904.698700369867</v>
      </c>
      <c r="S121">
        <f>'Init cond'!F121*V121</f>
        <v>4253.5133530436333</v>
      </c>
      <c r="T121" s="44">
        <f>'Init cond'!H121*V121</f>
        <v>186949.07734310001</v>
      </c>
      <c r="U121" s="44">
        <f>'Init cond'!I121*V121</f>
        <v>14900.967605309348</v>
      </c>
      <c r="V121" s="25">
        <f>FORECAST(A121,INDEX(Z$3:Z$100,MATCH(A121,X$3:X$100,1)):INDEX(Z$3:Z$100,MATCH(A121,X$3:X$100,1)+1),INDEX(X$3:X$100,MATCH(A121,X$3:X$100,1)):INDEX(X$3:X$100,MATCH(A121,X$3:X$100,1)+1))/1000000</f>
        <v>1676.6733394</v>
      </c>
    </row>
    <row r="122" spans="1:22" x14ac:dyDescent="0.35">
      <c r="A122">
        <v>120</v>
      </c>
      <c r="B122" s="15">
        <f t="shared" si="16"/>
        <v>-120</v>
      </c>
      <c r="C122" s="15">
        <v>0</v>
      </c>
      <c r="D122" s="15">
        <v>0</v>
      </c>
      <c r="E122" s="9">
        <f t="shared" si="12"/>
        <v>23.980786939972472</v>
      </c>
      <c r="F122" s="9">
        <f t="shared" si="13"/>
        <v>2.8505431639430294</v>
      </c>
      <c r="G122" s="3">
        <v>1.0000000000000001E-30</v>
      </c>
      <c r="H122" s="9">
        <f t="shared" si="14"/>
        <v>111.42708238165481</v>
      </c>
      <c r="I122" s="9">
        <f t="shared" si="15"/>
        <v>8.8616346763955178</v>
      </c>
      <c r="J122" s="9">
        <v>1</v>
      </c>
      <c r="K122" s="3">
        <v>0</v>
      </c>
      <c r="L122" s="3">
        <v>0</v>
      </c>
      <c r="M122" s="3">
        <v>0</v>
      </c>
      <c r="N122" s="3">
        <v>0</v>
      </c>
      <c r="O122" s="3">
        <v>3.0000000000000001E-6</v>
      </c>
      <c r="P122" s="3">
        <v>5.0000000000000003E-10</v>
      </c>
      <c r="Q122" s="3"/>
      <c r="R122">
        <f>'Init cond'!E122*V122</f>
        <v>38794.115600287732</v>
      </c>
      <c r="S122">
        <f>'Init cond'!F122*V122</f>
        <v>4256.1660919840906</v>
      </c>
      <c r="T122" s="44">
        <f>'Init cond'!H122*V122</f>
        <v>186374.92276650001</v>
      </c>
      <c r="U122" s="44">
        <f>'Init cond'!I122*V122</f>
        <v>14854.873985902816</v>
      </c>
      <c r="V122" s="25">
        <f>FORECAST(A122,INDEX(Z$3:Z$100,MATCH(A122,X$3:X$100,1)):INDEX(Z$3:Z$100,MATCH(A122,X$3:X$100,1)+1),INDEX(X$3:X$100,MATCH(A122,X$3:X$100,1)):INDEX(X$3:X$100,MATCH(A122,X$3:X$100,1)+1))/1000000</f>
        <v>1671.5239710000001</v>
      </c>
    </row>
    <row r="123" spans="1:22" x14ac:dyDescent="0.35">
      <c r="A123">
        <v>121</v>
      </c>
      <c r="B123" s="15">
        <f t="shared" si="16"/>
        <v>-121</v>
      </c>
      <c r="C123" s="15">
        <v>0</v>
      </c>
      <c r="D123" s="15">
        <v>0</v>
      </c>
      <c r="E123" s="9">
        <f t="shared" si="12"/>
        <v>23.980786939972472</v>
      </c>
      <c r="F123" s="9">
        <f t="shared" si="13"/>
        <v>2.8505431639430294</v>
      </c>
      <c r="G123" s="3">
        <v>1.0000000000000001E-30</v>
      </c>
      <c r="H123" s="9">
        <f t="shared" si="14"/>
        <v>111.42708238165481</v>
      </c>
      <c r="I123" s="9">
        <f t="shared" si="15"/>
        <v>8.8616346763955178</v>
      </c>
      <c r="J123" s="9">
        <v>1</v>
      </c>
      <c r="K123" s="3">
        <v>0</v>
      </c>
      <c r="L123" s="3">
        <v>0</v>
      </c>
      <c r="M123" s="3">
        <v>0</v>
      </c>
      <c r="N123" s="3">
        <v>0</v>
      </c>
      <c r="O123" s="3">
        <v>3.0000000000000001E-6</v>
      </c>
      <c r="P123" s="3">
        <v>5.0000000000000003E-10</v>
      </c>
      <c r="Q123" s="3"/>
      <c r="R123">
        <f>'Init cond'!E123*V123</f>
        <v>38686.369680815733</v>
      </c>
      <c r="S123">
        <f>'Init cond'!F123*V123</f>
        <v>4257.8446958493305</v>
      </c>
      <c r="T123" s="44">
        <f>'Init cond'!H123*V123</f>
        <v>185818.3431767</v>
      </c>
      <c r="U123" s="44">
        <f>'Init cond'!I123*V123</f>
        <v>14810.183170044358</v>
      </c>
      <c r="V123" s="25">
        <f>FORECAST(A123,INDEX(Z$3:Z$100,MATCH(A123,X$3:X$100,1)):INDEX(Z$3:Z$100,MATCH(A123,X$3:X$100,1)+1),INDEX(X$3:X$100,MATCH(A123,X$3:X$100,1)):INDEX(X$3:X$100,MATCH(A123,X$3:X$100,1)+1))/1000000</f>
        <v>1666.5322257999999</v>
      </c>
    </row>
    <row r="124" spans="1:22" x14ac:dyDescent="0.35">
      <c r="A124">
        <v>122</v>
      </c>
      <c r="B124" s="15">
        <f t="shared" si="16"/>
        <v>-122</v>
      </c>
      <c r="C124" s="15">
        <v>0</v>
      </c>
      <c r="D124" s="15">
        <v>0</v>
      </c>
      <c r="E124" s="9">
        <f t="shared" si="12"/>
        <v>23.980786939972472</v>
      </c>
      <c r="F124" s="9">
        <f t="shared" si="13"/>
        <v>2.8505431639430294</v>
      </c>
      <c r="G124" s="3">
        <v>1.0000000000000001E-30</v>
      </c>
      <c r="H124" s="9">
        <f t="shared" si="14"/>
        <v>111.42708238165481</v>
      </c>
      <c r="I124" s="9">
        <f t="shared" si="15"/>
        <v>8.8616346763955178</v>
      </c>
      <c r="J124" s="9">
        <v>1</v>
      </c>
      <c r="K124" s="3">
        <v>0</v>
      </c>
      <c r="L124" s="3">
        <v>0</v>
      </c>
      <c r="M124" s="3">
        <v>0</v>
      </c>
      <c r="N124" s="3">
        <v>0</v>
      </c>
      <c r="O124" s="3">
        <v>3.0000000000000001E-6</v>
      </c>
      <c r="P124" s="3">
        <v>5.0000000000000003E-10</v>
      </c>
      <c r="Q124" s="3"/>
      <c r="R124">
        <f>'Init cond'!E124*V124</f>
        <v>38581.957396424215</v>
      </c>
      <c r="S124">
        <f>'Init cond'!F124*V124</f>
        <v>4267.773740873291</v>
      </c>
      <c r="T124" s="44">
        <f>'Init cond'!H124*V124</f>
        <v>185261.76358689999</v>
      </c>
      <c r="U124" s="44">
        <f>'Init cond'!I124*V124</f>
        <v>14765.494325418076</v>
      </c>
      <c r="V124" s="25">
        <f>FORECAST(A124,INDEX(Z$3:Z$100,MATCH(A124,X$3:X$100,1)):INDEX(Z$3:Z$100,MATCH(A124,X$3:X$100,1)+1),INDEX(X$3:X$100,MATCH(A124,X$3:X$100,1)):INDEX(X$3:X$100,MATCH(A124,X$3:X$100,1)+1))/1000000</f>
        <v>1661.5404805999999</v>
      </c>
    </row>
    <row r="125" spans="1:22" x14ac:dyDescent="0.35">
      <c r="A125">
        <v>123</v>
      </c>
      <c r="B125" s="15">
        <f t="shared" si="16"/>
        <v>-123</v>
      </c>
      <c r="C125" s="15">
        <v>0</v>
      </c>
      <c r="D125" s="15">
        <v>0</v>
      </c>
      <c r="E125" s="9">
        <f t="shared" si="12"/>
        <v>23.980786939972472</v>
      </c>
      <c r="F125" s="9">
        <f t="shared" si="13"/>
        <v>2.8505431639430294</v>
      </c>
      <c r="G125" s="3">
        <v>1.0000000000000001E-30</v>
      </c>
      <c r="H125" s="9">
        <f t="shared" si="14"/>
        <v>111.42708238165481</v>
      </c>
      <c r="I125" s="9">
        <f t="shared" si="15"/>
        <v>8.8616346763955178</v>
      </c>
      <c r="J125" s="9">
        <v>1</v>
      </c>
      <c r="K125" s="3">
        <v>0</v>
      </c>
      <c r="L125" s="3">
        <v>0</v>
      </c>
      <c r="M125" s="3">
        <v>0</v>
      </c>
      <c r="N125" s="3">
        <v>0</v>
      </c>
      <c r="O125" s="3">
        <v>3.0000000000000001E-6</v>
      </c>
      <c r="P125" s="3">
        <v>5.0000000000000003E-10</v>
      </c>
      <c r="Q125" s="3"/>
      <c r="R125">
        <f>'Init cond'!E125*V125</f>
        <v>38479.408855495909</v>
      </c>
      <c r="S125">
        <f>'Init cond'!F125*V125</f>
        <v>4280.351048941815</v>
      </c>
      <c r="T125" s="44">
        <f>'Init cond'!H125*V125</f>
        <v>184705.18399710002</v>
      </c>
      <c r="U125" s="44">
        <f>'Init cond'!I125*V125</f>
        <v>14720.80745202397</v>
      </c>
      <c r="V125" s="25">
        <f>FORECAST(A125,INDEX(Z$3:Z$100,MATCH(A125,X$3:X$100,1)):INDEX(Z$3:Z$100,MATCH(A125,X$3:X$100,1)+1),INDEX(X$3:X$100,MATCH(A125,X$3:X$100,1)):INDEX(X$3:X$100,MATCH(A125,X$3:X$100,1)+1))/1000000</f>
        <v>1656.5487354000002</v>
      </c>
    </row>
    <row r="126" spans="1:22" x14ac:dyDescent="0.35">
      <c r="A126">
        <v>124</v>
      </c>
      <c r="B126" s="15">
        <f t="shared" si="16"/>
        <v>-124</v>
      </c>
      <c r="C126" s="15">
        <v>0</v>
      </c>
      <c r="D126" s="15">
        <v>0</v>
      </c>
      <c r="E126" s="9">
        <f t="shared" si="12"/>
        <v>23.980786939972472</v>
      </c>
      <c r="F126" s="9">
        <f t="shared" si="13"/>
        <v>2.8505431639430294</v>
      </c>
      <c r="G126" s="3">
        <v>1.0000000000000001E-30</v>
      </c>
      <c r="H126" s="9">
        <f t="shared" si="14"/>
        <v>111.42708238165481</v>
      </c>
      <c r="I126" s="9">
        <f t="shared" si="15"/>
        <v>8.8616346763955178</v>
      </c>
      <c r="J126" s="9">
        <v>1</v>
      </c>
      <c r="K126" s="3">
        <v>0</v>
      </c>
      <c r="L126" s="3">
        <v>0</v>
      </c>
      <c r="M126" s="3">
        <v>0</v>
      </c>
      <c r="N126" s="3">
        <v>0</v>
      </c>
      <c r="O126" s="3">
        <v>3.0000000000000001E-6</v>
      </c>
      <c r="P126" s="3">
        <v>5.0000000000000003E-10</v>
      </c>
      <c r="Q126" s="3"/>
      <c r="R126">
        <f>'Init cond'!E126*V126</f>
        <v>38370.582198329561</v>
      </c>
      <c r="S126">
        <f>'Init cond'!F126*V126</f>
        <v>4283.2792833741296</v>
      </c>
      <c r="T126" s="44">
        <f>'Init cond'!H126*V126</f>
        <v>184148.60440729998</v>
      </c>
      <c r="U126" s="44">
        <f>'Init cond'!I126*V126</f>
        <v>14676.140403012352</v>
      </c>
      <c r="V126" s="25">
        <f>FORECAST(A126,INDEX(Z$3:Z$100,MATCH(A126,X$3:X$100,1)):INDEX(Z$3:Z$100,MATCH(A126,X$3:X$100,1)+1),INDEX(X$3:X$100,MATCH(A126,X$3:X$100,1)):INDEX(X$3:X$100,MATCH(A126,X$3:X$100,1)+1))/1000000</f>
        <v>1651.5569901999997</v>
      </c>
    </row>
    <row r="127" spans="1:22" x14ac:dyDescent="0.35">
      <c r="A127">
        <v>125</v>
      </c>
      <c r="B127" s="15">
        <f t="shared" si="16"/>
        <v>-125</v>
      </c>
      <c r="C127" s="15">
        <v>0</v>
      </c>
      <c r="D127" s="15">
        <v>0</v>
      </c>
      <c r="E127" s="9">
        <f t="shared" si="12"/>
        <v>23.980786939972472</v>
      </c>
      <c r="F127" s="9">
        <f t="shared" si="13"/>
        <v>2.8505431639430294</v>
      </c>
      <c r="G127" s="3">
        <v>1.0000000000000001E-30</v>
      </c>
      <c r="H127" s="9">
        <f t="shared" si="14"/>
        <v>111.42708238165481</v>
      </c>
      <c r="I127" s="9">
        <f t="shared" si="15"/>
        <v>8.8616346763955178</v>
      </c>
      <c r="J127" s="9">
        <v>1</v>
      </c>
      <c r="K127" s="3">
        <v>0</v>
      </c>
      <c r="L127" s="3">
        <v>0</v>
      </c>
      <c r="M127" s="3">
        <v>0</v>
      </c>
      <c r="N127" s="3">
        <v>0</v>
      </c>
      <c r="O127" s="3">
        <v>3.0000000000000001E-6</v>
      </c>
      <c r="P127" s="3">
        <v>5.0000000000000003E-10</v>
      </c>
      <c r="Q127" s="3"/>
      <c r="R127">
        <f>'Init cond'!E127*V127</f>
        <v>38261.930542987502</v>
      </c>
      <c r="S127">
        <f>'Init cond'!F127*V127</f>
        <v>4290.9079156684356</v>
      </c>
      <c r="T127" s="44">
        <f>'Init cond'!H127*V127</f>
        <v>183592.0248175</v>
      </c>
      <c r="U127" s="44">
        <f>'Init cond'!I127*V127</f>
        <v>14631.517567109589</v>
      </c>
      <c r="V127" s="25">
        <f>FORECAST(A127,INDEX(Z$3:Z$100,MATCH(A127,X$3:X$100,1)):INDEX(Z$3:Z$100,MATCH(A127,X$3:X$100,1)+1),INDEX(X$3:X$100,MATCH(A127,X$3:X$100,1)):INDEX(X$3:X$100,MATCH(A127,X$3:X$100,1)+1))/1000000</f>
        <v>1646.565245</v>
      </c>
    </row>
    <row r="128" spans="1:22" x14ac:dyDescent="0.35">
      <c r="A128">
        <v>126</v>
      </c>
      <c r="B128" s="15">
        <f t="shared" si="16"/>
        <v>-126</v>
      </c>
      <c r="C128" s="15">
        <v>0</v>
      </c>
      <c r="D128" s="15">
        <v>0</v>
      </c>
      <c r="E128" s="9">
        <f t="shared" si="12"/>
        <v>23.980786939972472</v>
      </c>
      <c r="F128" s="9">
        <f t="shared" si="13"/>
        <v>2.8505431639430294</v>
      </c>
      <c r="G128" s="3">
        <v>1.0000000000000001E-30</v>
      </c>
      <c r="H128" s="9">
        <f t="shared" si="14"/>
        <v>111.42708238165481</v>
      </c>
      <c r="I128" s="9">
        <f t="shared" si="15"/>
        <v>8.8616346763955178</v>
      </c>
      <c r="J128" s="9">
        <v>1</v>
      </c>
      <c r="K128" s="3">
        <v>0</v>
      </c>
      <c r="L128" s="3">
        <v>0</v>
      </c>
      <c r="M128" s="3">
        <v>0</v>
      </c>
      <c r="N128" s="3">
        <v>0</v>
      </c>
      <c r="O128" s="3">
        <v>3.0000000000000001E-6</v>
      </c>
      <c r="P128" s="3">
        <v>5.0000000000000003E-10</v>
      </c>
      <c r="Q128" s="3"/>
      <c r="R128">
        <f>'Init cond'!E128*V128</f>
        <v>38170.820810553996</v>
      </c>
      <c r="S128">
        <f>'Init cond'!F128*V128</f>
        <v>4292.3745274577677</v>
      </c>
      <c r="T128" s="44">
        <f>'Init cond'!H128*V128</f>
        <v>183128.1510553</v>
      </c>
      <c r="U128" s="44">
        <f>'Init cond'!I128*V128</f>
        <v>14594.284471201543</v>
      </c>
      <c r="V128" s="25">
        <f>FORECAST(A128,INDEX(Z$3:Z$100,MATCH(A128,X$3:X$100,1)):INDEX(Z$3:Z$100,MATCH(A128,X$3:X$100,1)+1),INDEX(X$3:X$100,MATCH(A128,X$3:X$100,1)):INDEX(X$3:X$100,MATCH(A128,X$3:X$100,1)+1))/1000000</f>
        <v>1642.4049422000001</v>
      </c>
    </row>
    <row r="129" spans="1:22" x14ac:dyDescent="0.35">
      <c r="A129">
        <v>127</v>
      </c>
      <c r="B129" s="15">
        <f t="shared" si="16"/>
        <v>-127</v>
      </c>
      <c r="C129" s="15">
        <v>0</v>
      </c>
      <c r="D129" s="15">
        <v>0</v>
      </c>
      <c r="E129" s="9">
        <f t="shared" si="12"/>
        <v>23.980786939972472</v>
      </c>
      <c r="F129" s="9">
        <f t="shared" si="13"/>
        <v>2.8505431639430294</v>
      </c>
      <c r="G129" s="3">
        <v>1.0000000000000001E-30</v>
      </c>
      <c r="H129" s="9">
        <f t="shared" si="14"/>
        <v>111.42708238165481</v>
      </c>
      <c r="I129" s="9">
        <f t="shared" si="15"/>
        <v>8.8616346763955178</v>
      </c>
      <c r="J129" s="9">
        <v>1</v>
      </c>
      <c r="K129" s="3">
        <v>0</v>
      </c>
      <c r="L129" s="3">
        <v>0</v>
      </c>
      <c r="M129" s="3">
        <v>0</v>
      </c>
      <c r="N129" s="3">
        <v>0</v>
      </c>
      <c r="O129" s="3">
        <v>3.0000000000000001E-6</v>
      </c>
      <c r="P129" s="3">
        <v>5.0000000000000003E-10</v>
      </c>
      <c r="Q129" s="3"/>
      <c r="R129">
        <f>'Init cond'!E129*V129</f>
        <v>38079.471093062348</v>
      </c>
      <c r="S129">
        <f>'Init cond'!F129*V129</f>
        <v>4295.2745993262188</v>
      </c>
      <c r="T129" s="44">
        <f>'Init cond'!H129*V129</f>
        <v>182664.27729310002</v>
      </c>
      <c r="U129" s="44">
        <f>'Init cond'!I129*V129</f>
        <v>14557.052714238884</v>
      </c>
      <c r="V129" s="25">
        <f>FORECAST(A129,INDEX(Z$3:Z$100,MATCH(A129,X$3:X$100,1)):INDEX(Z$3:Z$100,MATCH(A129,X$3:X$100,1)+1),INDEX(X$3:X$100,MATCH(A129,X$3:X$100,1)):INDEX(X$3:X$100,MATCH(A129,X$3:X$100,1)+1))/1000000</f>
        <v>1638.2446394000001</v>
      </c>
    </row>
    <row r="130" spans="1:22" x14ac:dyDescent="0.35">
      <c r="A130">
        <v>128</v>
      </c>
      <c r="B130" s="15">
        <f t="shared" si="16"/>
        <v>-128</v>
      </c>
      <c r="C130" s="15">
        <v>0</v>
      </c>
      <c r="D130" s="15">
        <v>0</v>
      </c>
      <c r="E130" s="9">
        <f t="shared" si="12"/>
        <v>23.980786939972472</v>
      </c>
      <c r="F130" s="9">
        <f t="shared" si="13"/>
        <v>2.8505431639430294</v>
      </c>
      <c r="G130" s="3">
        <v>1.0000000000000001E-30</v>
      </c>
      <c r="H130" s="9">
        <f t="shared" si="14"/>
        <v>111.42708238165481</v>
      </c>
      <c r="I130" s="9">
        <f t="shared" si="15"/>
        <v>8.8616346763955178</v>
      </c>
      <c r="J130" s="9">
        <v>1</v>
      </c>
      <c r="K130" s="3">
        <v>0</v>
      </c>
      <c r="L130" s="3">
        <v>0</v>
      </c>
      <c r="M130" s="3">
        <v>0</v>
      </c>
      <c r="N130" s="3">
        <v>0</v>
      </c>
      <c r="O130" s="3">
        <v>3.0000000000000001E-6</v>
      </c>
      <c r="P130" s="3">
        <v>5.0000000000000003E-10</v>
      </c>
      <c r="Q130" s="3"/>
      <c r="R130">
        <f>'Init cond'!E130*V130</f>
        <v>37994.373031440686</v>
      </c>
      <c r="S130">
        <f>'Init cond'!F130*V130</f>
        <v>4294.1397754543714</v>
      </c>
      <c r="T130" s="44">
        <f>'Init cond'!H130*V130</f>
        <v>182200.40353089999</v>
      </c>
      <c r="U130" s="44">
        <f>'Init cond'!I130*V130</f>
        <v>14519.822296221613</v>
      </c>
      <c r="V130" s="25">
        <f>FORECAST(A130,INDEX(Z$3:Z$100,MATCH(A130,X$3:X$100,1)):INDEX(Z$3:Z$100,MATCH(A130,X$3:X$100,1)+1),INDEX(X$3:X$100,MATCH(A130,X$3:X$100,1)):INDEX(X$3:X$100,MATCH(A130,X$3:X$100,1)+1))/1000000</f>
        <v>1634.0843365999999</v>
      </c>
    </row>
    <row r="131" spans="1:22" x14ac:dyDescent="0.35">
      <c r="A131">
        <v>129</v>
      </c>
      <c r="B131" s="15">
        <f t="shared" si="16"/>
        <v>-129</v>
      </c>
      <c r="C131" s="15">
        <v>0</v>
      </c>
      <c r="D131" s="15">
        <v>0</v>
      </c>
      <c r="E131" s="9">
        <f t="shared" ref="E131:E194" si="22">W$5/W$2</f>
        <v>23.980786939972472</v>
      </c>
      <c r="F131" s="9">
        <f t="shared" ref="F131:F194" si="23">W$8/W$2</f>
        <v>2.8505431639430294</v>
      </c>
      <c r="G131" s="3">
        <v>1.0000000000000001E-30</v>
      </c>
      <c r="H131" s="9">
        <f t="shared" ref="H131:H194" si="24">W$11/W$2</f>
        <v>111.42708238165481</v>
      </c>
      <c r="I131" s="9">
        <f t="shared" ref="I131:I194" si="25">W$14/W$2</f>
        <v>8.8616346763955178</v>
      </c>
      <c r="J131" s="9">
        <v>1</v>
      </c>
      <c r="K131" s="3">
        <v>0</v>
      </c>
      <c r="L131" s="3">
        <v>0</v>
      </c>
      <c r="M131" s="3">
        <v>0</v>
      </c>
      <c r="N131" s="3">
        <v>0</v>
      </c>
      <c r="O131" s="3">
        <v>3.0000000000000001E-6</v>
      </c>
      <c r="P131" s="3">
        <v>5.0000000000000003E-10</v>
      </c>
      <c r="Q131" s="3"/>
      <c r="R131">
        <f>'Init cond'!E131*V131</f>
        <v>37909.406534001449</v>
      </c>
      <c r="S131">
        <f>'Init cond'!F131*V131</f>
        <v>4296.1638408485387</v>
      </c>
      <c r="T131" s="44">
        <f>'Init cond'!H131*V131</f>
        <v>181736.52976869998</v>
      </c>
      <c r="U131" s="44">
        <f>'Init cond'!I131*V131</f>
        <v>14482.593217149733</v>
      </c>
      <c r="V131" s="25">
        <f>FORECAST(A131,INDEX(Z$3:Z$100,MATCH(A131,X$3:X$100,1)):INDEX(Z$3:Z$100,MATCH(A131,X$3:X$100,1)+1),INDEX(X$3:X$100,MATCH(A131,X$3:X$100,1)):INDEX(X$3:X$100,MATCH(A131,X$3:X$100,1)+1))/1000000</f>
        <v>1629.9240338</v>
      </c>
    </row>
    <row r="132" spans="1:22" x14ac:dyDescent="0.35">
      <c r="A132">
        <v>130</v>
      </c>
      <c r="B132" s="15">
        <f t="shared" ref="B132:B195" si="26">-A132</f>
        <v>-130</v>
      </c>
      <c r="C132" s="15">
        <v>0</v>
      </c>
      <c r="D132" s="15">
        <v>0</v>
      </c>
      <c r="E132" s="9">
        <f t="shared" si="22"/>
        <v>23.980786939972472</v>
      </c>
      <c r="F132" s="9">
        <f t="shared" si="23"/>
        <v>2.8505431639430294</v>
      </c>
      <c r="G132" s="3">
        <v>1.0000000000000001E-30</v>
      </c>
      <c r="H132" s="9">
        <f t="shared" si="24"/>
        <v>111.42708238165481</v>
      </c>
      <c r="I132" s="9">
        <f t="shared" si="25"/>
        <v>8.8616346763955178</v>
      </c>
      <c r="J132" s="9">
        <v>1</v>
      </c>
      <c r="K132" s="3">
        <v>0</v>
      </c>
      <c r="L132" s="3">
        <v>0</v>
      </c>
      <c r="M132" s="3">
        <v>0</v>
      </c>
      <c r="N132" s="3">
        <v>0</v>
      </c>
      <c r="O132" s="3">
        <v>3.0000000000000001E-6</v>
      </c>
      <c r="P132" s="3">
        <v>5.0000000000000003E-10</v>
      </c>
      <c r="Q132" s="3"/>
      <c r="R132">
        <f>'Init cond'!E132*V132</f>
        <v>37815.426959433105</v>
      </c>
      <c r="S132">
        <f>'Init cond'!F132*V132</f>
        <v>4292.2134632933821</v>
      </c>
      <c r="T132" s="44">
        <f>'Init cond'!H132*V132</f>
        <v>181268.7851404738</v>
      </c>
      <c r="U132" s="44">
        <f>'Init cond'!I132*V132</f>
        <v>14445.00279856636</v>
      </c>
      <c r="V132" s="25">
        <f>FORECAST(A132,INDEX(Z$3:Z$100,MATCH(A132,X$3:X$100,1)):INDEX(Z$3:Z$100,MATCH(A132,X$3:X$100,1)+1),INDEX(X$3:X$100,MATCH(A132,X$3:X$100,1)):INDEX(X$3:X$100,MATCH(A132,X$3:X$100,1)+1))/1000000</f>
        <v>1625.763731</v>
      </c>
    </row>
    <row r="133" spans="1:22" x14ac:dyDescent="0.35">
      <c r="A133">
        <v>131</v>
      </c>
      <c r="B133" s="15">
        <f t="shared" si="26"/>
        <v>-131</v>
      </c>
      <c r="C133" s="15">
        <v>0</v>
      </c>
      <c r="D133" s="15">
        <v>0</v>
      </c>
      <c r="E133" s="9">
        <f t="shared" si="22"/>
        <v>23.980786939972472</v>
      </c>
      <c r="F133" s="9">
        <f t="shared" si="23"/>
        <v>2.8505431639430294</v>
      </c>
      <c r="G133" s="3">
        <v>1.0000000000000001E-30</v>
      </c>
      <c r="H133" s="9">
        <f t="shared" si="24"/>
        <v>111.42708238165481</v>
      </c>
      <c r="I133" s="9">
        <f t="shared" si="25"/>
        <v>8.8616346763955178</v>
      </c>
      <c r="J133" s="9">
        <v>1</v>
      </c>
      <c r="K133" s="3">
        <v>0</v>
      </c>
      <c r="L133" s="3">
        <v>0</v>
      </c>
      <c r="M133" s="3">
        <v>0</v>
      </c>
      <c r="N133" s="3">
        <v>0</v>
      </c>
      <c r="O133" s="3">
        <v>3.0000000000000001E-6</v>
      </c>
      <c r="P133" s="3">
        <v>5.0000000000000003E-10</v>
      </c>
      <c r="Q133" s="3"/>
      <c r="R133">
        <f>'Init cond'!E133*V133</f>
        <v>37726.758705647946</v>
      </c>
      <c r="S133">
        <f>'Init cond'!F133*V133</f>
        <v>4293.3781231945068</v>
      </c>
      <c r="T133" s="44">
        <f>'Init cond'!H133*V133</f>
        <v>180783.57211282151</v>
      </c>
      <c r="U133" s="44">
        <f>'Init cond'!I133*V133</f>
        <v>14406.017192695632</v>
      </c>
      <c r="V133" s="25">
        <f>FORECAST(A133,INDEX(Z$3:Z$100,MATCH(A133,X$3:X$100,1)):INDEX(Z$3:Z$100,MATCH(A133,X$3:X$100,1)+1),INDEX(X$3:X$100,MATCH(A133,X$3:X$100,1)):INDEX(X$3:X$100,MATCH(A133,X$3:X$100,1)+1))/1000000</f>
        <v>1621.4496544000001</v>
      </c>
    </row>
    <row r="134" spans="1:22" x14ac:dyDescent="0.35">
      <c r="A134">
        <v>132</v>
      </c>
      <c r="B134" s="15">
        <f t="shared" si="26"/>
        <v>-132</v>
      </c>
      <c r="C134" s="15">
        <v>0</v>
      </c>
      <c r="D134" s="15">
        <v>0</v>
      </c>
      <c r="E134" s="9">
        <f t="shared" si="22"/>
        <v>23.980786939972472</v>
      </c>
      <c r="F134" s="9">
        <f t="shared" si="23"/>
        <v>2.8505431639430294</v>
      </c>
      <c r="G134" s="3">
        <v>1.0000000000000001E-30</v>
      </c>
      <c r="H134" s="9">
        <f t="shared" si="24"/>
        <v>111.42708238165481</v>
      </c>
      <c r="I134" s="9">
        <f t="shared" si="25"/>
        <v>8.8616346763955178</v>
      </c>
      <c r="J134" s="9">
        <v>1</v>
      </c>
      <c r="K134" s="3">
        <v>0</v>
      </c>
      <c r="L134" s="3">
        <v>0</v>
      </c>
      <c r="M134" s="3">
        <v>0</v>
      </c>
      <c r="N134" s="3">
        <v>0</v>
      </c>
      <c r="O134" s="3">
        <v>3.0000000000000001E-6</v>
      </c>
      <c r="P134" s="3">
        <v>5.0000000000000003E-10</v>
      </c>
      <c r="Q134" s="3"/>
      <c r="R134">
        <f>'Init cond'!E134*V134</f>
        <v>37631.961013703229</v>
      </c>
      <c r="S134">
        <f>'Init cond'!F134*V134</f>
        <v>4292.6415064631792</v>
      </c>
      <c r="T134" s="44">
        <f>'Init cond'!H134*V134</f>
        <v>180298.38145445529</v>
      </c>
      <c r="U134" s="44">
        <f>'Init cond'!I134*V134</f>
        <v>14367.035071137376</v>
      </c>
      <c r="V134" s="25">
        <f>FORECAST(A134,INDEX(Z$3:Z$100,MATCH(A134,X$3:X$100,1)):INDEX(Z$3:Z$100,MATCH(A134,X$3:X$100,1)+1),INDEX(X$3:X$100,MATCH(A134,X$3:X$100,1)):INDEX(X$3:X$100,MATCH(A134,X$3:X$100,1)+1))/1000000</f>
        <v>1617.1355778000002</v>
      </c>
    </row>
    <row r="135" spans="1:22" x14ac:dyDescent="0.35">
      <c r="A135">
        <v>133</v>
      </c>
      <c r="B135" s="15">
        <f t="shared" si="26"/>
        <v>-133</v>
      </c>
      <c r="C135" s="15">
        <v>0</v>
      </c>
      <c r="D135" s="15">
        <v>0</v>
      </c>
      <c r="E135" s="9">
        <f t="shared" si="22"/>
        <v>23.980786939972472</v>
      </c>
      <c r="F135" s="9">
        <f t="shared" si="23"/>
        <v>2.8505431639430294</v>
      </c>
      <c r="G135" s="3">
        <v>1.0000000000000001E-30</v>
      </c>
      <c r="H135" s="9">
        <f t="shared" si="24"/>
        <v>111.42708238165481</v>
      </c>
      <c r="I135" s="9">
        <f t="shared" si="25"/>
        <v>8.8616346763955178</v>
      </c>
      <c r="J135" s="9">
        <v>1</v>
      </c>
      <c r="K135" s="3">
        <v>0</v>
      </c>
      <c r="L135" s="3">
        <v>0</v>
      </c>
      <c r="M135" s="3">
        <v>0</v>
      </c>
      <c r="N135" s="3">
        <v>0</v>
      </c>
      <c r="O135" s="3">
        <v>3.0000000000000001E-6</v>
      </c>
      <c r="P135" s="3">
        <v>5.0000000000000003E-10</v>
      </c>
      <c r="Q135" s="3"/>
      <c r="R135">
        <f>'Init cond'!E135*V135</f>
        <v>37539.885624250979</v>
      </c>
      <c r="S135">
        <f>'Init cond'!F135*V135</f>
        <v>4288.3276182681593</v>
      </c>
      <c r="T135" s="44">
        <f>'Init cond'!H135*V135</f>
        <v>179813.21316537508</v>
      </c>
      <c r="U135" s="44">
        <f>'Init cond'!I135*V135</f>
        <v>14328.05643389159</v>
      </c>
      <c r="V135" s="25">
        <f>FORECAST(A135,INDEX(Z$3:Z$100,MATCH(A135,X$3:X$100,1)):INDEX(Z$3:Z$100,MATCH(A135,X$3:X$100,1)+1),INDEX(X$3:X$100,MATCH(A135,X$3:X$100,1)):INDEX(X$3:X$100,MATCH(A135,X$3:X$100,1)+1))/1000000</f>
        <v>1612.8215012000001</v>
      </c>
    </row>
    <row r="136" spans="1:22" x14ac:dyDescent="0.35">
      <c r="A136">
        <v>134</v>
      </c>
      <c r="B136" s="15">
        <f t="shared" si="26"/>
        <v>-134</v>
      </c>
      <c r="C136" s="15">
        <v>0</v>
      </c>
      <c r="D136" s="15">
        <v>0</v>
      </c>
      <c r="E136" s="9">
        <f t="shared" si="22"/>
        <v>23.980786939972472</v>
      </c>
      <c r="F136" s="9">
        <f t="shared" si="23"/>
        <v>2.8505431639430294</v>
      </c>
      <c r="G136" s="3">
        <v>1.0000000000000001E-30</v>
      </c>
      <c r="H136" s="9">
        <f t="shared" si="24"/>
        <v>111.42708238165481</v>
      </c>
      <c r="I136" s="9">
        <f t="shared" si="25"/>
        <v>8.8616346763955178</v>
      </c>
      <c r="J136" s="9">
        <v>1</v>
      </c>
      <c r="K136" s="3">
        <v>0</v>
      </c>
      <c r="L136" s="3">
        <v>0</v>
      </c>
      <c r="M136" s="3">
        <v>0</v>
      </c>
      <c r="N136" s="3">
        <v>0</v>
      </c>
      <c r="O136" s="3">
        <v>3.0000000000000001E-6</v>
      </c>
      <c r="P136" s="3">
        <v>5.0000000000000003E-10</v>
      </c>
      <c r="Q136" s="3"/>
      <c r="R136">
        <f>'Init cond'!E136*V136</f>
        <v>37444.664332823864</v>
      </c>
      <c r="S136">
        <f>'Init cond'!F136*V136</f>
        <v>4282.1801020403855</v>
      </c>
      <c r="T136" s="44">
        <f>'Init cond'!H136*V136</f>
        <v>179328.53282662827</v>
      </c>
      <c r="U136" s="44">
        <f>'Init cond'!I136*V136</f>
        <v>14287.63087271133</v>
      </c>
      <c r="V136" s="25">
        <f>FORECAST(A136,INDEX(Z$3:Z$100,MATCH(A136,X$3:X$100,1)):INDEX(Z$3:Z$100,MATCH(A136,X$3:X$100,1)+1),INDEX(X$3:X$100,MATCH(A136,X$3:X$100,1)):INDEX(X$3:X$100,MATCH(A136,X$3:X$100,1)+1))/1000000</f>
        <v>1608.5074245999999</v>
      </c>
    </row>
    <row r="137" spans="1:22" x14ac:dyDescent="0.35">
      <c r="A137">
        <v>135</v>
      </c>
      <c r="B137" s="15">
        <f t="shared" si="26"/>
        <v>-135</v>
      </c>
      <c r="C137" s="15">
        <v>0</v>
      </c>
      <c r="D137" s="15">
        <v>0</v>
      </c>
      <c r="E137" s="9">
        <f t="shared" si="22"/>
        <v>23.980786939972472</v>
      </c>
      <c r="F137" s="9">
        <f t="shared" si="23"/>
        <v>2.8505431639430294</v>
      </c>
      <c r="G137" s="3">
        <v>1.0000000000000001E-30</v>
      </c>
      <c r="H137" s="9">
        <f t="shared" si="24"/>
        <v>111.42708238165481</v>
      </c>
      <c r="I137" s="9">
        <f t="shared" si="25"/>
        <v>8.8616346763955178</v>
      </c>
      <c r="J137" s="9">
        <v>1</v>
      </c>
      <c r="K137" s="3">
        <v>0</v>
      </c>
      <c r="L137" s="3">
        <v>0</v>
      </c>
      <c r="M137" s="3">
        <v>0</v>
      </c>
      <c r="N137" s="3">
        <v>0</v>
      </c>
      <c r="O137" s="3">
        <v>3.0000000000000001E-6</v>
      </c>
      <c r="P137" s="3">
        <v>5.0000000000000003E-10</v>
      </c>
      <c r="Q137" s="3"/>
      <c r="R137">
        <f>'Init cond'!E137*V137</f>
        <v>37352.273442499361</v>
      </c>
      <c r="S137">
        <f>'Init cond'!F137*V137</f>
        <v>4274.2343036942293</v>
      </c>
      <c r="T137" s="44">
        <f>'Init cond'!H137*V137</f>
        <v>178844.14197208366</v>
      </c>
      <c r="U137" s="44">
        <f>'Init cond'!I137*V137</f>
        <v>14246.376662148516</v>
      </c>
      <c r="V137" s="25">
        <f>FORECAST(A137,INDEX(Z$3:Z$100,MATCH(A137,X$3:X$100,1)):INDEX(Z$3:Z$100,MATCH(A137,X$3:X$100,1)+1),INDEX(X$3:X$100,MATCH(A137,X$3:X$100,1)):INDEX(X$3:X$100,MATCH(A137,X$3:X$100,1)+1))/1000000</f>
        <v>1604.193348</v>
      </c>
    </row>
    <row r="138" spans="1:22" x14ac:dyDescent="0.35">
      <c r="A138">
        <v>136</v>
      </c>
      <c r="B138" s="15">
        <f t="shared" si="26"/>
        <v>-136</v>
      </c>
      <c r="C138" s="15">
        <v>0</v>
      </c>
      <c r="D138" s="15">
        <v>0</v>
      </c>
      <c r="E138" s="9">
        <f t="shared" si="22"/>
        <v>23.980786939972472</v>
      </c>
      <c r="F138" s="9">
        <f t="shared" si="23"/>
        <v>2.8505431639430294</v>
      </c>
      <c r="G138" s="3">
        <v>1.0000000000000001E-30</v>
      </c>
      <c r="H138" s="9">
        <f t="shared" si="24"/>
        <v>111.42708238165481</v>
      </c>
      <c r="I138" s="9">
        <f t="shared" si="25"/>
        <v>8.8616346763955178</v>
      </c>
      <c r="J138" s="9">
        <v>1</v>
      </c>
      <c r="K138" s="3">
        <v>0</v>
      </c>
      <c r="L138" s="3">
        <v>0</v>
      </c>
      <c r="M138" s="3">
        <v>0</v>
      </c>
      <c r="N138" s="3">
        <v>0</v>
      </c>
      <c r="O138" s="3">
        <v>3.0000000000000001E-6</v>
      </c>
      <c r="P138" s="3">
        <v>5.0000000000000003E-10</v>
      </c>
      <c r="Q138" s="3"/>
      <c r="R138">
        <f>'Init cond'!E138*V138</f>
        <v>37245.955341604691</v>
      </c>
      <c r="S138">
        <f>'Init cond'!F138*V138</f>
        <v>4268.0832445413489</v>
      </c>
      <c r="T138" s="44">
        <f>'Init cond'!H138*V138</f>
        <v>178296.76403461903</v>
      </c>
      <c r="U138" s="44">
        <f>'Init cond'!I138*V138</f>
        <v>14200.120275073074</v>
      </c>
      <c r="V138" s="25">
        <f>FORECAST(A138,INDEX(Z$3:Z$100,MATCH(A138,X$3:X$100,1)):INDEX(Z$3:Z$100,MATCH(A138,X$3:X$100,1)+1),INDEX(X$3:X$100,MATCH(A138,X$3:X$100,1)):INDEX(X$3:X$100,MATCH(A138,X$3:X$100,1)+1))/1000000</f>
        <v>1599.3141148</v>
      </c>
    </row>
    <row r="139" spans="1:22" x14ac:dyDescent="0.35">
      <c r="A139">
        <v>137</v>
      </c>
      <c r="B139" s="15">
        <f t="shared" si="26"/>
        <v>-137</v>
      </c>
      <c r="C139" s="15">
        <v>0</v>
      </c>
      <c r="D139" s="15">
        <v>0</v>
      </c>
      <c r="E139" s="9">
        <f t="shared" si="22"/>
        <v>23.980786939972472</v>
      </c>
      <c r="F139" s="9">
        <f t="shared" si="23"/>
        <v>2.8505431639430294</v>
      </c>
      <c r="G139" s="3">
        <v>1.0000000000000001E-30</v>
      </c>
      <c r="H139" s="9">
        <f t="shared" si="24"/>
        <v>111.42708238165481</v>
      </c>
      <c r="I139" s="9">
        <f t="shared" si="25"/>
        <v>8.8616346763955178</v>
      </c>
      <c r="J139" s="9">
        <v>1</v>
      </c>
      <c r="K139" s="3">
        <v>0</v>
      </c>
      <c r="L139" s="3">
        <v>0</v>
      </c>
      <c r="M139" s="3">
        <v>0</v>
      </c>
      <c r="N139" s="3">
        <v>0</v>
      </c>
      <c r="O139" s="3">
        <v>3.0000000000000001E-6</v>
      </c>
      <c r="P139" s="3">
        <v>5.0000000000000003E-10</v>
      </c>
      <c r="Q139" s="3"/>
      <c r="R139">
        <f>'Init cond'!E139*V139</f>
        <v>37141.085018966718</v>
      </c>
      <c r="S139">
        <f>'Init cond'!F139*V139</f>
        <v>4256.778033652572</v>
      </c>
      <c r="T139" s="44">
        <f>'Init cond'!H139*V139</f>
        <v>177749.40693222429</v>
      </c>
      <c r="U139" s="44">
        <f>'Init cond'!I139*V139</f>
        <v>14153.881737356556</v>
      </c>
      <c r="V139" s="25">
        <f>FORECAST(A139,INDEX(Z$3:Z$100,MATCH(A139,X$3:X$100,1)):INDEX(Z$3:Z$100,MATCH(A139,X$3:X$100,1)+1),INDEX(X$3:X$100,MATCH(A139,X$3:X$100,1)):INDEX(X$3:X$100,MATCH(A139,X$3:X$100,1)+1))/1000000</f>
        <v>1594.4348815999999</v>
      </c>
    </row>
    <row r="140" spans="1:22" x14ac:dyDescent="0.35">
      <c r="A140">
        <v>138</v>
      </c>
      <c r="B140" s="15">
        <f t="shared" si="26"/>
        <v>-138</v>
      </c>
      <c r="C140" s="15">
        <v>0</v>
      </c>
      <c r="D140" s="15">
        <v>0</v>
      </c>
      <c r="E140" s="9">
        <f t="shared" si="22"/>
        <v>23.980786939972472</v>
      </c>
      <c r="F140" s="9">
        <f t="shared" si="23"/>
        <v>2.8505431639430294</v>
      </c>
      <c r="G140" s="3">
        <v>1.0000000000000001E-30</v>
      </c>
      <c r="H140" s="9">
        <f t="shared" si="24"/>
        <v>111.42708238165481</v>
      </c>
      <c r="I140" s="9">
        <f t="shared" si="25"/>
        <v>8.8616346763955178</v>
      </c>
      <c r="J140" s="9">
        <v>1</v>
      </c>
      <c r="K140" s="3">
        <v>0</v>
      </c>
      <c r="L140" s="3">
        <v>0</v>
      </c>
      <c r="M140" s="3">
        <v>0</v>
      </c>
      <c r="N140" s="3">
        <v>0</v>
      </c>
      <c r="O140" s="3">
        <v>3.0000000000000001E-6</v>
      </c>
      <c r="P140" s="3">
        <v>5.0000000000000003E-10</v>
      </c>
      <c r="Q140" s="3"/>
      <c r="R140">
        <f>'Init cond'!E140*V140</f>
        <v>37033.04074841828</v>
      </c>
      <c r="S140">
        <f>'Init cond'!F140*V140</f>
        <v>4251.0067247378038</v>
      </c>
      <c r="T140" s="44">
        <f>'Init cond'!H140*V140</f>
        <v>177202.07066489942</v>
      </c>
      <c r="U140" s="44">
        <f>'Init cond'!I140*V140</f>
        <v>14107.661048998969</v>
      </c>
      <c r="V140" s="25">
        <f>FORECAST(A140,INDEX(Z$3:Z$100,MATCH(A140,X$3:X$100,1)):INDEX(Z$3:Z$100,MATCH(A140,X$3:X$100,1)+1),INDEX(X$3:X$100,MATCH(A140,X$3:X$100,1)):INDEX(X$3:X$100,MATCH(A140,X$3:X$100,1)+1))/1000000</f>
        <v>1589.5556484000001</v>
      </c>
    </row>
    <row r="141" spans="1:22" x14ac:dyDescent="0.35">
      <c r="A141">
        <v>139</v>
      </c>
      <c r="B141" s="15">
        <f t="shared" si="26"/>
        <v>-139</v>
      </c>
      <c r="C141" s="15">
        <v>0</v>
      </c>
      <c r="D141" s="15">
        <v>0</v>
      </c>
      <c r="E141" s="9">
        <f t="shared" si="22"/>
        <v>23.980786939972472</v>
      </c>
      <c r="F141" s="9">
        <f t="shared" si="23"/>
        <v>2.8505431639430294</v>
      </c>
      <c r="G141" s="3">
        <v>1.0000000000000001E-30</v>
      </c>
      <c r="H141" s="9">
        <f t="shared" si="24"/>
        <v>111.42708238165481</v>
      </c>
      <c r="I141" s="9">
        <f t="shared" si="25"/>
        <v>8.8616346763955178</v>
      </c>
      <c r="J141" s="9">
        <v>1</v>
      </c>
      <c r="K141" s="3">
        <v>0</v>
      </c>
      <c r="L141" s="3">
        <v>0</v>
      </c>
      <c r="M141" s="3">
        <v>0</v>
      </c>
      <c r="N141" s="3">
        <v>0</v>
      </c>
      <c r="O141" s="3">
        <v>3.0000000000000001E-6</v>
      </c>
      <c r="P141" s="3">
        <v>5.0000000000000003E-10</v>
      </c>
      <c r="Q141" s="3"/>
      <c r="R141">
        <f>'Init cond'!E141*V141</f>
        <v>36924.65320965994</v>
      </c>
      <c r="S141">
        <f>'Init cond'!F141*V141</f>
        <v>4243.5366473887198</v>
      </c>
      <c r="T141" s="44">
        <f>'Init cond'!H141*V141</f>
        <v>176656.20526335112</v>
      </c>
      <c r="U141" s="44">
        <f>'Init cond'!I141*V141</f>
        <v>14062.95833476082</v>
      </c>
      <c r="V141" s="25">
        <f>FORECAST(A141,INDEX(Z$3:Z$100,MATCH(A141,X$3:X$100,1)):INDEX(Z$3:Z$100,MATCH(A141,X$3:X$100,1)+1),INDEX(X$3:X$100,MATCH(A141,X$3:X$100,1)):INDEX(X$3:X$100,MATCH(A141,X$3:X$100,1)+1))/1000000</f>
        <v>1584.6764151999998</v>
      </c>
    </row>
    <row r="142" spans="1:22" x14ac:dyDescent="0.35">
      <c r="A142">
        <v>140</v>
      </c>
      <c r="B142" s="15">
        <f t="shared" si="26"/>
        <v>-140</v>
      </c>
      <c r="C142" s="15">
        <v>0</v>
      </c>
      <c r="D142" s="15">
        <v>0</v>
      </c>
      <c r="E142" s="9">
        <f t="shared" si="22"/>
        <v>23.980786939972472</v>
      </c>
      <c r="F142" s="9">
        <f t="shared" si="23"/>
        <v>2.8505431639430294</v>
      </c>
      <c r="G142" s="3">
        <v>1.0000000000000001E-30</v>
      </c>
      <c r="H142" s="9">
        <f t="shared" si="24"/>
        <v>111.42708238165481</v>
      </c>
      <c r="I142" s="9">
        <f t="shared" si="25"/>
        <v>8.8616346763955178</v>
      </c>
      <c r="J142" s="9">
        <v>1</v>
      </c>
      <c r="K142" s="3">
        <v>0</v>
      </c>
      <c r="L142" s="3">
        <v>0</v>
      </c>
      <c r="M142" s="3">
        <v>0</v>
      </c>
      <c r="N142" s="3">
        <v>0</v>
      </c>
      <c r="O142" s="3">
        <v>3.0000000000000001E-6</v>
      </c>
      <c r="P142" s="3">
        <v>5.0000000000000003E-10</v>
      </c>
      <c r="Q142" s="3"/>
      <c r="R142">
        <f>'Init cond'!E142*V142</f>
        <v>36815.809724572355</v>
      </c>
      <c r="S142">
        <f>'Init cond'!F142*V142</f>
        <v>4236.1452219346638</v>
      </c>
      <c r="T142" s="44">
        <f>'Init cond'!H142*V142</f>
        <v>176112.27918895558</v>
      </c>
      <c r="U142" s="44">
        <f>'Init cond'!I142*V142</f>
        <v>14020.258239902696</v>
      </c>
      <c r="V142" s="25">
        <f>FORECAST(A142,INDEX(Z$3:Z$100,MATCH(A142,X$3:X$100,1)):INDEX(Z$3:Z$100,MATCH(A142,X$3:X$100,1)+1),INDEX(X$3:X$100,MATCH(A142,X$3:X$100,1)):INDEX(X$3:X$100,MATCH(A142,X$3:X$100,1)+1))/1000000</f>
        <v>1579.797182</v>
      </c>
    </row>
    <row r="143" spans="1:22" x14ac:dyDescent="0.35">
      <c r="A143">
        <v>141</v>
      </c>
      <c r="B143" s="15">
        <f t="shared" si="26"/>
        <v>-141</v>
      </c>
      <c r="C143" s="15">
        <v>0</v>
      </c>
      <c r="D143" s="15">
        <v>0</v>
      </c>
      <c r="E143" s="9">
        <f t="shared" si="22"/>
        <v>23.980786939972472</v>
      </c>
      <c r="F143" s="9">
        <f t="shared" si="23"/>
        <v>2.8505431639430294</v>
      </c>
      <c r="G143" s="3">
        <v>1.0000000000000001E-30</v>
      </c>
      <c r="H143" s="9">
        <f t="shared" si="24"/>
        <v>111.42708238165481</v>
      </c>
      <c r="I143" s="9">
        <f t="shared" si="25"/>
        <v>8.8616346763955178</v>
      </c>
      <c r="J143" s="9">
        <v>1</v>
      </c>
      <c r="K143" s="3">
        <v>0</v>
      </c>
      <c r="L143" s="3">
        <v>0</v>
      </c>
      <c r="M143" s="3">
        <v>0</v>
      </c>
      <c r="N143" s="3">
        <v>0</v>
      </c>
      <c r="O143" s="3">
        <v>3.0000000000000001E-6</v>
      </c>
      <c r="P143" s="3">
        <v>5.0000000000000003E-10</v>
      </c>
      <c r="Q143" s="3"/>
      <c r="R143">
        <f>'Init cond'!E143*V143</f>
        <v>36701.555650014721</v>
      </c>
      <c r="S143">
        <f>'Init cond'!F143*V143</f>
        <v>4229.3550479112901</v>
      </c>
      <c r="T143" s="44">
        <f>'Init cond'!H143*V143</f>
        <v>175546.57878450226</v>
      </c>
      <c r="U143" s="44">
        <f>'Init cond'!I143*V143</f>
        <v>13975.820915945405</v>
      </c>
      <c r="V143" s="25">
        <f>FORECAST(A143,INDEX(Z$3:Z$100,MATCH(A143,X$3:X$100,1)):INDEX(Z$3:Z$100,MATCH(A143,X$3:X$100,1)+1),INDEX(X$3:X$100,MATCH(A143,X$3:X$100,1)):INDEX(X$3:X$100,MATCH(A143,X$3:X$100,1)+1))/1000000</f>
        <v>1574.7226244000001</v>
      </c>
    </row>
    <row r="144" spans="1:22" x14ac:dyDescent="0.35">
      <c r="A144">
        <v>142</v>
      </c>
      <c r="B144" s="15">
        <f t="shared" si="26"/>
        <v>-142</v>
      </c>
      <c r="C144" s="15">
        <v>0</v>
      </c>
      <c r="D144" s="15">
        <v>0</v>
      </c>
      <c r="E144" s="9">
        <f t="shared" si="22"/>
        <v>23.980786939972472</v>
      </c>
      <c r="F144" s="9">
        <f t="shared" si="23"/>
        <v>2.8505431639430294</v>
      </c>
      <c r="G144" s="3">
        <v>1.0000000000000001E-30</v>
      </c>
      <c r="H144" s="9">
        <f t="shared" si="24"/>
        <v>111.42708238165481</v>
      </c>
      <c r="I144" s="9">
        <f t="shared" si="25"/>
        <v>8.8616346763955178</v>
      </c>
      <c r="J144" s="9">
        <v>1</v>
      </c>
      <c r="K144" s="3">
        <v>0</v>
      </c>
      <c r="L144" s="3">
        <v>0</v>
      </c>
      <c r="M144" s="3">
        <v>0</v>
      </c>
      <c r="N144" s="3">
        <v>0</v>
      </c>
      <c r="O144" s="3">
        <v>3.0000000000000001E-6</v>
      </c>
      <c r="P144" s="3">
        <v>5.0000000000000003E-10</v>
      </c>
      <c r="Q144" s="3"/>
      <c r="R144">
        <f>'Init cond'!E144*V144</f>
        <v>36590.913616648475</v>
      </c>
      <c r="S144">
        <f>'Init cond'!F144*V144</f>
        <v>4219.0783213276027</v>
      </c>
      <c r="T144" s="44">
        <f>'Init cond'!H144*V144</f>
        <v>174980.87838004893</v>
      </c>
      <c r="U144" s="44">
        <f>'Init cond'!I144*V144</f>
        <v>13931.379738152586</v>
      </c>
      <c r="V144" s="25">
        <f>FORECAST(A144,INDEX(Z$3:Z$100,MATCH(A144,X$3:X$100,1)):INDEX(Z$3:Z$100,MATCH(A144,X$3:X$100,1)+1),INDEX(X$3:X$100,MATCH(A144,X$3:X$100,1)):INDEX(X$3:X$100,MATCH(A144,X$3:X$100,1)+1))/1000000</f>
        <v>1569.6480668000002</v>
      </c>
    </row>
    <row r="145" spans="1:22" x14ac:dyDescent="0.35">
      <c r="A145">
        <v>143</v>
      </c>
      <c r="B145" s="15">
        <f t="shared" si="26"/>
        <v>-143</v>
      </c>
      <c r="C145" s="15">
        <v>0</v>
      </c>
      <c r="D145" s="15">
        <v>0</v>
      </c>
      <c r="E145" s="9">
        <f t="shared" si="22"/>
        <v>23.980786939972472</v>
      </c>
      <c r="F145" s="9">
        <f t="shared" si="23"/>
        <v>2.8505431639430294</v>
      </c>
      <c r="G145" s="3">
        <v>1.0000000000000001E-30</v>
      </c>
      <c r="H145" s="9">
        <f t="shared" si="24"/>
        <v>111.42708238165481</v>
      </c>
      <c r="I145" s="9">
        <f t="shared" si="25"/>
        <v>8.8616346763955178</v>
      </c>
      <c r="J145" s="9">
        <v>1</v>
      </c>
      <c r="K145" s="3">
        <v>0</v>
      </c>
      <c r="L145" s="3">
        <v>0</v>
      </c>
      <c r="M145" s="3">
        <v>0</v>
      </c>
      <c r="N145" s="3">
        <v>0</v>
      </c>
      <c r="O145" s="3">
        <v>3.0000000000000001E-6</v>
      </c>
      <c r="P145" s="3">
        <v>5.0000000000000003E-10</v>
      </c>
      <c r="Q145" s="3"/>
      <c r="R145">
        <f>'Init cond'!E145*V145</f>
        <v>36477.139450577612</v>
      </c>
      <c r="S145">
        <f>'Init cond'!F145*V145</f>
        <v>4209.0299860130654</v>
      </c>
      <c r="T145" s="44">
        <f>'Init cond'!H145*V145</f>
        <v>174415.17797559558</v>
      </c>
      <c r="U145" s="44">
        <f>'Init cond'!I145*V145</f>
        <v>13886.934706524231</v>
      </c>
      <c r="V145" s="25">
        <f>FORECAST(A145,INDEX(Z$3:Z$100,MATCH(A145,X$3:X$100,1)):INDEX(Z$3:Z$100,MATCH(A145,X$3:X$100,1)+1),INDEX(X$3:X$100,MATCH(A145,X$3:X$100,1)):INDEX(X$3:X$100,MATCH(A145,X$3:X$100,1)+1))/1000000</f>
        <v>1564.5735092</v>
      </c>
    </row>
    <row r="146" spans="1:22" x14ac:dyDescent="0.35">
      <c r="A146">
        <v>144</v>
      </c>
      <c r="B146" s="15">
        <f t="shared" si="26"/>
        <v>-144</v>
      </c>
      <c r="C146" s="15">
        <v>0</v>
      </c>
      <c r="D146" s="15">
        <v>0</v>
      </c>
      <c r="E146" s="9">
        <f t="shared" si="22"/>
        <v>23.980786939972472</v>
      </c>
      <c r="F146" s="9">
        <f t="shared" si="23"/>
        <v>2.8505431639430294</v>
      </c>
      <c r="G146" s="3">
        <v>1.0000000000000001E-30</v>
      </c>
      <c r="H146" s="9">
        <f t="shared" si="24"/>
        <v>111.42708238165481</v>
      </c>
      <c r="I146" s="9">
        <f t="shared" si="25"/>
        <v>8.8616346763955178</v>
      </c>
      <c r="J146" s="9">
        <v>1</v>
      </c>
      <c r="K146" s="3">
        <v>0</v>
      </c>
      <c r="L146" s="3">
        <v>0</v>
      </c>
      <c r="M146" s="3">
        <v>0</v>
      </c>
      <c r="N146" s="3">
        <v>0</v>
      </c>
      <c r="O146" s="3">
        <v>3.0000000000000001E-6</v>
      </c>
      <c r="P146" s="3">
        <v>5.0000000000000003E-10</v>
      </c>
      <c r="Q146" s="3"/>
      <c r="R146">
        <f>'Init cond'!E146*V146</f>
        <v>36361.63552289494</v>
      </c>
      <c r="S146">
        <f>'Init cond'!F146*V146</f>
        <v>4198.6654179598581</v>
      </c>
      <c r="T146" s="44">
        <f>'Init cond'!H146*V146</f>
        <v>173849.47757114223</v>
      </c>
      <c r="U146" s="44">
        <f>'Init cond'!I146*V146</f>
        <v>13842.485821060345</v>
      </c>
      <c r="V146" s="25">
        <f>FORECAST(A146,INDEX(Z$3:Z$100,MATCH(A146,X$3:X$100,1)):INDEX(Z$3:Z$100,MATCH(A146,X$3:X$100,1)+1),INDEX(X$3:X$100,MATCH(A146,X$3:X$100,1)):INDEX(X$3:X$100,MATCH(A146,X$3:X$100,1)+1))/1000000</f>
        <v>1559.4989515999998</v>
      </c>
    </row>
    <row r="147" spans="1:22" x14ac:dyDescent="0.35">
      <c r="A147">
        <v>145</v>
      </c>
      <c r="B147" s="15">
        <f t="shared" si="26"/>
        <v>-145</v>
      </c>
      <c r="C147" s="15">
        <v>0</v>
      </c>
      <c r="D147" s="15">
        <v>0</v>
      </c>
      <c r="E147" s="9">
        <f t="shared" si="22"/>
        <v>23.980786939972472</v>
      </c>
      <c r="F147" s="9">
        <f t="shared" si="23"/>
        <v>2.8505431639430294</v>
      </c>
      <c r="G147" s="3">
        <v>1.0000000000000001E-30</v>
      </c>
      <c r="H147" s="9">
        <f t="shared" si="24"/>
        <v>111.42708238165481</v>
      </c>
      <c r="I147" s="9">
        <f t="shared" si="25"/>
        <v>8.8616346763955178</v>
      </c>
      <c r="J147" s="9">
        <v>1</v>
      </c>
      <c r="K147" s="3">
        <v>0</v>
      </c>
      <c r="L147" s="3">
        <v>0</v>
      </c>
      <c r="M147" s="3">
        <v>0</v>
      </c>
      <c r="N147" s="3">
        <v>0</v>
      </c>
      <c r="O147" s="3">
        <v>3.0000000000000001E-6</v>
      </c>
      <c r="P147" s="3">
        <v>5.0000000000000003E-10</v>
      </c>
      <c r="Q147" s="3"/>
      <c r="R147">
        <f>'Init cond'!E147*V147</f>
        <v>36247.050602039926</v>
      </c>
      <c r="S147">
        <f>'Init cond'!F147*V147</f>
        <v>4189.9629627580553</v>
      </c>
      <c r="T147" s="44">
        <f>'Init cond'!H147*V147</f>
        <v>173283.7771666889</v>
      </c>
      <c r="U147" s="44">
        <f>'Init cond'!I147*V147</f>
        <v>13798.033081760925</v>
      </c>
      <c r="V147" s="25">
        <f>FORECAST(A147,INDEX(Z$3:Z$100,MATCH(A147,X$3:X$100,1)):INDEX(Z$3:Z$100,MATCH(A147,X$3:X$100,1)+1),INDEX(X$3:X$100,MATCH(A147,X$3:X$100,1)):INDEX(X$3:X$100,MATCH(A147,X$3:X$100,1)+1))/1000000</f>
        <v>1554.4243939999999</v>
      </c>
    </row>
    <row r="148" spans="1:22" x14ac:dyDescent="0.35">
      <c r="A148">
        <v>146</v>
      </c>
      <c r="B148" s="15">
        <f t="shared" si="26"/>
        <v>-146</v>
      </c>
      <c r="C148" s="15">
        <v>0</v>
      </c>
      <c r="D148" s="15">
        <v>0</v>
      </c>
      <c r="E148" s="9">
        <f t="shared" si="22"/>
        <v>23.980786939972472</v>
      </c>
      <c r="F148" s="9">
        <f t="shared" si="23"/>
        <v>2.8505431639430294</v>
      </c>
      <c r="G148" s="3">
        <v>1.0000000000000001E-30</v>
      </c>
      <c r="H148" s="9">
        <f t="shared" si="24"/>
        <v>111.42708238165481</v>
      </c>
      <c r="I148" s="9">
        <f t="shared" si="25"/>
        <v>8.8616346763955178</v>
      </c>
      <c r="J148" s="9">
        <v>1</v>
      </c>
      <c r="K148" s="3">
        <v>0</v>
      </c>
      <c r="L148" s="3">
        <v>0</v>
      </c>
      <c r="M148" s="3">
        <v>0</v>
      </c>
      <c r="N148" s="3">
        <v>0</v>
      </c>
      <c r="O148" s="3">
        <v>3.0000000000000001E-6</v>
      </c>
      <c r="P148" s="3">
        <v>5.0000000000000003E-10</v>
      </c>
      <c r="Q148" s="3"/>
      <c r="R148">
        <f>'Init cond'!E148*V148</f>
        <v>36149.465322877884</v>
      </c>
      <c r="S148">
        <f>'Init cond'!F148*V148</f>
        <v>4181.8382028374526</v>
      </c>
      <c r="T148" s="44">
        <f>'Init cond'!H148*V148</f>
        <v>172795.75902608444</v>
      </c>
      <c r="U148" s="44">
        <f>'Init cond'!I148*V148</f>
        <v>13759.762343503957</v>
      </c>
      <c r="V148" s="25">
        <f>FORECAST(A148,INDEX(Z$3:Z$100,MATCH(A148,X$3:X$100,1)):INDEX(Z$3:Z$100,MATCH(A148,X$3:X$100,1)+1),INDEX(X$3:X$100,MATCH(A148,X$3:X$100,1)):INDEX(X$3:X$100,MATCH(A148,X$3:X$100,1)+1))/1000000</f>
        <v>1550.0466772</v>
      </c>
    </row>
    <row r="149" spans="1:22" x14ac:dyDescent="0.35">
      <c r="A149">
        <v>147</v>
      </c>
      <c r="B149" s="15">
        <f t="shared" si="26"/>
        <v>-147</v>
      </c>
      <c r="C149" s="15">
        <v>0</v>
      </c>
      <c r="D149" s="15">
        <v>0</v>
      </c>
      <c r="E149" s="9">
        <f t="shared" si="22"/>
        <v>23.980786939972472</v>
      </c>
      <c r="F149" s="9">
        <f t="shared" si="23"/>
        <v>2.8505431639430294</v>
      </c>
      <c r="G149" s="3">
        <v>1.0000000000000001E-30</v>
      </c>
      <c r="H149" s="9">
        <f t="shared" si="24"/>
        <v>111.42708238165481</v>
      </c>
      <c r="I149" s="9">
        <f t="shared" si="25"/>
        <v>8.8616346763955178</v>
      </c>
      <c r="J149" s="9">
        <v>1</v>
      </c>
      <c r="K149" s="3">
        <v>0</v>
      </c>
      <c r="L149" s="3">
        <v>0</v>
      </c>
      <c r="M149" s="3">
        <v>0</v>
      </c>
      <c r="N149" s="3">
        <v>0</v>
      </c>
      <c r="O149" s="3">
        <v>3.0000000000000001E-6</v>
      </c>
      <c r="P149" s="3">
        <v>5.0000000000000003E-10</v>
      </c>
      <c r="Q149" s="3"/>
      <c r="R149">
        <f>'Init cond'!E149*V149</f>
        <v>36052.499587756967</v>
      </c>
      <c r="S149">
        <f>'Init cond'!F149*V149</f>
        <v>4174.1900164931412</v>
      </c>
      <c r="T149" s="44">
        <f>'Init cond'!H149*V149</f>
        <v>172307.74088548002</v>
      </c>
      <c r="U149" s="44">
        <f>'Init cond'!I149*V149</f>
        <v>13721.488280622087</v>
      </c>
      <c r="V149" s="25">
        <f>FORECAST(A149,INDEX(Z$3:Z$100,MATCH(A149,X$3:X$100,1)):INDEX(Z$3:Z$100,MATCH(A149,X$3:X$100,1)+1),INDEX(X$3:X$100,MATCH(A149,X$3:X$100,1)):INDEX(X$3:X$100,MATCH(A149,X$3:X$100,1)+1))/1000000</f>
        <v>1545.6689604000001</v>
      </c>
    </row>
    <row r="150" spans="1:22" x14ac:dyDescent="0.35">
      <c r="A150">
        <v>148</v>
      </c>
      <c r="B150" s="15">
        <f t="shared" si="26"/>
        <v>-148</v>
      </c>
      <c r="C150" s="15">
        <v>0</v>
      </c>
      <c r="D150" s="15">
        <v>0</v>
      </c>
      <c r="E150" s="9">
        <f t="shared" si="22"/>
        <v>23.980786939972472</v>
      </c>
      <c r="F150" s="9">
        <f t="shared" si="23"/>
        <v>2.8505431639430294</v>
      </c>
      <c r="G150" s="3">
        <v>1.0000000000000001E-30</v>
      </c>
      <c r="H150" s="9">
        <f t="shared" si="24"/>
        <v>111.42708238165481</v>
      </c>
      <c r="I150" s="9">
        <f t="shared" si="25"/>
        <v>8.8616346763955178</v>
      </c>
      <c r="J150" s="9">
        <v>1</v>
      </c>
      <c r="K150" s="3">
        <v>0</v>
      </c>
      <c r="L150" s="3">
        <v>0</v>
      </c>
      <c r="M150" s="3">
        <v>0</v>
      </c>
      <c r="N150" s="3">
        <v>0</v>
      </c>
      <c r="O150" s="3">
        <v>3.0000000000000001E-6</v>
      </c>
      <c r="P150" s="3">
        <v>5.0000000000000003E-10</v>
      </c>
      <c r="Q150" s="3"/>
      <c r="R150">
        <f>'Init cond'!E150*V150</f>
        <v>35954.889421612621</v>
      </c>
      <c r="S150">
        <f>'Init cond'!F150*V150</f>
        <v>4165.8928733949133</v>
      </c>
      <c r="T150" s="44">
        <f>'Init cond'!H150*V150</f>
        <v>171819.72274487556</v>
      </c>
      <c r="U150" s="44">
        <f>'Init cond'!I150*V150</f>
        <v>13683.210893115314</v>
      </c>
      <c r="V150" s="25">
        <f>FORECAST(A150,INDEX(Z$3:Z$100,MATCH(A150,X$3:X$100,1)):INDEX(Z$3:Z$100,MATCH(A150,X$3:X$100,1)+1),INDEX(X$3:X$100,MATCH(A150,X$3:X$100,1)):INDEX(X$3:X$100,MATCH(A150,X$3:X$100,1)+1))/1000000</f>
        <v>1541.2912435999999</v>
      </c>
    </row>
    <row r="151" spans="1:22" x14ac:dyDescent="0.35">
      <c r="A151">
        <v>149</v>
      </c>
      <c r="B151" s="15">
        <f t="shared" si="26"/>
        <v>-149</v>
      </c>
      <c r="C151" s="15">
        <v>0</v>
      </c>
      <c r="D151" s="15">
        <v>0</v>
      </c>
      <c r="E151" s="9">
        <f t="shared" si="22"/>
        <v>23.980786939972472</v>
      </c>
      <c r="F151" s="9">
        <f t="shared" si="23"/>
        <v>2.8505431639430294</v>
      </c>
      <c r="G151" s="3">
        <v>1.0000000000000001E-30</v>
      </c>
      <c r="H151" s="9">
        <f t="shared" si="24"/>
        <v>111.42708238165481</v>
      </c>
      <c r="I151" s="9">
        <f t="shared" si="25"/>
        <v>8.8616346763955178</v>
      </c>
      <c r="J151" s="9">
        <v>1</v>
      </c>
      <c r="K151" s="3">
        <v>0</v>
      </c>
      <c r="L151" s="3">
        <v>0</v>
      </c>
      <c r="M151" s="3">
        <v>0</v>
      </c>
      <c r="N151" s="3">
        <v>0</v>
      </c>
      <c r="O151" s="3">
        <v>3.0000000000000001E-6</v>
      </c>
      <c r="P151" s="3">
        <v>5.0000000000000003E-10</v>
      </c>
      <c r="Q151" s="3"/>
      <c r="R151">
        <f>'Init cond'!E151*V151</f>
        <v>35856.346271596689</v>
      </c>
      <c r="S151">
        <f>'Init cond'!F151*V151</f>
        <v>4157.505743224493</v>
      </c>
      <c r="T151" s="44">
        <f>'Init cond'!H151*V151</f>
        <v>171331.70460427116</v>
      </c>
      <c r="U151" s="44">
        <f>'Init cond'!I151*V151</f>
        <v>13644.930180983647</v>
      </c>
      <c r="V151" s="25">
        <f>FORECAST(A151,INDEX(Z$3:Z$100,MATCH(A151,X$3:X$100,1)):INDEX(Z$3:Z$100,MATCH(A151,X$3:X$100,1)+1),INDEX(X$3:X$100,MATCH(A151,X$3:X$100,1)):INDEX(X$3:X$100,MATCH(A151,X$3:X$100,1)+1))/1000000</f>
        <v>1536.9135268000002</v>
      </c>
    </row>
    <row r="152" spans="1:22" x14ac:dyDescent="0.35">
      <c r="A152">
        <v>150</v>
      </c>
      <c r="B152" s="15">
        <f t="shared" si="26"/>
        <v>-150</v>
      </c>
      <c r="C152" s="15">
        <v>0</v>
      </c>
      <c r="D152" s="15">
        <v>0</v>
      </c>
      <c r="E152" s="9">
        <f t="shared" si="22"/>
        <v>23.980786939972472</v>
      </c>
      <c r="F152" s="9">
        <f t="shared" si="23"/>
        <v>2.8505431639430294</v>
      </c>
      <c r="G152" s="3">
        <v>1.0000000000000001E-30</v>
      </c>
      <c r="H152" s="9">
        <f t="shared" si="24"/>
        <v>111.42708238165481</v>
      </c>
      <c r="I152" s="9">
        <f t="shared" si="25"/>
        <v>8.8616346763955178</v>
      </c>
      <c r="J152" s="9">
        <v>1</v>
      </c>
      <c r="K152" s="3">
        <v>0</v>
      </c>
      <c r="L152" s="3">
        <v>0</v>
      </c>
      <c r="M152" s="3">
        <v>0</v>
      </c>
      <c r="N152" s="3">
        <v>0</v>
      </c>
      <c r="O152" s="3">
        <v>3.0000000000000001E-6</v>
      </c>
      <c r="P152" s="3">
        <v>5.0000000000000003E-10</v>
      </c>
      <c r="Q152" s="3"/>
      <c r="R152">
        <f>'Init cond'!E152*V152</f>
        <v>35756.49097246788</v>
      </c>
      <c r="S152">
        <f>'Init cond'!F152*V152</f>
        <v>4148.24839089329</v>
      </c>
      <c r="T152" s="44">
        <f>'Init cond'!H152*V152</f>
        <v>170843.6864636667</v>
      </c>
      <c r="U152" s="44">
        <f>'Init cond'!I152*V152</f>
        <v>13606.646144227074</v>
      </c>
      <c r="V152" s="25">
        <f>FORECAST(A152,INDEX(Z$3:Z$100,MATCH(A152,X$3:X$100,1)):INDEX(Z$3:Z$100,MATCH(A152,X$3:X$100,1)+1),INDEX(X$3:X$100,MATCH(A152,X$3:X$100,1)):INDEX(X$3:X$100,MATCH(A152,X$3:X$100,1)+1))/1000000</f>
        <v>1532.5358100000001</v>
      </c>
    </row>
    <row r="153" spans="1:22" x14ac:dyDescent="0.35">
      <c r="A153">
        <v>151</v>
      </c>
      <c r="B153" s="15">
        <f t="shared" si="26"/>
        <v>-151</v>
      </c>
      <c r="C153" s="15">
        <v>0</v>
      </c>
      <c r="D153" s="15">
        <v>0</v>
      </c>
      <c r="E153" s="9">
        <f t="shared" si="22"/>
        <v>23.980786939972472</v>
      </c>
      <c r="F153" s="9">
        <f t="shared" si="23"/>
        <v>2.8505431639430294</v>
      </c>
      <c r="G153" s="3">
        <v>1.0000000000000001E-30</v>
      </c>
      <c r="H153" s="9">
        <f t="shared" si="24"/>
        <v>111.42708238165481</v>
      </c>
      <c r="I153" s="9">
        <f t="shared" si="25"/>
        <v>8.8616346763955178</v>
      </c>
      <c r="J153" s="9">
        <v>1</v>
      </c>
      <c r="K153" s="3">
        <v>0</v>
      </c>
      <c r="L153" s="3">
        <v>0</v>
      </c>
      <c r="M153" s="3">
        <v>0</v>
      </c>
      <c r="N153" s="3">
        <v>0</v>
      </c>
      <c r="O153" s="3">
        <v>3.0000000000000001E-6</v>
      </c>
      <c r="P153" s="3">
        <v>5.0000000000000003E-10</v>
      </c>
      <c r="Q153" s="3"/>
      <c r="R153">
        <f>'Init cond'!E153*V153</f>
        <v>35658.219207983391</v>
      </c>
      <c r="S153">
        <f>'Init cond'!F153*V153</f>
        <v>4140.0628522544275</v>
      </c>
      <c r="T153" s="44">
        <f>'Init cond'!H153*V153</f>
        <v>170345.37210173334</v>
      </c>
      <c r="U153" s="44">
        <f>'Init cond'!I153*V153</f>
        <v>13567.538717235382</v>
      </c>
      <c r="V153" s="25">
        <f>FORECAST(A153,INDEX(Z$3:Z$100,MATCH(A153,X$3:X$100,1)):INDEX(Z$3:Z$100,MATCH(A153,X$3:X$100,1)+1),INDEX(X$3:X$100,MATCH(A153,X$3:X$100,1)):INDEX(X$3:X$100,MATCH(A153,X$3:X$100,1)+1))/1000000</f>
        <v>1528.065732</v>
      </c>
    </row>
    <row r="154" spans="1:22" x14ac:dyDescent="0.35">
      <c r="A154">
        <v>152</v>
      </c>
      <c r="B154" s="15">
        <f t="shared" si="26"/>
        <v>-152</v>
      </c>
      <c r="C154" s="15">
        <v>0</v>
      </c>
      <c r="D154" s="15">
        <v>0</v>
      </c>
      <c r="E154" s="9">
        <f t="shared" si="22"/>
        <v>23.980786939972472</v>
      </c>
      <c r="F154" s="9">
        <f t="shared" si="23"/>
        <v>2.8505431639430294</v>
      </c>
      <c r="G154" s="3">
        <v>1.0000000000000001E-30</v>
      </c>
      <c r="H154" s="9">
        <f t="shared" si="24"/>
        <v>111.42708238165481</v>
      </c>
      <c r="I154" s="9">
        <f t="shared" si="25"/>
        <v>8.8616346763955178</v>
      </c>
      <c r="J154" s="9">
        <v>1</v>
      </c>
      <c r="K154" s="3">
        <v>0</v>
      </c>
      <c r="L154" s="3">
        <v>0</v>
      </c>
      <c r="M154" s="3">
        <v>0</v>
      </c>
      <c r="N154" s="3">
        <v>0</v>
      </c>
      <c r="O154" s="3">
        <v>3.0000000000000001E-6</v>
      </c>
      <c r="P154" s="3">
        <v>5.0000000000000003E-10</v>
      </c>
      <c r="Q154" s="3"/>
      <c r="R154">
        <f>'Init cond'!E154*V154</f>
        <v>35561.243085579226</v>
      </c>
      <c r="S154">
        <f>'Init cond'!F154*V154</f>
        <v>4131.1749272921379</v>
      </c>
      <c r="T154" s="44">
        <f>'Init cond'!H154*V154</f>
        <v>169847.05773980002</v>
      </c>
      <c r="U154" s="44">
        <f>'Init cond'!I154*V154</f>
        <v>13528.42789547575</v>
      </c>
      <c r="V154" s="25">
        <f>FORECAST(A154,INDEX(Z$3:Z$100,MATCH(A154,X$3:X$100,1)):INDEX(Z$3:Z$100,MATCH(A154,X$3:X$100,1)+1),INDEX(X$3:X$100,MATCH(A154,X$3:X$100,1)):INDEX(X$3:X$100,MATCH(A154,X$3:X$100,1)+1))/1000000</f>
        <v>1523.595654</v>
      </c>
    </row>
    <row r="155" spans="1:22" x14ac:dyDescent="0.35">
      <c r="A155">
        <v>153</v>
      </c>
      <c r="B155" s="15">
        <f t="shared" si="26"/>
        <v>-153</v>
      </c>
      <c r="C155" s="15">
        <v>0</v>
      </c>
      <c r="D155" s="15">
        <v>0</v>
      </c>
      <c r="E155" s="9">
        <f t="shared" si="22"/>
        <v>23.980786939972472</v>
      </c>
      <c r="F155" s="9">
        <f t="shared" si="23"/>
        <v>2.8505431639430294</v>
      </c>
      <c r="G155" s="3">
        <v>1.0000000000000001E-30</v>
      </c>
      <c r="H155" s="9">
        <f t="shared" si="24"/>
        <v>111.42708238165481</v>
      </c>
      <c r="I155" s="9">
        <f t="shared" si="25"/>
        <v>8.8616346763955178</v>
      </c>
      <c r="J155" s="9">
        <v>1</v>
      </c>
      <c r="K155" s="3">
        <v>0</v>
      </c>
      <c r="L155" s="3">
        <v>0</v>
      </c>
      <c r="M155" s="3">
        <v>0</v>
      </c>
      <c r="N155" s="3">
        <v>0</v>
      </c>
      <c r="O155" s="3">
        <v>3.0000000000000001E-6</v>
      </c>
      <c r="P155" s="3">
        <v>5.0000000000000003E-10</v>
      </c>
      <c r="Q155" s="3"/>
      <c r="R155">
        <f>'Init cond'!E155*V155</f>
        <v>35462.313163750492</v>
      </c>
      <c r="S155">
        <f>'Init cond'!F155*V155</f>
        <v>4122.0144663075844</v>
      </c>
      <c r="T155" s="44">
        <f>'Init cond'!H155*V155</f>
        <v>169348.74337786666</v>
      </c>
      <c r="U155" s="44">
        <f>'Init cond'!I155*V155</f>
        <v>13489.313678948187</v>
      </c>
      <c r="V155" s="25">
        <f>FORECAST(A155,INDEX(Z$3:Z$100,MATCH(A155,X$3:X$100,1)):INDEX(Z$3:Z$100,MATCH(A155,X$3:X$100,1)+1),INDEX(X$3:X$100,MATCH(A155,X$3:X$100,1)):INDEX(X$3:X$100,MATCH(A155,X$3:X$100,1)+1))/1000000</f>
        <v>1519.1255759999999</v>
      </c>
    </row>
    <row r="156" spans="1:22" x14ac:dyDescent="0.35">
      <c r="A156">
        <v>154</v>
      </c>
      <c r="B156" s="15">
        <f t="shared" si="26"/>
        <v>-154</v>
      </c>
      <c r="C156" s="15">
        <v>0</v>
      </c>
      <c r="D156" s="15">
        <v>0</v>
      </c>
      <c r="E156" s="9">
        <f t="shared" si="22"/>
        <v>23.980786939972472</v>
      </c>
      <c r="F156" s="9">
        <f t="shared" si="23"/>
        <v>2.8505431639430294</v>
      </c>
      <c r="G156" s="3">
        <v>1.0000000000000001E-30</v>
      </c>
      <c r="H156" s="9">
        <f t="shared" si="24"/>
        <v>111.42708238165481</v>
      </c>
      <c r="I156" s="9">
        <f t="shared" si="25"/>
        <v>8.8616346763955178</v>
      </c>
      <c r="J156" s="9">
        <v>1</v>
      </c>
      <c r="K156" s="3">
        <v>0</v>
      </c>
      <c r="L156" s="3">
        <v>0</v>
      </c>
      <c r="M156" s="3">
        <v>0</v>
      </c>
      <c r="N156" s="3">
        <v>0</v>
      </c>
      <c r="O156" s="3">
        <v>3.0000000000000001E-6</v>
      </c>
      <c r="P156" s="3">
        <v>5.0000000000000003E-10</v>
      </c>
      <c r="Q156" s="3"/>
      <c r="R156">
        <f>'Init cond'!E156*V156</f>
        <v>35362.209393329424</v>
      </c>
      <c r="S156">
        <f>'Init cond'!F156*V156</f>
        <v>4115.2304251532505</v>
      </c>
      <c r="T156" s="44">
        <f>'Init cond'!H156*V156</f>
        <v>168850.42901593336</v>
      </c>
      <c r="U156" s="44">
        <f>'Init cond'!I156*V156</f>
        <v>13450.196067652687</v>
      </c>
      <c r="V156" s="25">
        <f>FORECAST(A156,INDEX(Z$3:Z$100,MATCH(A156,X$3:X$100,1)):INDEX(Z$3:Z$100,MATCH(A156,X$3:X$100,1)+1),INDEX(X$3:X$100,MATCH(A156,X$3:X$100,1)):INDEX(X$3:X$100,MATCH(A156,X$3:X$100,1)+1))/1000000</f>
        <v>1514.6554980000001</v>
      </c>
    </row>
    <row r="157" spans="1:22" x14ac:dyDescent="0.35">
      <c r="A157">
        <v>155</v>
      </c>
      <c r="B157" s="15">
        <f t="shared" si="26"/>
        <v>-155</v>
      </c>
      <c r="C157" s="15">
        <v>0</v>
      </c>
      <c r="D157" s="15">
        <v>0</v>
      </c>
      <c r="E157" s="9">
        <f t="shared" si="22"/>
        <v>23.980786939972472</v>
      </c>
      <c r="F157" s="9">
        <f t="shared" si="23"/>
        <v>2.8505431639430294</v>
      </c>
      <c r="G157" s="3">
        <v>1.0000000000000001E-30</v>
      </c>
      <c r="H157" s="9">
        <f t="shared" si="24"/>
        <v>111.42708238165481</v>
      </c>
      <c r="I157" s="9">
        <f t="shared" si="25"/>
        <v>8.8616346763955178</v>
      </c>
      <c r="J157" s="9">
        <v>1</v>
      </c>
      <c r="K157" s="3">
        <v>0</v>
      </c>
      <c r="L157" s="3">
        <v>0</v>
      </c>
      <c r="M157" s="3">
        <v>0</v>
      </c>
      <c r="N157" s="3">
        <v>0</v>
      </c>
      <c r="O157" s="3">
        <v>3.0000000000000001E-6</v>
      </c>
      <c r="P157" s="3">
        <v>5.0000000000000003E-10</v>
      </c>
      <c r="Q157" s="3"/>
      <c r="R157">
        <f>'Init cond'!E157*V157</f>
        <v>35261.42946409712</v>
      </c>
      <c r="S157">
        <f>'Init cond'!F157*V157</f>
        <v>4106.6183464108217</v>
      </c>
      <c r="T157" s="44">
        <f>'Init cond'!H157*V157</f>
        <v>168352.114654</v>
      </c>
      <c r="U157" s="44">
        <f>'Init cond'!I157*V157</f>
        <v>13411.075061589248</v>
      </c>
      <c r="V157" s="25">
        <f>FORECAST(A157,INDEX(Z$3:Z$100,MATCH(A157,X$3:X$100,1)):INDEX(Z$3:Z$100,MATCH(A157,X$3:X$100,1)+1),INDEX(X$3:X$100,MATCH(A157,X$3:X$100,1)):INDEX(X$3:X$100,MATCH(A157,X$3:X$100,1)+1))/1000000</f>
        <v>1510.18542</v>
      </c>
    </row>
    <row r="158" spans="1:22" x14ac:dyDescent="0.35">
      <c r="A158">
        <v>156</v>
      </c>
      <c r="B158" s="15">
        <f t="shared" si="26"/>
        <v>-156</v>
      </c>
      <c r="C158" s="15">
        <v>0</v>
      </c>
      <c r="D158" s="15">
        <v>0</v>
      </c>
      <c r="E158" s="9">
        <f t="shared" si="22"/>
        <v>23.980786939972472</v>
      </c>
      <c r="F158" s="9">
        <f t="shared" si="23"/>
        <v>2.8505431639430294</v>
      </c>
      <c r="G158" s="3">
        <v>1.0000000000000001E-30</v>
      </c>
      <c r="H158" s="9">
        <f t="shared" si="24"/>
        <v>111.42708238165481</v>
      </c>
      <c r="I158" s="9">
        <f t="shared" si="25"/>
        <v>8.8616346763955178</v>
      </c>
      <c r="J158" s="9">
        <v>1</v>
      </c>
      <c r="K158" s="3">
        <v>0</v>
      </c>
      <c r="L158" s="3">
        <v>0</v>
      </c>
      <c r="M158" s="3">
        <v>0</v>
      </c>
      <c r="N158" s="3">
        <v>0</v>
      </c>
      <c r="O158" s="3">
        <v>3.0000000000000001E-6</v>
      </c>
      <c r="P158" s="3">
        <v>5.0000000000000003E-10</v>
      </c>
      <c r="Q158" s="3"/>
      <c r="R158">
        <f>'Init cond'!E158*V158</f>
        <v>35151.247413132551</v>
      </c>
      <c r="S158">
        <f>'Init cond'!F158*V158</f>
        <v>4097.3035844375781</v>
      </c>
      <c r="T158" s="44">
        <f>'Init cond'!H158*V158</f>
        <v>167796.5381931178</v>
      </c>
      <c r="U158" s="44">
        <f>'Init cond'!I158*V158</f>
        <v>13367.388917380344</v>
      </c>
      <c r="V158" s="25">
        <f>FORECAST(A158,INDEX(Z$3:Z$100,MATCH(A158,X$3:X$100,1)):INDEX(Z$3:Z$100,MATCH(A158,X$3:X$100,1)+1),INDEX(X$3:X$100,MATCH(A158,X$3:X$100,1)):INDEX(X$3:X$100,MATCH(A158,X$3:X$100,1)+1))/1000000</f>
        <v>1505.2016782000001</v>
      </c>
    </row>
    <row r="159" spans="1:22" x14ac:dyDescent="0.35">
      <c r="A159">
        <v>157</v>
      </c>
      <c r="B159" s="15">
        <f t="shared" si="26"/>
        <v>-157</v>
      </c>
      <c r="C159" s="15">
        <v>0</v>
      </c>
      <c r="D159" s="15">
        <v>0</v>
      </c>
      <c r="E159" s="9">
        <f t="shared" si="22"/>
        <v>23.980786939972472</v>
      </c>
      <c r="F159" s="9">
        <f t="shared" si="23"/>
        <v>2.8505431639430294</v>
      </c>
      <c r="G159" s="3">
        <v>1.0000000000000001E-30</v>
      </c>
      <c r="H159" s="9">
        <f t="shared" si="24"/>
        <v>111.42708238165481</v>
      </c>
      <c r="I159" s="9">
        <f t="shared" si="25"/>
        <v>8.8616346763955178</v>
      </c>
      <c r="J159" s="9">
        <v>1</v>
      </c>
      <c r="K159" s="3">
        <v>0</v>
      </c>
      <c r="L159" s="3">
        <v>0</v>
      </c>
      <c r="M159" s="3">
        <v>0</v>
      </c>
      <c r="N159" s="3">
        <v>0</v>
      </c>
      <c r="O159" s="3">
        <v>3.0000000000000001E-6</v>
      </c>
      <c r="P159" s="3">
        <v>5.0000000000000003E-10</v>
      </c>
      <c r="Q159" s="3"/>
      <c r="R159">
        <f>'Init cond'!E159*V159</f>
        <v>35040.149471449833</v>
      </c>
      <c r="S159">
        <f>'Init cond'!F159*V159</f>
        <v>4088.134830377724</v>
      </c>
      <c r="T159" s="44">
        <f>'Init cond'!H159*V159</f>
        <v>167240.96173223559</v>
      </c>
      <c r="U159" s="44">
        <f>'Init cond'!I159*V159</f>
        <v>13323.698988305301</v>
      </c>
      <c r="V159" s="25">
        <f>FORECAST(A159,INDEX(Z$3:Z$100,MATCH(A159,X$3:X$100,1)):INDEX(Z$3:Z$100,MATCH(A159,X$3:X$100,1)+1),INDEX(X$3:X$100,MATCH(A159,X$3:X$100,1)):INDEX(X$3:X$100,MATCH(A159,X$3:X$100,1)+1))/1000000</f>
        <v>1500.2179364000001</v>
      </c>
    </row>
    <row r="160" spans="1:22" x14ac:dyDescent="0.35">
      <c r="A160">
        <v>158</v>
      </c>
      <c r="B160" s="15">
        <f t="shared" si="26"/>
        <v>-158</v>
      </c>
      <c r="C160" s="15">
        <v>0</v>
      </c>
      <c r="D160" s="15">
        <v>0</v>
      </c>
      <c r="E160" s="9">
        <f t="shared" si="22"/>
        <v>23.980786939972472</v>
      </c>
      <c r="F160" s="9">
        <f t="shared" si="23"/>
        <v>2.8505431639430294</v>
      </c>
      <c r="G160" s="3">
        <v>1.0000000000000001E-30</v>
      </c>
      <c r="H160" s="9">
        <f t="shared" si="24"/>
        <v>111.42708238165481</v>
      </c>
      <c r="I160" s="9">
        <f t="shared" si="25"/>
        <v>8.8616346763955178</v>
      </c>
      <c r="J160" s="9">
        <v>1</v>
      </c>
      <c r="K160" s="3">
        <v>0</v>
      </c>
      <c r="L160" s="3">
        <v>0</v>
      </c>
      <c r="M160" s="3">
        <v>0</v>
      </c>
      <c r="N160" s="3">
        <v>0</v>
      </c>
      <c r="O160" s="3">
        <v>3.0000000000000001E-6</v>
      </c>
      <c r="P160" s="3">
        <v>5.0000000000000003E-10</v>
      </c>
      <c r="Q160" s="3"/>
      <c r="R160">
        <f>'Init cond'!E160*V160</f>
        <v>34927.820640549973</v>
      </c>
      <c r="S160">
        <f>'Init cond'!F160*V160</f>
        <v>4079.0595015262315</v>
      </c>
      <c r="T160" s="44">
        <f>'Init cond'!H160*V160</f>
        <v>166685.38527135333</v>
      </c>
      <c r="U160" s="44">
        <f>'Init cond'!I160*V160</f>
        <v>13280.005274364115</v>
      </c>
      <c r="V160" s="25">
        <f>FORECAST(A160,INDEX(Z$3:Z$100,MATCH(A160,X$3:X$100,1)):INDEX(Z$3:Z$100,MATCH(A160,X$3:X$100,1)+1),INDEX(X$3:X$100,MATCH(A160,X$3:X$100,1)):INDEX(X$3:X$100,MATCH(A160,X$3:X$100,1)+1))/1000000</f>
        <v>1495.2341945999999</v>
      </c>
    </row>
    <row r="161" spans="1:22" x14ac:dyDescent="0.35">
      <c r="A161">
        <v>159</v>
      </c>
      <c r="B161" s="15">
        <f t="shared" si="26"/>
        <v>-159</v>
      </c>
      <c r="C161" s="15">
        <v>0</v>
      </c>
      <c r="D161" s="15">
        <v>0</v>
      </c>
      <c r="E161" s="9">
        <f t="shared" si="22"/>
        <v>23.980786939972472</v>
      </c>
      <c r="F161" s="9">
        <f t="shared" si="23"/>
        <v>2.8505431639430294</v>
      </c>
      <c r="G161" s="3">
        <v>1.0000000000000001E-30</v>
      </c>
      <c r="H161" s="9">
        <f t="shared" si="24"/>
        <v>111.42708238165481</v>
      </c>
      <c r="I161" s="9">
        <f t="shared" si="25"/>
        <v>8.8616346763955178</v>
      </c>
      <c r="J161" s="9">
        <v>1</v>
      </c>
      <c r="K161" s="3">
        <v>0</v>
      </c>
      <c r="L161" s="3">
        <v>0</v>
      </c>
      <c r="M161" s="3">
        <v>0</v>
      </c>
      <c r="N161" s="3">
        <v>0</v>
      </c>
      <c r="O161" s="3">
        <v>3.0000000000000001E-6</v>
      </c>
      <c r="P161" s="3">
        <v>5.0000000000000003E-10</v>
      </c>
      <c r="Q161" s="3"/>
      <c r="R161">
        <f>'Init cond'!E161*V161</f>
        <v>34815.529128404167</v>
      </c>
      <c r="S161">
        <f>'Init cond'!F161*V161</f>
        <v>4066.5447835067071</v>
      </c>
      <c r="T161" s="44">
        <f>'Init cond'!H161*V161</f>
        <v>166129.80881047115</v>
      </c>
      <c r="U161" s="44">
        <f>'Init cond'!I161*V161</f>
        <v>13236.30777555679</v>
      </c>
      <c r="V161" s="25">
        <f>FORECAST(A161,INDEX(Z$3:Z$100,MATCH(A161,X$3:X$100,1)):INDEX(Z$3:Z$100,MATCH(A161,X$3:X$100,1)+1),INDEX(X$3:X$100,MATCH(A161,X$3:X$100,1)):INDEX(X$3:X$100,MATCH(A161,X$3:X$100,1)+1))/1000000</f>
        <v>1490.2504528000002</v>
      </c>
    </row>
    <row r="162" spans="1:22" x14ac:dyDescent="0.35">
      <c r="A162">
        <v>160</v>
      </c>
      <c r="B162" s="15">
        <f t="shared" si="26"/>
        <v>-160</v>
      </c>
      <c r="C162" s="15">
        <v>0</v>
      </c>
      <c r="D162" s="15">
        <v>0</v>
      </c>
      <c r="E162" s="9">
        <f t="shared" si="22"/>
        <v>23.980786939972472</v>
      </c>
      <c r="F162" s="9">
        <f t="shared" si="23"/>
        <v>2.8505431639430294</v>
      </c>
      <c r="G162" s="3">
        <v>1.0000000000000001E-30</v>
      </c>
      <c r="H162" s="9">
        <f t="shared" si="24"/>
        <v>111.42708238165481</v>
      </c>
      <c r="I162" s="9">
        <f t="shared" si="25"/>
        <v>8.8616346763955178</v>
      </c>
      <c r="J162" s="9">
        <v>1</v>
      </c>
      <c r="K162" s="3">
        <v>0</v>
      </c>
      <c r="L162" s="3">
        <v>0</v>
      </c>
      <c r="M162" s="3">
        <v>0</v>
      </c>
      <c r="N162" s="3">
        <v>0</v>
      </c>
      <c r="O162" s="3">
        <v>3.0000000000000001E-6</v>
      </c>
      <c r="P162" s="3">
        <v>5.0000000000000003E-10</v>
      </c>
      <c r="Q162" s="3"/>
      <c r="R162">
        <f>'Init cond'!E162*V162</f>
        <v>34704.753955328357</v>
      </c>
      <c r="S162">
        <f>'Init cond'!F162*V162</f>
        <v>4058.9181084082516</v>
      </c>
      <c r="T162" s="44">
        <f>'Init cond'!H162*V162</f>
        <v>165573.38844804853</v>
      </c>
      <c r="U162" s="44">
        <f>'Init cond'!I162*V162</f>
        <v>13191.431300032615</v>
      </c>
      <c r="V162" s="25">
        <f>FORECAST(A162,INDEX(Z$3:Z$100,MATCH(A162,X$3:X$100,1)):INDEX(Z$3:Z$100,MATCH(A162,X$3:X$100,1)+1),INDEX(X$3:X$100,MATCH(A162,X$3:X$100,1)):INDEX(X$3:X$100,MATCH(A162,X$3:X$100,1)+1))/1000000</f>
        <v>1485.266711</v>
      </c>
    </row>
    <row r="163" spans="1:22" x14ac:dyDescent="0.35">
      <c r="A163">
        <v>161</v>
      </c>
      <c r="B163" s="15">
        <f t="shared" si="26"/>
        <v>-161</v>
      </c>
      <c r="C163" s="15">
        <v>0</v>
      </c>
      <c r="D163" s="15">
        <v>0</v>
      </c>
      <c r="E163" s="9">
        <f t="shared" si="22"/>
        <v>23.980786939972472</v>
      </c>
      <c r="F163" s="9">
        <f t="shared" si="23"/>
        <v>2.8505431639430294</v>
      </c>
      <c r="G163" s="3">
        <v>1.0000000000000001E-30</v>
      </c>
      <c r="H163" s="9">
        <f t="shared" si="24"/>
        <v>111.42708238165481</v>
      </c>
      <c r="I163" s="9">
        <f t="shared" si="25"/>
        <v>8.8616346763955178</v>
      </c>
      <c r="J163" s="9">
        <v>1</v>
      </c>
      <c r="K163" s="3">
        <v>0</v>
      </c>
      <c r="L163" s="3">
        <v>0</v>
      </c>
      <c r="M163" s="3">
        <v>0</v>
      </c>
      <c r="N163" s="3">
        <v>0</v>
      </c>
      <c r="O163" s="3">
        <v>3.0000000000000001E-6</v>
      </c>
      <c r="P163" s="3">
        <v>5.0000000000000003E-10</v>
      </c>
      <c r="Q163" s="3"/>
      <c r="R163">
        <f>'Init cond'!E163*V163</f>
        <v>34598.19873961297</v>
      </c>
      <c r="S163">
        <f>'Init cond'!F163*V163</f>
        <v>4048.3861119360054</v>
      </c>
      <c r="T163" s="44">
        <f>'Init cond'!H163*V163</f>
        <v>165023.52874531271</v>
      </c>
      <c r="U163" s="44">
        <f>'Init cond'!I163*V163</f>
        <v>13146.982990350476</v>
      </c>
      <c r="V163" s="25">
        <f>FORECAST(A163,INDEX(Z$3:Z$100,MATCH(A163,X$3:X$100,1)):INDEX(Z$3:Z$100,MATCH(A163,X$3:X$100,1)+1),INDEX(X$3:X$100,MATCH(A163,X$3:X$100,1)):INDEX(X$3:X$100,MATCH(A163,X$3:X$100,1)+1))/1000000</f>
        <v>1480.3424414000001</v>
      </c>
    </row>
    <row r="164" spans="1:22" x14ac:dyDescent="0.35">
      <c r="A164">
        <v>162</v>
      </c>
      <c r="B164" s="15">
        <f t="shared" si="26"/>
        <v>-162</v>
      </c>
      <c r="C164" s="15">
        <v>0</v>
      </c>
      <c r="D164" s="15">
        <v>0</v>
      </c>
      <c r="E164" s="9">
        <f t="shared" si="22"/>
        <v>23.980786939972472</v>
      </c>
      <c r="F164" s="9">
        <f t="shared" si="23"/>
        <v>2.8505431639430294</v>
      </c>
      <c r="G164" s="3">
        <v>1.0000000000000001E-30</v>
      </c>
      <c r="H164" s="9">
        <f t="shared" si="24"/>
        <v>111.42708238165481</v>
      </c>
      <c r="I164" s="9">
        <f t="shared" si="25"/>
        <v>8.8616346763955178</v>
      </c>
      <c r="J164" s="9">
        <v>1</v>
      </c>
      <c r="K164" s="3">
        <v>0</v>
      </c>
      <c r="L164" s="3">
        <v>0</v>
      </c>
      <c r="M164" s="3">
        <v>0</v>
      </c>
      <c r="N164" s="3">
        <v>0</v>
      </c>
      <c r="O164" s="3">
        <v>3.0000000000000001E-6</v>
      </c>
      <c r="P164" s="3">
        <v>5.0000000000000003E-10</v>
      </c>
      <c r="Q164" s="3"/>
      <c r="R164">
        <f>'Init cond'!E164*V164</f>
        <v>34486.403293435898</v>
      </c>
      <c r="S164">
        <f>'Init cond'!F164*V164</f>
        <v>4039.4828615215602</v>
      </c>
      <c r="T164" s="44">
        <f>'Init cond'!H164*V164</f>
        <v>164473.67513573871</v>
      </c>
      <c r="U164" s="44">
        <f>'Init cond'!I164*V164</f>
        <v>13102.539426121517</v>
      </c>
      <c r="V164" s="25">
        <f>FORECAST(A164,INDEX(Z$3:Z$100,MATCH(A164,X$3:X$100,1)):INDEX(Z$3:Z$100,MATCH(A164,X$3:X$100,1)+1),INDEX(X$3:X$100,MATCH(A164,X$3:X$100,1)):INDEX(X$3:X$100,MATCH(A164,X$3:X$100,1)+1))/1000000</f>
        <v>1475.4181718000002</v>
      </c>
    </row>
    <row r="165" spans="1:22" x14ac:dyDescent="0.35">
      <c r="A165">
        <v>163</v>
      </c>
      <c r="B165" s="15">
        <f t="shared" si="26"/>
        <v>-163</v>
      </c>
      <c r="C165" s="15">
        <v>0</v>
      </c>
      <c r="D165" s="15">
        <v>0</v>
      </c>
      <c r="E165" s="9">
        <f t="shared" si="22"/>
        <v>23.980786939972472</v>
      </c>
      <c r="F165" s="9">
        <f t="shared" si="23"/>
        <v>2.8505431639430294</v>
      </c>
      <c r="G165" s="3">
        <v>1.0000000000000001E-30</v>
      </c>
      <c r="H165" s="9">
        <f t="shared" si="24"/>
        <v>111.42708238165481</v>
      </c>
      <c r="I165" s="9">
        <f t="shared" si="25"/>
        <v>8.8616346763955178</v>
      </c>
      <c r="J165" s="9">
        <v>1</v>
      </c>
      <c r="K165" s="3">
        <v>0</v>
      </c>
      <c r="L165" s="3">
        <v>0</v>
      </c>
      <c r="M165" s="3">
        <v>0</v>
      </c>
      <c r="N165" s="3">
        <v>0</v>
      </c>
      <c r="O165" s="3">
        <v>3.0000000000000001E-6</v>
      </c>
      <c r="P165" s="3">
        <v>5.0000000000000003E-10</v>
      </c>
      <c r="Q165" s="3"/>
      <c r="R165">
        <f>'Init cond'!E165*V165</f>
        <v>34380.678134685302</v>
      </c>
      <c r="S165">
        <f>'Init cond'!F165*V165</f>
        <v>4027.5712013425114</v>
      </c>
      <c r="T165" s="44">
        <f>'Init cond'!H165*V165</f>
        <v>163923.82761932659</v>
      </c>
      <c r="U165" s="44">
        <f>'Init cond'!I165*V165</f>
        <v>13058.10060734573</v>
      </c>
      <c r="V165" s="25">
        <f>FORECAST(A165,INDEX(Z$3:Z$100,MATCH(A165,X$3:X$100,1)):INDEX(Z$3:Z$100,MATCH(A165,X$3:X$100,1)+1),INDEX(X$3:X$100,MATCH(A165,X$3:X$100,1)):INDEX(X$3:X$100,MATCH(A165,X$3:X$100,1)+1))/1000000</f>
        <v>1470.4939022000001</v>
      </c>
    </row>
    <row r="166" spans="1:22" x14ac:dyDescent="0.35">
      <c r="A166">
        <v>164</v>
      </c>
      <c r="B166" s="15">
        <f t="shared" si="26"/>
        <v>-164</v>
      </c>
      <c r="C166" s="15">
        <v>0</v>
      </c>
      <c r="D166" s="15">
        <v>0</v>
      </c>
      <c r="E166" s="9">
        <f t="shared" si="22"/>
        <v>23.980786939972472</v>
      </c>
      <c r="F166" s="9">
        <f t="shared" si="23"/>
        <v>2.8505431639430294</v>
      </c>
      <c r="G166" s="3">
        <v>1.0000000000000001E-30</v>
      </c>
      <c r="H166" s="9">
        <f t="shared" si="24"/>
        <v>111.42708238165481</v>
      </c>
      <c r="I166" s="9">
        <f t="shared" si="25"/>
        <v>8.8616346763955178</v>
      </c>
      <c r="J166" s="9">
        <v>1</v>
      </c>
      <c r="K166" s="3">
        <v>0</v>
      </c>
      <c r="L166" s="3">
        <v>0</v>
      </c>
      <c r="M166" s="3">
        <v>0</v>
      </c>
      <c r="N166" s="3">
        <v>0</v>
      </c>
      <c r="O166" s="3">
        <v>3.0000000000000001E-6</v>
      </c>
      <c r="P166" s="3">
        <v>5.0000000000000003E-10</v>
      </c>
      <c r="Q166" s="3"/>
      <c r="R166">
        <f>'Init cond'!E166*V166</f>
        <v>34272.954743910566</v>
      </c>
      <c r="S166">
        <f>'Init cond'!F166*V166</f>
        <v>4019.1983983679756</v>
      </c>
      <c r="T166" s="44">
        <f>'Init cond'!H166*V166</f>
        <v>163373.98619607635</v>
      </c>
      <c r="U166" s="44">
        <f>'Init cond'!I166*V166</f>
        <v>13013.666534023119</v>
      </c>
      <c r="V166" s="25">
        <f>FORECAST(A166,INDEX(Z$3:Z$100,MATCH(A166,X$3:X$100,1)):INDEX(Z$3:Z$100,MATCH(A166,X$3:X$100,1)+1),INDEX(X$3:X$100,MATCH(A166,X$3:X$100,1)):INDEX(X$3:X$100,MATCH(A166,X$3:X$100,1)+1))/1000000</f>
        <v>1465.5696326</v>
      </c>
    </row>
    <row r="167" spans="1:22" x14ac:dyDescent="0.35">
      <c r="A167">
        <v>165</v>
      </c>
      <c r="B167" s="15">
        <f t="shared" si="26"/>
        <v>-165</v>
      </c>
      <c r="C167" s="15">
        <v>0</v>
      </c>
      <c r="D167" s="15">
        <v>0</v>
      </c>
      <c r="E167" s="9">
        <f t="shared" si="22"/>
        <v>23.980786939972472</v>
      </c>
      <c r="F167" s="9">
        <f t="shared" si="23"/>
        <v>2.8505431639430294</v>
      </c>
      <c r="G167" s="3">
        <v>1.0000000000000001E-30</v>
      </c>
      <c r="H167" s="9">
        <f t="shared" si="24"/>
        <v>111.42708238165481</v>
      </c>
      <c r="I167" s="9">
        <f t="shared" si="25"/>
        <v>8.8616346763955178</v>
      </c>
      <c r="J167" s="9">
        <v>1</v>
      </c>
      <c r="K167" s="3">
        <v>0</v>
      </c>
      <c r="L167" s="3">
        <v>0</v>
      </c>
      <c r="M167" s="3">
        <v>0</v>
      </c>
      <c r="N167" s="3">
        <v>0</v>
      </c>
      <c r="O167" s="3">
        <v>3.0000000000000001E-6</v>
      </c>
      <c r="P167" s="3">
        <v>5.0000000000000003E-10</v>
      </c>
      <c r="Q167" s="3"/>
      <c r="R167">
        <f>'Init cond'!E167*V167</f>
        <v>34164.030803654277</v>
      </c>
      <c r="S167">
        <f>'Init cond'!F167*V167</f>
        <v>4010.3108980254765</v>
      </c>
      <c r="T167" s="44">
        <f>'Init cond'!H167*V167</f>
        <v>162824.15086598802</v>
      </c>
      <c r="U167" s="44">
        <f>'Init cond'!I167*V167</f>
        <v>12969.23720615369</v>
      </c>
      <c r="V167" s="25">
        <f>FORECAST(A167,INDEX(Z$3:Z$100,MATCH(A167,X$3:X$100,1)):INDEX(Z$3:Z$100,MATCH(A167,X$3:X$100,1)+1),INDEX(X$3:X$100,MATCH(A167,X$3:X$100,1)):INDEX(X$3:X$100,MATCH(A167,X$3:X$100,1)+1))/1000000</f>
        <v>1460.6453630000001</v>
      </c>
    </row>
    <row r="168" spans="1:22" x14ac:dyDescent="0.35">
      <c r="A168">
        <v>166</v>
      </c>
      <c r="B168" s="15">
        <f t="shared" si="26"/>
        <v>-166</v>
      </c>
      <c r="C168" s="15">
        <v>0</v>
      </c>
      <c r="D168" s="15">
        <v>0</v>
      </c>
      <c r="E168" s="9">
        <f t="shared" si="22"/>
        <v>23.980786939972472</v>
      </c>
      <c r="F168" s="9">
        <f t="shared" si="23"/>
        <v>2.8505431639430294</v>
      </c>
      <c r="G168" s="3">
        <v>1.0000000000000001E-30</v>
      </c>
      <c r="H168" s="9">
        <f t="shared" si="24"/>
        <v>111.42708238165481</v>
      </c>
      <c r="I168" s="9">
        <f t="shared" si="25"/>
        <v>8.8616346763955178</v>
      </c>
      <c r="J168" s="9">
        <v>1</v>
      </c>
      <c r="K168" s="3">
        <v>0</v>
      </c>
      <c r="L168" s="3">
        <v>0</v>
      </c>
      <c r="M168" s="3">
        <v>0</v>
      </c>
      <c r="N168" s="3">
        <v>0</v>
      </c>
      <c r="O168" s="3">
        <v>3.0000000000000001E-6</v>
      </c>
      <c r="P168" s="3">
        <v>5.0000000000000003E-10</v>
      </c>
      <c r="Q168" s="3"/>
      <c r="R168">
        <f>'Init cond'!E168*V168</f>
        <v>34071.440965378562</v>
      </c>
      <c r="S168">
        <f>'Init cond'!F168*V168</f>
        <v>4002.6564718568789</v>
      </c>
      <c r="T168" s="44">
        <f>'Init cond'!H168*V168</f>
        <v>162359.30327150383</v>
      </c>
      <c r="U168" s="44">
        <f>'Init cond'!I168*V168</f>
        <v>12931.581235024772</v>
      </c>
      <c r="V168" s="25">
        <f>FORECAST(A168,INDEX(Z$3:Z$100,MATCH(A168,X$3:X$100,1)):INDEX(Z$3:Z$100,MATCH(A168,X$3:X$100,1)+1),INDEX(X$3:X$100,MATCH(A168,X$3:X$100,1)):INDEX(X$3:X$100,MATCH(A168,X$3:X$100,1)+1))/1000000</f>
        <v>1456.4834418</v>
      </c>
    </row>
    <row r="169" spans="1:22" x14ac:dyDescent="0.35">
      <c r="A169">
        <v>167</v>
      </c>
      <c r="B169" s="15">
        <f t="shared" si="26"/>
        <v>-167</v>
      </c>
      <c r="C169" s="15">
        <v>0</v>
      </c>
      <c r="D169" s="15">
        <v>0</v>
      </c>
      <c r="E169" s="9">
        <f t="shared" si="22"/>
        <v>23.980786939972472</v>
      </c>
      <c r="F169" s="9">
        <f t="shared" si="23"/>
        <v>2.8505431639430294</v>
      </c>
      <c r="G169" s="3">
        <v>1.0000000000000001E-30</v>
      </c>
      <c r="H169" s="9">
        <f t="shared" si="24"/>
        <v>111.42708238165481</v>
      </c>
      <c r="I169" s="9">
        <f t="shared" si="25"/>
        <v>8.8616346763955178</v>
      </c>
      <c r="J169" s="9">
        <v>1</v>
      </c>
      <c r="K169" s="3">
        <v>0</v>
      </c>
      <c r="L169" s="3">
        <v>0</v>
      </c>
      <c r="M169" s="3">
        <v>0</v>
      </c>
      <c r="N169" s="3">
        <v>0</v>
      </c>
      <c r="O169" s="3">
        <v>3.0000000000000001E-6</v>
      </c>
      <c r="P169" s="3">
        <v>5.0000000000000003E-10</v>
      </c>
      <c r="Q169" s="3"/>
      <c r="R169">
        <f>'Init cond'!E169*V169</f>
        <v>33981.589978904281</v>
      </c>
      <c r="S169">
        <f>'Init cond'!F169*V169</f>
        <v>3995.6768408038502</v>
      </c>
      <c r="T169" s="44">
        <f>'Init cond'!H169*V169</f>
        <v>161894.46082687163</v>
      </c>
      <c r="U169" s="44">
        <f>'Init cond'!I169*V169</f>
        <v>12893.929274684009</v>
      </c>
      <c r="V169" s="25">
        <f>FORECAST(A169,INDEX(Z$3:Z$100,MATCH(A169,X$3:X$100,1)):INDEX(Z$3:Z$100,MATCH(A169,X$3:X$100,1)+1),INDEX(X$3:X$100,MATCH(A169,X$3:X$100,1)):INDEX(X$3:X$100,MATCH(A169,X$3:X$100,1)+1))/1000000</f>
        <v>1452.3215206</v>
      </c>
    </row>
    <row r="170" spans="1:22" x14ac:dyDescent="0.35">
      <c r="A170">
        <v>168</v>
      </c>
      <c r="B170" s="15">
        <f t="shared" si="26"/>
        <v>-168</v>
      </c>
      <c r="C170" s="15">
        <v>0</v>
      </c>
      <c r="D170" s="15">
        <v>0</v>
      </c>
      <c r="E170" s="9">
        <f t="shared" si="22"/>
        <v>23.980786939972472</v>
      </c>
      <c r="F170" s="9">
        <f t="shared" si="23"/>
        <v>2.8505431639430294</v>
      </c>
      <c r="G170" s="3">
        <v>1.0000000000000001E-30</v>
      </c>
      <c r="H170" s="9">
        <f t="shared" si="24"/>
        <v>111.42708238165481</v>
      </c>
      <c r="I170" s="9">
        <f t="shared" si="25"/>
        <v>8.8616346763955178</v>
      </c>
      <c r="J170" s="9">
        <v>1</v>
      </c>
      <c r="K170" s="3">
        <v>0</v>
      </c>
      <c r="L170" s="3">
        <v>0</v>
      </c>
      <c r="M170" s="3">
        <v>0</v>
      </c>
      <c r="N170" s="3">
        <v>0</v>
      </c>
      <c r="O170" s="3">
        <v>3.0000000000000001E-6</v>
      </c>
      <c r="P170" s="3">
        <v>5.0000000000000003E-10</v>
      </c>
      <c r="Q170" s="3"/>
      <c r="R170">
        <f>'Init cond'!E170*V170</f>
        <v>33890.176910487098</v>
      </c>
      <c r="S170">
        <f>'Init cond'!F170*V170</f>
        <v>3990.4521811388272</v>
      </c>
      <c r="T170" s="44">
        <f>'Init cond'!H170*V170</f>
        <v>161429.62353209141</v>
      </c>
      <c r="U170" s="44">
        <f>'Init cond'!I170*V170</f>
        <v>12856.281325131406</v>
      </c>
      <c r="V170" s="25">
        <f>FORECAST(A170,INDEX(Z$3:Z$100,MATCH(A170,X$3:X$100,1)):INDEX(Z$3:Z$100,MATCH(A170,X$3:X$100,1)+1),INDEX(X$3:X$100,MATCH(A170,X$3:X$100,1)):INDEX(X$3:X$100,MATCH(A170,X$3:X$100,1)+1))/1000000</f>
        <v>1448.1595994000002</v>
      </c>
    </row>
    <row r="171" spans="1:22" x14ac:dyDescent="0.35">
      <c r="A171">
        <v>169</v>
      </c>
      <c r="B171" s="15">
        <f t="shared" si="26"/>
        <v>-169</v>
      </c>
      <c r="C171" s="15">
        <v>0</v>
      </c>
      <c r="D171" s="15">
        <v>0</v>
      </c>
      <c r="E171" s="9">
        <f t="shared" si="22"/>
        <v>23.980786939972472</v>
      </c>
      <c r="F171" s="9">
        <f t="shared" si="23"/>
        <v>2.8505431639430294</v>
      </c>
      <c r="G171" s="3">
        <v>1.0000000000000001E-30</v>
      </c>
      <c r="H171" s="9">
        <f t="shared" si="24"/>
        <v>111.42708238165481</v>
      </c>
      <c r="I171" s="9">
        <f t="shared" si="25"/>
        <v>8.8616346763955178</v>
      </c>
      <c r="J171" s="9">
        <v>1</v>
      </c>
      <c r="K171" s="3">
        <v>0</v>
      </c>
      <c r="L171" s="3">
        <v>0</v>
      </c>
      <c r="M171" s="3">
        <v>0</v>
      </c>
      <c r="N171" s="3">
        <v>0</v>
      </c>
      <c r="O171" s="3">
        <v>3.0000000000000001E-6</v>
      </c>
      <c r="P171" s="3">
        <v>5.0000000000000003E-10</v>
      </c>
      <c r="Q171" s="3"/>
      <c r="R171">
        <f>'Init cond'!E171*V171</f>
        <v>33801.552395054416</v>
      </c>
      <c r="S171">
        <f>'Init cond'!F171*V171</f>
        <v>3984.893669954678</v>
      </c>
      <c r="T171" s="44">
        <f>'Init cond'!H171*V171</f>
        <v>160964.79138716316</v>
      </c>
      <c r="U171" s="44">
        <f>'Init cond'!I171*V171</f>
        <v>12818.637386366949</v>
      </c>
      <c r="V171" s="25">
        <f>FORECAST(A171,INDEX(Z$3:Z$100,MATCH(A171,X$3:X$100,1)):INDEX(Z$3:Z$100,MATCH(A171,X$3:X$100,1)+1),INDEX(X$3:X$100,MATCH(A171,X$3:X$100,1)):INDEX(X$3:X$100,MATCH(A171,X$3:X$100,1)+1))/1000000</f>
        <v>1443.9976781999999</v>
      </c>
    </row>
    <row r="172" spans="1:22" x14ac:dyDescent="0.35">
      <c r="A172">
        <v>170</v>
      </c>
      <c r="B172" s="15">
        <f t="shared" si="26"/>
        <v>-170</v>
      </c>
      <c r="C172" s="15">
        <v>0</v>
      </c>
      <c r="D172" s="15">
        <v>0</v>
      </c>
      <c r="E172" s="9">
        <f t="shared" si="22"/>
        <v>23.980786939972472</v>
      </c>
      <c r="F172" s="9">
        <f t="shared" si="23"/>
        <v>2.8505431639430294</v>
      </c>
      <c r="G172" s="3">
        <v>1.0000000000000001E-30</v>
      </c>
      <c r="H172" s="9">
        <f t="shared" si="24"/>
        <v>111.42708238165481</v>
      </c>
      <c r="I172" s="9">
        <f t="shared" si="25"/>
        <v>8.8616346763955178</v>
      </c>
      <c r="J172" s="9">
        <v>1</v>
      </c>
      <c r="K172" s="3">
        <v>0</v>
      </c>
      <c r="L172" s="3">
        <v>0</v>
      </c>
      <c r="M172" s="3">
        <v>0</v>
      </c>
      <c r="N172" s="3">
        <v>0</v>
      </c>
      <c r="O172" s="3">
        <v>3.0000000000000001E-6</v>
      </c>
      <c r="P172" s="3">
        <v>5.0000000000000003E-10</v>
      </c>
      <c r="Q172" s="3"/>
      <c r="R172">
        <f>'Init cond'!E172*V172</f>
        <v>33716.937309461355</v>
      </c>
      <c r="S172">
        <f>'Init cond'!F172*V172</f>
        <v>3977.0278866915114</v>
      </c>
      <c r="T172" s="44">
        <f>'Init cond'!H172*V172</f>
        <v>160499.96439208696</v>
      </c>
      <c r="U172" s="44">
        <f>'Init cond'!I172*V172</f>
        <v>12780.997458390651</v>
      </c>
      <c r="V172" s="25">
        <f>FORECAST(A172,INDEX(Z$3:Z$100,MATCH(A172,X$3:X$100,1)):INDEX(Z$3:Z$100,MATCH(A172,X$3:X$100,1)+1),INDEX(X$3:X$100,MATCH(A172,X$3:X$100,1)):INDEX(X$3:X$100,MATCH(A172,X$3:X$100,1)+1))/1000000</f>
        <v>1439.8357570000001</v>
      </c>
    </row>
    <row r="173" spans="1:22" x14ac:dyDescent="0.35">
      <c r="A173">
        <v>171</v>
      </c>
      <c r="B173" s="15">
        <f t="shared" si="26"/>
        <v>-171</v>
      </c>
      <c r="C173" s="15">
        <v>0</v>
      </c>
      <c r="D173" s="15">
        <v>0</v>
      </c>
      <c r="E173" s="9">
        <f t="shared" si="22"/>
        <v>23.980786939972472</v>
      </c>
      <c r="F173" s="9">
        <f t="shared" si="23"/>
        <v>2.8505431639430294</v>
      </c>
      <c r="G173" s="3">
        <v>1.0000000000000001E-30</v>
      </c>
      <c r="H173" s="9">
        <f t="shared" si="24"/>
        <v>111.42708238165481</v>
      </c>
      <c r="I173" s="9">
        <f t="shared" si="25"/>
        <v>8.8616346763955178</v>
      </c>
      <c r="J173" s="9">
        <v>1</v>
      </c>
      <c r="K173" s="3">
        <v>0</v>
      </c>
      <c r="L173" s="3">
        <v>0</v>
      </c>
      <c r="M173" s="3">
        <v>0</v>
      </c>
      <c r="N173" s="3">
        <v>0</v>
      </c>
      <c r="O173" s="3">
        <v>3.0000000000000001E-6</v>
      </c>
      <c r="P173" s="3">
        <v>5.0000000000000003E-10</v>
      </c>
      <c r="Q173" s="3"/>
      <c r="R173">
        <f>'Init cond'!E173*V173</f>
        <v>33625.250521542155</v>
      </c>
      <c r="S173">
        <f>'Init cond'!F173*V173</f>
        <v>3970.595038619866</v>
      </c>
      <c r="T173" s="44">
        <f>'Init cond'!H173*V173</f>
        <v>160021.35488405733</v>
      </c>
      <c r="U173" s="44">
        <f>'Init cond'!I173*V173</f>
        <v>12742.26365001973</v>
      </c>
      <c r="V173" s="25">
        <f>FORECAST(A173,INDEX(Z$3:Z$100,MATCH(A173,X$3:X$100,1)):INDEX(Z$3:Z$100,MATCH(A173,X$3:X$100,1)+1),INDEX(X$3:X$100,MATCH(A173,X$3:X$100,1)):INDEX(X$3:X$100,MATCH(A173,X$3:X$100,1)+1))/1000000</f>
        <v>1435.5501468</v>
      </c>
    </row>
    <row r="174" spans="1:22" x14ac:dyDescent="0.35">
      <c r="A174">
        <v>172</v>
      </c>
      <c r="B174" s="15">
        <f t="shared" si="26"/>
        <v>-172</v>
      </c>
      <c r="C174" s="15">
        <v>0</v>
      </c>
      <c r="D174" s="15">
        <v>0</v>
      </c>
      <c r="E174" s="9">
        <f t="shared" si="22"/>
        <v>23.980786939972472</v>
      </c>
      <c r="F174" s="9">
        <f t="shared" si="23"/>
        <v>2.8505431639430294</v>
      </c>
      <c r="G174" s="3">
        <v>1.0000000000000001E-30</v>
      </c>
      <c r="H174" s="9">
        <f t="shared" si="24"/>
        <v>111.42708238165481</v>
      </c>
      <c r="I174" s="9">
        <f t="shared" si="25"/>
        <v>8.8616346763955178</v>
      </c>
      <c r="J174" s="9">
        <v>1</v>
      </c>
      <c r="K174" s="3">
        <v>0</v>
      </c>
      <c r="L174" s="3">
        <v>0</v>
      </c>
      <c r="M174" s="3">
        <v>0</v>
      </c>
      <c r="N174" s="3">
        <v>0</v>
      </c>
      <c r="O174" s="3">
        <v>3.0000000000000001E-6</v>
      </c>
      <c r="P174" s="3">
        <v>5.0000000000000003E-10</v>
      </c>
      <c r="Q174" s="3"/>
      <c r="R174">
        <f>'Init cond'!E174*V174</f>
        <v>33531.487700220838</v>
      </c>
      <c r="S174">
        <f>'Init cond'!F174*V174</f>
        <v>3964.0270817155879</v>
      </c>
      <c r="T174" s="44">
        <f>'Init cond'!H174*V174</f>
        <v>159542.75067892924</v>
      </c>
      <c r="U174" s="44">
        <f>'Init cond'!I174*V174</f>
        <v>12703.533971634404</v>
      </c>
      <c r="V174" s="25">
        <f>FORECAST(A174,INDEX(Z$3:Z$100,MATCH(A174,X$3:X$100,1)):INDEX(Z$3:Z$100,MATCH(A174,X$3:X$100,1)+1),INDEX(X$3:X$100,MATCH(A174,X$3:X$100,1)):INDEX(X$3:X$100,MATCH(A174,X$3:X$100,1)+1))/1000000</f>
        <v>1431.2645365999999</v>
      </c>
    </row>
    <row r="175" spans="1:22" x14ac:dyDescent="0.35">
      <c r="A175">
        <v>173</v>
      </c>
      <c r="B175" s="15">
        <f t="shared" si="26"/>
        <v>-173</v>
      </c>
      <c r="C175" s="15">
        <v>0</v>
      </c>
      <c r="D175" s="15">
        <v>0</v>
      </c>
      <c r="E175" s="9">
        <f t="shared" si="22"/>
        <v>23.980786939972472</v>
      </c>
      <c r="F175" s="9">
        <f t="shared" si="23"/>
        <v>2.8505431639430294</v>
      </c>
      <c r="G175" s="3">
        <v>1.0000000000000001E-30</v>
      </c>
      <c r="H175" s="9">
        <f t="shared" si="24"/>
        <v>111.42708238165481</v>
      </c>
      <c r="I175" s="9">
        <f t="shared" si="25"/>
        <v>8.8616346763955178</v>
      </c>
      <c r="J175" s="9">
        <v>1</v>
      </c>
      <c r="K175" s="3">
        <v>0</v>
      </c>
      <c r="L175" s="3">
        <v>0</v>
      </c>
      <c r="M175" s="3">
        <v>0</v>
      </c>
      <c r="N175" s="3">
        <v>0</v>
      </c>
      <c r="O175" s="3">
        <v>3.0000000000000001E-6</v>
      </c>
      <c r="P175" s="3">
        <v>5.0000000000000003E-10</v>
      </c>
      <c r="Q175" s="3"/>
      <c r="R175">
        <f>'Init cond'!E175*V175</f>
        <v>33435.822883808396</v>
      </c>
      <c r="S175">
        <f>'Init cond'!F175*V175</f>
        <v>3958.2171547936123</v>
      </c>
      <c r="T175" s="44">
        <f>'Init cond'!H175*V175</f>
        <v>159064.15177670267</v>
      </c>
      <c r="U175" s="44">
        <f>'Init cond'!I175*V175</f>
        <v>12664.808423234685</v>
      </c>
      <c r="V175" s="25">
        <f>FORECAST(A175,INDEX(Z$3:Z$100,MATCH(A175,X$3:X$100,1)):INDEX(Z$3:Z$100,MATCH(A175,X$3:X$100,1)+1),INDEX(X$3:X$100,MATCH(A175,X$3:X$100,1)):INDEX(X$3:X$100,MATCH(A175,X$3:X$100,1)+1))/1000000</f>
        <v>1426.9789264000001</v>
      </c>
    </row>
    <row r="176" spans="1:22" x14ac:dyDescent="0.35">
      <c r="A176">
        <v>174</v>
      </c>
      <c r="B176" s="15">
        <f t="shared" si="26"/>
        <v>-174</v>
      </c>
      <c r="C176" s="15">
        <v>0</v>
      </c>
      <c r="D176" s="15">
        <v>0</v>
      </c>
      <c r="E176" s="9">
        <f t="shared" si="22"/>
        <v>23.980786939972472</v>
      </c>
      <c r="F176" s="9">
        <f t="shared" si="23"/>
        <v>2.8505431639430294</v>
      </c>
      <c r="G176" s="3">
        <v>1.0000000000000001E-30</v>
      </c>
      <c r="H176" s="9">
        <f t="shared" si="24"/>
        <v>111.42708238165481</v>
      </c>
      <c r="I176" s="9">
        <f t="shared" si="25"/>
        <v>8.8616346763955178</v>
      </c>
      <c r="J176" s="9">
        <v>1</v>
      </c>
      <c r="K176" s="3">
        <v>0</v>
      </c>
      <c r="L176" s="3">
        <v>0</v>
      </c>
      <c r="M176" s="3">
        <v>0</v>
      </c>
      <c r="N176" s="3">
        <v>0</v>
      </c>
      <c r="O176" s="3">
        <v>3.0000000000000001E-6</v>
      </c>
      <c r="P176" s="3">
        <v>5.0000000000000003E-10</v>
      </c>
      <c r="Q176" s="3"/>
      <c r="R176">
        <f>'Init cond'!E176*V176</f>
        <v>33343.844090326813</v>
      </c>
      <c r="S176">
        <f>'Init cond'!F176*V176</f>
        <v>3952.8960717336045</v>
      </c>
      <c r="T176" s="44">
        <f>'Init cond'!H176*V176</f>
        <v>158585.55817737759</v>
      </c>
      <c r="U176" s="44">
        <f>'Init cond'!I176*V176</f>
        <v>12626.087004820556</v>
      </c>
      <c r="V176" s="25">
        <f>FORECAST(A176,INDEX(Z$3:Z$100,MATCH(A176,X$3:X$100,1)):INDEX(Z$3:Z$100,MATCH(A176,X$3:X$100,1)+1),INDEX(X$3:X$100,MATCH(A176,X$3:X$100,1)):INDEX(X$3:X$100,MATCH(A176,X$3:X$100,1)+1))/1000000</f>
        <v>1422.6933161999998</v>
      </c>
    </row>
    <row r="177" spans="1:22" x14ac:dyDescent="0.35">
      <c r="A177">
        <v>175</v>
      </c>
      <c r="B177" s="15">
        <f t="shared" si="26"/>
        <v>-175</v>
      </c>
      <c r="C177" s="15">
        <v>0</v>
      </c>
      <c r="D177" s="15">
        <v>0</v>
      </c>
      <c r="E177" s="9">
        <f t="shared" si="22"/>
        <v>23.980786939972472</v>
      </c>
      <c r="F177" s="9">
        <f t="shared" si="23"/>
        <v>2.8505431639430294</v>
      </c>
      <c r="G177" s="3">
        <v>1.0000000000000001E-30</v>
      </c>
      <c r="H177" s="9">
        <f t="shared" si="24"/>
        <v>111.42708238165481</v>
      </c>
      <c r="I177" s="9">
        <f t="shared" si="25"/>
        <v>8.8616346763955178</v>
      </c>
      <c r="J177" s="9">
        <v>1</v>
      </c>
      <c r="K177" s="3">
        <v>0</v>
      </c>
      <c r="L177" s="3">
        <v>0</v>
      </c>
      <c r="M177" s="3">
        <v>0</v>
      </c>
      <c r="N177" s="3">
        <v>0</v>
      </c>
      <c r="O177" s="3">
        <v>3.0000000000000001E-6</v>
      </c>
      <c r="P177" s="3">
        <v>5.0000000000000003E-10</v>
      </c>
      <c r="Q177" s="3"/>
      <c r="R177">
        <f>'Init cond'!E177*V177</f>
        <v>33250.528332819456</v>
      </c>
      <c r="S177">
        <f>'Init cond'!F177*V177</f>
        <v>3949.844990267814</v>
      </c>
      <c r="T177" s="44">
        <f>'Init cond'!H177*V177</f>
        <v>158106.96988095404</v>
      </c>
      <c r="U177" s="44">
        <f>'Init cond'!I177*V177</f>
        <v>12587.369716392033</v>
      </c>
      <c r="V177" s="25">
        <f>FORECAST(A177,INDEX(Z$3:Z$100,MATCH(A177,X$3:X$100,1)):INDEX(Z$3:Z$100,MATCH(A177,X$3:X$100,1)+1),INDEX(X$3:X$100,MATCH(A177,X$3:X$100,1)):INDEX(X$3:X$100,MATCH(A177,X$3:X$100,1)+1))/1000000</f>
        <v>1418.407706</v>
      </c>
    </row>
    <row r="178" spans="1:22" x14ac:dyDescent="0.35">
      <c r="A178">
        <v>176</v>
      </c>
      <c r="B178" s="15">
        <f t="shared" si="26"/>
        <v>-176</v>
      </c>
      <c r="C178" s="15">
        <v>0</v>
      </c>
      <c r="D178" s="15">
        <v>0</v>
      </c>
      <c r="E178" s="9">
        <f t="shared" si="22"/>
        <v>23.980786939972472</v>
      </c>
      <c r="F178" s="9">
        <f t="shared" si="23"/>
        <v>2.8505431639430294</v>
      </c>
      <c r="G178" s="3">
        <v>1.0000000000000001E-30</v>
      </c>
      <c r="H178" s="9">
        <f t="shared" si="24"/>
        <v>111.42708238165481</v>
      </c>
      <c r="I178" s="9">
        <f t="shared" si="25"/>
        <v>8.8616346763955178</v>
      </c>
      <c r="J178" s="9">
        <v>1</v>
      </c>
      <c r="K178" s="3">
        <v>0</v>
      </c>
      <c r="L178" s="3">
        <v>0</v>
      </c>
      <c r="M178" s="3">
        <v>0</v>
      </c>
      <c r="N178" s="3">
        <v>0</v>
      </c>
      <c r="O178" s="3">
        <v>3.0000000000000001E-6</v>
      </c>
      <c r="P178" s="3">
        <v>5.0000000000000003E-10</v>
      </c>
      <c r="Q178" s="3"/>
      <c r="R178">
        <f>'Init cond'!E178*V178</f>
        <v>33133.636628941575</v>
      </c>
      <c r="S178">
        <f>'Init cond'!F178*V178</f>
        <v>3942.6009934716922</v>
      </c>
      <c r="T178" s="44">
        <f>'Init cond'!H178*V178</f>
        <v>157507.18107918062</v>
      </c>
      <c r="U178" s="44">
        <f>'Init cond'!I178*V178</f>
        <v>12539.007470683748</v>
      </c>
      <c r="V178" s="25">
        <f>FORECAST(A178,INDEX(Z$3:Z$100,MATCH(A178,X$3:X$100,1)):INDEX(Z$3:Z$100,MATCH(A178,X$3:X$100,1)+1),INDEX(X$3:X$100,MATCH(A178,X$3:X$100,1)):INDEX(X$3:X$100,MATCH(A178,X$3:X$100,1)+1))/1000000</f>
        <v>1413.0347294000001</v>
      </c>
    </row>
    <row r="179" spans="1:22" x14ac:dyDescent="0.35">
      <c r="A179">
        <v>177</v>
      </c>
      <c r="B179" s="15">
        <f t="shared" si="26"/>
        <v>-177</v>
      </c>
      <c r="C179" s="15">
        <v>0</v>
      </c>
      <c r="D179" s="15">
        <v>0</v>
      </c>
      <c r="E179" s="9">
        <f t="shared" si="22"/>
        <v>23.980786939972472</v>
      </c>
      <c r="F179" s="9">
        <f t="shared" si="23"/>
        <v>2.8505431639430294</v>
      </c>
      <c r="G179" s="3">
        <v>1.0000000000000001E-30</v>
      </c>
      <c r="H179" s="9">
        <f t="shared" si="24"/>
        <v>111.42708238165481</v>
      </c>
      <c r="I179" s="9">
        <f t="shared" si="25"/>
        <v>8.8616346763955178</v>
      </c>
      <c r="J179" s="9">
        <v>1</v>
      </c>
      <c r="K179" s="3">
        <v>0</v>
      </c>
      <c r="L179" s="3">
        <v>0</v>
      </c>
      <c r="M179" s="3">
        <v>0</v>
      </c>
      <c r="N179" s="3">
        <v>0</v>
      </c>
      <c r="O179" s="3">
        <v>3.0000000000000001E-6</v>
      </c>
      <c r="P179" s="3">
        <v>5.0000000000000003E-10</v>
      </c>
      <c r="Q179" s="3"/>
      <c r="R179">
        <f>'Init cond'!E179*V179</f>
        <v>33012.370152124357</v>
      </c>
      <c r="S179">
        <f>'Init cond'!F179*V179</f>
        <v>3938.5790048487793</v>
      </c>
      <c r="T179" s="44">
        <f>'Init cond'!H179*V179</f>
        <v>156907.39892578733</v>
      </c>
      <c r="U179" s="44">
        <f>'Init cond'!I179*V179</f>
        <v>12490.650402841609</v>
      </c>
      <c r="V179" s="25">
        <f>FORECAST(A179,INDEX(Z$3:Z$100,MATCH(A179,X$3:X$100,1)):INDEX(Z$3:Z$100,MATCH(A179,X$3:X$100,1)+1),INDEX(X$3:X$100,MATCH(A179,X$3:X$100,1)):INDEX(X$3:X$100,MATCH(A179,X$3:X$100,1)+1))/1000000</f>
        <v>1407.6617528000002</v>
      </c>
    </row>
    <row r="180" spans="1:22" x14ac:dyDescent="0.35">
      <c r="A180">
        <v>178</v>
      </c>
      <c r="B180" s="15">
        <f t="shared" si="26"/>
        <v>-178</v>
      </c>
      <c r="C180" s="15">
        <v>0</v>
      </c>
      <c r="D180" s="15">
        <v>0</v>
      </c>
      <c r="E180" s="9">
        <f t="shared" si="22"/>
        <v>23.980786939972472</v>
      </c>
      <c r="F180" s="9">
        <f t="shared" si="23"/>
        <v>2.8505431639430294</v>
      </c>
      <c r="G180" s="3">
        <v>1.0000000000000001E-30</v>
      </c>
      <c r="H180" s="9">
        <f t="shared" si="24"/>
        <v>111.42708238165481</v>
      </c>
      <c r="I180" s="9">
        <f t="shared" si="25"/>
        <v>8.8616346763955178</v>
      </c>
      <c r="J180" s="9">
        <v>1</v>
      </c>
      <c r="K180" s="3">
        <v>0</v>
      </c>
      <c r="L180" s="3">
        <v>0</v>
      </c>
      <c r="M180" s="3">
        <v>0</v>
      </c>
      <c r="N180" s="3">
        <v>0</v>
      </c>
      <c r="O180" s="3">
        <v>3.0000000000000001E-6</v>
      </c>
      <c r="P180" s="3">
        <v>5.0000000000000003E-10</v>
      </c>
      <c r="Q180" s="3"/>
      <c r="R180">
        <f>'Init cond'!E180*V180</f>
        <v>32903.862698902783</v>
      </c>
      <c r="S180">
        <f>'Init cond'!F180*V180</f>
        <v>3930.6213438706623</v>
      </c>
      <c r="T180" s="44">
        <f>'Init cond'!H180*V180</f>
        <v>156305.52636164977</v>
      </c>
      <c r="U180" s="44">
        <f>'Init cond'!I180*V180</f>
        <v>12442.205185801788</v>
      </c>
      <c r="V180" s="25">
        <f>FORECAST(A180,INDEX(Z$3:Z$100,MATCH(A180,X$3:X$100,1)):INDEX(Z$3:Z$100,MATCH(A180,X$3:X$100,1)+1),INDEX(X$3:X$100,MATCH(A180,X$3:X$100,1)):INDEX(X$3:X$100,MATCH(A180,X$3:X$100,1)+1))/1000000</f>
        <v>1402.2887762</v>
      </c>
    </row>
    <row r="181" spans="1:22" x14ac:dyDescent="0.35">
      <c r="A181">
        <v>179</v>
      </c>
      <c r="B181" s="15">
        <f t="shared" si="26"/>
        <v>-179</v>
      </c>
      <c r="C181" s="15">
        <v>0</v>
      </c>
      <c r="D181" s="15">
        <v>0</v>
      </c>
      <c r="E181" s="9">
        <f t="shared" si="22"/>
        <v>23.980786939972472</v>
      </c>
      <c r="F181" s="9">
        <f t="shared" si="23"/>
        <v>2.8505431639430294</v>
      </c>
      <c r="G181" s="3">
        <v>1.0000000000000001E-30</v>
      </c>
      <c r="H181" s="9">
        <f t="shared" si="24"/>
        <v>111.42708238165481</v>
      </c>
      <c r="I181" s="9">
        <f t="shared" si="25"/>
        <v>8.8616346763955178</v>
      </c>
      <c r="J181" s="9">
        <v>1</v>
      </c>
      <c r="K181" s="3">
        <v>0</v>
      </c>
      <c r="L181" s="3">
        <v>0</v>
      </c>
      <c r="M181" s="3">
        <v>0</v>
      </c>
      <c r="N181" s="3">
        <v>0</v>
      </c>
      <c r="O181" s="3">
        <v>3.0000000000000001E-6</v>
      </c>
      <c r="P181" s="3">
        <v>5.0000000000000003E-10</v>
      </c>
      <c r="Q181" s="3"/>
      <c r="R181">
        <f>'Init cond'!E181*V181</f>
        <v>32792.573809891925</v>
      </c>
      <c r="S181">
        <f>'Init cond'!F181*V181</f>
        <v>3927.5568094502878</v>
      </c>
      <c r="T181" s="44">
        <f>'Init cond'!H181*V181</f>
        <v>155703.58762133506</v>
      </c>
      <c r="U181" s="44">
        <f>'Init cond'!I181*V181</f>
        <v>12393.761905659831</v>
      </c>
      <c r="V181" s="25">
        <f>FORECAST(A181,INDEX(Z$3:Z$100,MATCH(A181,X$3:X$100,1)):INDEX(Z$3:Z$100,MATCH(A181,X$3:X$100,1)+1),INDEX(X$3:X$100,MATCH(A181,X$3:X$100,1)):INDEX(X$3:X$100,MATCH(A181,X$3:X$100,1)+1))/1000000</f>
        <v>1396.9157995999999</v>
      </c>
    </row>
    <row r="182" spans="1:22" x14ac:dyDescent="0.35">
      <c r="A182">
        <v>180</v>
      </c>
      <c r="B182" s="15">
        <f t="shared" si="26"/>
        <v>-180</v>
      </c>
      <c r="C182" s="15">
        <v>0</v>
      </c>
      <c r="D182" s="15">
        <v>0</v>
      </c>
      <c r="E182" s="9">
        <f t="shared" si="22"/>
        <v>23.980786939972472</v>
      </c>
      <c r="F182" s="9">
        <f t="shared" si="23"/>
        <v>2.8505431639430294</v>
      </c>
      <c r="G182" s="3">
        <v>1.0000000000000001E-30</v>
      </c>
      <c r="H182" s="9">
        <f t="shared" si="24"/>
        <v>111.42708238165481</v>
      </c>
      <c r="I182" s="9">
        <f t="shared" si="25"/>
        <v>8.8616346763955178</v>
      </c>
      <c r="J182" s="9">
        <v>1</v>
      </c>
      <c r="K182" s="3">
        <v>0</v>
      </c>
      <c r="L182" s="3">
        <v>0</v>
      </c>
      <c r="M182" s="3">
        <v>0</v>
      </c>
      <c r="N182" s="3">
        <v>0</v>
      </c>
      <c r="O182" s="3">
        <v>3.0000000000000001E-6</v>
      </c>
      <c r="P182" s="3">
        <v>5.0000000000000003E-10</v>
      </c>
      <c r="Q182" s="3"/>
      <c r="R182">
        <f>'Init cond'!E182*V182</f>
        <v>32677.342092638759</v>
      </c>
      <c r="S182">
        <f>'Init cond'!F182*V182</f>
        <v>3931.9403486000847</v>
      </c>
      <c r="T182" s="44">
        <f>'Init cond'!H182*V182</f>
        <v>155101.67228331848</v>
      </c>
      <c r="U182" s="44">
        <f>'Init cond'!I182*V182</f>
        <v>12345.324548996752</v>
      </c>
      <c r="V182" s="25">
        <f>FORECAST(A182,INDEX(Z$3:Z$100,MATCH(A182,X$3:X$100,1)):INDEX(Z$3:Z$100,MATCH(A182,X$3:X$100,1)+1),INDEX(X$3:X$100,MATCH(A182,X$3:X$100,1)):INDEX(X$3:X$100,MATCH(A182,X$3:X$100,1)+1))/1000000</f>
        <v>1391.542823</v>
      </c>
    </row>
    <row r="183" spans="1:22" x14ac:dyDescent="0.35">
      <c r="A183">
        <v>181</v>
      </c>
      <c r="B183" s="15">
        <f t="shared" si="26"/>
        <v>-181</v>
      </c>
      <c r="C183" s="15">
        <v>0</v>
      </c>
      <c r="D183" s="15">
        <v>0</v>
      </c>
      <c r="E183" s="9">
        <f t="shared" si="22"/>
        <v>23.980786939972472</v>
      </c>
      <c r="F183" s="9">
        <f t="shared" si="23"/>
        <v>2.8505431639430294</v>
      </c>
      <c r="G183" s="3">
        <v>1.0000000000000001E-30</v>
      </c>
      <c r="H183" s="9">
        <f t="shared" si="24"/>
        <v>111.42708238165481</v>
      </c>
      <c r="I183" s="9">
        <f t="shared" si="25"/>
        <v>8.8616346763955178</v>
      </c>
      <c r="J183" s="9">
        <v>1</v>
      </c>
      <c r="K183" s="3">
        <v>0</v>
      </c>
      <c r="L183" s="3">
        <v>0</v>
      </c>
      <c r="M183" s="3">
        <v>0</v>
      </c>
      <c r="N183" s="3">
        <v>0</v>
      </c>
      <c r="O183" s="3">
        <v>3.0000000000000001E-6</v>
      </c>
      <c r="P183" s="3">
        <v>5.0000000000000003E-10</v>
      </c>
      <c r="Q183" s="3"/>
      <c r="R183">
        <f>'Init cond'!E183*V183</f>
        <v>32537.219366700629</v>
      </c>
      <c r="S183">
        <f>'Init cond'!F183*V183</f>
        <v>3925.5404159801146</v>
      </c>
      <c r="T183" s="44">
        <f>'Init cond'!H183*V183</f>
        <v>154372.72140921658</v>
      </c>
      <c r="U183" s="44">
        <f>'Init cond'!I183*V183</f>
        <v>12286.780284705645</v>
      </c>
      <c r="V183" s="25">
        <f>FORECAST(A183,INDEX(Z$3:Z$100,MATCH(A183,X$3:X$100,1)):INDEX(Z$3:Z$100,MATCH(A183,X$3:X$100,1)+1),INDEX(X$3:X$100,MATCH(A183,X$3:X$100,1)):INDEX(X$3:X$100,MATCH(A183,X$3:X$100,1)+1))/1000000</f>
        <v>1385.0298754</v>
      </c>
    </row>
    <row r="184" spans="1:22" x14ac:dyDescent="0.35">
      <c r="A184">
        <v>182</v>
      </c>
      <c r="B184" s="15">
        <f t="shared" si="26"/>
        <v>-182</v>
      </c>
      <c r="C184" s="15">
        <v>0</v>
      </c>
      <c r="D184" s="15">
        <v>0</v>
      </c>
      <c r="E184" s="9">
        <f t="shared" si="22"/>
        <v>23.980786939972472</v>
      </c>
      <c r="F184" s="9">
        <f t="shared" si="23"/>
        <v>2.8505431639430294</v>
      </c>
      <c r="G184" s="3">
        <v>1.0000000000000001E-30</v>
      </c>
      <c r="H184" s="9">
        <f t="shared" si="24"/>
        <v>111.42708238165481</v>
      </c>
      <c r="I184" s="9">
        <f t="shared" si="25"/>
        <v>8.8616346763955178</v>
      </c>
      <c r="J184" s="9">
        <v>1</v>
      </c>
      <c r="K184" s="3">
        <v>0</v>
      </c>
      <c r="L184" s="3">
        <v>0</v>
      </c>
      <c r="M184" s="3">
        <v>0</v>
      </c>
      <c r="N184" s="3">
        <v>0</v>
      </c>
      <c r="O184" s="3">
        <v>3.0000000000000001E-6</v>
      </c>
      <c r="P184" s="3">
        <v>5.0000000000000003E-10</v>
      </c>
      <c r="Q184" s="3"/>
      <c r="R184">
        <f>'Init cond'!E184*V184</f>
        <v>32402.67690434524</v>
      </c>
      <c r="S184">
        <f>'Init cond'!F184*V184</f>
        <v>3919.6585115434427</v>
      </c>
      <c r="T184" s="44">
        <f>'Init cond'!H184*V184</f>
        <v>153643.79890261975</v>
      </c>
      <c r="U184" s="44">
        <f>'Init cond'!I184*V184</f>
        <v>12228.243200663102</v>
      </c>
      <c r="V184" s="25">
        <f>FORECAST(A184,INDEX(Z$3:Z$100,MATCH(A184,X$3:X$100,1)):INDEX(Z$3:Z$100,MATCH(A184,X$3:X$100,1)+1),INDEX(X$3:X$100,MATCH(A184,X$3:X$100,1)):INDEX(X$3:X$100,MATCH(A184,X$3:X$100,1)+1))/1000000</f>
        <v>1378.5169277999998</v>
      </c>
    </row>
    <row r="185" spans="1:22" x14ac:dyDescent="0.35">
      <c r="A185">
        <v>183</v>
      </c>
      <c r="B185" s="15">
        <f t="shared" si="26"/>
        <v>-183</v>
      </c>
      <c r="C185" s="15">
        <v>0</v>
      </c>
      <c r="D185" s="15">
        <v>0</v>
      </c>
      <c r="E185" s="9">
        <f t="shared" si="22"/>
        <v>23.980786939972472</v>
      </c>
      <c r="F185" s="9">
        <f t="shared" si="23"/>
        <v>2.8505431639430294</v>
      </c>
      <c r="G185" s="3">
        <v>1.0000000000000001E-30</v>
      </c>
      <c r="H185" s="9">
        <f t="shared" si="24"/>
        <v>111.42708238165481</v>
      </c>
      <c r="I185" s="9">
        <f t="shared" si="25"/>
        <v>8.8616346763955178</v>
      </c>
      <c r="J185" s="9">
        <v>1</v>
      </c>
      <c r="K185" s="3">
        <v>0</v>
      </c>
      <c r="L185" s="3">
        <v>0</v>
      </c>
      <c r="M185" s="3">
        <v>0</v>
      </c>
      <c r="N185" s="3">
        <v>0</v>
      </c>
      <c r="O185" s="3">
        <v>3.0000000000000001E-6</v>
      </c>
      <c r="P185" s="3">
        <v>5.0000000000000003E-10</v>
      </c>
      <c r="Q185" s="3"/>
      <c r="R185">
        <f>'Init cond'!E185*V185</f>
        <v>32269.639244890437</v>
      </c>
      <c r="S185">
        <f>'Init cond'!F185*V185</f>
        <v>3923.8966415885698</v>
      </c>
      <c r="T185" s="44">
        <f>'Init cond'!H185*V185</f>
        <v>152914.90476352812</v>
      </c>
      <c r="U185" s="44">
        <f>'Init cond'!I185*V185</f>
        <v>12169.713296869128</v>
      </c>
      <c r="V185" s="25">
        <f>FORECAST(A185,INDEX(Z$3:Z$100,MATCH(A185,X$3:X$100,1)):INDEX(Z$3:Z$100,MATCH(A185,X$3:X$100,1)+1),INDEX(X$3:X$100,MATCH(A185,X$3:X$100,1)):INDEX(X$3:X$100,MATCH(A185,X$3:X$100,1)+1))/1000000</f>
        <v>1372.0039802000001</v>
      </c>
    </row>
    <row r="186" spans="1:22" x14ac:dyDescent="0.35">
      <c r="A186">
        <v>184</v>
      </c>
      <c r="B186" s="15">
        <f t="shared" si="26"/>
        <v>-184</v>
      </c>
      <c r="C186" s="15">
        <v>0</v>
      </c>
      <c r="D186" s="15">
        <v>0</v>
      </c>
      <c r="E186" s="9">
        <f t="shared" si="22"/>
        <v>23.980786939972472</v>
      </c>
      <c r="F186" s="9">
        <f t="shared" si="23"/>
        <v>2.8505431639430294</v>
      </c>
      <c r="G186" s="3">
        <v>1.0000000000000001E-30</v>
      </c>
      <c r="H186" s="9">
        <f t="shared" si="24"/>
        <v>111.42708238165481</v>
      </c>
      <c r="I186" s="9">
        <f t="shared" si="25"/>
        <v>8.8616346763955178</v>
      </c>
      <c r="J186" s="9">
        <v>1</v>
      </c>
      <c r="K186" s="3">
        <v>0</v>
      </c>
      <c r="L186" s="3">
        <v>0</v>
      </c>
      <c r="M186" s="3">
        <v>0</v>
      </c>
      <c r="N186" s="3">
        <v>0</v>
      </c>
      <c r="O186" s="3">
        <v>3.0000000000000001E-6</v>
      </c>
      <c r="P186" s="3">
        <v>5.0000000000000003E-10</v>
      </c>
      <c r="Q186" s="3"/>
      <c r="R186">
        <f>'Init cond'!E186*V186</f>
        <v>32143.010503987174</v>
      </c>
      <c r="S186">
        <f>'Init cond'!F186*V186</f>
        <v>3931.5119585450329</v>
      </c>
      <c r="T186" s="44">
        <f>'Init cond'!H186*V186</f>
        <v>152186.03899194152</v>
      </c>
      <c r="U186" s="44">
        <f>'Init cond'!I186*V186</f>
        <v>12111.190573323716</v>
      </c>
      <c r="V186" s="25">
        <f>FORECAST(A186,INDEX(Z$3:Z$100,MATCH(A186,X$3:X$100,1)):INDEX(Z$3:Z$100,MATCH(A186,X$3:X$100,1)+1),INDEX(X$3:X$100,MATCH(A186,X$3:X$100,1)):INDEX(X$3:X$100,MATCH(A186,X$3:X$100,1)+1))/1000000</f>
        <v>1365.4910326000002</v>
      </c>
    </row>
    <row r="187" spans="1:22" x14ac:dyDescent="0.35">
      <c r="A187">
        <v>185</v>
      </c>
      <c r="B187" s="15">
        <f t="shared" si="26"/>
        <v>-185</v>
      </c>
      <c r="C187" s="15">
        <v>0</v>
      </c>
      <c r="D187" s="15">
        <v>0</v>
      </c>
      <c r="E187" s="9">
        <f t="shared" si="22"/>
        <v>23.980786939972472</v>
      </c>
      <c r="F187" s="9">
        <f t="shared" si="23"/>
        <v>2.8505431639430294</v>
      </c>
      <c r="G187" s="3">
        <v>1.0000000000000001E-30</v>
      </c>
      <c r="H187" s="9">
        <f t="shared" si="24"/>
        <v>111.42708238165481</v>
      </c>
      <c r="I187" s="9">
        <f t="shared" si="25"/>
        <v>8.8616346763955178</v>
      </c>
      <c r="J187" s="9">
        <v>1</v>
      </c>
      <c r="K187" s="3">
        <v>0</v>
      </c>
      <c r="L187" s="3">
        <v>0</v>
      </c>
      <c r="M187" s="3">
        <v>0</v>
      </c>
      <c r="N187" s="3">
        <v>0</v>
      </c>
      <c r="O187" s="3">
        <v>3.0000000000000001E-6</v>
      </c>
      <c r="P187" s="3">
        <v>5.0000000000000003E-10</v>
      </c>
      <c r="Q187" s="3"/>
      <c r="R187">
        <f>'Init cond'!E187*V187</f>
        <v>32012.962558043087</v>
      </c>
      <c r="S187">
        <f>'Init cond'!F187*V187</f>
        <v>3936.9480470663011</v>
      </c>
      <c r="T187" s="44">
        <f>'Init cond'!H187*V187</f>
        <v>151457.20158786001</v>
      </c>
      <c r="U187" s="44">
        <f>'Init cond'!I187*V187</f>
        <v>12052.67503002687</v>
      </c>
      <c r="V187" s="25">
        <f>FORECAST(A187,INDEX(Z$3:Z$100,MATCH(A187,X$3:X$100,1)):INDEX(Z$3:Z$100,MATCH(A187,X$3:X$100,1)+1),INDEX(X$3:X$100,MATCH(A187,X$3:X$100,1)):INDEX(X$3:X$100,MATCH(A187,X$3:X$100,1)+1))/1000000</f>
        <v>1358.978085</v>
      </c>
    </row>
    <row r="188" spans="1:22" x14ac:dyDescent="0.35">
      <c r="A188">
        <v>186</v>
      </c>
      <c r="B188" s="15">
        <f t="shared" si="26"/>
        <v>-186</v>
      </c>
      <c r="C188" s="15">
        <v>0</v>
      </c>
      <c r="D188" s="15">
        <v>0</v>
      </c>
      <c r="E188" s="9">
        <f t="shared" si="22"/>
        <v>23.980786939972472</v>
      </c>
      <c r="F188" s="9">
        <f t="shared" si="23"/>
        <v>2.8505431639430294</v>
      </c>
      <c r="G188" s="3">
        <v>1.0000000000000001E-30</v>
      </c>
      <c r="H188" s="9">
        <f t="shared" si="24"/>
        <v>111.42708238165481</v>
      </c>
      <c r="I188" s="9">
        <f t="shared" si="25"/>
        <v>8.8616346763955178</v>
      </c>
      <c r="J188" s="9">
        <v>1</v>
      </c>
      <c r="K188" s="3">
        <v>0</v>
      </c>
      <c r="L188" s="3">
        <v>0</v>
      </c>
      <c r="M188" s="3">
        <v>0</v>
      </c>
      <c r="N188" s="3">
        <v>0</v>
      </c>
      <c r="O188" s="3">
        <v>3.0000000000000001E-6</v>
      </c>
      <c r="P188" s="3">
        <v>5.0000000000000003E-10</v>
      </c>
      <c r="Q188" s="3"/>
      <c r="R188">
        <f>'Init cond'!E188*V188</f>
        <v>31930.919602571579</v>
      </c>
      <c r="S188">
        <f>'Init cond'!F188*V188</f>
        <v>3947.6221856615357</v>
      </c>
      <c r="T188" s="44">
        <f>'Init cond'!H188*V188</f>
        <v>150958.06505610619</v>
      </c>
      <c r="U188" s="44">
        <f>'Init cond'!I188*V188</f>
        <v>12012.442787721582</v>
      </c>
      <c r="V188" s="25">
        <f>FORECAST(A188,INDEX(Z$3:Z$100,MATCH(A188,X$3:X$100,1)):INDEX(Z$3:Z$100,MATCH(A188,X$3:X$100,1)+1),INDEX(X$3:X$100,MATCH(A188,X$3:X$100,1)):INDEX(X$3:X$100,MATCH(A188,X$3:X$100,1)+1))/1000000</f>
        <v>1354.5259572</v>
      </c>
    </row>
    <row r="189" spans="1:22" x14ac:dyDescent="0.35">
      <c r="A189">
        <v>187</v>
      </c>
      <c r="B189" s="15">
        <f t="shared" si="26"/>
        <v>-187</v>
      </c>
      <c r="C189" s="15">
        <v>0</v>
      </c>
      <c r="D189" s="15">
        <v>0</v>
      </c>
      <c r="E189" s="9">
        <f t="shared" si="22"/>
        <v>23.980786939972472</v>
      </c>
      <c r="F189" s="9">
        <f t="shared" si="23"/>
        <v>2.8505431639430294</v>
      </c>
      <c r="G189" s="3">
        <v>1.0000000000000001E-30</v>
      </c>
      <c r="H189" s="9">
        <f t="shared" si="24"/>
        <v>111.42708238165481</v>
      </c>
      <c r="I189" s="9">
        <f t="shared" si="25"/>
        <v>8.8616346763955178</v>
      </c>
      <c r="J189" s="9">
        <v>1</v>
      </c>
      <c r="K189" s="3">
        <v>0</v>
      </c>
      <c r="L189" s="3">
        <v>0</v>
      </c>
      <c r="M189" s="3">
        <v>0</v>
      </c>
      <c r="N189" s="3">
        <v>0</v>
      </c>
      <c r="O189" s="3">
        <v>3.0000000000000001E-6</v>
      </c>
      <c r="P189" s="3">
        <v>5.0000000000000003E-10</v>
      </c>
      <c r="Q189" s="3"/>
      <c r="R189">
        <f>'Init cond'!E189*V189</f>
        <v>31846.561725179337</v>
      </c>
      <c r="S189">
        <f>'Init cond'!F189*V189</f>
        <v>3961.2853346217858</v>
      </c>
      <c r="T189" s="44">
        <f>'Init cond'!H189*V189</f>
        <v>150458.94791584235</v>
      </c>
      <c r="U189" s="44">
        <f>'Init cond'!I189*V189</f>
        <v>11972.215453698414</v>
      </c>
      <c r="V189" s="25">
        <f>FORECAST(A189,INDEX(Z$3:Z$100,MATCH(A189,X$3:X$100,1)):INDEX(Z$3:Z$100,MATCH(A189,X$3:X$100,1)+1),INDEX(X$3:X$100,MATCH(A189,X$3:X$100,1)):INDEX(X$3:X$100,MATCH(A189,X$3:X$100,1)+1))/1000000</f>
        <v>1350.0738294</v>
      </c>
    </row>
    <row r="190" spans="1:22" x14ac:dyDescent="0.35">
      <c r="A190">
        <v>188</v>
      </c>
      <c r="B190" s="15">
        <f t="shared" si="26"/>
        <v>-188</v>
      </c>
      <c r="C190" s="15">
        <v>0</v>
      </c>
      <c r="D190" s="15">
        <v>0</v>
      </c>
      <c r="E190" s="9">
        <f t="shared" si="22"/>
        <v>23.980786939972472</v>
      </c>
      <c r="F190" s="9">
        <f t="shared" si="23"/>
        <v>2.8505431639430294</v>
      </c>
      <c r="G190" s="3">
        <v>1.0000000000000001E-30</v>
      </c>
      <c r="H190" s="9">
        <f t="shared" si="24"/>
        <v>111.42708238165481</v>
      </c>
      <c r="I190" s="9">
        <f t="shared" si="25"/>
        <v>8.8616346763955178</v>
      </c>
      <c r="J190" s="9">
        <v>1</v>
      </c>
      <c r="K190" s="3">
        <v>0</v>
      </c>
      <c r="L190" s="3">
        <v>0</v>
      </c>
      <c r="M190" s="3">
        <v>0</v>
      </c>
      <c r="N190" s="3">
        <v>0</v>
      </c>
      <c r="O190" s="3">
        <v>3.0000000000000001E-6</v>
      </c>
      <c r="P190" s="3">
        <v>5.0000000000000003E-10</v>
      </c>
      <c r="Q190" s="3"/>
      <c r="R190">
        <f>'Init cond'!E190*V190</f>
        <v>31764.625723951642</v>
      </c>
      <c r="S190">
        <f>'Init cond'!F190*V190</f>
        <v>3977.7322611151317</v>
      </c>
      <c r="T190" s="44">
        <f>'Init cond'!H190*V190</f>
        <v>149959.85016706848</v>
      </c>
      <c r="U190" s="44">
        <f>'Init cond'!I190*V190</f>
        <v>11931.993027957364</v>
      </c>
      <c r="V190" s="25">
        <f>FORECAST(A190,INDEX(Z$3:Z$100,MATCH(A190,X$3:X$100,1)):INDEX(Z$3:Z$100,MATCH(A190,X$3:X$100,1)+1),INDEX(X$3:X$100,MATCH(A190,X$3:X$100,1)):INDEX(X$3:X$100,MATCH(A190,X$3:X$100,1)+1))/1000000</f>
        <v>1345.6217015999998</v>
      </c>
    </row>
    <row r="191" spans="1:22" x14ac:dyDescent="0.35">
      <c r="A191">
        <v>189</v>
      </c>
      <c r="B191" s="15">
        <f t="shared" si="26"/>
        <v>-189</v>
      </c>
      <c r="C191" s="15">
        <v>0</v>
      </c>
      <c r="D191" s="15">
        <v>0</v>
      </c>
      <c r="E191" s="9">
        <f t="shared" si="22"/>
        <v>23.980786939972472</v>
      </c>
      <c r="F191" s="9">
        <f t="shared" si="23"/>
        <v>2.8505431639430294</v>
      </c>
      <c r="G191" s="3">
        <v>1.0000000000000001E-30</v>
      </c>
      <c r="H191" s="9">
        <f t="shared" si="24"/>
        <v>111.42708238165481</v>
      </c>
      <c r="I191" s="9">
        <f t="shared" si="25"/>
        <v>8.8616346763955178</v>
      </c>
      <c r="J191" s="9">
        <v>1</v>
      </c>
      <c r="K191" s="3">
        <v>0</v>
      </c>
      <c r="L191" s="3">
        <v>0</v>
      </c>
      <c r="M191" s="3">
        <v>0</v>
      </c>
      <c r="N191" s="3">
        <v>0</v>
      </c>
      <c r="O191" s="3">
        <v>3.0000000000000001E-6</v>
      </c>
      <c r="P191" s="3">
        <v>5.0000000000000003E-10</v>
      </c>
      <c r="Q191" s="3"/>
      <c r="R191">
        <f>'Init cond'!E191*V191</f>
        <v>31684.32161083517</v>
      </c>
      <c r="S191">
        <f>'Init cond'!F191*V191</f>
        <v>3986.5423543254524</v>
      </c>
      <c r="T191" s="44">
        <f>'Init cond'!H191*V191</f>
        <v>149460.77180978458</v>
      </c>
      <c r="U191" s="44">
        <f>'Init cond'!I191*V191</f>
        <v>11891.775510498437</v>
      </c>
      <c r="V191" s="25">
        <f>FORECAST(A191,INDEX(Z$3:Z$100,MATCH(A191,X$3:X$100,1)):INDEX(Z$3:Z$100,MATCH(A191,X$3:X$100,1)+1),INDEX(X$3:X$100,MATCH(A191,X$3:X$100,1)):INDEX(X$3:X$100,MATCH(A191,X$3:X$100,1)+1))/1000000</f>
        <v>1341.1695738000001</v>
      </c>
    </row>
    <row r="192" spans="1:22" x14ac:dyDescent="0.35">
      <c r="A192">
        <v>190</v>
      </c>
      <c r="B192" s="15">
        <f t="shared" si="26"/>
        <v>-190</v>
      </c>
      <c r="C192" s="15">
        <v>0</v>
      </c>
      <c r="D192" s="15">
        <v>0</v>
      </c>
      <c r="E192" s="9">
        <f t="shared" si="22"/>
        <v>23.980786939972472</v>
      </c>
      <c r="F192" s="9">
        <f t="shared" si="23"/>
        <v>2.8505431639430294</v>
      </c>
      <c r="G192" s="3">
        <v>1.0000000000000001E-30</v>
      </c>
      <c r="H192" s="9">
        <f t="shared" si="24"/>
        <v>111.42708238165481</v>
      </c>
      <c r="I192" s="9">
        <f t="shared" si="25"/>
        <v>8.8616346763955178</v>
      </c>
      <c r="J192" s="9">
        <v>1</v>
      </c>
      <c r="K192" s="3">
        <v>0</v>
      </c>
      <c r="L192" s="3">
        <v>0</v>
      </c>
      <c r="M192" s="3">
        <v>0</v>
      </c>
      <c r="N192" s="3">
        <v>0</v>
      </c>
      <c r="O192" s="3">
        <v>3.0000000000000001E-6</v>
      </c>
      <c r="P192" s="3">
        <v>5.0000000000000003E-10</v>
      </c>
      <c r="Q192" s="3"/>
      <c r="R192">
        <f>'Init cond'!E192*V192</f>
        <v>31610.146549971898</v>
      </c>
      <c r="S192">
        <f>'Init cond'!F192*V192</f>
        <v>4011.6159279759818</v>
      </c>
      <c r="T192" s="44">
        <f>'Init cond'!H192*V192</f>
        <v>148961.71284399068</v>
      </c>
      <c r="U192" s="44">
        <f>'Init cond'!I192*V192</f>
        <v>11851.562901321626</v>
      </c>
      <c r="V192" s="25">
        <f>FORECAST(A192,INDEX(Z$3:Z$100,MATCH(A192,X$3:X$100,1)):INDEX(Z$3:Z$100,MATCH(A192,X$3:X$100,1)+1),INDEX(X$3:X$100,MATCH(A192,X$3:X$100,1)):INDEX(X$3:X$100,MATCH(A192,X$3:X$100,1)+1))/1000000</f>
        <v>1336.7174460000001</v>
      </c>
    </row>
    <row r="193" spans="1:22" x14ac:dyDescent="0.35">
      <c r="A193">
        <v>191</v>
      </c>
      <c r="B193" s="15">
        <f t="shared" si="26"/>
        <v>-191</v>
      </c>
      <c r="C193" s="15">
        <v>0</v>
      </c>
      <c r="D193" s="15">
        <v>0</v>
      </c>
      <c r="E193" s="9">
        <f t="shared" si="22"/>
        <v>23.980786939972472</v>
      </c>
      <c r="F193" s="9">
        <f t="shared" si="23"/>
        <v>2.8505431639430294</v>
      </c>
      <c r="G193" s="3">
        <v>1.0000000000000001E-30</v>
      </c>
      <c r="H193" s="9">
        <f t="shared" si="24"/>
        <v>111.42708238165481</v>
      </c>
      <c r="I193" s="9">
        <f t="shared" si="25"/>
        <v>8.8616346763955178</v>
      </c>
      <c r="J193" s="9">
        <v>1</v>
      </c>
      <c r="K193" s="3">
        <v>0</v>
      </c>
      <c r="L193" s="3">
        <v>0</v>
      </c>
      <c r="M193" s="3">
        <v>0</v>
      </c>
      <c r="N193" s="3">
        <v>0</v>
      </c>
      <c r="O193" s="3">
        <v>3.0000000000000001E-6</v>
      </c>
      <c r="P193" s="3">
        <v>5.0000000000000003E-10</v>
      </c>
      <c r="Q193" s="3"/>
      <c r="R193">
        <f>'Init cond'!E193*V193</f>
        <v>31535.891453274533</v>
      </c>
      <c r="S193">
        <f>'Init cond'!F193*V193</f>
        <v>4029.6358366484669</v>
      </c>
      <c r="T193" s="44">
        <f>'Init cond'!H193*V193</f>
        <v>148468.42652354945</v>
      </c>
      <c r="U193" s="44">
        <f>'Init cond'!I193*V193</f>
        <v>11811.812916318979</v>
      </c>
      <c r="V193" s="25">
        <f>FORECAST(A193,INDEX(Z$3:Z$100,MATCH(A193,X$3:X$100,1)):INDEX(Z$3:Z$100,MATCH(A193,X$3:X$100,1)+1),INDEX(X$3:X$100,MATCH(A193,X$3:X$100,1)):INDEX(X$3:X$100,MATCH(A193,X$3:X$100,1)+1))/1000000</f>
        <v>1332.3169464</v>
      </c>
    </row>
    <row r="194" spans="1:22" x14ac:dyDescent="0.35">
      <c r="A194">
        <v>192</v>
      </c>
      <c r="B194" s="15">
        <f t="shared" si="26"/>
        <v>-192</v>
      </c>
      <c r="C194" s="15">
        <v>0</v>
      </c>
      <c r="D194" s="15">
        <v>0</v>
      </c>
      <c r="E194" s="9">
        <f t="shared" si="22"/>
        <v>23.980786939972472</v>
      </c>
      <c r="F194" s="9">
        <f t="shared" si="23"/>
        <v>2.8505431639430294</v>
      </c>
      <c r="G194" s="3">
        <v>1.0000000000000001E-30</v>
      </c>
      <c r="H194" s="9">
        <f t="shared" si="24"/>
        <v>111.42708238165481</v>
      </c>
      <c r="I194" s="9">
        <f t="shared" si="25"/>
        <v>8.8616346763955178</v>
      </c>
      <c r="J194" s="9">
        <v>1</v>
      </c>
      <c r="K194" s="3">
        <v>0</v>
      </c>
      <c r="L194" s="3">
        <v>0</v>
      </c>
      <c r="M194" s="3">
        <v>0</v>
      </c>
      <c r="N194" s="3">
        <v>0</v>
      </c>
      <c r="O194" s="3">
        <v>3.0000000000000001E-6</v>
      </c>
      <c r="P194" s="3">
        <v>5.0000000000000003E-10</v>
      </c>
      <c r="Q194" s="3"/>
      <c r="R194">
        <f>'Init cond'!E194*V194</f>
        <v>31474.438929218228</v>
      </c>
      <c r="S194">
        <f>'Init cond'!F194*V194</f>
        <v>4049.9360094908388</v>
      </c>
      <c r="T194" s="44">
        <f>'Init cond'!H194*V194</f>
        <v>147975.1593697287</v>
      </c>
      <c r="U194" s="44">
        <f>'Init cond'!I194*V194</f>
        <v>11772.067782680553</v>
      </c>
      <c r="V194" s="25">
        <f>FORECAST(A194,INDEX(Z$3:Z$100,MATCH(A194,X$3:X$100,1)):INDEX(Z$3:Z$100,MATCH(A194,X$3:X$100,1)+1),INDEX(X$3:X$100,MATCH(A194,X$3:X$100,1)):INDEX(X$3:X$100,MATCH(A194,X$3:X$100,1)+1))/1000000</f>
        <v>1327.9164468000001</v>
      </c>
    </row>
    <row r="195" spans="1:22" x14ac:dyDescent="0.35">
      <c r="A195">
        <v>193</v>
      </c>
      <c r="B195" s="15">
        <f t="shared" si="26"/>
        <v>-193</v>
      </c>
      <c r="C195" s="15">
        <v>0</v>
      </c>
      <c r="D195" s="15">
        <v>0</v>
      </c>
      <c r="E195" s="9">
        <f t="shared" ref="E195:E258" si="27">W$5/W$2</f>
        <v>23.980786939972472</v>
      </c>
      <c r="F195" s="9">
        <f t="shared" ref="F195:F258" si="28">W$8/W$2</f>
        <v>2.8505431639430294</v>
      </c>
      <c r="G195" s="3">
        <v>1.0000000000000001E-30</v>
      </c>
      <c r="H195" s="9">
        <f t="shared" ref="H195:H258" si="29">W$11/W$2</f>
        <v>111.42708238165481</v>
      </c>
      <c r="I195" s="9">
        <f t="shared" ref="I195:I258" si="30">W$14/W$2</f>
        <v>8.8616346763955178</v>
      </c>
      <c r="J195" s="9">
        <v>1</v>
      </c>
      <c r="K195" s="3">
        <v>0</v>
      </c>
      <c r="L195" s="3">
        <v>0</v>
      </c>
      <c r="M195" s="3">
        <v>0</v>
      </c>
      <c r="N195" s="3">
        <v>0</v>
      </c>
      <c r="O195" s="3">
        <v>3.0000000000000001E-6</v>
      </c>
      <c r="P195" s="3">
        <v>5.0000000000000003E-10</v>
      </c>
      <c r="Q195" s="3"/>
      <c r="R195">
        <f>'Init cond'!E195*V195</f>
        <v>31393.790908835334</v>
      </c>
      <c r="S195">
        <f>'Init cond'!F195*V195</f>
        <v>4070.0130147618202</v>
      </c>
      <c r="T195" s="44">
        <f>'Init cond'!H195*V195</f>
        <v>147481.91138252843</v>
      </c>
      <c r="U195" s="44">
        <f>'Init cond'!I195*V195</f>
        <v>11732.327500406342</v>
      </c>
      <c r="V195" s="25">
        <f>FORECAST(A195,INDEX(Z$3:Z$100,MATCH(A195,X$3:X$100,1)):INDEX(Z$3:Z$100,MATCH(A195,X$3:X$100,1)+1),INDEX(X$3:X$100,MATCH(A195,X$3:X$100,1)):INDEX(X$3:X$100,MATCH(A195,X$3:X$100,1)+1))/1000000</f>
        <v>1323.5159472</v>
      </c>
    </row>
    <row r="196" spans="1:22" x14ac:dyDescent="0.35">
      <c r="A196">
        <v>194</v>
      </c>
      <c r="B196" s="15">
        <f t="shared" ref="B196:B259" si="31">-A196</f>
        <v>-194</v>
      </c>
      <c r="C196" s="15">
        <v>0</v>
      </c>
      <c r="D196" s="15">
        <v>0</v>
      </c>
      <c r="E196" s="9">
        <f t="shared" si="27"/>
        <v>23.980786939972472</v>
      </c>
      <c r="F196" s="9">
        <f t="shared" si="28"/>
        <v>2.8505431639430294</v>
      </c>
      <c r="G196" s="3">
        <v>1.0000000000000001E-30</v>
      </c>
      <c r="H196" s="9">
        <f t="shared" si="29"/>
        <v>111.42708238165481</v>
      </c>
      <c r="I196" s="9">
        <f t="shared" si="30"/>
        <v>8.8616346763955178</v>
      </c>
      <c r="J196" s="9">
        <v>1</v>
      </c>
      <c r="K196" s="3">
        <v>0</v>
      </c>
      <c r="L196" s="3">
        <v>0</v>
      </c>
      <c r="M196" s="3">
        <v>0</v>
      </c>
      <c r="N196" s="3">
        <v>0</v>
      </c>
      <c r="O196" s="3">
        <v>3.0000000000000001E-6</v>
      </c>
      <c r="P196" s="3">
        <v>5.0000000000000003E-10</v>
      </c>
      <c r="Q196" s="3"/>
      <c r="R196">
        <f>'Init cond'!E196*V196</f>
        <v>31318.187929249518</v>
      </c>
      <c r="S196">
        <f>'Init cond'!F196*V196</f>
        <v>4078.0828234801202</v>
      </c>
      <c r="T196" s="44">
        <f>'Init cond'!H196*V196</f>
        <v>146988.68256194863</v>
      </c>
      <c r="U196" s="44">
        <f>'Init cond'!I196*V196</f>
        <v>11692.592069496348</v>
      </c>
      <c r="V196" s="25">
        <f>FORECAST(A196,INDEX(Z$3:Z$100,MATCH(A196,X$3:X$100,1)):INDEX(Z$3:Z$100,MATCH(A196,X$3:X$100,1)+1),INDEX(X$3:X$100,MATCH(A196,X$3:X$100,1)):INDEX(X$3:X$100,MATCH(A196,X$3:X$100,1)+1))/1000000</f>
        <v>1319.1154475999999</v>
      </c>
    </row>
    <row r="197" spans="1:22" x14ac:dyDescent="0.35">
      <c r="A197">
        <v>195</v>
      </c>
      <c r="B197" s="15">
        <f t="shared" si="31"/>
        <v>-195</v>
      </c>
      <c r="C197" s="15">
        <v>0</v>
      </c>
      <c r="D197" s="15">
        <v>0</v>
      </c>
      <c r="E197" s="9">
        <f t="shared" si="27"/>
        <v>23.980786939972472</v>
      </c>
      <c r="F197" s="9">
        <f t="shared" si="28"/>
        <v>2.8505431639430294</v>
      </c>
      <c r="G197" s="3">
        <v>1.0000000000000001E-30</v>
      </c>
      <c r="H197" s="9">
        <f t="shared" si="29"/>
        <v>111.42708238165481</v>
      </c>
      <c r="I197" s="9">
        <f t="shared" si="30"/>
        <v>8.8616346763955178</v>
      </c>
      <c r="J197" s="9">
        <v>1</v>
      </c>
      <c r="K197" s="3">
        <v>0</v>
      </c>
      <c r="L197" s="3">
        <v>0</v>
      </c>
      <c r="M197" s="3">
        <v>0</v>
      </c>
      <c r="N197" s="3">
        <v>0</v>
      </c>
      <c r="O197" s="3">
        <v>3.0000000000000001E-6</v>
      </c>
      <c r="P197" s="3">
        <v>5.0000000000000003E-10</v>
      </c>
      <c r="Q197" s="3"/>
      <c r="R197">
        <f>'Init cond'!E197*V197</f>
        <v>31230.657268918927</v>
      </c>
      <c r="S197">
        <f>'Init cond'!F197*V197</f>
        <v>4094.67458773319</v>
      </c>
      <c r="T197" s="44">
        <f>'Init cond'!H197*V197</f>
        <v>146495.47290798931</v>
      </c>
      <c r="U197" s="44">
        <f>'Init cond'!I197*V197</f>
        <v>11652.861489950574</v>
      </c>
      <c r="V197" s="25">
        <f>FORECAST(A197,INDEX(Z$3:Z$100,MATCH(A197,X$3:X$100,1)):INDEX(Z$3:Z$100,MATCH(A197,X$3:X$100,1)+1),INDEX(X$3:X$100,MATCH(A197,X$3:X$100,1)):INDEX(X$3:X$100,MATCH(A197,X$3:X$100,1)+1))/1000000</f>
        <v>1314.714948</v>
      </c>
    </row>
    <row r="198" spans="1:22" x14ac:dyDescent="0.35">
      <c r="A198">
        <v>196</v>
      </c>
      <c r="B198" s="15">
        <f t="shared" si="31"/>
        <v>-196</v>
      </c>
      <c r="C198" s="15">
        <v>0</v>
      </c>
      <c r="D198" s="15">
        <v>0</v>
      </c>
      <c r="E198" s="9">
        <f t="shared" si="27"/>
        <v>23.980786939972472</v>
      </c>
      <c r="F198" s="9">
        <f t="shared" si="28"/>
        <v>2.8505431639430294</v>
      </c>
      <c r="G198" s="3">
        <v>1.0000000000000001E-30</v>
      </c>
      <c r="H198" s="9">
        <f t="shared" si="29"/>
        <v>111.42708238165481</v>
      </c>
      <c r="I198" s="9">
        <f t="shared" si="30"/>
        <v>8.8616346763955178</v>
      </c>
      <c r="J198" s="9">
        <v>1</v>
      </c>
      <c r="K198" s="3">
        <v>0</v>
      </c>
      <c r="L198" s="3">
        <v>0</v>
      </c>
      <c r="M198" s="3">
        <v>0</v>
      </c>
      <c r="N198" s="3">
        <v>0</v>
      </c>
      <c r="O198" s="3">
        <v>3.0000000000000001E-6</v>
      </c>
      <c r="P198" s="3">
        <v>5.0000000000000003E-10</v>
      </c>
      <c r="Q198" s="3"/>
      <c r="R198">
        <f>'Init cond'!E198*V198</f>
        <v>31123.748076264092</v>
      </c>
      <c r="S198">
        <f>'Init cond'!F198*V198</f>
        <v>4106.8371272178974</v>
      </c>
      <c r="T198" s="44">
        <f>'Init cond'!H198*V198</f>
        <v>145853.35382349641</v>
      </c>
      <c r="U198" s="44">
        <f>'Init cond'!I198*V198</f>
        <v>11601.289864644086</v>
      </c>
      <c r="V198" s="25">
        <f>FORECAST(A198,INDEX(Z$3:Z$100,MATCH(A198,X$3:X$100,1)):INDEX(Z$3:Z$100,MATCH(A198,X$3:X$100,1)+1),INDEX(X$3:X$100,MATCH(A198,X$3:X$100,1)):INDEX(X$3:X$100,MATCH(A198,X$3:X$100,1)+1))/1000000</f>
        <v>1308.9778714000001</v>
      </c>
    </row>
    <row r="199" spans="1:22" x14ac:dyDescent="0.35">
      <c r="A199">
        <v>197</v>
      </c>
      <c r="B199" s="15">
        <f t="shared" si="31"/>
        <v>-197</v>
      </c>
      <c r="C199" s="15">
        <v>0</v>
      </c>
      <c r="D199" s="15">
        <v>0</v>
      </c>
      <c r="E199" s="9">
        <f t="shared" si="27"/>
        <v>23.980786939972472</v>
      </c>
      <c r="F199" s="9">
        <f t="shared" si="28"/>
        <v>2.8505431639430294</v>
      </c>
      <c r="G199" s="3">
        <v>1.0000000000000001E-30</v>
      </c>
      <c r="H199" s="9">
        <f t="shared" si="29"/>
        <v>111.42708238165481</v>
      </c>
      <c r="I199" s="9">
        <f t="shared" si="30"/>
        <v>8.8616346763955178</v>
      </c>
      <c r="J199" s="9">
        <v>1</v>
      </c>
      <c r="K199" s="3">
        <v>0</v>
      </c>
      <c r="L199" s="3">
        <v>0</v>
      </c>
      <c r="M199" s="3">
        <v>0</v>
      </c>
      <c r="N199" s="3">
        <v>0</v>
      </c>
      <c r="O199" s="3">
        <v>3.0000000000000001E-6</v>
      </c>
      <c r="P199" s="3">
        <v>5.0000000000000003E-10</v>
      </c>
      <c r="Q199" s="3"/>
      <c r="R199">
        <f>'Init cond'!E199*V199</f>
        <v>31014.996168720896</v>
      </c>
      <c r="S199">
        <f>'Init cond'!F199*V199</f>
        <v>4111.0893019718178</v>
      </c>
      <c r="T199" s="44">
        <f>'Init cond'!H199*V199</f>
        <v>145211.25972715937</v>
      </c>
      <c r="U199" s="44">
        <f>'Init cond'!I199*V199</f>
        <v>11549.724564221286</v>
      </c>
      <c r="V199" s="25">
        <f>FORECAST(A199,INDEX(Z$3:Z$100,MATCH(A199,X$3:X$100,1)):INDEX(Z$3:Z$100,MATCH(A199,X$3:X$100,1)+1),INDEX(X$3:X$100,MATCH(A199,X$3:X$100,1)):INDEX(X$3:X$100,MATCH(A199,X$3:X$100,1)+1))/1000000</f>
        <v>1303.2407948000002</v>
      </c>
    </row>
    <row r="200" spans="1:22" x14ac:dyDescent="0.35">
      <c r="A200">
        <v>198</v>
      </c>
      <c r="B200" s="15">
        <f t="shared" si="31"/>
        <v>-198</v>
      </c>
      <c r="C200" s="15">
        <v>0</v>
      </c>
      <c r="D200" s="15">
        <v>0</v>
      </c>
      <c r="E200" s="9">
        <f t="shared" si="27"/>
        <v>23.980786939972472</v>
      </c>
      <c r="F200" s="9">
        <f t="shared" si="28"/>
        <v>2.8505431639430294</v>
      </c>
      <c r="G200" s="3">
        <v>1.0000000000000001E-30</v>
      </c>
      <c r="H200" s="9">
        <f t="shared" si="29"/>
        <v>111.42708238165481</v>
      </c>
      <c r="I200" s="9">
        <f t="shared" si="30"/>
        <v>8.8616346763955178</v>
      </c>
      <c r="J200" s="9">
        <v>1</v>
      </c>
      <c r="K200" s="3">
        <v>0</v>
      </c>
      <c r="L200" s="3">
        <v>0</v>
      </c>
      <c r="M200" s="3">
        <v>0</v>
      </c>
      <c r="N200" s="3">
        <v>0</v>
      </c>
      <c r="O200" s="3">
        <v>3.0000000000000001E-6</v>
      </c>
      <c r="P200" s="3">
        <v>5.0000000000000003E-10</v>
      </c>
      <c r="Q200" s="3"/>
      <c r="R200">
        <f>'Init cond'!E200*V200</f>
        <v>30891.180132787005</v>
      </c>
      <c r="S200">
        <f>'Init cond'!F200*V200</f>
        <v>4118.5355681260899</v>
      </c>
      <c r="T200" s="44">
        <f>'Init cond'!H200*V200</f>
        <v>144570.35244464257</v>
      </c>
      <c r="U200" s="44">
        <f>'Init cond'!I200*V200</f>
        <v>11498.098032805196</v>
      </c>
      <c r="V200" s="25">
        <f>FORECAST(A200,INDEX(Z$3:Z$100,MATCH(A200,X$3:X$100,1)):INDEX(Z$3:Z$100,MATCH(A200,X$3:X$100,1)+1),INDEX(X$3:X$100,MATCH(A200,X$3:X$100,1)):INDEX(X$3:X$100,MATCH(A200,X$3:X$100,1)+1))/1000000</f>
        <v>1297.5037182000001</v>
      </c>
    </row>
    <row r="201" spans="1:22" x14ac:dyDescent="0.35">
      <c r="A201">
        <v>199</v>
      </c>
      <c r="B201" s="15">
        <f t="shared" si="31"/>
        <v>-199</v>
      </c>
      <c r="C201" s="15">
        <v>0</v>
      </c>
      <c r="D201" s="15">
        <v>0</v>
      </c>
      <c r="E201" s="9">
        <f t="shared" si="27"/>
        <v>23.980786939972472</v>
      </c>
      <c r="F201" s="9">
        <f t="shared" si="28"/>
        <v>2.8505431639430294</v>
      </c>
      <c r="G201" s="3">
        <v>1.0000000000000001E-30</v>
      </c>
      <c r="H201" s="9">
        <f t="shared" si="29"/>
        <v>111.42708238165481</v>
      </c>
      <c r="I201" s="9">
        <f t="shared" si="30"/>
        <v>8.8616346763955178</v>
      </c>
      <c r="J201" s="9">
        <v>1</v>
      </c>
      <c r="K201" s="3">
        <v>0</v>
      </c>
      <c r="L201" s="3">
        <v>0</v>
      </c>
      <c r="M201" s="3">
        <v>0</v>
      </c>
      <c r="N201" s="3">
        <v>0</v>
      </c>
      <c r="O201" s="3">
        <v>3.0000000000000001E-6</v>
      </c>
      <c r="P201" s="3">
        <v>5.0000000000000003E-10</v>
      </c>
      <c r="Q201" s="3"/>
      <c r="R201">
        <f>'Init cond'!E201*V201</f>
        <v>30772.507603247377</v>
      </c>
      <c r="S201">
        <f>'Init cond'!F201*V201</f>
        <v>4120.1317489433832</v>
      </c>
      <c r="T201" s="44">
        <f>'Init cond'!H201*V201</f>
        <v>143930.40236289415</v>
      </c>
      <c r="U201" s="44">
        <f>'Init cond'!I201*V201</f>
        <v>11446.423621547858</v>
      </c>
      <c r="V201" s="25">
        <f>FORECAST(A201,INDEX(Z$3:Z$100,MATCH(A201,X$3:X$100,1)):INDEX(Z$3:Z$100,MATCH(A201,X$3:X$100,1)+1),INDEX(X$3:X$100,MATCH(A201,X$3:X$100,1)):INDEX(X$3:X$100,MATCH(A201,X$3:X$100,1)+1))/1000000</f>
        <v>1291.7666416000002</v>
      </c>
    </row>
    <row r="202" spans="1:22" x14ac:dyDescent="0.35">
      <c r="A202">
        <v>200</v>
      </c>
      <c r="B202" s="15">
        <f t="shared" si="31"/>
        <v>-200</v>
      </c>
      <c r="C202" s="15">
        <v>0</v>
      </c>
      <c r="D202" s="15">
        <v>0</v>
      </c>
      <c r="E202" s="9">
        <f t="shared" si="27"/>
        <v>23.980786939972472</v>
      </c>
      <c r="F202" s="9">
        <f t="shared" si="28"/>
        <v>2.8505431639430294</v>
      </c>
      <c r="G202" s="3">
        <v>1.0000000000000001E-30</v>
      </c>
      <c r="H202" s="9">
        <f t="shared" si="29"/>
        <v>111.42708238165481</v>
      </c>
      <c r="I202" s="9">
        <f t="shared" si="30"/>
        <v>8.8616346763955178</v>
      </c>
      <c r="J202" s="9">
        <v>1</v>
      </c>
      <c r="K202" s="3">
        <v>0</v>
      </c>
      <c r="L202" s="3">
        <v>0</v>
      </c>
      <c r="M202" s="3">
        <v>0</v>
      </c>
      <c r="N202" s="3">
        <v>0</v>
      </c>
      <c r="O202" s="3">
        <v>3.0000000000000001E-6</v>
      </c>
      <c r="P202" s="3">
        <v>5.0000000000000003E-10</v>
      </c>
      <c r="Q202" s="3"/>
      <c r="R202">
        <f>'Init cond'!E202*V202</f>
        <v>30657.278315327902</v>
      </c>
      <c r="S202">
        <f>'Init cond'!F202*V202</f>
        <v>4123.4741537924929</v>
      </c>
      <c r="T202" s="44">
        <f>'Init cond'!H202*V202</f>
        <v>143290.45862331722</v>
      </c>
      <c r="U202" s="44">
        <f>'Init cond'!I202*V202</f>
        <v>11394.75661936942</v>
      </c>
      <c r="V202" s="25">
        <f>FORECAST(A202,INDEX(Z$3:Z$100,MATCH(A202,X$3:X$100,1)):INDEX(Z$3:Z$100,MATCH(A202,X$3:X$100,1)+1),INDEX(X$3:X$100,MATCH(A202,X$3:X$100,1)):INDEX(X$3:X$100,MATCH(A202,X$3:X$100,1)+1))/1000000</f>
        <v>1286.029565</v>
      </c>
    </row>
    <row r="203" spans="1:22" x14ac:dyDescent="0.35">
      <c r="A203">
        <v>201</v>
      </c>
      <c r="B203" s="15">
        <f t="shared" si="31"/>
        <v>-201</v>
      </c>
      <c r="C203" s="15">
        <v>0</v>
      </c>
      <c r="D203" s="15">
        <v>0</v>
      </c>
      <c r="E203" s="9">
        <f t="shared" si="27"/>
        <v>23.980786939972472</v>
      </c>
      <c r="F203" s="9">
        <f t="shared" si="28"/>
        <v>2.8505431639430294</v>
      </c>
      <c r="G203" s="3">
        <v>1.0000000000000001E-30</v>
      </c>
      <c r="H203" s="9">
        <f t="shared" si="29"/>
        <v>111.42708238165481</v>
      </c>
      <c r="I203" s="9">
        <f t="shared" si="30"/>
        <v>8.8616346763955178</v>
      </c>
      <c r="J203" s="9">
        <v>1</v>
      </c>
      <c r="K203" s="3">
        <v>0</v>
      </c>
      <c r="L203" s="3">
        <v>0</v>
      </c>
      <c r="M203" s="3">
        <v>0</v>
      </c>
      <c r="N203" s="3">
        <v>0</v>
      </c>
      <c r="O203" s="3">
        <v>3.0000000000000001E-6</v>
      </c>
      <c r="P203" s="3">
        <v>5.0000000000000003E-10</v>
      </c>
      <c r="Q203" s="3"/>
      <c r="R203">
        <f>'Init cond'!E203*V203</f>
        <v>30546.302389447552</v>
      </c>
      <c r="S203">
        <f>'Init cond'!F203*V203</f>
        <v>4120.1333587811923</v>
      </c>
      <c r="T203" s="44">
        <f>'Init cond'!H203*V203</f>
        <v>142702.58541733774</v>
      </c>
      <c r="U203" s="44">
        <f>'Init cond'!I203*V203</f>
        <v>11347.236998348937</v>
      </c>
      <c r="V203" s="25">
        <f>FORECAST(A203,INDEX(Z$3:Z$100,MATCH(A203,X$3:X$100,1)):INDEX(Z$3:Z$100,MATCH(A203,X$3:X$100,1)+1),INDEX(X$3:X$100,MATCH(A203,X$3:X$100,1)):INDEX(X$3:X$100,MATCH(A203,X$3:X$100,1)+1))/1000000</f>
        <v>1280.7597659999999</v>
      </c>
    </row>
    <row r="204" spans="1:22" x14ac:dyDescent="0.35">
      <c r="A204">
        <v>202</v>
      </c>
      <c r="B204" s="15">
        <f t="shared" si="31"/>
        <v>-202</v>
      </c>
      <c r="C204" s="15">
        <v>0</v>
      </c>
      <c r="D204" s="15">
        <v>0</v>
      </c>
      <c r="E204" s="9">
        <f t="shared" si="27"/>
        <v>23.980786939972472</v>
      </c>
      <c r="F204" s="9">
        <f t="shared" si="28"/>
        <v>2.8505431639430294</v>
      </c>
      <c r="G204" s="3">
        <v>1.0000000000000001E-30</v>
      </c>
      <c r="H204" s="9">
        <f t="shared" si="29"/>
        <v>111.42708238165481</v>
      </c>
      <c r="I204" s="9">
        <f t="shared" si="30"/>
        <v>8.8616346763955178</v>
      </c>
      <c r="J204" s="9">
        <v>1</v>
      </c>
      <c r="K204" s="3">
        <v>0</v>
      </c>
      <c r="L204" s="3">
        <v>0</v>
      </c>
      <c r="M204" s="3">
        <v>0</v>
      </c>
      <c r="N204" s="3">
        <v>0</v>
      </c>
      <c r="O204" s="3">
        <v>3.0000000000000001E-6</v>
      </c>
      <c r="P204" s="3">
        <v>5.0000000000000003E-10</v>
      </c>
      <c r="Q204" s="3"/>
      <c r="R204">
        <f>'Init cond'!E204*V204</f>
        <v>30432.564334291299</v>
      </c>
      <c r="S204">
        <f>'Init cond'!F204*V204</f>
        <v>4109.5272314677877</v>
      </c>
      <c r="T204" s="44">
        <f>'Init cond'!H204*V204</f>
        <v>142114.71803696803</v>
      </c>
      <c r="U204" s="44">
        <f>'Init cond'!I204*V204</f>
        <v>11299.724182947293</v>
      </c>
      <c r="V204" s="25">
        <f>FORECAST(A204,INDEX(Z$3:Z$100,MATCH(A204,X$3:X$100,1)):INDEX(Z$3:Z$100,MATCH(A204,X$3:X$100,1)+1),INDEX(X$3:X$100,MATCH(A204,X$3:X$100,1)):INDEX(X$3:X$100,MATCH(A204,X$3:X$100,1)+1))/1000000</f>
        <v>1275.489967</v>
      </c>
    </row>
    <row r="205" spans="1:22" x14ac:dyDescent="0.35">
      <c r="A205">
        <v>203</v>
      </c>
      <c r="B205" s="15">
        <f t="shared" si="31"/>
        <v>-203</v>
      </c>
      <c r="C205" s="15">
        <v>0</v>
      </c>
      <c r="D205" s="15">
        <v>0</v>
      </c>
      <c r="E205" s="9">
        <f t="shared" si="27"/>
        <v>23.980786939972472</v>
      </c>
      <c r="F205" s="9">
        <f t="shared" si="28"/>
        <v>2.8505431639430294</v>
      </c>
      <c r="G205" s="3">
        <v>1.0000000000000001E-30</v>
      </c>
      <c r="H205" s="9">
        <f t="shared" si="29"/>
        <v>111.42708238165481</v>
      </c>
      <c r="I205" s="9">
        <f t="shared" si="30"/>
        <v>8.8616346763955178</v>
      </c>
      <c r="J205" s="9">
        <v>1</v>
      </c>
      <c r="K205" s="3">
        <v>0</v>
      </c>
      <c r="L205" s="3">
        <v>0</v>
      </c>
      <c r="M205" s="3">
        <v>0</v>
      </c>
      <c r="N205" s="3">
        <v>0</v>
      </c>
      <c r="O205" s="3">
        <v>3.0000000000000001E-6</v>
      </c>
      <c r="P205" s="3">
        <v>5.0000000000000003E-10</v>
      </c>
      <c r="Q205" s="3"/>
      <c r="R205">
        <f>'Init cond'!E205*V205</f>
        <v>30322.318747532525</v>
      </c>
      <c r="S205">
        <f>'Init cond'!F205*V205</f>
        <v>4100.5166711903239</v>
      </c>
      <c r="T205" s="44">
        <f>'Init cond'!H205*V205</f>
        <v>141526.85648220804</v>
      </c>
      <c r="U205" s="44">
        <f>'Init cond'!I205*V205</f>
        <v>11252.218173164481</v>
      </c>
      <c r="V205" s="25">
        <f>FORECAST(A205,INDEX(Z$3:Z$100,MATCH(A205,X$3:X$100,1)):INDEX(Z$3:Z$100,MATCH(A205,X$3:X$100,1)+1),INDEX(X$3:X$100,MATCH(A205,X$3:X$100,1)):INDEX(X$3:X$100,MATCH(A205,X$3:X$100,1)+1))/1000000</f>
        <v>1270.2201680000001</v>
      </c>
    </row>
    <row r="206" spans="1:22" x14ac:dyDescent="0.35">
      <c r="A206">
        <v>204</v>
      </c>
      <c r="B206" s="15">
        <f t="shared" si="31"/>
        <v>-204</v>
      </c>
      <c r="C206" s="15">
        <v>0</v>
      </c>
      <c r="D206" s="15">
        <v>0</v>
      </c>
      <c r="E206" s="9">
        <f t="shared" si="27"/>
        <v>23.980786939972472</v>
      </c>
      <c r="F206" s="9">
        <f t="shared" si="28"/>
        <v>2.8505431639430294</v>
      </c>
      <c r="G206" s="3">
        <v>1.0000000000000001E-30</v>
      </c>
      <c r="H206" s="9">
        <f t="shared" si="29"/>
        <v>111.42708238165481</v>
      </c>
      <c r="I206" s="9">
        <f t="shared" si="30"/>
        <v>8.8616346763955178</v>
      </c>
      <c r="J206" s="9">
        <v>1</v>
      </c>
      <c r="K206" s="3">
        <v>0</v>
      </c>
      <c r="L206" s="3">
        <v>0</v>
      </c>
      <c r="M206" s="3">
        <v>0</v>
      </c>
      <c r="N206" s="3">
        <v>0</v>
      </c>
      <c r="O206" s="3">
        <v>3.0000000000000001E-6</v>
      </c>
      <c r="P206" s="3">
        <v>5.0000000000000003E-10</v>
      </c>
      <c r="Q206" s="3"/>
      <c r="R206">
        <f>'Init cond'!E206*V206</f>
        <v>30201.01049710247</v>
      </c>
      <c r="S206">
        <f>'Init cond'!F206*V206</f>
        <v>4088.1824582993577</v>
      </c>
      <c r="T206" s="44">
        <f>'Init cond'!H206*V206</f>
        <v>140939.00075305771</v>
      </c>
      <c r="U206" s="44">
        <f>'Init cond'!I206*V206</f>
        <v>11204.718969000507</v>
      </c>
      <c r="V206" s="25">
        <f>FORECAST(A206,INDEX(Z$3:Z$100,MATCH(A206,X$3:X$100,1)):INDEX(Z$3:Z$100,MATCH(A206,X$3:X$100,1)+1),INDEX(X$3:X$100,MATCH(A206,X$3:X$100,1)):INDEX(X$3:X$100,MATCH(A206,X$3:X$100,1)+1))/1000000</f>
        <v>1264.9503689999999</v>
      </c>
    </row>
    <row r="207" spans="1:22" x14ac:dyDescent="0.35">
      <c r="A207">
        <v>205</v>
      </c>
      <c r="B207" s="15">
        <f t="shared" si="31"/>
        <v>-205</v>
      </c>
      <c r="C207" s="15">
        <v>0</v>
      </c>
      <c r="D207" s="15">
        <v>0</v>
      </c>
      <c r="E207" s="9">
        <f t="shared" si="27"/>
        <v>23.980786939972472</v>
      </c>
      <c r="F207" s="9">
        <f t="shared" si="28"/>
        <v>2.8505431639430294</v>
      </c>
      <c r="G207" s="3">
        <v>1.0000000000000001E-30</v>
      </c>
      <c r="H207" s="9">
        <f t="shared" si="29"/>
        <v>111.42708238165481</v>
      </c>
      <c r="I207" s="9">
        <f t="shared" si="30"/>
        <v>8.8616346763955178</v>
      </c>
      <c r="J207" s="9">
        <v>1</v>
      </c>
      <c r="K207" s="3">
        <v>0</v>
      </c>
      <c r="L207" s="3">
        <v>0</v>
      </c>
      <c r="M207" s="3">
        <v>0</v>
      </c>
      <c r="N207" s="3">
        <v>0</v>
      </c>
      <c r="O207" s="3">
        <v>3.0000000000000001E-6</v>
      </c>
      <c r="P207" s="3">
        <v>5.0000000000000003E-10</v>
      </c>
      <c r="Q207" s="3"/>
      <c r="R207">
        <f>'Init cond'!E207*V207</f>
        <v>30083.740588459874</v>
      </c>
      <c r="S207">
        <f>'Init cond'!F207*V207</f>
        <v>4073.1001803899298</v>
      </c>
      <c r="T207" s="44">
        <f>'Init cond'!H207*V207</f>
        <v>140351.15084951717</v>
      </c>
      <c r="U207" s="44">
        <f>'Init cond'!I207*V207</f>
        <v>11157.22657045537</v>
      </c>
      <c r="V207" s="25">
        <f>FORECAST(A207,INDEX(Z$3:Z$100,MATCH(A207,X$3:X$100,1)):INDEX(Z$3:Z$100,MATCH(A207,X$3:X$100,1)+1),INDEX(X$3:X$100,MATCH(A207,X$3:X$100,1)):INDEX(X$3:X$100,MATCH(A207,X$3:X$100,1)+1))/1000000</f>
        <v>1259.68057</v>
      </c>
    </row>
    <row r="208" spans="1:22" x14ac:dyDescent="0.35">
      <c r="A208">
        <v>206</v>
      </c>
      <c r="B208" s="15">
        <f t="shared" si="31"/>
        <v>-206</v>
      </c>
      <c r="C208" s="15">
        <v>0</v>
      </c>
      <c r="D208" s="15">
        <v>0</v>
      </c>
      <c r="E208" s="9">
        <f t="shared" si="27"/>
        <v>23.980786939972472</v>
      </c>
      <c r="F208" s="9">
        <f t="shared" si="28"/>
        <v>2.8505431639430294</v>
      </c>
      <c r="G208" s="3">
        <v>1.0000000000000001E-30</v>
      </c>
      <c r="H208" s="9">
        <f t="shared" si="29"/>
        <v>111.42708238165481</v>
      </c>
      <c r="I208" s="9">
        <f t="shared" si="30"/>
        <v>8.8616346763955178</v>
      </c>
      <c r="J208" s="9">
        <v>1</v>
      </c>
      <c r="K208" s="3">
        <v>0</v>
      </c>
      <c r="L208" s="3">
        <v>0</v>
      </c>
      <c r="M208" s="3">
        <v>0</v>
      </c>
      <c r="N208" s="3">
        <v>0</v>
      </c>
      <c r="O208" s="3">
        <v>3.0000000000000001E-6</v>
      </c>
      <c r="P208" s="3">
        <v>5.0000000000000003E-10</v>
      </c>
      <c r="Q208" s="3"/>
      <c r="R208">
        <f>'Init cond'!E208*V208</f>
        <v>29986.980484410913</v>
      </c>
      <c r="S208">
        <f>'Init cond'!F208*V208</f>
        <v>4069.7658669868829</v>
      </c>
      <c r="T208" s="44">
        <f>'Init cond'!H208*V208</f>
        <v>139891.51171971185</v>
      </c>
      <c r="U208" s="44">
        <f>'Init cond'!I208*V208</f>
        <v>11119.931948239568</v>
      </c>
      <c r="V208" s="25">
        <f>FORECAST(A208,INDEX(Z$3:Z$100,MATCH(A208,X$3:X$100,1)):INDEX(Z$3:Z$100,MATCH(A208,X$3:X$100,1)+1),INDEX(X$3:X$100,MATCH(A208,X$3:X$100,1)):INDEX(X$3:X$100,MATCH(A208,X$3:X$100,1)+1))/1000000</f>
        <v>1255.5614426</v>
      </c>
    </row>
    <row r="209" spans="1:22" x14ac:dyDescent="0.35">
      <c r="A209">
        <v>207</v>
      </c>
      <c r="B209" s="15">
        <f t="shared" si="31"/>
        <v>-207</v>
      </c>
      <c r="C209" s="15">
        <v>0</v>
      </c>
      <c r="D209" s="15">
        <v>0</v>
      </c>
      <c r="E209" s="9">
        <f t="shared" si="27"/>
        <v>23.980786939972472</v>
      </c>
      <c r="F209" s="9">
        <f t="shared" si="28"/>
        <v>2.8505431639430294</v>
      </c>
      <c r="G209" s="3">
        <v>1.0000000000000001E-30</v>
      </c>
      <c r="H209" s="9">
        <f t="shared" si="29"/>
        <v>111.42708238165481</v>
      </c>
      <c r="I209" s="9">
        <f t="shared" si="30"/>
        <v>8.8616346763955178</v>
      </c>
      <c r="J209" s="9">
        <v>1</v>
      </c>
      <c r="K209" s="3">
        <v>0</v>
      </c>
      <c r="L209" s="3">
        <v>0</v>
      </c>
      <c r="M209" s="3">
        <v>0</v>
      </c>
      <c r="N209" s="3">
        <v>0</v>
      </c>
      <c r="O209" s="3">
        <v>3.0000000000000001E-6</v>
      </c>
      <c r="P209" s="3">
        <v>5.0000000000000003E-10</v>
      </c>
      <c r="Q209" s="3"/>
      <c r="R209">
        <f>'Init cond'!E209*V209</f>
        <v>29893.903090532756</v>
      </c>
      <c r="S209">
        <f>'Init cond'!F209*V209</f>
        <v>4060.9764519157557</v>
      </c>
      <c r="T209" s="44">
        <f>'Init cond'!H209*V209</f>
        <v>139431.87714348224</v>
      </c>
      <c r="U209" s="44">
        <f>'Init cond'!I209*V209</f>
        <v>11082.642645621541</v>
      </c>
      <c r="V209" s="25">
        <f>FORECAST(A209,INDEX(Z$3:Z$100,MATCH(A209,X$3:X$100,1)):INDEX(Z$3:Z$100,MATCH(A209,X$3:X$100,1)+1),INDEX(X$3:X$100,MATCH(A209,X$3:X$100,1)):INDEX(X$3:X$100,MATCH(A209,X$3:X$100,1)+1))/1000000</f>
        <v>1251.4423151999999</v>
      </c>
    </row>
    <row r="210" spans="1:22" x14ac:dyDescent="0.35">
      <c r="A210">
        <v>208</v>
      </c>
      <c r="B210" s="15">
        <f t="shared" si="31"/>
        <v>-208</v>
      </c>
      <c r="C210" s="15">
        <v>0</v>
      </c>
      <c r="D210" s="15">
        <v>0</v>
      </c>
      <c r="E210" s="9">
        <f t="shared" si="27"/>
        <v>23.980786939972472</v>
      </c>
      <c r="F210" s="9">
        <f t="shared" si="28"/>
        <v>2.8505431639430294</v>
      </c>
      <c r="G210" s="3">
        <v>1.0000000000000001E-30</v>
      </c>
      <c r="H210" s="9">
        <f t="shared" si="29"/>
        <v>111.42708238165481</v>
      </c>
      <c r="I210" s="9">
        <f t="shared" si="30"/>
        <v>8.8616346763955178</v>
      </c>
      <c r="J210" s="9">
        <v>1</v>
      </c>
      <c r="K210" s="3">
        <v>0</v>
      </c>
      <c r="L210" s="3">
        <v>0</v>
      </c>
      <c r="M210" s="3">
        <v>0</v>
      </c>
      <c r="N210" s="3">
        <v>0</v>
      </c>
      <c r="O210" s="3">
        <v>3.0000000000000001E-6</v>
      </c>
      <c r="P210" s="3">
        <v>5.0000000000000003E-10</v>
      </c>
      <c r="Q210" s="3"/>
      <c r="R210">
        <f>'Init cond'!E210*V210</f>
        <v>29799.201285905663</v>
      </c>
      <c r="S210">
        <f>'Init cond'!F210*V210</f>
        <v>4049.3958937213506</v>
      </c>
      <c r="T210" s="44">
        <f>'Init cond'!H210*V210</f>
        <v>138972.24712082831</v>
      </c>
      <c r="U210" s="44">
        <f>'Init cond'!I210*V210</f>
        <v>11045.358662601288</v>
      </c>
      <c r="V210" s="25">
        <f>FORECAST(A210,INDEX(Z$3:Z$100,MATCH(A210,X$3:X$100,1)):INDEX(Z$3:Z$100,MATCH(A210,X$3:X$100,1)+1),INDEX(X$3:X$100,MATCH(A210,X$3:X$100,1)):INDEX(X$3:X$100,MATCH(A210,X$3:X$100,1)+1))/1000000</f>
        <v>1247.3231878000001</v>
      </c>
    </row>
    <row r="211" spans="1:22" x14ac:dyDescent="0.35">
      <c r="A211">
        <v>209</v>
      </c>
      <c r="B211" s="15">
        <f t="shared" si="31"/>
        <v>-209</v>
      </c>
      <c r="C211" s="15">
        <v>0</v>
      </c>
      <c r="D211" s="15">
        <v>0</v>
      </c>
      <c r="E211" s="9">
        <f t="shared" si="27"/>
        <v>23.980786939972472</v>
      </c>
      <c r="F211" s="9">
        <f t="shared" si="28"/>
        <v>2.8505431639430294</v>
      </c>
      <c r="G211" s="3">
        <v>1.0000000000000001E-30</v>
      </c>
      <c r="H211" s="9">
        <f t="shared" si="29"/>
        <v>111.42708238165481</v>
      </c>
      <c r="I211" s="9">
        <f t="shared" si="30"/>
        <v>8.8616346763955178</v>
      </c>
      <c r="J211" s="9">
        <v>1</v>
      </c>
      <c r="K211" s="3">
        <v>0</v>
      </c>
      <c r="L211" s="3">
        <v>0</v>
      </c>
      <c r="M211" s="3">
        <v>0</v>
      </c>
      <c r="N211" s="3">
        <v>0</v>
      </c>
      <c r="O211" s="3">
        <v>3.0000000000000001E-6</v>
      </c>
      <c r="P211" s="3">
        <v>5.0000000000000003E-10</v>
      </c>
      <c r="Q211" s="3"/>
      <c r="R211">
        <f>'Init cond'!E211*V211</f>
        <v>29702.42710292152</v>
      </c>
      <c r="S211">
        <f>'Init cond'!F211*V211</f>
        <v>4037.7873261971122</v>
      </c>
      <c r="T211" s="44">
        <f>'Init cond'!H211*V211</f>
        <v>138512.62165175009</v>
      </c>
      <c r="U211" s="44">
        <f>'Init cond'!I211*V211</f>
        <v>11008.079999178806</v>
      </c>
      <c r="V211" s="25">
        <f>FORECAST(A211,INDEX(Z$3:Z$100,MATCH(A211,X$3:X$100,1)):INDEX(Z$3:Z$100,MATCH(A211,X$3:X$100,1)+1),INDEX(X$3:X$100,MATCH(A211,X$3:X$100,1)):INDEX(X$3:X$100,MATCH(A211,X$3:X$100,1)+1))/1000000</f>
        <v>1243.2040604000001</v>
      </c>
    </row>
    <row r="212" spans="1:22" x14ac:dyDescent="0.35">
      <c r="A212">
        <v>210</v>
      </c>
      <c r="B212" s="15">
        <f t="shared" si="31"/>
        <v>-210</v>
      </c>
      <c r="C212" s="15">
        <v>0</v>
      </c>
      <c r="D212" s="15">
        <v>0</v>
      </c>
      <c r="E212" s="9">
        <f t="shared" si="27"/>
        <v>23.980786939972472</v>
      </c>
      <c r="F212" s="9">
        <f t="shared" si="28"/>
        <v>2.8505431639430294</v>
      </c>
      <c r="G212" s="3">
        <v>1.0000000000000001E-30</v>
      </c>
      <c r="H212" s="9">
        <f t="shared" si="29"/>
        <v>111.42708238165481</v>
      </c>
      <c r="I212" s="9">
        <f t="shared" si="30"/>
        <v>8.8616346763955178</v>
      </c>
      <c r="J212" s="9">
        <v>1</v>
      </c>
      <c r="K212" s="3">
        <v>0</v>
      </c>
      <c r="L212" s="3">
        <v>0</v>
      </c>
      <c r="M212" s="3">
        <v>0</v>
      </c>
      <c r="N212" s="3">
        <v>0</v>
      </c>
      <c r="O212" s="3">
        <v>3.0000000000000001E-6</v>
      </c>
      <c r="P212" s="3">
        <v>5.0000000000000003E-10</v>
      </c>
      <c r="Q212" s="3"/>
      <c r="R212">
        <f>'Init cond'!E212*V212</f>
        <v>29608.585836202579</v>
      </c>
      <c r="S212">
        <f>'Init cond'!F212*V212</f>
        <v>4026.6296694652865</v>
      </c>
      <c r="T212" s="44">
        <f>'Init cond'!H212*V212</f>
        <v>138053.00073624754</v>
      </c>
      <c r="U212" s="44">
        <f>'Init cond'!I212*V212</f>
        <v>10970.806655354094</v>
      </c>
      <c r="V212" s="25">
        <f>FORECAST(A212,INDEX(Z$3:Z$100,MATCH(A212,X$3:X$100,1)):INDEX(Z$3:Z$100,MATCH(A212,X$3:X$100,1)+1),INDEX(X$3:X$100,MATCH(A212,X$3:X$100,1)):INDEX(X$3:X$100,MATCH(A212,X$3:X$100,1)+1))/1000000</f>
        <v>1239.0849330000001</v>
      </c>
    </row>
    <row r="213" spans="1:22" x14ac:dyDescent="0.35">
      <c r="A213">
        <v>211</v>
      </c>
      <c r="B213" s="15">
        <f t="shared" si="31"/>
        <v>-211</v>
      </c>
      <c r="C213" s="15">
        <v>0</v>
      </c>
      <c r="D213" s="15">
        <v>0</v>
      </c>
      <c r="E213" s="9">
        <f t="shared" si="27"/>
        <v>23.980786939972472</v>
      </c>
      <c r="F213" s="9">
        <f t="shared" si="28"/>
        <v>2.8505431639430294</v>
      </c>
      <c r="G213" s="3">
        <v>1.0000000000000001E-30</v>
      </c>
      <c r="H213" s="9">
        <f t="shared" si="29"/>
        <v>111.42708238165481</v>
      </c>
      <c r="I213" s="9">
        <f t="shared" si="30"/>
        <v>8.8616346763955178</v>
      </c>
      <c r="J213" s="9">
        <v>1</v>
      </c>
      <c r="K213" s="3">
        <v>0</v>
      </c>
      <c r="L213" s="3">
        <v>0</v>
      </c>
      <c r="M213" s="3">
        <v>0</v>
      </c>
      <c r="N213" s="3">
        <v>0</v>
      </c>
      <c r="O213" s="3">
        <v>3.0000000000000001E-6</v>
      </c>
      <c r="P213" s="3">
        <v>5.0000000000000003E-10</v>
      </c>
      <c r="Q213" s="3"/>
      <c r="R213">
        <f>'Init cond'!E213*V213</f>
        <v>29515.223814847606</v>
      </c>
      <c r="S213">
        <f>'Init cond'!F213*V213</f>
        <v>4015.7411580588459</v>
      </c>
      <c r="T213" s="44">
        <f>'Init cond'!H213*V213</f>
        <v>137615.69602117417</v>
      </c>
      <c r="U213" s="44">
        <f>'Init cond'!I213*V213</f>
        <v>10935.31157430975</v>
      </c>
      <c r="V213" s="25">
        <f>FORECAST(A213,INDEX(Z$3:Z$100,MATCH(A213,X$3:X$100,1)):INDEX(Z$3:Z$100,MATCH(A213,X$3:X$100,1)+1),INDEX(X$3:X$100,MATCH(A213,X$3:X$100,1)):INDEX(X$3:X$100,MATCH(A213,X$3:X$100,1)+1))/1000000</f>
        <v>1235.1660632000001</v>
      </c>
    </row>
    <row r="214" spans="1:22" x14ac:dyDescent="0.35">
      <c r="A214">
        <v>212</v>
      </c>
      <c r="B214" s="15">
        <f t="shared" si="31"/>
        <v>-212</v>
      </c>
      <c r="C214" s="15">
        <v>0</v>
      </c>
      <c r="D214" s="15">
        <v>0</v>
      </c>
      <c r="E214" s="9">
        <f t="shared" si="27"/>
        <v>23.980786939972472</v>
      </c>
      <c r="F214" s="9">
        <f t="shared" si="28"/>
        <v>2.8505431639430294</v>
      </c>
      <c r="G214" s="3">
        <v>1.0000000000000001E-30</v>
      </c>
      <c r="H214" s="9">
        <f t="shared" si="29"/>
        <v>111.42708238165481</v>
      </c>
      <c r="I214" s="9">
        <f t="shared" si="30"/>
        <v>8.8616346763955178</v>
      </c>
      <c r="J214" s="9">
        <v>1</v>
      </c>
      <c r="K214" s="3">
        <v>0</v>
      </c>
      <c r="L214" s="3">
        <v>0</v>
      </c>
      <c r="M214" s="3">
        <v>0</v>
      </c>
      <c r="N214" s="3">
        <v>0</v>
      </c>
      <c r="O214" s="3">
        <v>3.0000000000000001E-6</v>
      </c>
      <c r="P214" s="3">
        <v>5.0000000000000003E-10</v>
      </c>
      <c r="Q214" s="3"/>
      <c r="R214">
        <f>'Init cond'!E214*V214</f>
        <v>29423.625222139894</v>
      </c>
      <c r="S214">
        <f>'Init cond'!F214*V214</f>
        <v>4005.1798612364155</v>
      </c>
      <c r="T214" s="44">
        <f>'Init cond'!H214*V214</f>
        <v>137178.39563829752</v>
      </c>
      <c r="U214" s="44">
        <f>'Init cond'!I214*V214</f>
        <v>10899.821554242901</v>
      </c>
      <c r="V214" s="25">
        <f>FORECAST(A214,INDEX(Z$3:Z$100,MATCH(A214,X$3:X$100,1)):INDEX(Z$3:Z$100,MATCH(A214,X$3:X$100,1)+1),INDEX(X$3:X$100,MATCH(A214,X$3:X$100,1)):INDEX(X$3:X$100,MATCH(A214,X$3:X$100,1)+1))/1000000</f>
        <v>1231.2471934</v>
      </c>
    </row>
    <row r="215" spans="1:22" x14ac:dyDescent="0.35">
      <c r="A215">
        <v>213</v>
      </c>
      <c r="B215" s="15">
        <f t="shared" si="31"/>
        <v>-213</v>
      </c>
      <c r="C215" s="15">
        <v>0</v>
      </c>
      <c r="D215" s="15">
        <v>0</v>
      </c>
      <c r="E215" s="9">
        <f t="shared" si="27"/>
        <v>23.980786939972472</v>
      </c>
      <c r="F215" s="9">
        <f t="shared" si="28"/>
        <v>2.8505431639430294</v>
      </c>
      <c r="G215" s="3">
        <v>1.0000000000000001E-30</v>
      </c>
      <c r="H215" s="9">
        <f t="shared" si="29"/>
        <v>111.42708238165481</v>
      </c>
      <c r="I215" s="9">
        <f t="shared" si="30"/>
        <v>8.8616346763955178</v>
      </c>
      <c r="J215" s="9">
        <v>1</v>
      </c>
      <c r="K215" s="3">
        <v>0</v>
      </c>
      <c r="L215" s="3">
        <v>0</v>
      </c>
      <c r="M215" s="3">
        <v>0</v>
      </c>
      <c r="N215" s="3">
        <v>0</v>
      </c>
      <c r="O215" s="3">
        <v>3.0000000000000001E-6</v>
      </c>
      <c r="P215" s="3">
        <v>5.0000000000000003E-10</v>
      </c>
      <c r="Q215" s="3"/>
      <c r="R215">
        <f>'Init cond'!E215*V215</f>
        <v>29331.734438692216</v>
      </c>
      <c r="S215">
        <f>'Init cond'!F215*V215</f>
        <v>3992.6662956017285</v>
      </c>
      <c r="T215" s="44">
        <f>'Init cond'!H215*V215</f>
        <v>136741.09958761765</v>
      </c>
      <c r="U215" s="44">
        <f>'Init cond'!I215*V215</f>
        <v>10864.33659515354</v>
      </c>
      <c r="V215" s="25">
        <f>FORECAST(A215,INDEX(Z$3:Z$100,MATCH(A215,X$3:X$100,1)):INDEX(Z$3:Z$100,MATCH(A215,X$3:X$100,1)+1),INDEX(X$3:X$100,MATCH(A215,X$3:X$100,1)):INDEX(X$3:X$100,MATCH(A215,X$3:X$100,1)+1))/1000000</f>
        <v>1227.3283236</v>
      </c>
    </row>
    <row r="216" spans="1:22" x14ac:dyDescent="0.35">
      <c r="A216">
        <v>214</v>
      </c>
      <c r="B216" s="15">
        <f t="shared" si="31"/>
        <v>-214</v>
      </c>
      <c r="C216" s="15">
        <v>0</v>
      </c>
      <c r="D216" s="15">
        <v>0</v>
      </c>
      <c r="E216" s="9">
        <f t="shared" si="27"/>
        <v>23.980786939972472</v>
      </c>
      <c r="F216" s="9">
        <f t="shared" si="28"/>
        <v>2.8505431639430294</v>
      </c>
      <c r="G216" s="3">
        <v>1.0000000000000001E-30</v>
      </c>
      <c r="H216" s="9">
        <f t="shared" si="29"/>
        <v>111.42708238165481</v>
      </c>
      <c r="I216" s="9">
        <f t="shared" si="30"/>
        <v>8.8616346763955178</v>
      </c>
      <c r="J216" s="9">
        <v>1</v>
      </c>
      <c r="K216" s="3">
        <v>0</v>
      </c>
      <c r="L216" s="3">
        <v>0</v>
      </c>
      <c r="M216" s="3">
        <v>0</v>
      </c>
      <c r="N216" s="3">
        <v>0</v>
      </c>
      <c r="O216" s="3">
        <v>3.0000000000000001E-6</v>
      </c>
      <c r="P216" s="3">
        <v>5.0000000000000003E-10</v>
      </c>
      <c r="Q216" s="3"/>
      <c r="R216">
        <f>'Init cond'!E216*V216</f>
        <v>29237.376482069292</v>
      </c>
      <c r="S216">
        <f>'Init cond'!F216*V216</f>
        <v>3979.5098647530886</v>
      </c>
      <c r="T216" s="44">
        <f>'Init cond'!H216*V216</f>
        <v>136303.8078691345</v>
      </c>
      <c r="U216" s="44">
        <f>'Init cond'!I216*V216</f>
        <v>10828.856697041674</v>
      </c>
      <c r="V216" s="25">
        <f>FORECAST(A216,INDEX(Z$3:Z$100,MATCH(A216,X$3:X$100,1)):INDEX(Z$3:Z$100,MATCH(A216,X$3:X$100,1)+1),INDEX(X$3:X$100,MATCH(A216,X$3:X$100,1)):INDEX(X$3:X$100,MATCH(A216,X$3:X$100,1)+1))/1000000</f>
        <v>1223.4094538000002</v>
      </c>
    </row>
    <row r="217" spans="1:22" x14ac:dyDescent="0.35">
      <c r="A217">
        <v>215</v>
      </c>
      <c r="B217" s="15">
        <f t="shared" si="31"/>
        <v>-215</v>
      </c>
      <c r="C217" s="15">
        <v>0</v>
      </c>
      <c r="D217" s="15">
        <v>0</v>
      </c>
      <c r="E217" s="9">
        <f t="shared" si="27"/>
        <v>23.980786939972472</v>
      </c>
      <c r="F217" s="9">
        <f t="shared" si="28"/>
        <v>2.8505431639430294</v>
      </c>
      <c r="G217" s="3">
        <v>1.0000000000000001E-30</v>
      </c>
      <c r="H217" s="9">
        <f t="shared" si="29"/>
        <v>111.42708238165481</v>
      </c>
      <c r="I217" s="9">
        <f t="shared" si="30"/>
        <v>8.8616346763955178</v>
      </c>
      <c r="J217" s="9">
        <v>1</v>
      </c>
      <c r="K217" s="3">
        <v>0</v>
      </c>
      <c r="L217" s="3">
        <v>0</v>
      </c>
      <c r="M217" s="3">
        <v>0</v>
      </c>
      <c r="N217" s="3">
        <v>0</v>
      </c>
      <c r="O217" s="3">
        <v>3.0000000000000001E-6</v>
      </c>
      <c r="P217" s="3">
        <v>5.0000000000000003E-10</v>
      </c>
      <c r="Q217" s="3"/>
      <c r="R217">
        <f>'Init cond'!E217*V217</f>
        <v>29142.870997753282</v>
      </c>
      <c r="S217">
        <f>'Init cond'!F217*V217</f>
        <v>3967.0880977965712</v>
      </c>
      <c r="T217" s="44">
        <f>'Init cond'!H217*V217</f>
        <v>135866.52048284805</v>
      </c>
      <c r="U217" s="44">
        <f>'Init cond'!I217*V217</f>
        <v>10793.381859907298</v>
      </c>
      <c r="V217" s="25">
        <f>FORECAST(A217,INDEX(Z$3:Z$100,MATCH(A217,X$3:X$100,1)):INDEX(Z$3:Z$100,MATCH(A217,X$3:X$100,1)+1),INDEX(X$3:X$100,MATCH(A217,X$3:X$100,1)):INDEX(X$3:X$100,MATCH(A217,X$3:X$100,1)+1))/1000000</f>
        <v>1219.4905839999999</v>
      </c>
    </row>
    <row r="218" spans="1:22" x14ac:dyDescent="0.35">
      <c r="A218">
        <v>216</v>
      </c>
      <c r="B218" s="15">
        <f t="shared" si="31"/>
        <v>-216</v>
      </c>
      <c r="C218" s="15">
        <v>0</v>
      </c>
      <c r="D218" s="15">
        <v>0</v>
      </c>
      <c r="E218" s="9">
        <f t="shared" si="27"/>
        <v>23.980786939972472</v>
      </c>
      <c r="F218" s="9">
        <f t="shared" si="28"/>
        <v>2.8505431639430294</v>
      </c>
      <c r="G218" s="3">
        <v>1.0000000000000001E-30</v>
      </c>
      <c r="H218" s="9">
        <f t="shared" si="29"/>
        <v>111.42708238165481</v>
      </c>
      <c r="I218" s="9">
        <f t="shared" si="30"/>
        <v>8.8616346763955178</v>
      </c>
      <c r="J218" s="9">
        <v>1</v>
      </c>
      <c r="K218" s="3">
        <v>0</v>
      </c>
      <c r="L218" s="3">
        <v>0</v>
      </c>
      <c r="M218" s="3">
        <v>0</v>
      </c>
      <c r="N218" s="3">
        <v>0</v>
      </c>
      <c r="O218" s="3">
        <v>3.0000000000000001E-6</v>
      </c>
      <c r="P218" s="3">
        <v>5.0000000000000003E-10</v>
      </c>
      <c r="Q218" s="3"/>
      <c r="R218">
        <f>'Init cond'!E218*V218</f>
        <v>29040.963469518207</v>
      </c>
      <c r="S218">
        <f>'Init cond'!F218*V218</f>
        <v>3953.8665671759481</v>
      </c>
      <c r="T218" s="44">
        <f>'Init cond'!H218*V218</f>
        <v>135395.47597029837</v>
      </c>
      <c r="U218" s="44">
        <f>'Init cond'!I218*V218</f>
        <v>10755.230219709629</v>
      </c>
      <c r="V218" s="25">
        <f>FORECAST(A218,INDEX(Z$3:Z$100,MATCH(A218,X$3:X$100,1)):INDEX(Z$3:Z$100,MATCH(A218,X$3:X$100,1)+1),INDEX(X$3:X$100,MATCH(A218,X$3:X$100,1)):INDEX(X$3:X$100,MATCH(A218,X$3:X$100,1)+1))/1000000</f>
        <v>1215.2686815999998</v>
      </c>
    </row>
    <row r="219" spans="1:22" x14ac:dyDescent="0.35">
      <c r="A219">
        <v>217</v>
      </c>
      <c r="B219" s="15">
        <f t="shared" si="31"/>
        <v>-217</v>
      </c>
      <c r="C219" s="15">
        <v>0</v>
      </c>
      <c r="D219" s="15">
        <v>0</v>
      </c>
      <c r="E219" s="9">
        <f t="shared" si="27"/>
        <v>23.980786939972472</v>
      </c>
      <c r="F219" s="9">
        <f t="shared" si="28"/>
        <v>2.8505431639430294</v>
      </c>
      <c r="G219" s="3">
        <v>1.0000000000000001E-30</v>
      </c>
      <c r="H219" s="9">
        <f t="shared" si="29"/>
        <v>111.42708238165481</v>
      </c>
      <c r="I219" s="9">
        <f t="shared" si="30"/>
        <v>8.8616346763955178</v>
      </c>
      <c r="J219" s="9">
        <v>1</v>
      </c>
      <c r="K219" s="3">
        <v>0</v>
      </c>
      <c r="L219" s="3">
        <v>0</v>
      </c>
      <c r="M219" s="3">
        <v>0</v>
      </c>
      <c r="N219" s="3">
        <v>0</v>
      </c>
      <c r="O219" s="3">
        <v>3.0000000000000001E-6</v>
      </c>
      <c r="P219" s="3">
        <v>5.0000000000000003E-10</v>
      </c>
      <c r="Q219" s="3"/>
      <c r="R219">
        <f>'Init cond'!E219*V219</f>
        <v>28941.521353060929</v>
      </c>
      <c r="S219">
        <f>'Init cond'!F219*V219</f>
        <v>3939.6108385982347</v>
      </c>
      <c r="T219" s="44">
        <f>'Init cond'!H219*V219</f>
        <v>134924.43612493918</v>
      </c>
      <c r="U219" s="44">
        <f>'Init cond'!I219*V219</f>
        <v>10717.084031837274</v>
      </c>
      <c r="V219" s="25">
        <f>FORECAST(A219,INDEX(Z$3:Z$100,MATCH(A219,X$3:X$100,1)):INDEX(Z$3:Z$100,MATCH(A219,X$3:X$100,1)+1),INDEX(X$3:X$100,MATCH(A219,X$3:X$100,1)):INDEX(X$3:X$100,MATCH(A219,X$3:X$100,1)+1))/1000000</f>
        <v>1211.0467791999997</v>
      </c>
    </row>
    <row r="220" spans="1:22" x14ac:dyDescent="0.35">
      <c r="A220">
        <v>218</v>
      </c>
      <c r="B220" s="15">
        <f t="shared" si="31"/>
        <v>-218</v>
      </c>
      <c r="C220" s="15">
        <v>0</v>
      </c>
      <c r="D220" s="15">
        <v>0</v>
      </c>
      <c r="E220" s="9">
        <f t="shared" si="27"/>
        <v>23.980786939972472</v>
      </c>
      <c r="F220" s="9">
        <f t="shared" si="28"/>
        <v>2.8505431639430294</v>
      </c>
      <c r="G220" s="3">
        <v>1.0000000000000001E-30</v>
      </c>
      <c r="H220" s="9">
        <f t="shared" si="29"/>
        <v>111.42708238165481</v>
      </c>
      <c r="I220" s="9">
        <f t="shared" si="30"/>
        <v>8.8616346763955178</v>
      </c>
      <c r="J220" s="9">
        <v>1</v>
      </c>
      <c r="K220" s="3">
        <v>0</v>
      </c>
      <c r="L220" s="3">
        <v>0</v>
      </c>
      <c r="M220" s="3">
        <v>0</v>
      </c>
      <c r="N220" s="3">
        <v>0</v>
      </c>
      <c r="O220" s="3">
        <v>3.0000000000000001E-6</v>
      </c>
      <c r="P220" s="3">
        <v>5.0000000000000003E-10</v>
      </c>
      <c r="Q220" s="3"/>
      <c r="R220">
        <f>'Init cond'!E220*V220</f>
        <v>28842.099796822338</v>
      </c>
      <c r="S220">
        <f>'Init cond'!F220*V220</f>
        <v>3925.7714371969214</v>
      </c>
      <c r="T220" s="44">
        <f>'Init cond'!H220*V220</f>
        <v>134453.4054391812</v>
      </c>
      <c r="U220" s="44">
        <f>'Init cond'!I220*V220</f>
        <v>10679.086395665621</v>
      </c>
      <c r="V220" s="25">
        <f>FORECAST(A220,INDEX(Z$3:Z$100,MATCH(A220,X$3:X$100,1)):INDEX(Z$3:Z$100,MATCH(A220,X$3:X$100,1)+1),INDEX(X$3:X$100,MATCH(A220,X$3:X$100,1)):INDEX(X$3:X$100,MATCH(A220,X$3:X$100,1)+1))/1000000</f>
        <v>1206.8248767999999</v>
      </c>
    </row>
    <row r="221" spans="1:22" x14ac:dyDescent="0.35">
      <c r="A221">
        <v>219</v>
      </c>
      <c r="B221" s="15">
        <f t="shared" si="31"/>
        <v>-219</v>
      </c>
      <c r="C221" s="15">
        <v>0</v>
      </c>
      <c r="D221" s="15">
        <v>0</v>
      </c>
      <c r="E221" s="9">
        <f t="shared" si="27"/>
        <v>23.980786939972472</v>
      </c>
      <c r="F221" s="9">
        <f t="shared" si="28"/>
        <v>2.8505431639430294</v>
      </c>
      <c r="G221" s="3">
        <v>1.0000000000000001E-30</v>
      </c>
      <c r="H221" s="9">
        <f t="shared" si="29"/>
        <v>111.42708238165481</v>
      </c>
      <c r="I221" s="9">
        <f t="shared" si="30"/>
        <v>8.8616346763955178</v>
      </c>
      <c r="J221" s="9">
        <v>1</v>
      </c>
      <c r="K221" s="3">
        <v>0</v>
      </c>
      <c r="L221" s="3">
        <v>0</v>
      </c>
      <c r="M221" s="3">
        <v>0</v>
      </c>
      <c r="N221" s="3">
        <v>0</v>
      </c>
      <c r="O221" s="3">
        <v>3.0000000000000001E-6</v>
      </c>
      <c r="P221" s="3">
        <v>5.0000000000000003E-10</v>
      </c>
      <c r="Q221" s="3"/>
      <c r="R221">
        <f>'Init cond'!E221*V221</f>
        <v>28742.478595165627</v>
      </c>
      <c r="S221">
        <f>'Init cond'!F221*V221</f>
        <v>3911.8657639488015</v>
      </c>
      <c r="T221" s="44">
        <f>'Init cond'!H221*V221</f>
        <v>133982.38488330686</v>
      </c>
      <c r="U221" s="44">
        <f>'Init cond'!I221*V221</f>
        <v>10641.268218166977</v>
      </c>
      <c r="V221" s="25">
        <f>FORECAST(A221,INDEX(Z$3:Z$100,MATCH(A221,X$3:X$100,1)):INDEX(Z$3:Z$100,MATCH(A221,X$3:X$100,1)+1),INDEX(X$3:X$100,MATCH(A221,X$3:X$100,1)):INDEX(X$3:X$100,MATCH(A221,X$3:X$100,1)+1))/1000000</f>
        <v>1202.6029744</v>
      </c>
    </row>
    <row r="222" spans="1:22" x14ac:dyDescent="0.35">
      <c r="A222">
        <v>220</v>
      </c>
      <c r="B222" s="15">
        <f t="shared" si="31"/>
        <v>-220</v>
      </c>
      <c r="C222" s="15">
        <v>0</v>
      </c>
      <c r="D222" s="15">
        <v>0</v>
      </c>
      <c r="E222" s="9">
        <f t="shared" si="27"/>
        <v>23.980786939972472</v>
      </c>
      <c r="F222" s="9">
        <f t="shared" si="28"/>
        <v>2.8505431639430294</v>
      </c>
      <c r="G222" s="3">
        <v>1.0000000000000001E-30</v>
      </c>
      <c r="H222" s="9">
        <f t="shared" si="29"/>
        <v>111.42708238165481</v>
      </c>
      <c r="I222" s="9">
        <f t="shared" si="30"/>
        <v>8.8616346763955178</v>
      </c>
      <c r="J222" s="9">
        <v>1</v>
      </c>
      <c r="K222" s="3">
        <v>0</v>
      </c>
      <c r="L222" s="3">
        <v>0</v>
      </c>
      <c r="M222" s="3">
        <v>0</v>
      </c>
      <c r="N222" s="3">
        <v>0</v>
      </c>
      <c r="O222" s="3">
        <v>3.0000000000000001E-6</v>
      </c>
      <c r="P222" s="3">
        <v>5.0000000000000003E-10</v>
      </c>
      <c r="Q222" s="3"/>
      <c r="R222">
        <f>'Init cond'!E222*V222</f>
        <v>28641.817484010891</v>
      </c>
      <c r="S222">
        <f>'Init cond'!F222*V222</f>
        <v>3898.5321776152996</v>
      </c>
      <c r="T222" s="44">
        <f>'Init cond'!H222*V222</f>
        <v>133511.36892461509</v>
      </c>
      <c r="U222" s="44">
        <f>'Init cond'!I222*V222</f>
        <v>10603.453262992594</v>
      </c>
      <c r="V222" s="25">
        <f>FORECAST(A222,INDEX(Z$3:Z$100,MATCH(A222,X$3:X$100,1)):INDEX(Z$3:Z$100,MATCH(A222,X$3:X$100,1)+1),INDEX(X$3:X$100,MATCH(A222,X$3:X$100,1)):INDEX(X$3:X$100,MATCH(A222,X$3:X$100,1)+1))/1000000</f>
        <v>1198.3810719999999</v>
      </c>
    </row>
    <row r="223" spans="1:22" x14ac:dyDescent="0.35">
      <c r="A223">
        <v>221</v>
      </c>
      <c r="B223" s="15">
        <f t="shared" si="31"/>
        <v>-221</v>
      </c>
      <c r="C223" s="15">
        <v>0</v>
      </c>
      <c r="D223" s="15">
        <v>0</v>
      </c>
      <c r="E223" s="9">
        <f t="shared" si="27"/>
        <v>23.980786939972472</v>
      </c>
      <c r="F223" s="9">
        <f t="shared" si="28"/>
        <v>2.8505431639430294</v>
      </c>
      <c r="G223" s="3">
        <v>1.0000000000000001E-30</v>
      </c>
      <c r="H223" s="9">
        <f t="shared" si="29"/>
        <v>111.42708238165481</v>
      </c>
      <c r="I223" s="9">
        <f t="shared" si="30"/>
        <v>8.8616346763955178</v>
      </c>
      <c r="J223" s="9">
        <v>1</v>
      </c>
      <c r="K223" s="3">
        <v>0</v>
      </c>
      <c r="L223" s="3">
        <v>0</v>
      </c>
      <c r="M223" s="3">
        <v>0</v>
      </c>
      <c r="N223" s="3">
        <v>0</v>
      </c>
      <c r="O223" s="3">
        <v>3.0000000000000001E-6</v>
      </c>
      <c r="P223" s="3">
        <v>5.0000000000000003E-10</v>
      </c>
      <c r="Q223" s="3"/>
      <c r="R223">
        <f>'Init cond'!E223*V223</f>
        <v>28561.470587382482</v>
      </c>
      <c r="S223">
        <f>'Init cond'!F223*V223</f>
        <v>3887.6461206727445</v>
      </c>
      <c r="T223" s="44">
        <f>'Init cond'!H223*V223</f>
        <v>133142.84824221066</v>
      </c>
      <c r="U223" s="44">
        <f>'Init cond'!I223*V223</f>
        <v>10573.781013495014</v>
      </c>
      <c r="V223" s="25">
        <f>FORECAST(A223,INDEX(Z$3:Z$100,MATCH(A223,X$3:X$100,1)):INDEX(Z$3:Z$100,MATCH(A223,X$3:X$100,1)+1),INDEX(X$3:X$100,MATCH(A223,X$3:X$100,1)):INDEX(X$3:X$100,MATCH(A223,X$3:X$100,1)+1))/1000000</f>
        <v>1195.0791174000001</v>
      </c>
    </row>
    <row r="224" spans="1:22" x14ac:dyDescent="0.35">
      <c r="A224">
        <v>222</v>
      </c>
      <c r="B224" s="15">
        <f t="shared" si="31"/>
        <v>-222</v>
      </c>
      <c r="C224" s="15">
        <v>0</v>
      </c>
      <c r="D224" s="15">
        <v>0</v>
      </c>
      <c r="E224" s="9">
        <f t="shared" si="27"/>
        <v>23.980786939972472</v>
      </c>
      <c r="F224" s="9">
        <f t="shared" si="28"/>
        <v>2.8505431639430294</v>
      </c>
      <c r="G224" s="3">
        <v>1.0000000000000001E-30</v>
      </c>
      <c r="H224" s="9">
        <f t="shared" si="29"/>
        <v>111.42708238165481</v>
      </c>
      <c r="I224" s="9">
        <f t="shared" si="30"/>
        <v>8.8616346763955178</v>
      </c>
      <c r="J224" s="9">
        <v>1</v>
      </c>
      <c r="K224" s="3">
        <v>0</v>
      </c>
      <c r="L224" s="3">
        <v>0</v>
      </c>
      <c r="M224" s="3">
        <v>0</v>
      </c>
      <c r="N224" s="3">
        <v>0</v>
      </c>
      <c r="O224" s="3">
        <v>3.0000000000000001E-6</v>
      </c>
      <c r="P224" s="3">
        <v>5.0000000000000003E-10</v>
      </c>
      <c r="Q224" s="3"/>
      <c r="R224">
        <f>'Init cond'!E224*V224</f>
        <v>28482.755906823986</v>
      </c>
      <c r="S224">
        <f>'Init cond'!F224*V224</f>
        <v>3876.4476896673336</v>
      </c>
      <c r="T224" s="44">
        <f>'Init cond'!H224*V224</f>
        <v>132774.33115526789</v>
      </c>
      <c r="U224" s="44">
        <f>'Init cond'!I224*V224</f>
        <v>10544.111284180848</v>
      </c>
      <c r="V224" s="25">
        <f>FORECAST(A224,INDEX(Z$3:Z$100,MATCH(A224,X$3:X$100,1)):INDEX(Z$3:Z$100,MATCH(A224,X$3:X$100,1)+1),INDEX(X$3:X$100,MATCH(A224,X$3:X$100,1)):INDEX(X$3:X$100,MATCH(A224,X$3:X$100,1)+1))/1000000</f>
        <v>1191.7771628</v>
      </c>
    </row>
    <row r="225" spans="1:22" x14ac:dyDescent="0.35">
      <c r="A225">
        <v>223</v>
      </c>
      <c r="B225" s="15">
        <f t="shared" si="31"/>
        <v>-223</v>
      </c>
      <c r="C225" s="15">
        <v>0</v>
      </c>
      <c r="D225" s="15">
        <v>0</v>
      </c>
      <c r="E225" s="9">
        <f t="shared" si="27"/>
        <v>23.980786939972472</v>
      </c>
      <c r="F225" s="9">
        <f t="shared" si="28"/>
        <v>2.8505431639430294</v>
      </c>
      <c r="G225" s="3">
        <v>1.0000000000000001E-30</v>
      </c>
      <c r="H225" s="9">
        <f t="shared" si="29"/>
        <v>111.42708238165481</v>
      </c>
      <c r="I225" s="9">
        <f t="shared" si="30"/>
        <v>8.8616346763955178</v>
      </c>
      <c r="J225" s="9">
        <v>1</v>
      </c>
      <c r="K225" s="3">
        <v>0</v>
      </c>
      <c r="L225" s="3">
        <v>0</v>
      </c>
      <c r="M225" s="3">
        <v>0</v>
      </c>
      <c r="N225" s="3">
        <v>0</v>
      </c>
      <c r="O225" s="3">
        <v>3.0000000000000001E-6</v>
      </c>
      <c r="P225" s="3">
        <v>5.0000000000000003E-10</v>
      </c>
      <c r="Q225" s="3"/>
      <c r="R225">
        <f>'Init cond'!E225*V225</f>
        <v>28404.644020744654</v>
      </c>
      <c r="S225">
        <f>'Init cond'!F225*V225</f>
        <v>3865.8142098004782</v>
      </c>
      <c r="T225" s="44">
        <f>'Init cond'!H225*V225</f>
        <v>132405.81766378673</v>
      </c>
      <c r="U225" s="44">
        <f>'Init cond'!I225*V225</f>
        <v>10514.4440750501</v>
      </c>
      <c r="V225" s="25">
        <f>FORECAST(A225,INDEX(Z$3:Z$100,MATCH(A225,X$3:X$100,1)):INDEX(Z$3:Z$100,MATCH(A225,X$3:X$100,1)+1),INDEX(X$3:X$100,MATCH(A225,X$3:X$100,1)):INDEX(X$3:X$100,MATCH(A225,X$3:X$100,1)+1))/1000000</f>
        <v>1188.4752081999998</v>
      </c>
    </row>
    <row r="226" spans="1:22" x14ac:dyDescent="0.35">
      <c r="A226">
        <v>224</v>
      </c>
      <c r="B226" s="15">
        <f t="shared" si="31"/>
        <v>-224</v>
      </c>
      <c r="C226" s="15">
        <v>0</v>
      </c>
      <c r="D226" s="15">
        <v>0</v>
      </c>
      <c r="E226" s="9">
        <f t="shared" si="27"/>
        <v>23.980786939972472</v>
      </c>
      <c r="F226" s="9">
        <f t="shared" si="28"/>
        <v>2.8505431639430294</v>
      </c>
      <c r="G226" s="3">
        <v>1.0000000000000001E-30</v>
      </c>
      <c r="H226" s="9">
        <f t="shared" si="29"/>
        <v>111.42708238165481</v>
      </c>
      <c r="I226" s="9">
        <f t="shared" si="30"/>
        <v>8.8616346763955178</v>
      </c>
      <c r="J226" s="9">
        <v>1</v>
      </c>
      <c r="K226" s="3">
        <v>0</v>
      </c>
      <c r="L226" s="3">
        <v>0</v>
      </c>
      <c r="M226" s="3">
        <v>0</v>
      </c>
      <c r="N226" s="3">
        <v>0</v>
      </c>
      <c r="O226" s="3">
        <v>3.0000000000000001E-6</v>
      </c>
      <c r="P226" s="3">
        <v>5.0000000000000003E-10</v>
      </c>
      <c r="Q226" s="3"/>
      <c r="R226">
        <f>'Init cond'!E226*V226</f>
        <v>28326.534547597468</v>
      </c>
      <c r="S226">
        <f>'Init cond'!F226*V226</f>
        <v>3855.8717812193222</v>
      </c>
      <c r="T226" s="44">
        <f>'Init cond'!H226*V226</f>
        <v>132037.30776776734</v>
      </c>
      <c r="U226" s="44">
        <f>'Init cond'!I226*V226</f>
        <v>10484.779386102771</v>
      </c>
      <c r="V226" s="25">
        <f>FORECAST(A226,INDEX(Z$3:Z$100,MATCH(A226,X$3:X$100,1)):INDEX(Z$3:Z$100,MATCH(A226,X$3:X$100,1)+1),INDEX(X$3:X$100,MATCH(A226,X$3:X$100,1)):INDEX(X$3:X$100,MATCH(A226,X$3:X$100,1)+1))/1000000</f>
        <v>1185.1732536</v>
      </c>
    </row>
    <row r="227" spans="1:22" x14ac:dyDescent="0.35">
      <c r="A227">
        <v>225</v>
      </c>
      <c r="B227" s="15">
        <f t="shared" si="31"/>
        <v>-225</v>
      </c>
      <c r="C227" s="15">
        <v>0</v>
      </c>
      <c r="D227" s="15">
        <v>0</v>
      </c>
      <c r="E227" s="9">
        <f t="shared" si="27"/>
        <v>23.980786939972472</v>
      </c>
      <c r="F227" s="9">
        <f t="shared" si="28"/>
        <v>2.8505431639430294</v>
      </c>
      <c r="G227" s="3">
        <v>1.0000000000000001E-30</v>
      </c>
      <c r="H227" s="9">
        <f t="shared" si="29"/>
        <v>111.42708238165481</v>
      </c>
      <c r="I227" s="9">
        <f t="shared" si="30"/>
        <v>8.8616346763955178</v>
      </c>
      <c r="J227" s="9">
        <v>1</v>
      </c>
      <c r="K227" s="3">
        <v>0</v>
      </c>
      <c r="L227" s="3">
        <v>0</v>
      </c>
      <c r="M227" s="3">
        <v>0</v>
      </c>
      <c r="N227" s="3">
        <v>0</v>
      </c>
      <c r="O227" s="3">
        <v>3.0000000000000001E-6</v>
      </c>
      <c r="P227" s="3">
        <v>5.0000000000000003E-10</v>
      </c>
      <c r="Q227" s="3"/>
      <c r="R227">
        <f>'Init cond'!E227*V227</f>
        <v>28248.047174656655</v>
      </c>
      <c r="S227">
        <f>'Init cond'!F227*V227</f>
        <v>3845.8951619288059</v>
      </c>
      <c r="T227" s="44">
        <f>'Init cond'!H227*V227</f>
        <v>131668.80146720959</v>
      </c>
      <c r="U227" s="44">
        <f>'Init cond'!I227*V227</f>
        <v>10455.117217338859</v>
      </c>
      <c r="V227" s="25">
        <f>FORECAST(A227,INDEX(Z$3:Z$100,MATCH(A227,X$3:X$100,1)):INDEX(Z$3:Z$100,MATCH(A227,X$3:X$100,1)+1),INDEX(X$3:X$100,MATCH(A227,X$3:X$100,1)):INDEX(X$3:X$100,MATCH(A227,X$3:X$100,1)+1))/1000000</f>
        <v>1181.8712989999999</v>
      </c>
    </row>
    <row r="228" spans="1:22" x14ac:dyDescent="0.35">
      <c r="A228">
        <v>226</v>
      </c>
      <c r="B228" s="15">
        <f t="shared" si="31"/>
        <v>-226</v>
      </c>
      <c r="C228" s="15">
        <v>0</v>
      </c>
      <c r="D228" s="15">
        <v>0</v>
      </c>
      <c r="E228" s="9">
        <f t="shared" si="27"/>
        <v>23.980786939972472</v>
      </c>
      <c r="F228" s="9">
        <f t="shared" si="28"/>
        <v>2.8505431639430294</v>
      </c>
      <c r="G228" s="3">
        <v>1.0000000000000001E-30</v>
      </c>
      <c r="H228" s="9">
        <f t="shared" si="29"/>
        <v>111.42708238165481</v>
      </c>
      <c r="I228" s="9">
        <f t="shared" si="30"/>
        <v>8.8616346763955178</v>
      </c>
      <c r="J228" s="9">
        <v>1</v>
      </c>
      <c r="K228" s="3">
        <v>0</v>
      </c>
      <c r="L228" s="3">
        <v>0</v>
      </c>
      <c r="M228" s="3">
        <v>0</v>
      </c>
      <c r="N228" s="3">
        <v>0</v>
      </c>
      <c r="O228" s="3">
        <v>3.0000000000000001E-6</v>
      </c>
      <c r="P228" s="3">
        <v>5.0000000000000003E-10</v>
      </c>
      <c r="Q228" s="3"/>
      <c r="R228">
        <f>'Init cond'!E228*V228</f>
        <v>28171.942015967717</v>
      </c>
      <c r="S228">
        <f>'Init cond'!F228*V228</f>
        <v>3836.0864933160783</v>
      </c>
      <c r="T228" s="44">
        <f>'Init cond'!H228*V228</f>
        <v>131310.5208219779</v>
      </c>
      <c r="U228" s="44">
        <f>'Init cond'!I228*V228</f>
        <v>10426.269216960131</v>
      </c>
      <c r="V228" s="25">
        <f>FORECAST(A228,INDEX(Z$3:Z$100,MATCH(A228,X$3:X$100,1)):INDEX(Z$3:Z$100,MATCH(A228,X$3:X$100,1)+1),INDEX(X$3:X$100,MATCH(A228,X$3:X$100,1)):INDEX(X$3:X$100,MATCH(A228,X$3:X$100,1)+1))/1000000</f>
        <v>1178.6610989999999</v>
      </c>
    </row>
    <row r="229" spans="1:22" x14ac:dyDescent="0.35">
      <c r="A229">
        <v>227</v>
      </c>
      <c r="B229" s="15">
        <f t="shared" si="31"/>
        <v>-227</v>
      </c>
      <c r="C229" s="15">
        <v>0</v>
      </c>
      <c r="D229" s="15">
        <v>0</v>
      </c>
      <c r="E229" s="9">
        <f t="shared" si="27"/>
        <v>23.980786939972472</v>
      </c>
      <c r="F229" s="9">
        <f t="shared" si="28"/>
        <v>2.8505431639430294</v>
      </c>
      <c r="G229" s="3">
        <v>1.0000000000000001E-30</v>
      </c>
      <c r="H229" s="9">
        <f t="shared" si="29"/>
        <v>111.42708238165481</v>
      </c>
      <c r="I229" s="9">
        <f t="shared" si="30"/>
        <v>8.8616346763955178</v>
      </c>
      <c r="J229" s="9">
        <v>1</v>
      </c>
      <c r="K229" s="3">
        <v>0</v>
      </c>
      <c r="L229" s="3">
        <v>0</v>
      </c>
      <c r="M229" s="3">
        <v>0</v>
      </c>
      <c r="N229" s="3">
        <v>0</v>
      </c>
      <c r="O229" s="3">
        <v>3.0000000000000001E-6</v>
      </c>
      <c r="P229" s="3">
        <v>5.0000000000000003E-10</v>
      </c>
      <c r="Q229" s="3"/>
      <c r="R229">
        <f>'Init cond'!E229*V229</f>
        <v>28097.053139311432</v>
      </c>
      <c r="S229">
        <f>'Init cond'!F229*V229</f>
        <v>3825.8195299456647</v>
      </c>
      <c r="T229" s="44">
        <f>'Init cond'!H229*V229</f>
        <v>130952.24367229735</v>
      </c>
      <c r="U229" s="44">
        <f>'Init cond'!I229*V229</f>
        <v>10397.42366673405</v>
      </c>
      <c r="V229" s="25">
        <f>FORECAST(A229,INDEX(Z$3:Z$100,MATCH(A229,X$3:X$100,1)):INDEX(Z$3:Z$100,MATCH(A229,X$3:X$100,1)+1),INDEX(X$3:X$100,MATCH(A229,X$3:X$100,1)):INDEX(X$3:X$100,MATCH(A229,X$3:X$100,1)+1))/1000000</f>
        <v>1175.4508989999999</v>
      </c>
    </row>
    <row r="230" spans="1:22" x14ac:dyDescent="0.35">
      <c r="A230">
        <v>228</v>
      </c>
      <c r="B230" s="15">
        <f t="shared" si="31"/>
        <v>-228</v>
      </c>
      <c r="C230" s="15">
        <v>0</v>
      </c>
      <c r="D230" s="15">
        <v>0</v>
      </c>
      <c r="E230" s="9">
        <f t="shared" si="27"/>
        <v>23.980786939972472</v>
      </c>
      <c r="F230" s="9">
        <f t="shared" si="28"/>
        <v>2.8505431639430294</v>
      </c>
      <c r="G230" s="3">
        <v>1.0000000000000001E-30</v>
      </c>
      <c r="H230" s="9">
        <f t="shared" si="29"/>
        <v>111.42708238165481</v>
      </c>
      <c r="I230" s="9">
        <f t="shared" si="30"/>
        <v>8.8616346763955178</v>
      </c>
      <c r="J230" s="9">
        <v>1</v>
      </c>
      <c r="K230" s="3">
        <v>0</v>
      </c>
      <c r="L230" s="3">
        <v>0</v>
      </c>
      <c r="M230" s="3">
        <v>0</v>
      </c>
      <c r="N230" s="3">
        <v>0</v>
      </c>
      <c r="O230" s="3">
        <v>3.0000000000000001E-6</v>
      </c>
      <c r="P230" s="3">
        <v>5.0000000000000003E-10</v>
      </c>
      <c r="Q230" s="3"/>
      <c r="R230">
        <f>'Init cond'!E230*V230</f>
        <v>28020.910042002255</v>
      </c>
      <c r="S230">
        <f>'Init cond'!F230*V230</f>
        <v>3816.4579295737999</v>
      </c>
      <c r="T230" s="44">
        <f>'Init cond'!H230*V230</f>
        <v>130593.97001816789</v>
      </c>
      <c r="U230" s="44">
        <f>'Init cond'!I230*V230</f>
        <v>10368.580566660617</v>
      </c>
      <c r="V230" s="25">
        <f>FORECAST(A230,INDEX(Z$3:Z$100,MATCH(A230,X$3:X$100,1)):INDEX(Z$3:Z$100,MATCH(A230,X$3:X$100,1)+1),INDEX(X$3:X$100,MATCH(A230,X$3:X$100,1)):INDEX(X$3:X$100,MATCH(A230,X$3:X$100,1)+1))/1000000</f>
        <v>1172.2406989999999</v>
      </c>
    </row>
    <row r="231" spans="1:22" x14ac:dyDescent="0.35">
      <c r="A231">
        <v>229</v>
      </c>
      <c r="B231" s="15">
        <f t="shared" si="31"/>
        <v>-229</v>
      </c>
      <c r="C231" s="15">
        <v>0</v>
      </c>
      <c r="D231" s="15">
        <v>0</v>
      </c>
      <c r="E231" s="9">
        <f t="shared" si="27"/>
        <v>23.980786939972472</v>
      </c>
      <c r="F231" s="9">
        <f t="shared" si="28"/>
        <v>2.8505431639430294</v>
      </c>
      <c r="G231" s="3">
        <v>1.0000000000000001E-30</v>
      </c>
      <c r="H231" s="9">
        <f t="shared" si="29"/>
        <v>111.42708238165481</v>
      </c>
      <c r="I231" s="9">
        <f t="shared" si="30"/>
        <v>8.8616346763955178</v>
      </c>
      <c r="J231" s="9">
        <v>1</v>
      </c>
      <c r="K231" s="3">
        <v>0</v>
      </c>
      <c r="L231" s="3">
        <v>0</v>
      </c>
      <c r="M231" s="3">
        <v>0</v>
      </c>
      <c r="N231" s="3">
        <v>0</v>
      </c>
      <c r="O231" s="3">
        <v>3.0000000000000001E-6</v>
      </c>
      <c r="P231" s="3">
        <v>5.0000000000000003E-10</v>
      </c>
      <c r="Q231" s="3"/>
      <c r="R231">
        <f>'Init cond'!E231*V231</f>
        <v>27945.743367032668</v>
      </c>
      <c r="S231">
        <f>'Init cond'!F231*V231</f>
        <v>3806.7957208726202</v>
      </c>
      <c r="T231" s="44">
        <f>'Init cond'!H231*V231</f>
        <v>130235.69985958956</v>
      </c>
      <c r="U231" s="44">
        <f>'Init cond'!I231*V231</f>
        <v>10339.739916739833</v>
      </c>
      <c r="V231" s="25">
        <f>FORECAST(A231,INDEX(Z$3:Z$100,MATCH(A231,X$3:X$100,1)):INDEX(Z$3:Z$100,MATCH(A231,X$3:X$100,1)+1),INDEX(X$3:X$100,MATCH(A231,X$3:X$100,1)):INDEX(X$3:X$100,MATCH(A231,X$3:X$100,1)+1))/1000000</f>
        <v>1169.030499</v>
      </c>
    </row>
    <row r="232" spans="1:22" x14ac:dyDescent="0.35">
      <c r="A232">
        <v>230</v>
      </c>
      <c r="B232" s="15">
        <f t="shared" si="31"/>
        <v>-230</v>
      </c>
      <c r="C232" s="15">
        <v>0</v>
      </c>
      <c r="D232" s="15">
        <v>0</v>
      </c>
      <c r="E232" s="9">
        <f t="shared" si="27"/>
        <v>23.980786939972472</v>
      </c>
      <c r="F232" s="9">
        <f t="shared" si="28"/>
        <v>2.8505431639430294</v>
      </c>
      <c r="G232" s="3">
        <v>1.0000000000000001E-30</v>
      </c>
      <c r="H232" s="9">
        <f t="shared" si="29"/>
        <v>111.42708238165481</v>
      </c>
      <c r="I232" s="9">
        <f t="shared" si="30"/>
        <v>8.8616346763955178</v>
      </c>
      <c r="J232" s="9">
        <v>1</v>
      </c>
      <c r="K232" s="3">
        <v>0</v>
      </c>
      <c r="L232" s="3">
        <v>0</v>
      </c>
      <c r="M232" s="3">
        <v>0</v>
      </c>
      <c r="N232" s="3">
        <v>0</v>
      </c>
      <c r="O232" s="3">
        <v>3.0000000000000001E-6</v>
      </c>
      <c r="P232" s="3">
        <v>5.0000000000000003E-10</v>
      </c>
      <c r="Q232" s="3"/>
      <c r="R232">
        <f>'Init cond'!E232*V232</f>
        <v>27870.432186780781</v>
      </c>
      <c r="S232">
        <f>'Init cond'!F232*V232</f>
        <v>3798.0331188660998</v>
      </c>
      <c r="T232" s="44">
        <f>'Init cond'!H232*V232</f>
        <v>129877.43319656233</v>
      </c>
      <c r="U232" s="44">
        <f>'Init cond'!I232*V232</f>
        <v>10310.901716971695</v>
      </c>
      <c r="V232" s="25">
        <f>FORECAST(A232,INDEX(Z$3:Z$100,MATCH(A232,X$3:X$100,1)):INDEX(Z$3:Z$100,MATCH(A232,X$3:X$100,1)+1),INDEX(X$3:X$100,MATCH(A232,X$3:X$100,1)):INDEX(X$3:X$100,MATCH(A232,X$3:X$100,1)+1))/1000000</f>
        <v>1165.820299</v>
      </c>
    </row>
    <row r="233" spans="1:22" x14ac:dyDescent="0.35">
      <c r="A233">
        <v>231</v>
      </c>
      <c r="B233" s="15">
        <f t="shared" si="31"/>
        <v>-231</v>
      </c>
      <c r="C233" s="15">
        <v>0</v>
      </c>
      <c r="D233" s="15">
        <v>0</v>
      </c>
      <c r="E233" s="9">
        <f t="shared" si="27"/>
        <v>23.980786939972472</v>
      </c>
      <c r="F233" s="9">
        <f t="shared" si="28"/>
        <v>2.8505431639430294</v>
      </c>
      <c r="G233" s="3">
        <v>1.0000000000000001E-30</v>
      </c>
      <c r="H233" s="9">
        <f t="shared" si="29"/>
        <v>111.42708238165481</v>
      </c>
      <c r="I233" s="9">
        <f t="shared" si="30"/>
        <v>8.8616346763955178</v>
      </c>
      <c r="J233" s="9">
        <v>1</v>
      </c>
      <c r="K233" s="3">
        <v>0</v>
      </c>
      <c r="L233" s="3">
        <v>0</v>
      </c>
      <c r="M233" s="3">
        <v>0</v>
      </c>
      <c r="N233" s="3">
        <v>0</v>
      </c>
      <c r="O233" s="3">
        <v>3.0000000000000001E-6</v>
      </c>
      <c r="P233" s="3">
        <v>5.0000000000000003E-10</v>
      </c>
      <c r="Q233" s="3"/>
      <c r="R233">
        <f>'Init cond'!E233*V233</f>
        <v>27790.322678612363</v>
      </c>
      <c r="S233">
        <f>'Init cond'!F233*V233</f>
        <v>3787.0923678152803</v>
      </c>
      <c r="T233" s="44">
        <f>'Init cond'!H233*V233</f>
        <v>129494.10794203427</v>
      </c>
      <c r="U233" s="44">
        <f>'Init cond'!I233*V233</f>
        <v>10280.076377457741</v>
      </c>
      <c r="V233" s="25">
        <f>FORECAST(A233,INDEX(Z$3:Z$100,MATCH(A233,X$3:X$100,1)):INDEX(Z$3:Z$100,MATCH(A233,X$3:X$100,1)+1),INDEX(X$3:X$100,MATCH(A233,X$3:X$100,1)):INDEX(X$3:X$100,MATCH(A233,X$3:X$100,1)+1))/1000000</f>
        <v>1162.3851328000001</v>
      </c>
    </row>
    <row r="234" spans="1:22" x14ac:dyDescent="0.35">
      <c r="A234">
        <v>232</v>
      </c>
      <c r="B234" s="15">
        <f t="shared" si="31"/>
        <v>-232</v>
      </c>
      <c r="C234" s="15">
        <v>0</v>
      </c>
      <c r="D234" s="15">
        <v>0</v>
      </c>
      <c r="E234" s="9">
        <f t="shared" si="27"/>
        <v>23.980786939972472</v>
      </c>
      <c r="F234" s="9">
        <f t="shared" si="28"/>
        <v>2.8505431639430294</v>
      </c>
      <c r="G234" s="3">
        <v>1.0000000000000001E-30</v>
      </c>
      <c r="H234" s="9">
        <f t="shared" si="29"/>
        <v>111.42708238165481</v>
      </c>
      <c r="I234" s="9">
        <f t="shared" si="30"/>
        <v>8.8616346763955178</v>
      </c>
      <c r="J234" s="9">
        <v>1</v>
      </c>
      <c r="K234" s="3">
        <v>0</v>
      </c>
      <c r="L234" s="3">
        <v>0</v>
      </c>
      <c r="M234" s="3">
        <v>0</v>
      </c>
      <c r="N234" s="3">
        <v>0</v>
      </c>
      <c r="O234" s="3">
        <v>3.0000000000000001E-6</v>
      </c>
      <c r="P234" s="3">
        <v>5.0000000000000003E-10</v>
      </c>
      <c r="Q234" s="3"/>
      <c r="R234">
        <f>'Init cond'!E234*V234</f>
        <v>27709.039682777904</v>
      </c>
      <c r="S234">
        <f>'Init cond'!F234*V234</f>
        <v>3776.5033656439819</v>
      </c>
      <c r="T234" s="44">
        <f>'Init cond'!H234*V234</f>
        <v>129110.78642802051</v>
      </c>
      <c r="U234" s="44">
        <f>'Init cond'!I234*V234</f>
        <v>10249.253659799606</v>
      </c>
      <c r="V234" s="25">
        <f>FORECAST(A234,INDEX(Z$3:Z$100,MATCH(A234,X$3:X$100,1)):INDEX(Z$3:Z$100,MATCH(A234,X$3:X$100,1)+1),INDEX(X$3:X$100,MATCH(A234,X$3:X$100,1)):INDEX(X$3:X$100,MATCH(A234,X$3:X$100,1)+1))/1000000</f>
        <v>1158.9499665999999</v>
      </c>
    </row>
    <row r="235" spans="1:22" x14ac:dyDescent="0.35">
      <c r="A235">
        <v>233</v>
      </c>
      <c r="B235" s="15">
        <f t="shared" si="31"/>
        <v>-233</v>
      </c>
      <c r="C235" s="15">
        <v>0</v>
      </c>
      <c r="D235" s="15">
        <v>0</v>
      </c>
      <c r="E235" s="9">
        <f t="shared" si="27"/>
        <v>23.980786939972472</v>
      </c>
      <c r="F235" s="9">
        <f t="shared" si="28"/>
        <v>2.8505431639430294</v>
      </c>
      <c r="G235" s="3">
        <v>1.0000000000000001E-30</v>
      </c>
      <c r="H235" s="9">
        <f t="shared" si="29"/>
        <v>111.42708238165481</v>
      </c>
      <c r="I235" s="9">
        <f t="shared" si="30"/>
        <v>8.8616346763955178</v>
      </c>
      <c r="J235" s="9">
        <v>1</v>
      </c>
      <c r="K235" s="3">
        <v>0</v>
      </c>
      <c r="L235" s="3">
        <v>0</v>
      </c>
      <c r="M235" s="3">
        <v>0</v>
      </c>
      <c r="N235" s="3">
        <v>0</v>
      </c>
      <c r="O235" s="3">
        <v>3.0000000000000001E-6</v>
      </c>
      <c r="P235" s="3">
        <v>5.0000000000000003E-10</v>
      </c>
      <c r="Q235" s="3"/>
      <c r="R235">
        <f>'Init cond'!E235*V235</f>
        <v>27629.434303633585</v>
      </c>
      <c r="S235">
        <f>'Init cond'!F235*V235</f>
        <v>3766.0999054424165</v>
      </c>
      <c r="T235" s="44">
        <f>'Init cond'!H235*V235</f>
        <v>128727.46865452107</v>
      </c>
      <c r="U235" s="44">
        <f>'Init cond'!I235*V235</f>
        <v>10218.433563997296</v>
      </c>
      <c r="V235" s="25">
        <f>FORECAST(A235,INDEX(Z$3:Z$100,MATCH(A235,X$3:X$100,1)):INDEX(Z$3:Z$100,MATCH(A235,X$3:X$100,1)+1),INDEX(X$3:X$100,MATCH(A235,X$3:X$100,1)):INDEX(X$3:X$100,MATCH(A235,X$3:X$100,1)+1))/1000000</f>
        <v>1155.5148004</v>
      </c>
    </row>
    <row r="236" spans="1:22" x14ac:dyDescent="0.35">
      <c r="A236">
        <v>234</v>
      </c>
      <c r="B236" s="15">
        <f t="shared" si="31"/>
        <v>-234</v>
      </c>
      <c r="C236" s="15">
        <v>0</v>
      </c>
      <c r="D236" s="15">
        <v>0</v>
      </c>
      <c r="E236" s="9">
        <f t="shared" si="27"/>
        <v>23.980786939972472</v>
      </c>
      <c r="F236" s="9">
        <f t="shared" si="28"/>
        <v>2.8505431639430294</v>
      </c>
      <c r="G236" s="3">
        <v>1.0000000000000001E-30</v>
      </c>
      <c r="H236" s="9">
        <f t="shared" si="29"/>
        <v>111.42708238165481</v>
      </c>
      <c r="I236" s="9">
        <f t="shared" si="30"/>
        <v>8.8616346763955178</v>
      </c>
      <c r="J236" s="9">
        <v>1</v>
      </c>
      <c r="K236" s="3">
        <v>0</v>
      </c>
      <c r="L236" s="3">
        <v>0</v>
      </c>
      <c r="M236" s="3">
        <v>0</v>
      </c>
      <c r="N236" s="3">
        <v>0</v>
      </c>
      <c r="O236" s="3">
        <v>3.0000000000000001E-6</v>
      </c>
      <c r="P236" s="3">
        <v>5.0000000000000003E-10</v>
      </c>
      <c r="Q236" s="3"/>
      <c r="R236">
        <f>'Init cond'!E236*V236</f>
        <v>27549.378643613974</v>
      </c>
      <c r="S236">
        <f>'Init cond'!F236*V236</f>
        <v>3755.7357200066594</v>
      </c>
      <c r="T236" s="44">
        <f>'Init cond'!H236*V236</f>
        <v>128344.15462153591</v>
      </c>
      <c r="U236" s="44">
        <f>'Init cond'!I236*V236</f>
        <v>10187.616090050808</v>
      </c>
      <c r="V236" s="25">
        <f>FORECAST(A236,INDEX(Z$3:Z$100,MATCH(A236,X$3:X$100,1)):INDEX(Z$3:Z$100,MATCH(A236,X$3:X$100,1)+1),INDEX(X$3:X$100,MATCH(A236,X$3:X$100,1)):INDEX(X$3:X$100,MATCH(A236,X$3:X$100,1)+1))/1000000</f>
        <v>1152.0796341999999</v>
      </c>
    </row>
    <row r="237" spans="1:22" x14ac:dyDescent="0.35">
      <c r="A237">
        <v>235</v>
      </c>
      <c r="B237" s="15">
        <f t="shared" si="31"/>
        <v>-235</v>
      </c>
      <c r="C237" s="15">
        <v>0</v>
      </c>
      <c r="D237" s="15">
        <v>0</v>
      </c>
      <c r="E237" s="9">
        <f t="shared" si="27"/>
        <v>23.980786939972472</v>
      </c>
      <c r="F237" s="9">
        <f t="shared" si="28"/>
        <v>2.8505431639430294</v>
      </c>
      <c r="G237" s="3">
        <v>1.0000000000000001E-30</v>
      </c>
      <c r="H237" s="9">
        <f t="shared" si="29"/>
        <v>111.42708238165481</v>
      </c>
      <c r="I237" s="9">
        <f t="shared" si="30"/>
        <v>8.8616346763955178</v>
      </c>
      <c r="J237" s="9">
        <v>1</v>
      </c>
      <c r="K237" s="3">
        <v>0</v>
      </c>
      <c r="L237" s="3">
        <v>0</v>
      </c>
      <c r="M237" s="3">
        <v>0</v>
      </c>
      <c r="N237" s="3">
        <v>0</v>
      </c>
      <c r="O237" s="3">
        <v>3.0000000000000001E-6</v>
      </c>
      <c r="P237" s="3">
        <v>5.0000000000000003E-10</v>
      </c>
      <c r="Q237" s="3"/>
      <c r="R237">
        <f>'Init cond'!E237*V237</f>
        <v>27469.460601546376</v>
      </c>
      <c r="S237">
        <f>'Init cond'!F237*V237</f>
        <v>3746.0818235455099</v>
      </c>
      <c r="T237" s="44">
        <f>'Init cond'!H237*V237</f>
        <v>127960.84432906509</v>
      </c>
      <c r="U237" s="44">
        <f>'Init cond'!I237*V237</f>
        <v>10156.801237960144</v>
      </c>
      <c r="V237" s="25">
        <f>FORECAST(A237,INDEX(Z$3:Z$100,MATCH(A237,X$3:X$100,1)):INDEX(Z$3:Z$100,MATCH(A237,X$3:X$100,1)+1),INDEX(X$3:X$100,MATCH(A237,X$3:X$100,1)):INDEX(X$3:X$100,MATCH(A237,X$3:X$100,1)+1))/1000000</f>
        <v>1148.644468</v>
      </c>
    </row>
    <row r="238" spans="1:22" x14ac:dyDescent="0.35">
      <c r="A238">
        <v>236</v>
      </c>
      <c r="B238" s="15">
        <f t="shared" si="31"/>
        <v>-236</v>
      </c>
      <c r="C238" s="15">
        <v>0</v>
      </c>
      <c r="D238" s="15">
        <v>0</v>
      </c>
      <c r="E238" s="9">
        <f t="shared" si="27"/>
        <v>23.980786939972472</v>
      </c>
      <c r="F238" s="9">
        <f t="shared" si="28"/>
        <v>2.8505431639430294</v>
      </c>
      <c r="G238" s="3">
        <v>1.0000000000000001E-30</v>
      </c>
      <c r="H238" s="9">
        <f t="shared" si="29"/>
        <v>111.42708238165481</v>
      </c>
      <c r="I238" s="9">
        <f t="shared" si="30"/>
        <v>8.8616346763955178</v>
      </c>
      <c r="J238" s="9">
        <v>1</v>
      </c>
      <c r="K238" s="3">
        <v>0</v>
      </c>
      <c r="L238" s="3">
        <v>0</v>
      </c>
      <c r="M238" s="3">
        <v>0</v>
      </c>
      <c r="N238" s="3">
        <v>0</v>
      </c>
      <c r="O238" s="3">
        <v>3.0000000000000001E-6</v>
      </c>
      <c r="P238" s="3">
        <v>5.0000000000000003E-10</v>
      </c>
      <c r="Q238" s="3"/>
      <c r="R238">
        <f>'Init cond'!E238*V238</f>
        <v>27386.738507413964</v>
      </c>
      <c r="S238">
        <f>'Init cond'!F238*V238</f>
        <v>3736.1279512715118</v>
      </c>
      <c r="T238" s="44">
        <f>'Init cond'!H238*V238</f>
        <v>127565.70990253652</v>
      </c>
      <c r="U238" s="44">
        <f>'Init cond'!I238*V238</f>
        <v>10125.050214502071</v>
      </c>
      <c r="V238" s="25">
        <f>FORECAST(A238,INDEX(Z$3:Z$100,MATCH(A238,X$3:X$100,1)):INDEX(Z$3:Z$100,MATCH(A238,X$3:X$100,1)+1),INDEX(X$3:X$100,MATCH(A238,X$3:X$100,1)):INDEX(X$3:X$100,MATCH(A238,X$3:X$100,1)+1))/1000000</f>
        <v>1145.103128</v>
      </c>
    </row>
    <row r="239" spans="1:22" x14ac:dyDescent="0.35">
      <c r="A239">
        <v>237</v>
      </c>
      <c r="B239" s="15">
        <f t="shared" si="31"/>
        <v>-237</v>
      </c>
      <c r="C239" s="15">
        <v>0</v>
      </c>
      <c r="D239" s="15">
        <v>0</v>
      </c>
      <c r="E239" s="9">
        <f t="shared" si="27"/>
        <v>23.980786939972472</v>
      </c>
      <c r="F239" s="9">
        <f t="shared" si="28"/>
        <v>2.8505431639430294</v>
      </c>
      <c r="G239" s="3">
        <v>1.0000000000000001E-30</v>
      </c>
      <c r="H239" s="9">
        <f t="shared" si="29"/>
        <v>111.42708238165481</v>
      </c>
      <c r="I239" s="9">
        <f t="shared" si="30"/>
        <v>8.8616346763955178</v>
      </c>
      <c r="J239" s="9">
        <v>1</v>
      </c>
      <c r="K239" s="3">
        <v>0</v>
      </c>
      <c r="L239" s="3">
        <v>0</v>
      </c>
      <c r="M239" s="3">
        <v>0</v>
      </c>
      <c r="N239" s="3">
        <v>0</v>
      </c>
      <c r="O239" s="3">
        <v>3.0000000000000001E-6</v>
      </c>
      <c r="P239" s="3">
        <v>5.0000000000000003E-10</v>
      </c>
      <c r="Q239" s="3"/>
      <c r="R239">
        <f>'Init cond'!E239*V239</f>
        <v>27305.563523490138</v>
      </c>
      <c r="S239">
        <f>'Init cond'!F239*V239</f>
        <v>3726.0359684545197</v>
      </c>
      <c r="T239" s="44">
        <f>'Init cond'!H239*V239</f>
        <v>127170.57933213371</v>
      </c>
      <c r="U239" s="44">
        <f>'Init cond'!I239*V239</f>
        <v>10093.301893935899</v>
      </c>
      <c r="V239" s="25">
        <f>FORECAST(A239,INDEX(Z$3:Z$100,MATCH(A239,X$3:X$100,1)):INDEX(Z$3:Z$100,MATCH(A239,X$3:X$100,1)+1),INDEX(X$3:X$100,MATCH(A239,X$3:X$100,1)):INDEX(X$3:X$100,MATCH(A239,X$3:X$100,1)+1))/1000000</f>
        <v>1141.561788</v>
      </c>
    </row>
    <row r="240" spans="1:22" x14ac:dyDescent="0.35">
      <c r="A240">
        <v>238</v>
      </c>
      <c r="B240" s="15">
        <f t="shared" si="31"/>
        <v>-238</v>
      </c>
      <c r="C240" s="15">
        <v>0</v>
      </c>
      <c r="D240" s="15">
        <v>0</v>
      </c>
      <c r="E240" s="9">
        <f t="shared" si="27"/>
        <v>23.980786939972472</v>
      </c>
      <c r="F240" s="9">
        <f t="shared" si="28"/>
        <v>2.8505431639430294</v>
      </c>
      <c r="G240" s="3">
        <v>1.0000000000000001E-30</v>
      </c>
      <c r="H240" s="9">
        <f t="shared" si="29"/>
        <v>111.42708238165481</v>
      </c>
      <c r="I240" s="9">
        <f t="shared" si="30"/>
        <v>8.8616346763955178</v>
      </c>
      <c r="J240" s="9">
        <v>1</v>
      </c>
      <c r="K240" s="3">
        <v>0</v>
      </c>
      <c r="L240" s="3">
        <v>0</v>
      </c>
      <c r="M240" s="3">
        <v>0</v>
      </c>
      <c r="N240" s="3">
        <v>0</v>
      </c>
      <c r="O240" s="3">
        <v>3.0000000000000001E-6</v>
      </c>
      <c r="P240" s="3">
        <v>5.0000000000000003E-10</v>
      </c>
      <c r="Q240" s="3"/>
      <c r="R240">
        <f>'Init cond'!E240*V240</f>
        <v>27222.815377989049</v>
      </c>
      <c r="S240">
        <f>'Init cond'!F240*V240</f>
        <v>3716.145048504889</v>
      </c>
      <c r="T240" s="44">
        <f>'Init cond'!H240*V240</f>
        <v>126775.40716777819</v>
      </c>
      <c r="U240" s="44">
        <f>'Init cond'!I240*V240</f>
        <v>10061.585021038356</v>
      </c>
      <c r="V240" s="25">
        <f>FORECAST(A240,INDEX(Z$3:Z$100,MATCH(A240,X$3:X$100,1)):INDEX(Z$3:Z$100,MATCH(A240,X$3:X$100,1)+1),INDEX(X$3:X$100,MATCH(A240,X$3:X$100,1)):INDEX(X$3:X$100,MATCH(A240,X$3:X$100,1)+1))/1000000</f>
        <v>1138.020448</v>
      </c>
    </row>
    <row r="241" spans="1:22" x14ac:dyDescent="0.35">
      <c r="A241">
        <v>239</v>
      </c>
      <c r="B241" s="15">
        <f t="shared" si="31"/>
        <v>-239</v>
      </c>
      <c r="C241" s="15">
        <v>0</v>
      </c>
      <c r="D241" s="15">
        <v>0</v>
      </c>
      <c r="E241" s="9">
        <f t="shared" si="27"/>
        <v>23.980786939972472</v>
      </c>
      <c r="F241" s="9">
        <f t="shared" si="28"/>
        <v>2.8505431639430294</v>
      </c>
      <c r="G241" s="3">
        <v>1.0000000000000001E-30</v>
      </c>
      <c r="H241" s="9">
        <f t="shared" si="29"/>
        <v>111.42708238165481</v>
      </c>
      <c r="I241" s="9">
        <f t="shared" si="30"/>
        <v>8.8616346763955178</v>
      </c>
      <c r="J241" s="9">
        <v>1</v>
      </c>
      <c r="K241" s="3">
        <v>0</v>
      </c>
      <c r="L241" s="3">
        <v>0</v>
      </c>
      <c r="M241" s="3">
        <v>0</v>
      </c>
      <c r="N241" s="3">
        <v>0</v>
      </c>
      <c r="O241" s="3">
        <v>3.0000000000000001E-6</v>
      </c>
      <c r="P241" s="3">
        <v>5.0000000000000003E-10</v>
      </c>
      <c r="Q241" s="3"/>
      <c r="R241">
        <f>'Init cond'!E241*V241</f>
        <v>27142.294752486301</v>
      </c>
      <c r="S241">
        <f>'Init cond'!F241*V241</f>
        <v>3705.6809707910056</v>
      </c>
      <c r="T241" s="44">
        <f>'Init cond'!H241*V241</f>
        <v>126379.17438925723</v>
      </c>
      <c r="U241" s="44">
        <f>'Init cond'!I241*V241</f>
        <v>10030.544072330995</v>
      </c>
      <c r="V241" s="25">
        <f>FORECAST(A241,INDEX(Z$3:Z$100,MATCH(A241,X$3:X$100,1)):INDEX(Z$3:Z$100,MATCH(A241,X$3:X$100,1)+1),INDEX(X$3:X$100,MATCH(A241,X$3:X$100,1)):INDEX(X$3:X$100,MATCH(A241,X$3:X$100,1)+1))/1000000</f>
        <v>1134.479108</v>
      </c>
    </row>
    <row r="242" spans="1:22" x14ac:dyDescent="0.35">
      <c r="A242">
        <v>240</v>
      </c>
      <c r="B242" s="15">
        <f t="shared" si="31"/>
        <v>-240</v>
      </c>
      <c r="C242" s="15">
        <v>0</v>
      </c>
      <c r="D242" s="15">
        <v>0</v>
      </c>
      <c r="E242" s="9">
        <f t="shared" si="27"/>
        <v>23.980786939972472</v>
      </c>
      <c r="F242" s="9">
        <f t="shared" si="28"/>
        <v>2.8505431639430294</v>
      </c>
      <c r="G242" s="3">
        <v>1.0000000000000001E-30</v>
      </c>
      <c r="H242" s="9">
        <f t="shared" si="29"/>
        <v>111.42708238165481</v>
      </c>
      <c r="I242" s="9">
        <f t="shared" si="30"/>
        <v>8.8616346763955178</v>
      </c>
      <c r="J242" s="9">
        <v>1</v>
      </c>
      <c r="K242" s="3">
        <v>0</v>
      </c>
      <c r="L242" s="3">
        <v>0</v>
      </c>
      <c r="M242" s="3">
        <v>0</v>
      </c>
      <c r="N242" s="3">
        <v>0</v>
      </c>
      <c r="O242" s="3">
        <v>3.0000000000000001E-6</v>
      </c>
      <c r="P242" s="3">
        <v>5.0000000000000003E-10</v>
      </c>
      <c r="Q242" s="3"/>
      <c r="R242">
        <f>'Init cond'!E242*V242</f>
        <v>27060.361196977672</v>
      </c>
      <c r="S242">
        <f>'Init cond'!F242*V242</f>
        <v>3695.6416728085674</v>
      </c>
      <c r="T242" s="44">
        <f>'Init cond'!H242*V242</f>
        <v>125982.95239710208</v>
      </c>
      <c r="U242" s="44">
        <f>'Init cond'!I242*V242</f>
        <v>9999.5014435043486</v>
      </c>
      <c r="V242" s="25">
        <f>FORECAST(A242,INDEX(Z$3:Z$100,MATCH(A242,X$3:X$100,1)):INDEX(Z$3:Z$100,MATCH(A242,X$3:X$100,1)+1),INDEX(X$3:X$100,MATCH(A242,X$3:X$100,1)):INDEX(X$3:X$100,MATCH(A242,X$3:X$100,1)+1))/1000000</f>
        <v>1130.937768</v>
      </c>
    </row>
    <row r="243" spans="1:22" x14ac:dyDescent="0.35">
      <c r="A243">
        <v>241</v>
      </c>
      <c r="B243" s="15">
        <f t="shared" si="31"/>
        <v>-241</v>
      </c>
      <c r="C243" s="15">
        <v>0</v>
      </c>
      <c r="D243" s="15">
        <v>0</v>
      </c>
      <c r="E243" s="9">
        <f t="shared" si="27"/>
        <v>23.980786939972472</v>
      </c>
      <c r="F243" s="9">
        <f t="shared" si="28"/>
        <v>2.8505431639430294</v>
      </c>
      <c r="G243" s="3">
        <v>1.0000000000000001E-30</v>
      </c>
      <c r="H243" s="9">
        <f t="shared" si="29"/>
        <v>111.42708238165481</v>
      </c>
      <c r="I243" s="9">
        <f t="shared" si="30"/>
        <v>8.8616346763955178</v>
      </c>
      <c r="J243" s="9">
        <v>1</v>
      </c>
      <c r="K243" s="3">
        <v>0</v>
      </c>
      <c r="L243" s="3">
        <v>0</v>
      </c>
      <c r="M243" s="3">
        <v>0</v>
      </c>
      <c r="N243" s="3">
        <v>0</v>
      </c>
      <c r="O243" s="3">
        <v>3.0000000000000001E-6</v>
      </c>
      <c r="P243" s="3">
        <v>5.0000000000000003E-10</v>
      </c>
      <c r="Q243" s="3"/>
      <c r="R243">
        <f>'Init cond'!E243*V243</f>
        <v>26977.980316012814</v>
      </c>
      <c r="S243">
        <f>'Init cond'!F243*V243</f>
        <v>3686.0073103680952</v>
      </c>
      <c r="T243" s="44">
        <f>'Init cond'!H243*V243</f>
        <v>125582.3772777292</v>
      </c>
      <c r="U243" s="44">
        <f>'Init cond'!I243*V243</f>
        <v>9968.1107485857901</v>
      </c>
      <c r="V243" s="25">
        <f>FORECAST(A243,INDEX(Z$3:Z$100,MATCH(A243,X$3:X$100,1)):INDEX(Z$3:Z$100,MATCH(A243,X$3:X$100,1)+1),INDEX(X$3:X$100,MATCH(A243,X$3:X$100,1)):INDEX(X$3:X$100,MATCH(A243,X$3:X$100,1)+1))/1000000</f>
        <v>1127.3572529999999</v>
      </c>
    </row>
    <row r="244" spans="1:22" x14ac:dyDescent="0.35">
      <c r="A244">
        <v>242</v>
      </c>
      <c r="B244" s="15">
        <f t="shared" si="31"/>
        <v>-242</v>
      </c>
      <c r="C244" s="15">
        <v>0</v>
      </c>
      <c r="D244" s="15">
        <v>0</v>
      </c>
      <c r="E244" s="9">
        <f t="shared" si="27"/>
        <v>23.980786939972472</v>
      </c>
      <c r="F244" s="9">
        <f t="shared" si="28"/>
        <v>2.8505431639430294</v>
      </c>
      <c r="G244" s="3">
        <v>1.0000000000000001E-30</v>
      </c>
      <c r="H244" s="9">
        <f t="shared" si="29"/>
        <v>111.42708238165481</v>
      </c>
      <c r="I244" s="9">
        <f t="shared" si="30"/>
        <v>8.8616346763955178</v>
      </c>
      <c r="J244" s="9">
        <v>1</v>
      </c>
      <c r="K244" s="3">
        <v>0</v>
      </c>
      <c r="L244" s="3">
        <v>0</v>
      </c>
      <c r="M244" s="3">
        <v>0</v>
      </c>
      <c r="N244" s="3">
        <v>0</v>
      </c>
      <c r="O244" s="3">
        <v>3.0000000000000001E-6</v>
      </c>
      <c r="P244" s="3">
        <v>5.0000000000000003E-10</v>
      </c>
      <c r="Q244" s="3"/>
      <c r="R244">
        <f>'Init cond'!E244*V244</f>
        <v>26895.480849173928</v>
      </c>
      <c r="S244">
        <f>'Init cond'!F244*V244</f>
        <v>3677.0724009984669</v>
      </c>
      <c r="T244" s="44">
        <f>'Init cond'!H244*V244</f>
        <v>125181.81306404306</v>
      </c>
      <c r="U244" s="44">
        <f>'Init cond'!I244*V244</f>
        <v>9936.7183549621423</v>
      </c>
      <c r="V244" s="25">
        <f>FORECAST(A244,INDEX(Z$3:Z$100,MATCH(A244,X$3:X$100,1)):INDEX(Z$3:Z$100,MATCH(A244,X$3:X$100,1)+1),INDEX(X$3:X$100,MATCH(A244,X$3:X$100,1)):INDEX(X$3:X$100,MATCH(A244,X$3:X$100,1)+1))/1000000</f>
        <v>1123.776738</v>
      </c>
    </row>
    <row r="245" spans="1:22" x14ac:dyDescent="0.35">
      <c r="A245">
        <v>243</v>
      </c>
      <c r="B245" s="15">
        <f t="shared" si="31"/>
        <v>-243</v>
      </c>
      <c r="C245" s="15">
        <v>0</v>
      </c>
      <c r="D245" s="15">
        <v>0</v>
      </c>
      <c r="E245" s="9">
        <f t="shared" si="27"/>
        <v>23.980786939972472</v>
      </c>
      <c r="F245" s="9">
        <f t="shared" si="28"/>
        <v>2.8505431639430294</v>
      </c>
      <c r="G245" s="3">
        <v>1.0000000000000001E-30</v>
      </c>
      <c r="H245" s="9">
        <f t="shared" si="29"/>
        <v>111.42708238165481</v>
      </c>
      <c r="I245" s="9">
        <f t="shared" si="30"/>
        <v>8.8616346763955178</v>
      </c>
      <c r="J245" s="9">
        <v>1</v>
      </c>
      <c r="K245" s="3">
        <v>0</v>
      </c>
      <c r="L245" s="3">
        <v>0</v>
      </c>
      <c r="M245" s="3">
        <v>0</v>
      </c>
      <c r="N245" s="3">
        <v>0</v>
      </c>
      <c r="O245" s="3">
        <v>3.0000000000000001E-6</v>
      </c>
      <c r="P245" s="3">
        <v>5.0000000000000003E-10</v>
      </c>
      <c r="Q245" s="3"/>
      <c r="R245">
        <f>'Init cond'!E245*V245</f>
        <v>26813.720064118759</v>
      </c>
      <c r="S245">
        <f>'Init cond'!F245*V245</f>
        <v>3667.3570706622895</v>
      </c>
      <c r="T245" s="44">
        <f>'Init cond'!H245*V245</f>
        <v>124781.2597560436</v>
      </c>
      <c r="U245" s="44">
        <f>'Init cond'!I245*V245</f>
        <v>9905.324262633394</v>
      </c>
      <c r="V245" s="25">
        <f>FORECAST(A245,INDEX(Z$3:Z$100,MATCH(A245,X$3:X$100,1)):INDEX(Z$3:Z$100,MATCH(A245,X$3:X$100,1)+1),INDEX(X$3:X$100,MATCH(A245,X$3:X$100,1)):INDEX(X$3:X$100,MATCH(A245,X$3:X$100,1)+1))/1000000</f>
        <v>1120.1962229999999</v>
      </c>
    </row>
    <row r="246" spans="1:22" x14ac:dyDescent="0.35">
      <c r="A246">
        <v>244</v>
      </c>
      <c r="B246" s="15">
        <f t="shared" si="31"/>
        <v>-244</v>
      </c>
      <c r="C246" s="15">
        <v>0</v>
      </c>
      <c r="D246" s="15">
        <v>0</v>
      </c>
      <c r="E246" s="9">
        <f t="shared" si="27"/>
        <v>23.980786939972472</v>
      </c>
      <c r="F246" s="9">
        <f t="shared" si="28"/>
        <v>2.8505431639430294</v>
      </c>
      <c r="G246" s="3">
        <v>1.0000000000000001E-30</v>
      </c>
      <c r="H246" s="9">
        <f t="shared" si="29"/>
        <v>111.42708238165481</v>
      </c>
      <c r="I246" s="9">
        <f t="shared" si="30"/>
        <v>8.8616346763955178</v>
      </c>
      <c r="J246" s="9">
        <v>1</v>
      </c>
      <c r="K246" s="3">
        <v>0</v>
      </c>
      <c r="L246" s="3">
        <v>0</v>
      </c>
      <c r="M246" s="3">
        <v>0</v>
      </c>
      <c r="N246" s="3">
        <v>0</v>
      </c>
      <c r="O246" s="3">
        <v>3.0000000000000001E-6</v>
      </c>
      <c r="P246" s="3">
        <v>5.0000000000000003E-10</v>
      </c>
      <c r="Q246" s="3"/>
      <c r="R246">
        <f>'Init cond'!E246*V246</f>
        <v>26733.117676975085</v>
      </c>
      <c r="S246">
        <f>'Init cond'!F246*V246</f>
        <v>3659.6091891322158</v>
      </c>
      <c r="T246" s="44">
        <f>'Init cond'!H246*V246</f>
        <v>124380.71735373088</v>
      </c>
      <c r="U246" s="44">
        <f>'Init cond'!I246*V246</f>
        <v>9873.9284715995509</v>
      </c>
      <c r="V246" s="25">
        <f>FORECAST(A246,INDEX(Z$3:Z$100,MATCH(A246,X$3:X$100,1)):INDEX(Z$3:Z$100,MATCH(A246,X$3:X$100,1)+1),INDEX(X$3:X$100,MATCH(A246,X$3:X$100,1)):INDEX(X$3:X$100,MATCH(A246,X$3:X$100,1)+1))/1000000</f>
        <v>1116.615708</v>
      </c>
    </row>
    <row r="247" spans="1:22" x14ac:dyDescent="0.35">
      <c r="A247">
        <v>245</v>
      </c>
      <c r="B247" s="15">
        <f t="shared" si="31"/>
        <v>-245</v>
      </c>
      <c r="C247" s="15">
        <v>0</v>
      </c>
      <c r="D247" s="15">
        <v>0</v>
      </c>
      <c r="E247" s="9">
        <f t="shared" si="27"/>
        <v>23.980786939972472</v>
      </c>
      <c r="F247" s="9">
        <f t="shared" si="28"/>
        <v>2.8505431639430294</v>
      </c>
      <c r="G247" s="3">
        <v>1.0000000000000001E-30</v>
      </c>
      <c r="H247" s="9">
        <f t="shared" si="29"/>
        <v>111.42708238165481</v>
      </c>
      <c r="I247" s="9">
        <f t="shared" si="30"/>
        <v>8.8616346763955178</v>
      </c>
      <c r="J247" s="9">
        <v>1</v>
      </c>
      <c r="K247" s="3">
        <v>0</v>
      </c>
      <c r="L247" s="3">
        <v>0</v>
      </c>
      <c r="M247" s="3">
        <v>0</v>
      </c>
      <c r="N247" s="3">
        <v>0</v>
      </c>
      <c r="O247" s="3">
        <v>3.0000000000000001E-6</v>
      </c>
      <c r="P247" s="3">
        <v>5.0000000000000003E-10</v>
      </c>
      <c r="Q247" s="3"/>
      <c r="R247">
        <f>'Init cond'!E247*V247</f>
        <v>26653.004498658029</v>
      </c>
      <c r="S247">
        <f>'Init cond'!F247*V247</f>
        <v>3652.6486952755795</v>
      </c>
      <c r="T247" s="44">
        <f>'Init cond'!H247*V247</f>
        <v>123980.18585710487</v>
      </c>
      <c r="U247" s="44">
        <f>'Init cond'!I247*V247</f>
        <v>9842.5309818606111</v>
      </c>
      <c r="V247" s="25">
        <f>FORECAST(A247,INDEX(Z$3:Z$100,MATCH(A247,X$3:X$100,1)):INDEX(Z$3:Z$100,MATCH(A247,X$3:X$100,1)+1),INDEX(X$3:X$100,MATCH(A247,X$3:X$100,1)):INDEX(X$3:X$100,MATCH(A247,X$3:X$100,1)+1))/1000000</f>
        <v>1113.0351929999999</v>
      </c>
    </row>
    <row r="248" spans="1:22" x14ac:dyDescent="0.35">
      <c r="A248">
        <v>246</v>
      </c>
      <c r="B248" s="15">
        <f t="shared" si="31"/>
        <v>-246</v>
      </c>
      <c r="C248" s="15">
        <v>0</v>
      </c>
      <c r="D248" s="15">
        <v>0</v>
      </c>
      <c r="E248" s="9">
        <f t="shared" si="27"/>
        <v>23.980786939972472</v>
      </c>
      <c r="F248" s="9">
        <f t="shared" si="28"/>
        <v>2.8505431639430294</v>
      </c>
      <c r="G248" s="3">
        <v>1.0000000000000001E-30</v>
      </c>
      <c r="H248" s="9">
        <f t="shared" si="29"/>
        <v>111.42708238165481</v>
      </c>
      <c r="I248" s="9">
        <f t="shared" si="30"/>
        <v>8.8616346763955178</v>
      </c>
      <c r="J248" s="9">
        <v>1</v>
      </c>
      <c r="K248" s="3">
        <v>0</v>
      </c>
      <c r="L248" s="3">
        <v>0</v>
      </c>
      <c r="M248" s="3">
        <v>0</v>
      </c>
      <c r="N248" s="3">
        <v>0</v>
      </c>
      <c r="O248" s="3">
        <v>3.0000000000000001E-6</v>
      </c>
      <c r="P248" s="3">
        <v>5.0000000000000003E-10</v>
      </c>
      <c r="Q248" s="3"/>
      <c r="R248">
        <f>'Init cond'!E248*V248</f>
        <v>26572.201032627203</v>
      </c>
      <c r="S248">
        <f>'Init cond'!F248*V248</f>
        <v>3646.1537900326543</v>
      </c>
      <c r="T248" s="44">
        <f>'Init cond'!H248*V248</f>
        <v>123573.67205961107</v>
      </c>
      <c r="U248" s="44">
        <f>'Init cond'!I248*V248</f>
        <v>9810.3600405308061</v>
      </c>
      <c r="V248" s="25">
        <f>FORECAST(A248,INDEX(Z$3:Z$100,MATCH(A248,X$3:X$100,1)):INDEX(Z$3:Z$100,MATCH(A248,X$3:X$100,1)+1),INDEX(X$3:X$100,MATCH(A248,X$3:X$100,1)):INDEX(X$3:X$100,MATCH(A248,X$3:X$100,1)+1))/1000000</f>
        <v>1109.3895745999998</v>
      </c>
    </row>
    <row r="249" spans="1:22" x14ac:dyDescent="0.35">
      <c r="A249">
        <v>247</v>
      </c>
      <c r="B249" s="15">
        <f t="shared" si="31"/>
        <v>-247</v>
      </c>
      <c r="C249" s="15">
        <v>0</v>
      </c>
      <c r="D249" s="15">
        <v>0</v>
      </c>
      <c r="E249" s="9">
        <f t="shared" si="27"/>
        <v>23.980786939972472</v>
      </c>
      <c r="F249" s="9">
        <f t="shared" si="28"/>
        <v>2.8505431639430294</v>
      </c>
      <c r="G249" s="3">
        <v>1.0000000000000001E-30</v>
      </c>
      <c r="H249" s="9">
        <f t="shared" si="29"/>
        <v>111.42708238165481</v>
      </c>
      <c r="I249" s="9">
        <f t="shared" si="30"/>
        <v>8.8616346763955178</v>
      </c>
      <c r="J249" s="9">
        <v>1</v>
      </c>
      <c r="K249" s="3">
        <v>0</v>
      </c>
      <c r="L249" s="3">
        <v>0</v>
      </c>
      <c r="M249" s="3">
        <v>0</v>
      </c>
      <c r="N249" s="3">
        <v>0</v>
      </c>
      <c r="O249" s="3">
        <v>3.0000000000000001E-6</v>
      </c>
      <c r="P249" s="3">
        <v>5.0000000000000003E-10</v>
      </c>
      <c r="Q249" s="3"/>
      <c r="R249">
        <f>'Init cond'!E249*V249</f>
        <v>26492.57114012575</v>
      </c>
      <c r="S249">
        <f>'Init cond'!F249*V249</f>
        <v>3640.1641275190618</v>
      </c>
      <c r="T249" s="44">
        <f>'Init cond'!H249*V249</f>
        <v>123167.5906767222</v>
      </c>
      <c r="U249" s="44">
        <f>'Init cond'!I249*V249</f>
        <v>9778.1217449011783</v>
      </c>
      <c r="V249" s="25">
        <f>FORECAST(A249,INDEX(Z$3:Z$100,MATCH(A249,X$3:X$100,1)):INDEX(Z$3:Z$100,MATCH(A249,X$3:X$100,1)+1),INDEX(X$3:X$100,MATCH(A249,X$3:X$100,1)):INDEX(X$3:X$100,MATCH(A249,X$3:X$100,1)+1))/1000000</f>
        <v>1105.7439562</v>
      </c>
    </row>
    <row r="250" spans="1:22" x14ac:dyDescent="0.35">
      <c r="A250">
        <v>248</v>
      </c>
      <c r="B250" s="15">
        <f t="shared" si="31"/>
        <v>-248</v>
      </c>
      <c r="C250" s="15">
        <v>0</v>
      </c>
      <c r="D250" s="15">
        <v>0</v>
      </c>
      <c r="E250" s="9">
        <f t="shared" si="27"/>
        <v>23.980786939972472</v>
      </c>
      <c r="F250" s="9">
        <f t="shared" si="28"/>
        <v>2.8505431639430294</v>
      </c>
      <c r="G250" s="3">
        <v>1.0000000000000001E-30</v>
      </c>
      <c r="H250" s="9">
        <f t="shared" si="29"/>
        <v>111.42708238165481</v>
      </c>
      <c r="I250" s="9">
        <f t="shared" si="30"/>
        <v>8.8616346763955178</v>
      </c>
      <c r="J250" s="9">
        <v>1</v>
      </c>
      <c r="K250" s="3">
        <v>0</v>
      </c>
      <c r="L250" s="3">
        <v>0</v>
      </c>
      <c r="M250" s="3">
        <v>0</v>
      </c>
      <c r="N250" s="3">
        <v>0</v>
      </c>
      <c r="O250" s="3">
        <v>3.0000000000000001E-6</v>
      </c>
      <c r="P250" s="3">
        <v>5.0000000000000003E-10</v>
      </c>
      <c r="Q250" s="3"/>
      <c r="R250">
        <f>'Init cond'!E250*V250</f>
        <v>26410.461083538266</v>
      </c>
      <c r="S250">
        <f>'Init cond'!F250*V250</f>
        <v>3638.9574351398087</v>
      </c>
      <c r="T250" s="44">
        <f>'Init cond'!H250*V250</f>
        <v>122761.50929383333</v>
      </c>
      <c r="U250" s="44">
        <f>'Init cond'!I250*V250</f>
        <v>9745.8834492715487</v>
      </c>
      <c r="V250" s="25">
        <f>FORECAST(A250,INDEX(Z$3:Z$100,MATCH(A250,X$3:X$100,1)):INDEX(Z$3:Z$100,MATCH(A250,X$3:X$100,1)+1),INDEX(X$3:X$100,MATCH(A250,X$3:X$100,1)):INDEX(X$3:X$100,MATCH(A250,X$3:X$100,1)+1))/1000000</f>
        <v>1102.0983378000001</v>
      </c>
    </row>
    <row r="251" spans="1:22" x14ac:dyDescent="0.35">
      <c r="A251">
        <v>249</v>
      </c>
      <c r="B251" s="15">
        <f t="shared" si="31"/>
        <v>-249</v>
      </c>
      <c r="C251" s="15">
        <v>0</v>
      </c>
      <c r="D251" s="15">
        <v>0</v>
      </c>
      <c r="E251" s="9">
        <f t="shared" si="27"/>
        <v>23.980786939972472</v>
      </c>
      <c r="F251" s="9">
        <f t="shared" si="28"/>
        <v>2.8505431639430294</v>
      </c>
      <c r="G251" s="3">
        <v>1.0000000000000001E-30</v>
      </c>
      <c r="H251" s="9">
        <f t="shared" si="29"/>
        <v>111.42708238165481</v>
      </c>
      <c r="I251" s="9">
        <f t="shared" si="30"/>
        <v>8.8616346763955178</v>
      </c>
      <c r="J251" s="9">
        <v>1</v>
      </c>
      <c r="K251" s="3">
        <v>0</v>
      </c>
      <c r="L251" s="3">
        <v>0</v>
      </c>
      <c r="M251" s="3">
        <v>0</v>
      </c>
      <c r="N251" s="3">
        <v>0</v>
      </c>
      <c r="O251" s="3">
        <v>3.0000000000000001E-6</v>
      </c>
      <c r="P251" s="3">
        <v>5.0000000000000003E-10</v>
      </c>
      <c r="Q251" s="3"/>
      <c r="R251">
        <f>'Init cond'!E251*V251</f>
        <v>26332.638680770135</v>
      </c>
      <c r="S251">
        <f>'Init cond'!F251*V251</f>
        <v>3639.1153305335765</v>
      </c>
      <c r="T251" s="44">
        <f>'Init cond'!H251*V251</f>
        <v>122355.42791094445</v>
      </c>
      <c r="U251" s="44">
        <f>'Init cond'!I251*V251</f>
        <v>9713.6451536419208</v>
      </c>
      <c r="V251" s="25">
        <f>FORECAST(A251,INDEX(Z$3:Z$100,MATCH(A251,X$3:X$100,1)):INDEX(Z$3:Z$100,MATCH(A251,X$3:X$100,1)+1),INDEX(X$3:X$100,MATCH(A251,X$3:X$100,1)):INDEX(X$3:X$100,MATCH(A251,X$3:X$100,1)+1))/1000000</f>
        <v>1098.4527194000002</v>
      </c>
    </row>
    <row r="252" spans="1:22" x14ac:dyDescent="0.35">
      <c r="A252">
        <v>250</v>
      </c>
      <c r="B252" s="15">
        <f t="shared" si="31"/>
        <v>-250</v>
      </c>
      <c r="C252" s="15">
        <v>0</v>
      </c>
      <c r="D252" s="15">
        <v>0</v>
      </c>
      <c r="E252" s="9">
        <f t="shared" si="27"/>
        <v>23.980786939972472</v>
      </c>
      <c r="F252" s="9">
        <f t="shared" si="28"/>
        <v>2.8505431639430294</v>
      </c>
      <c r="G252" s="3">
        <v>1.0000000000000001E-30</v>
      </c>
      <c r="H252" s="9">
        <f t="shared" si="29"/>
        <v>111.42708238165481</v>
      </c>
      <c r="I252" s="9">
        <f t="shared" si="30"/>
        <v>8.8616346763955178</v>
      </c>
      <c r="J252" s="9">
        <v>1</v>
      </c>
      <c r="K252" s="3">
        <v>0</v>
      </c>
      <c r="L252" s="3">
        <v>0</v>
      </c>
      <c r="M252" s="3">
        <v>0</v>
      </c>
      <c r="N252" s="3">
        <v>0</v>
      </c>
      <c r="O252" s="3">
        <v>3.0000000000000001E-6</v>
      </c>
      <c r="P252" s="3">
        <v>5.0000000000000003E-10</v>
      </c>
      <c r="Q252" s="3"/>
      <c r="R252">
        <f>'Init cond'!E252*V252</f>
        <v>26263.794919040422</v>
      </c>
      <c r="S252">
        <f>'Init cond'!F252*V252</f>
        <v>3641.316382883851</v>
      </c>
      <c r="T252" s="44">
        <f>'Init cond'!H252*V252</f>
        <v>121949.34652805555</v>
      </c>
      <c r="U252" s="44">
        <f>'Init cond'!I252*V252</f>
        <v>9681.4068580122912</v>
      </c>
      <c r="V252" s="25">
        <f>FORECAST(A252,INDEX(Z$3:Z$100,MATCH(A252,X$3:X$100,1)):INDEX(Z$3:Z$100,MATCH(A252,X$3:X$100,1)+1),INDEX(X$3:X$100,MATCH(A252,X$3:X$100,1)):INDEX(X$3:X$100,MATCH(A252,X$3:X$100,1)+1))/1000000</f>
        <v>1094.8071010000001</v>
      </c>
    </row>
    <row r="253" spans="1:22" x14ac:dyDescent="0.35">
      <c r="A253">
        <v>251</v>
      </c>
      <c r="B253" s="15">
        <f t="shared" si="31"/>
        <v>-251</v>
      </c>
      <c r="C253" s="15">
        <v>0</v>
      </c>
      <c r="D253" s="15">
        <v>0</v>
      </c>
      <c r="E253" s="9">
        <f t="shared" si="27"/>
        <v>23.980786939972472</v>
      </c>
      <c r="F253" s="9">
        <f t="shared" si="28"/>
        <v>2.8505431639430294</v>
      </c>
      <c r="G253" s="3">
        <v>1.0000000000000001E-30</v>
      </c>
      <c r="H253" s="9">
        <f t="shared" si="29"/>
        <v>111.42708238165481</v>
      </c>
      <c r="I253" s="9">
        <f t="shared" si="30"/>
        <v>8.8616346763955178</v>
      </c>
      <c r="J253" s="9">
        <v>1</v>
      </c>
      <c r="K253" s="3">
        <v>0</v>
      </c>
      <c r="L253" s="3">
        <v>0</v>
      </c>
      <c r="M253" s="3">
        <v>0</v>
      </c>
      <c r="N253" s="3">
        <v>0</v>
      </c>
      <c r="O253" s="3">
        <v>3.0000000000000001E-6</v>
      </c>
      <c r="P253" s="3">
        <v>5.0000000000000003E-10</v>
      </c>
      <c r="Q253" s="3"/>
      <c r="R253">
        <f>'Init cond'!E253*V253</f>
        <v>26191.966228712248</v>
      </c>
      <c r="S253">
        <f>'Init cond'!F253*V253</f>
        <v>3648.931759984529</v>
      </c>
      <c r="T253" s="44">
        <f>'Init cond'!H253*V253</f>
        <v>121534.68987482099</v>
      </c>
      <c r="U253" s="44">
        <f>'Init cond'!I253*V253</f>
        <v>9646.9453282587292</v>
      </c>
      <c r="V253" s="25">
        <f>FORECAST(A253,INDEX(Z$3:Z$100,MATCH(A253,X$3:X$100,1)):INDEX(Z$3:Z$100,MATCH(A253,X$3:X$100,1)+1),INDEX(X$3:X$100,MATCH(A253,X$3:X$100,1)):INDEX(X$3:X$100,MATCH(A253,X$3:X$100,1)+1))/1000000</f>
        <v>1091.1227566</v>
      </c>
    </row>
    <row r="254" spans="1:22" x14ac:dyDescent="0.35">
      <c r="A254">
        <v>252</v>
      </c>
      <c r="B254" s="15">
        <f t="shared" si="31"/>
        <v>-252</v>
      </c>
      <c r="C254" s="15">
        <v>0</v>
      </c>
      <c r="D254" s="15">
        <v>0</v>
      </c>
      <c r="E254" s="9">
        <f t="shared" si="27"/>
        <v>23.980786939972472</v>
      </c>
      <c r="F254" s="9">
        <f t="shared" si="28"/>
        <v>2.8505431639430294</v>
      </c>
      <c r="G254" s="3">
        <v>1.0000000000000001E-30</v>
      </c>
      <c r="H254" s="9">
        <f t="shared" si="29"/>
        <v>111.42708238165481</v>
      </c>
      <c r="I254" s="9">
        <f t="shared" si="30"/>
        <v>8.8616346763955178</v>
      </c>
      <c r="J254" s="9">
        <v>1</v>
      </c>
      <c r="K254" s="3">
        <v>0</v>
      </c>
      <c r="L254" s="3">
        <v>0</v>
      </c>
      <c r="M254" s="3">
        <v>0</v>
      </c>
      <c r="N254" s="3">
        <v>0</v>
      </c>
      <c r="O254" s="3">
        <v>3.0000000000000001E-6</v>
      </c>
      <c r="P254" s="3">
        <v>5.0000000000000003E-10</v>
      </c>
      <c r="Q254" s="3"/>
      <c r="R254">
        <f>'Init cond'!E254*V254</f>
        <v>26121.656699169809</v>
      </c>
      <c r="S254">
        <f>'Init cond'!F254*V254</f>
        <v>3674.3454187643106</v>
      </c>
      <c r="T254" s="44">
        <f>'Init cond'!H254*V254</f>
        <v>121117.13287461427</v>
      </c>
      <c r="U254" s="44">
        <f>'Init cond'!I254*V254</f>
        <v>9611.2037907552294</v>
      </c>
      <c r="V254" s="25">
        <f>FORECAST(A254,INDEX(Z$3:Z$100,MATCH(A254,X$3:X$100,1)):INDEX(Z$3:Z$100,MATCH(A254,X$3:X$100,1)+1),INDEX(X$3:X$100,MATCH(A254,X$3:X$100,1)):INDEX(X$3:X$100,MATCH(A254,X$3:X$100,1)+1))/1000000</f>
        <v>1087.4384122000001</v>
      </c>
    </row>
    <row r="255" spans="1:22" x14ac:dyDescent="0.35">
      <c r="A255">
        <v>253</v>
      </c>
      <c r="B255" s="15">
        <f t="shared" si="31"/>
        <v>-253</v>
      </c>
      <c r="C255" s="15">
        <v>0</v>
      </c>
      <c r="D255" s="15">
        <v>0</v>
      </c>
      <c r="E255" s="9">
        <f t="shared" si="27"/>
        <v>23.980786939972472</v>
      </c>
      <c r="F255" s="9">
        <f t="shared" si="28"/>
        <v>2.8505431639430294</v>
      </c>
      <c r="G255" s="3">
        <v>1.0000000000000001E-30</v>
      </c>
      <c r="H255" s="9">
        <f t="shared" si="29"/>
        <v>111.42708238165481</v>
      </c>
      <c r="I255" s="9">
        <f t="shared" si="30"/>
        <v>8.8616346763955178</v>
      </c>
      <c r="J255" s="9">
        <v>1</v>
      </c>
      <c r="K255" s="3">
        <v>0</v>
      </c>
      <c r="L255" s="3">
        <v>0</v>
      </c>
      <c r="M255" s="3">
        <v>0</v>
      </c>
      <c r="N255" s="3">
        <v>0</v>
      </c>
      <c r="O255" s="3">
        <v>3.0000000000000001E-6</v>
      </c>
      <c r="P255" s="3">
        <v>5.0000000000000003E-10</v>
      </c>
      <c r="Q255" s="3"/>
      <c r="R255">
        <f>'Init cond'!E255*V255</f>
        <v>26073.017364702628</v>
      </c>
      <c r="S255">
        <f>'Init cond'!F255*V255</f>
        <v>3721.3573055252837</v>
      </c>
      <c r="T255" s="44">
        <f>'Init cond'!H255*V255</f>
        <v>120699.62450279151</v>
      </c>
      <c r="U255" s="44">
        <f>'Init cond'!I255*V255</f>
        <v>9575.4837143765453</v>
      </c>
      <c r="V255" s="25">
        <f>FORECAST(A255,INDEX(Z$3:Z$100,MATCH(A255,X$3:X$100,1)):INDEX(Z$3:Z$100,MATCH(A255,X$3:X$100,1)+1),INDEX(X$3:X$100,MATCH(A255,X$3:X$100,1)):INDEX(X$3:X$100,MATCH(A255,X$3:X$100,1)+1))/1000000</f>
        <v>1083.7540678000003</v>
      </c>
    </row>
    <row r="256" spans="1:22" x14ac:dyDescent="0.35">
      <c r="A256">
        <v>254</v>
      </c>
      <c r="B256" s="15">
        <f t="shared" si="31"/>
        <v>-254</v>
      </c>
      <c r="C256" s="15">
        <v>0</v>
      </c>
      <c r="D256" s="15">
        <v>0</v>
      </c>
      <c r="E256" s="9">
        <f t="shared" si="27"/>
        <v>23.980786939972472</v>
      </c>
      <c r="F256" s="9">
        <f t="shared" si="28"/>
        <v>2.8505431639430294</v>
      </c>
      <c r="G256" s="3">
        <v>1.0000000000000001E-30</v>
      </c>
      <c r="H256" s="9">
        <f t="shared" si="29"/>
        <v>111.42708238165481</v>
      </c>
      <c r="I256" s="9">
        <f t="shared" si="30"/>
        <v>8.8616346763955178</v>
      </c>
      <c r="J256" s="9">
        <v>1</v>
      </c>
      <c r="K256" s="3">
        <v>0</v>
      </c>
      <c r="L256" s="3">
        <v>0</v>
      </c>
      <c r="M256" s="3">
        <v>0</v>
      </c>
      <c r="N256" s="3">
        <v>0</v>
      </c>
      <c r="O256" s="3">
        <v>3.0000000000000001E-6</v>
      </c>
      <c r="P256" s="3">
        <v>5.0000000000000003E-10</v>
      </c>
      <c r="Q256" s="3"/>
      <c r="R256">
        <f>'Init cond'!E256*V256</f>
        <v>26050.36242706293</v>
      </c>
      <c r="S256">
        <f>'Init cond'!F256*V256</f>
        <v>3826.6647078610299</v>
      </c>
      <c r="T256" s="44">
        <f>'Init cond'!H256*V256</f>
        <v>120282.16475935276</v>
      </c>
      <c r="U256" s="44">
        <f>'Init cond'!I256*V256</f>
        <v>9539.7850991226787</v>
      </c>
      <c r="V256" s="25">
        <f>FORECAST(A256,INDEX(Z$3:Z$100,MATCH(A256,X$3:X$100,1)):INDEX(Z$3:Z$100,MATCH(A256,X$3:X$100,1)+1),INDEX(X$3:X$100,MATCH(A256,X$3:X$100,1)):INDEX(X$3:X$100,MATCH(A256,X$3:X$100,1)+1))/1000000</f>
        <v>1080.0697234000002</v>
      </c>
    </row>
    <row r="257" spans="1:22" x14ac:dyDescent="0.35">
      <c r="A257">
        <v>255</v>
      </c>
      <c r="B257" s="15">
        <f t="shared" si="31"/>
        <v>-255</v>
      </c>
      <c r="C257" s="15">
        <v>0</v>
      </c>
      <c r="D257" s="15">
        <v>0</v>
      </c>
      <c r="E257" s="9">
        <f t="shared" si="27"/>
        <v>23.980786939972472</v>
      </c>
      <c r="F257" s="9">
        <f t="shared" si="28"/>
        <v>2.8505431639430294</v>
      </c>
      <c r="G257" s="3">
        <v>1.0000000000000001E-30</v>
      </c>
      <c r="H257" s="9">
        <f t="shared" si="29"/>
        <v>111.42708238165481</v>
      </c>
      <c r="I257" s="9">
        <f t="shared" si="30"/>
        <v>8.8616346763955178</v>
      </c>
      <c r="J257" s="9">
        <v>1</v>
      </c>
      <c r="K257" s="3">
        <v>0</v>
      </c>
      <c r="L257" s="3">
        <v>0</v>
      </c>
      <c r="M257" s="3">
        <v>0</v>
      </c>
      <c r="N257" s="3">
        <v>0</v>
      </c>
      <c r="O257" s="3">
        <v>3.0000000000000001E-6</v>
      </c>
      <c r="P257" s="3">
        <v>5.0000000000000003E-10</v>
      </c>
      <c r="Q257" s="3"/>
      <c r="R257">
        <f>'Init cond'!E257*V257</f>
        <v>26055.956782986854</v>
      </c>
      <c r="S257">
        <f>'Init cond'!F257*V257</f>
        <v>3999.3406853910587</v>
      </c>
      <c r="T257" s="44">
        <f>'Init cond'!H257*V257</f>
        <v>119864.75364429798</v>
      </c>
      <c r="U257" s="44">
        <f>'Init cond'!I257*V257</f>
        <v>9504.1079449936278</v>
      </c>
      <c r="V257" s="25">
        <f>FORECAST(A257,INDEX(Z$3:Z$100,MATCH(A257,X$3:X$100,1)):INDEX(Z$3:Z$100,MATCH(A257,X$3:X$100,1)+1),INDEX(X$3:X$100,MATCH(A257,X$3:X$100,1)):INDEX(X$3:X$100,MATCH(A257,X$3:X$100,1)+1))/1000000</f>
        <v>1076.3853790000001</v>
      </c>
    </row>
    <row r="258" spans="1:22" x14ac:dyDescent="0.35">
      <c r="A258">
        <v>256</v>
      </c>
      <c r="B258" s="15">
        <f t="shared" si="31"/>
        <v>-256</v>
      </c>
      <c r="C258" s="15">
        <v>0</v>
      </c>
      <c r="D258" s="15">
        <v>0</v>
      </c>
      <c r="E258" s="9">
        <f t="shared" si="27"/>
        <v>23.980786939972472</v>
      </c>
      <c r="F258" s="9">
        <f t="shared" si="28"/>
        <v>2.8505431639430294</v>
      </c>
      <c r="G258" s="3">
        <v>1.0000000000000001E-30</v>
      </c>
      <c r="H258" s="9">
        <f t="shared" si="29"/>
        <v>111.42708238165481</v>
      </c>
      <c r="I258" s="9">
        <f t="shared" si="30"/>
        <v>8.8616346763955178</v>
      </c>
      <c r="J258" s="9">
        <v>1</v>
      </c>
      <c r="K258" s="3">
        <v>0</v>
      </c>
      <c r="L258" s="3">
        <v>0</v>
      </c>
      <c r="M258" s="3">
        <v>0</v>
      </c>
      <c r="N258" s="3">
        <v>0</v>
      </c>
      <c r="O258" s="3">
        <v>3.0000000000000001E-6</v>
      </c>
      <c r="P258" s="3">
        <v>5.0000000000000003E-10</v>
      </c>
      <c r="Q258" s="3"/>
      <c r="R258">
        <f>'Init cond'!E258*V258</f>
        <v>26052.164030017499</v>
      </c>
      <c r="S258">
        <f>'Init cond'!F258*V258</f>
        <v>4239.2581883699277</v>
      </c>
      <c r="T258" s="44">
        <f>'Init cond'!H258*V258</f>
        <v>119448.32427574284</v>
      </c>
      <c r="U258" s="44">
        <f>'Init cond'!I258*V258</f>
        <v>9468.9135161224785</v>
      </c>
      <c r="V258" s="25">
        <f>FORECAST(A258,INDEX(Z$3:Z$100,MATCH(A258,X$3:X$100,1)):INDEX(Z$3:Z$100,MATCH(A258,X$3:X$100,1)+1),INDEX(X$3:X$100,MATCH(A258,X$3:X$100,1)):INDEX(X$3:X$100,MATCH(A258,X$3:X$100,1)+1))/1000000</f>
        <v>1072.7125120000001</v>
      </c>
    </row>
    <row r="259" spans="1:22" x14ac:dyDescent="0.35">
      <c r="A259">
        <v>257</v>
      </c>
      <c r="B259" s="15">
        <f t="shared" si="31"/>
        <v>-257</v>
      </c>
      <c r="C259" s="15">
        <v>0</v>
      </c>
      <c r="D259" s="15">
        <v>0</v>
      </c>
      <c r="E259" s="9">
        <f t="shared" ref="E259:E322" si="32">W$5/W$2</f>
        <v>23.980786939972472</v>
      </c>
      <c r="F259" s="9">
        <f t="shared" ref="F259:F322" si="33">W$8/W$2</f>
        <v>2.8505431639430294</v>
      </c>
      <c r="G259" s="3">
        <v>1.0000000000000001E-30</v>
      </c>
      <c r="H259" s="9">
        <f t="shared" ref="H259:H322" si="34">W$11/W$2</f>
        <v>111.42708238165481</v>
      </c>
      <c r="I259" s="9">
        <f t="shared" ref="I259:I322" si="35">W$14/W$2</f>
        <v>8.8616346763955178</v>
      </c>
      <c r="J259" s="9">
        <v>1</v>
      </c>
      <c r="K259" s="3">
        <v>0</v>
      </c>
      <c r="L259" s="3">
        <v>0</v>
      </c>
      <c r="M259" s="3">
        <v>0</v>
      </c>
      <c r="N259" s="3">
        <v>0</v>
      </c>
      <c r="O259" s="3">
        <v>3.0000000000000001E-6</v>
      </c>
      <c r="P259" s="3">
        <v>5.0000000000000003E-10</v>
      </c>
      <c r="Q259" s="3"/>
      <c r="R259">
        <f>'Init cond'!E259*V259</f>
        <v>26047.734827807904</v>
      </c>
      <c r="S259">
        <f>'Init cond'!F259*V259</f>
        <v>4450.1564051310843</v>
      </c>
      <c r="T259" s="44">
        <f>'Init cond'!H259*V259</f>
        <v>119031.65389787123</v>
      </c>
      <c r="U259" s="44">
        <f>'Init cond'!I259*V259</f>
        <v>9434.0425933020651</v>
      </c>
      <c r="V259" s="25">
        <f>FORECAST(A259,INDEX(Z$3:Z$100,MATCH(A259,X$3:X$100,1)):INDEX(Z$3:Z$100,MATCH(A259,X$3:X$100,1)+1),INDEX(X$3:X$100,MATCH(A259,X$3:X$100,1)):INDEX(X$3:X$100,MATCH(A259,X$3:X$100,1)+1))/1000000</f>
        <v>1069.0396450000001</v>
      </c>
    </row>
    <row r="260" spans="1:22" x14ac:dyDescent="0.35">
      <c r="A260">
        <v>258</v>
      </c>
      <c r="B260" s="15">
        <f t="shared" ref="B260:B323" si="36">-A260</f>
        <v>-258</v>
      </c>
      <c r="C260" s="15">
        <v>0</v>
      </c>
      <c r="D260" s="15">
        <v>0</v>
      </c>
      <c r="E260" s="9">
        <f t="shared" si="32"/>
        <v>23.980786939972472</v>
      </c>
      <c r="F260" s="9">
        <f t="shared" si="33"/>
        <v>2.8505431639430294</v>
      </c>
      <c r="G260" s="3">
        <v>1.0000000000000001E-30</v>
      </c>
      <c r="H260" s="9">
        <f t="shared" si="34"/>
        <v>111.42708238165481</v>
      </c>
      <c r="I260" s="9">
        <f t="shared" si="35"/>
        <v>8.8616346763955178</v>
      </c>
      <c r="J260" s="9">
        <v>1</v>
      </c>
      <c r="K260" s="3">
        <v>0</v>
      </c>
      <c r="L260" s="3">
        <v>0</v>
      </c>
      <c r="M260" s="3">
        <v>0</v>
      </c>
      <c r="N260" s="3">
        <v>0</v>
      </c>
      <c r="O260" s="3">
        <v>3.0000000000000001E-6</v>
      </c>
      <c r="P260" s="3">
        <v>5.0000000000000003E-10</v>
      </c>
      <c r="Q260" s="3"/>
      <c r="R260">
        <f>'Init cond'!E260*V260</f>
        <v>26072.90419866013</v>
      </c>
      <c r="S260">
        <f>'Init cond'!F260*V260</f>
        <v>4680.4547683567362</v>
      </c>
      <c r="T260" s="44">
        <f>'Init cond'!H260*V260</f>
        <v>118615.03636418551</v>
      </c>
      <c r="U260" s="44">
        <f>'Init cond'!I260*V260</f>
        <v>9399.188506989467</v>
      </c>
      <c r="V260" s="25">
        <f>FORECAST(A260,INDEX(Z$3:Z$100,MATCH(A260,X$3:X$100,1)):INDEX(Z$3:Z$100,MATCH(A260,X$3:X$100,1)+1),INDEX(X$3:X$100,MATCH(A260,X$3:X$100,1)):INDEX(X$3:X$100,MATCH(A260,X$3:X$100,1)+1))/1000000</f>
        <v>1065.3667780000001</v>
      </c>
    </row>
    <row r="261" spans="1:22" x14ac:dyDescent="0.35">
      <c r="A261">
        <v>259</v>
      </c>
      <c r="B261" s="15">
        <f t="shared" si="36"/>
        <v>-259</v>
      </c>
      <c r="C261" s="15">
        <v>0</v>
      </c>
      <c r="D261" s="15">
        <v>0</v>
      </c>
      <c r="E261" s="9">
        <f t="shared" si="32"/>
        <v>23.980786939972472</v>
      </c>
      <c r="F261" s="9">
        <f t="shared" si="33"/>
        <v>2.8505431639430294</v>
      </c>
      <c r="G261" s="3">
        <v>1.0000000000000001E-30</v>
      </c>
      <c r="H261" s="9">
        <f t="shared" si="34"/>
        <v>111.42708238165481</v>
      </c>
      <c r="I261" s="9">
        <f t="shared" si="35"/>
        <v>8.8616346763955178</v>
      </c>
      <c r="J261" s="9">
        <v>1</v>
      </c>
      <c r="K261" s="3">
        <v>0</v>
      </c>
      <c r="L261" s="3">
        <v>0</v>
      </c>
      <c r="M261" s="3">
        <v>0</v>
      </c>
      <c r="N261" s="3">
        <v>0</v>
      </c>
      <c r="O261" s="3">
        <v>3.0000000000000001E-6</v>
      </c>
      <c r="P261" s="3">
        <v>5.0000000000000003E-10</v>
      </c>
      <c r="Q261" s="3"/>
      <c r="R261">
        <f>'Init cond'!E261*V261</f>
        <v>26093.873477597415</v>
      </c>
      <c r="S261">
        <f>'Init cond'!F261*V261</f>
        <v>4850.5165966627292</v>
      </c>
      <c r="T261" s="44">
        <f>'Init cond'!H261*V261</f>
        <v>118198.47167468564</v>
      </c>
      <c r="U261" s="44">
        <f>'Init cond'!I261*V261</f>
        <v>9364.3512571846859</v>
      </c>
      <c r="V261" s="25">
        <f>FORECAST(A261,INDEX(Z$3:Z$100,MATCH(A261,X$3:X$100,1)):INDEX(Z$3:Z$100,MATCH(A261,X$3:X$100,1)+1),INDEX(X$3:X$100,MATCH(A261,X$3:X$100,1)):INDEX(X$3:X$100,MATCH(A261,X$3:X$100,1)+1))/1000000</f>
        <v>1061.6939110000001</v>
      </c>
    </row>
    <row r="262" spans="1:22" x14ac:dyDescent="0.35">
      <c r="A262">
        <v>260</v>
      </c>
      <c r="B262" s="15">
        <f t="shared" si="36"/>
        <v>-260</v>
      </c>
      <c r="C262" s="15">
        <v>0</v>
      </c>
      <c r="D262" s="15">
        <v>0</v>
      </c>
      <c r="E262" s="9">
        <f t="shared" si="32"/>
        <v>23.980786939972472</v>
      </c>
      <c r="F262" s="9">
        <f t="shared" si="33"/>
        <v>2.8505431639430294</v>
      </c>
      <c r="G262" s="3">
        <v>1.0000000000000001E-30</v>
      </c>
      <c r="H262" s="9">
        <f t="shared" si="34"/>
        <v>111.42708238165481</v>
      </c>
      <c r="I262" s="9">
        <f t="shared" si="35"/>
        <v>8.8616346763955178</v>
      </c>
      <c r="J262" s="9">
        <v>1</v>
      </c>
      <c r="K262" s="3">
        <v>0</v>
      </c>
      <c r="L262" s="3">
        <v>0</v>
      </c>
      <c r="M262" s="3">
        <v>0</v>
      </c>
      <c r="N262" s="3">
        <v>0</v>
      </c>
      <c r="O262" s="3">
        <v>3.0000000000000001E-6</v>
      </c>
      <c r="P262" s="3">
        <v>5.0000000000000003E-10</v>
      </c>
      <c r="Q262" s="3"/>
      <c r="R262">
        <f>'Init cond'!E262*V262</f>
        <v>26102.987051220989</v>
      </c>
      <c r="S262">
        <f>'Init cond'!F262*V262</f>
        <v>4977.7534086115311</v>
      </c>
      <c r="T262" s="44">
        <f>'Init cond'!H262*V262</f>
        <v>117781.95982937164</v>
      </c>
      <c r="U262" s="44">
        <f>'Init cond'!I262*V262</f>
        <v>9329.53084388772</v>
      </c>
      <c r="V262" s="25">
        <f>FORECAST(A262,INDEX(Z$3:Z$100,MATCH(A262,X$3:X$100,1)):INDEX(Z$3:Z$100,MATCH(A262,X$3:X$100,1)+1),INDEX(X$3:X$100,MATCH(A262,X$3:X$100,1)):INDEX(X$3:X$100,MATCH(A262,X$3:X$100,1)+1))/1000000</f>
        <v>1058.0210440000001</v>
      </c>
    </row>
    <row r="263" spans="1:22" x14ac:dyDescent="0.35">
      <c r="A263">
        <v>261</v>
      </c>
      <c r="B263" s="15">
        <f t="shared" si="36"/>
        <v>-261</v>
      </c>
      <c r="C263" s="15">
        <v>0</v>
      </c>
      <c r="D263" s="15">
        <v>0</v>
      </c>
      <c r="E263" s="9">
        <f t="shared" si="32"/>
        <v>23.980786939972472</v>
      </c>
      <c r="F263" s="9">
        <f t="shared" si="33"/>
        <v>2.8505431639430294</v>
      </c>
      <c r="G263" s="3">
        <v>1.0000000000000001E-30</v>
      </c>
      <c r="H263" s="9">
        <f t="shared" si="34"/>
        <v>111.42708238165481</v>
      </c>
      <c r="I263" s="9">
        <f t="shared" si="35"/>
        <v>8.8616346763955178</v>
      </c>
      <c r="J263" s="9">
        <v>1</v>
      </c>
      <c r="K263" s="3">
        <v>0</v>
      </c>
      <c r="L263" s="3">
        <v>0</v>
      </c>
      <c r="M263" s="3">
        <v>0</v>
      </c>
      <c r="N263" s="3">
        <v>0</v>
      </c>
      <c r="O263" s="3">
        <v>3.0000000000000001E-6</v>
      </c>
      <c r="P263" s="3">
        <v>5.0000000000000003E-10</v>
      </c>
      <c r="Q263" s="3"/>
      <c r="R263">
        <f>'Init cond'!E263*V263</f>
        <v>26093.959711102038</v>
      </c>
      <c r="S263">
        <f>'Init cond'!F263*V263</f>
        <v>5070.0123318273982</v>
      </c>
      <c r="T263" s="44">
        <f>'Init cond'!H263*V263</f>
        <v>117369.12152708796</v>
      </c>
      <c r="U263" s="44">
        <f>'Init cond'!I263*V263</f>
        <v>9295.0140073079019</v>
      </c>
      <c r="V263" s="25">
        <f>FORECAST(A263,INDEX(Z$3:Z$100,MATCH(A263,X$3:X$100,1)):INDEX(Z$3:Z$100,MATCH(A263,X$3:X$100,1)+1),INDEX(X$3:X$100,MATCH(A263,X$3:X$100,1)):INDEX(X$3:X$100,MATCH(A263,X$3:X$100,1)+1))/1000000</f>
        <v>1054.3807033999999</v>
      </c>
    </row>
    <row r="264" spans="1:22" x14ac:dyDescent="0.35">
      <c r="A264">
        <v>262</v>
      </c>
      <c r="B264" s="15">
        <f t="shared" si="36"/>
        <v>-262</v>
      </c>
      <c r="C264" s="15">
        <v>0</v>
      </c>
      <c r="D264" s="15">
        <v>0</v>
      </c>
      <c r="E264" s="9">
        <f t="shared" si="32"/>
        <v>23.980786939972472</v>
      </c>
      <c r="F264" s="9">
        <f t="shared" si="33"/>
        <v>2.8505431639430294</v>
      </c>
      <c r="G264" s="3">
        <v>1.0000000000000001E-30</v>
      </c>
      <c r="H264" s="9">
        <f t="shared" si="34"/>
        <v>111.42708238165481</v>
      </c>
      <c r="I264" s="9">
        <f t="shared" si="35"/>
        <v>8.8616346763955178</v>
      </c>
      <c r="J264" s="9">
        <v>1</v>
      </c>
      <c r="K264" s="3">
        <v>0</v>
      </c>
      <c r="L264" s="3">
        <v>0</v>
      </c>
      <c r="M264" s="3">
        <v>0</v>
      </c>
      <c r="N264" s="3">
        <v>0</v>
      </c>
      <c r="O264" s="3">
        <v>3.0000000000000001E-6</v>
      </c>
      <c r="P264" s="3">
        <v>5.0000000000000003E-10</v>
      </c>
      <c r="Q264" s="3"/>
      <c r="R264">
        <f>'Init cond'!E264*V264</f>
        <v>26050.837496801683</v>
      </c>
      <c r="S264">
        <f>'Init cond'!F264*V264</f>
        <v>5124.0676752247646</v>
      </c>
      <c r="T264" s="44">
        <f>'Init cond'!H264*V264</f>
        <v>116956.33560100941</v>
      </c>
      <c r="U264" s="44">
        <f>'Init cond'!I264*V264</f>
        <v>9260.5138581341253</v>
      </c>
      <c r="V264" s="25">
        <f>FORECAST(A264,INDEX(Z$3:Z$100,MATCH(A264,X$3:X$100,1)):INDEX(Z$3:Z$100,MATCH(A264,X$3:X$100,1)+1),INDEX(X$3:X$100,MATCH(A264,X$3:X$100,1)):INDEX(X$3:X$100,MATCH(A264,X$3:X$100,1)+1))/1000000</f>
        <v>1050.7403628</v>
      </c>
    </row>
    <row r="265" spans="1:22" x14ac:dyDescent="0.35">
      <c r="A265">
        <v>263</v>
      </c>
      <c r="B265" s="15">
        <f t="shared" si="36"/>
        <v>-263</v>
      </c>
      <c r="C265" s="15">
        <v>0</v>
      </c>
      <c r="D265" s="15">
        <v>0</v>
      </c>
      <c r="E265" s="9">
        <f t="shared" si="32"/>
        <v>23.980786939972472</v>
      </c>
      <c r="F265" s="9">
        <f t="shared" si="33"/>
        <v>2.8505431639430294</v>
      </c>
      <c r="G265" s="3">
        <v>1.0000000000000001E-30</v>
      </c>
      <c r="H265" s="9">
        <f t="shared" si="34"/>
        <v>111.42708238165481</v>
      </c>
      <c r="I265" s="9">
        <f t="shared" si="35"/>
        <v>8.8616346763955178</v>
      </c>
      <c r="J265" s="9">
        <v>1</v>
      </c>
      <c r="K265" s="3">
        <v>0</v>
      </c>
      <c r="L265" s="3">
        <v>0</v>
      </c>
      <c r="M265" s="3">
        <v>0</v>
      </c>
      <c r="N265" s="3">
        <v>0</v>
      </c>
      <c r="O265" s="3">
        <v>3.0000000000000001E-6</v>
      </c>
      <c r="P265" s="3">
        <v>5.0000000000000003E-10</v>
      </c>
      <c r="Q265" s="3"/>
      <c r="R265">
        <f>'Init cond'!E265*V265</f>
        <v>25997.162141142573</v>
      </c>
      <c r="S265">
        <f>'Init cond'!F265*V265</f>
        <v>5142.3023233981794</v>
      </c>
      <c r="T265" s="44">
        <f>'Init cond'!H265*V265</f>
        <v>116543.60205113595</v>
      </c>
      <c r="U265" s="44">
        <f>'Init cond'!I265*V265</f>
        <v>9226.0303963663901</v>
      </c>
      <c r="V265" s="25">
        <f>FORECAST(A265,INDEX(Z$3:Z$100,MATCH(A265,X$3:X$100,1)):INDEX(Z$3:Z$100,MATCH(A265,X$3:X$100,1)+1),INDEX(X$3:X$100,MATCH(A265,X$3:X$100,1)):INDEX(X$3:X$100,MATCH(A265,X$3:X$100,1)+1))/1000000</f>
        <v>1047.1000222</v>
      </c>
    </row>
    <row r="266" spans="1:22" x14ac:dyDescent="0.35">
      <c r="A266">
        <v>264</v>
      </c>
      <c r="B266" s="15">
        <f t="shared" si="36"/>
        <v>-264</v>
      </c>
      <c r="C266" s="15">
        <v>0</v>
      </c>
      <c r="D266" s="15">
        <v>0</v>
      </c>
      <c r="E266" s="9">
        <f t="shared" si="32"/>
        <v>23.980786939972472</v>
      </c>
      <c r="F266" s="9">
        <f t="shared" si="33"/>
        <v>2.8505431639430294</v>
      </c>
      <c r="G266" s="3">
        <v>1.0000000000000001E-30</v>
      </c>
      <c r="H266" s="9">
        <f t="shared" si="34"/>
        <v>111.42708238165481</v>
      </c>
      <c r="I266" s="9">
        <f t="shared" si="35"/>
        <v>8.8616346763955178</v>
      </c>
      <c r="J266" s="9">
        <v>1</v>
      </c>
      <c r="K266" s="3">
        <v>0</v>
      </c>
      <c r="L266" s="3">
        <v>0</v>
      </c>
      <c r="M266" s="3">
        <v>0</v>
      </c>
      <c r="N266" s="3">
        <v>0</v>
      </c>
      <c r="O266" s="3">
        <v>3.0000000000000001E-6</v>
      </c>
      <c r="P266" s="3">
        <v>5.0000000000000003E-10</v>
      </c>
      <c r="Q266" s="3"/>
      <c r="R266">
        <f>'Init cond'!E266*V266</f>
        <v>25934.922571806121</v>
      </c>
      <c r="S266">
        <f>'Init cond'!F266*V266</f>
        <v>5157.0615238471646</v>
      </c>
      <c r="T266" s="44">
        <f>'Init cond'!H266*V266</f>
        <v>116130.92087746758</v>
      </c>
      <c r="U266" s="44">
        <f>'Init cond'!I266*V266</f>
        <v>9191.5636220046981</v>
      </c>
      <c r="V266" s="25">
        <f>FORECAST(A266,INDEX(Z$3:Z$100,MATCH(A266,X$3:X$100,1)):INDEX(Z$3:Z$100,MATCH(A266,X$3:X$100,1)+1),INDEX(X$3:X$100,MATCH(A266,X$3:X$100,1)):INDEX(X$3:X$100,MATCH(A266,X$3:X$100,1)+1))/1000000</f>
        <v>1043.4596816000001</v>
      </c>
    </row>
    <row r="267" spans="1:22" x14ac:dyDescent="0.35">
      <c r="A267">
        <v>265</v>
      </c>
      <c r="B267" s="15">
        <f t="shared" si="36"/>
        <v>-265</v>
      </c>
      <c r="C267" s="15">
        <v>0</v>
      </c>
      <c r="D267" s="15">
        <v>0</v>
      </c>
      <c r="E267" s="9">
        <f t="shared" si="32"/>
        <v>23.980786939972472</v>
      </c>
      <c r="F267" s="9">
        <f t="shared" si="33"/>
        <v>2.8505431639430294</v>
      </c>
      <c r="G267" s="3">
        <v>1.0000000000000001E-30</v>
      </c>
      <c r="H267" s="9">
        <f t="shared" si="34"/>
        <v>111.42708238165481</v>
      </c>
      <c r="I267" s="9">
        <f t="shared" si="35"/>
        <v>8.8616346763955178</v>
      </c>
      <c r="J267" s="9">
        <v>1</v>
      </c>
      <c r="K267" s="3">
        <v>0</v>
      </c>
      <c r="L267" s="3">
        <v>0</v>
      </c>
      <c r="M267" s="3">
        <v>0</v>
      </c>
      <c r="N267" s="3">
        <v>0</v>
      </c>
      <c r="O267" s="3">
        <v>3.0000000000000001E-6</v>
      </c>
      <c r="P267" s="3">
        <v>5.0000000000000003E-10</v>
      </c>
      <c r="Q267" s="3"/>
      <c r="R267">
        <f>'Init cond'!E267*V267</f>
        <v>25869.098516827056</v>
      </c>
      <c r="S267">
        <f>'Init cond'!F267*V267</f>
        <v>5163.9131008048098</v>
      </c>
      <c r="T267" s="44">
        <f>'Init cond'!H267*V267</f>
        <v>115718.29208000431</v>
      </c>
      <c r="U267" s="44">
        <f>'Init cond'!I267*V267</f>
        <v>9157.113535049044</v>
      </c>
      <c r="V267" s="25">
        <f>FORECAST(A267,INDEX(Z$3:Z$100,MATCH(A267,X$3:X$100,1)):INDEX(Z$3:Z$100,MATCH(A267,X$3:X$100,1)+1),INDEX(X$3:X$100,MATCH(A267,X$3:X$100,1)):INDEX(X$3:X$100,MATCH(A267,X$3:X$100,1)+1))/1000000</f>
        <v>1039.8193409999999</v>
      </c>
    </row>
    <row r="268" spans="1:22" x14ac:dyDescent="0.35">
      <c r="A268">
        <v>266</v>
      </c>
      <c r="B268" s="15">
        <f t="shared" si="36"/>
        <v>-266</v>
      </c>
      <c r="C268" s="15">
        <v>0</v>
      </c>
      <c r="D268" s="15">
        <v>0</v>
      </c>
      <c r="E268" s="9">
        <f t="shared" si="32"/>
        <v>23.980786939972472</v>
      </c>
      <c r="F268" s="9">
        <f t="shared" si="33"/>
        <v>2.8505431639430294</v>
      </c>
      <c r="G268" s="3">
        <v>1.0000000000000001E-30</v>
      </c>
      <c r="H268" s="9">
        <f t="shared" si="34"/>
        <v>111.42708238165481</v>
      </c>
      <c r="I268" s="9">
        <f t="shared" si="35"/>
        <v>8.8616346763955178</v>
      </c>
      <c r="J268" s="9">
        <v>1</v>
      </c>
      <c r="K268" s="3">
        <v>0</v>
      </c>
      <c r="L268" s="3">
        <v>0</v>
      </c>
      <c r="M268" s="3">
        <v>0</v>
      </c>
      <c r="N268" s="3">
        <v>0</v>
      </c>
      <c r="O268" s="3">
        <v>3.0000000000000001E-6</v>
      </c>
      <c r="P268" s="3">
        <v>5.0000000000000003E-10</v>
      </c>
      <c r="Q268" s="3"/>
      <c r="R268">
        <f>'Init cond'!E268*V268</f>
        <v>25792.262914405885</v>
      </c>
      <c r="S268">
        <f>'Init cond'!F268*V268</f>
        <v>5163.1317645703975</v>
      </c>
      <c r="T268" s="44">
        <f>'Init cond'!H268*V268</f>
        <v>115311.13188784508</v>
      </c>
      <c r="U268" s="44">
        <f>'Init cond'!I268*V268</f>
        <v>9123.1086530740231</v>
      </c>
      <c r="V268" s="25">
        <f>FORECAST(A268,INDEX(Z$3:Z$100,MATCH(A268,X$3:X$100,1)):INDEX(Z$3:Z$100,MATCH(A268,X$3:X$100,1)+1),INDEX(X$3:X$100,MATCH(A268,X$3:X$100,1)):INDEX(X$3:X$100,MATCH(A268,X$3:X$100,1)+1))/1000000</f>
        <v>1036.2276726</v>
      </c>
    </row>
    <row r="269" spans="1:22" x14ac:dyDescent="0.35">
      <c r="A269">
        <v>267</v>
      </c>
      <c r="B269" s="15">
        <f t="shared" si="36"/>
        <v>-267</v>
      </c>
      <c r="C269" s="15">
        <v>0</v>
      </c>
      <c r="D269" s="15">
        <v>0</v>
      </c>
      <c r="E269" s="9">
        <f t="shared" si="32"/>
        <v>23.980786939972472</v>
      </c>
      <c r="F269" s="9">
        <f t="shared" si="33"/>
        <v>2.8505431639430294</v>
      </c>
      <c r="G269" s="3">
        <v>1.0000000000000001E-30</v>
      </c>
      <c r="H269" s="9">
        <f t="shared" si="34"/>
        <v>111.42708238165481</v>
      </c>
      <c r="I269" s="9">
        <f t="shared" si="35"/>
        <v>8.8616346763955178</v>
      </c>
      <c r="J269" s="9">
        <v>1</v>
      </c>
      <c r="K269" s="3">
        <v>0</v>
      </c>
      <c r="L269" s="3">
        <v>0</v>
      </c>
      <c r="M269" s="3">
        <v>0</v>
      </c>
      <c r="N269" s="3">
        <v>0</v>
      </c>
      <c r="O269" s="3">
        <v>3.0000000000000001E-6</v>
      </c>
      <c r="P269" s="3">
        <v>5.0000000000000003E-10</v>
      </c>
      <c r="Q269" s="3"/>
      <c r="R269">
        <f>'Init cond'!E269*V269</f>
        <v>25718.276762434944</v>
      </c>
      <c r="S269">
        <f>'Init cond'!F269*V269</f>
        <v>5155.7075818378025</v>
      </c>
      <c r="T269" s="44">
        <f>'Init cond'!H269*V269</f>
        <v>114904.02337160891</v>
      </c>
      <c r="U269" s="44">
        <f>'Init cond'!I269*V269</f>
        <v>9089.1202353905464</v>
      </c>
      <c r="V269" s="25">
        <f>FORECAST(A269,INDEX(Z$3:Z$100,MATCH(A269,X$3:X$100,1)):INDEX(Z$3:Z$100,MATCH(A269,X$3:X$100,1)+1),INDEX(X$3:X$100,MATCH(A269,X$3:X$100,1)):INDEX(X$3:X$100,MATCH(A269,X$3:X$100,1)+1))/1000000</f>
        <v>1032.6360042000001</v>
      </c>
    </row>
    <row r="270" spans="1:22" x14ac:dyDescent="0.35">
      <c r="A270">
        <v>268</v>
      </c>
      <c r="B270" s="15">
        <f t="shared" si="36"/>
        <v>-268</v>
      </c>
      <c r="C270" s="15">
        <v>0</v>
      </c>
      <c r="D270" s="15">
        <v>0</v>
      </c>
      <c r="E270" s="9">
        <f t="shared" si="32"/>
        <v>23.980786939972472</v>
      </c>
      <c r="F270" s="9">
        <f t="shared" si="33"/>
        <v>2.8505431639430294</v>
      </c>
      <c r="G270" s="3">
        <v>1.0000000000000001E-30</v>
      </c>
      <c r="H270" s="9">
        <f t="shared" si="34"/>
        <v>111.42708238165481</v>
      </c>
      <c r="I270" s="9">
        <f t="shared" si="35"/>
        <v>8.8616346763955178</v>
      </c>
      <c r="J270" s="9">
        <v>1</v>
      </c>
      <c r="K270" s="3">
        <v>0</v>
      </c>
      <c r="L270" s="3">
        <v>0</v>
      </c>
      <c r="M270" s="3">
        <v>0</v>
      </c>
      <c r="N270" s="3">
        <v>0</v>
      </c>
      <c r="O270" s="3">
        <v>3.0000000000000001E-6</v>
      </c>
      <c r="P270" s="3">
        <v>5.0000000000000003E-10</v>
      </c>
      <c r="Q270" s="3"/>
      <c r="R270">
        <f>'Init cond'!E270*V270</f>
        <v>25636.799581989711</v>
      </c>
      <c r="S270">
        <f>'Init cond'!F270*V270</f>
        <v>5153.7947694588665</v>
      </c>
      <c r="T270" s="44">
        <f>'Init cond'!H270*V270</f>
        <v>114496.96653129579</v>
      </c>
      <c r="U270" s="44">
        <f>'Init cond'!I270*V270</f>
        <v>9055.1482819986122</v>
      </c>
      <c r="V270" s="25">
        <f>FORECAST(A270,INDEX(Z$3:Z$100,MATCH(A270,X$3:X$100,1)):INDEX(Z$3:Z$100,MATCH(A270,X$3:X$100,1)+1),INDEX(X$3:X$100,MATCH(A270,X$3:X$100,1)):INDEX(X$3:X$100,MATCH(A270,X$3:X$100,1)+1))/1000000</f>
        <v>1029.0443358</v>
      </c>
    </row>
    <row r="271" spans="1:22" x14ac:dyDescent="0.35">
      <c r="A271">
        <v>269</v>
      </c>
      <c r="B271" s="15">
        <f t="shared" si="36"/>
        <v>-269</v>
      </c>
      <c r="C271" s="15">
        <v>0</v>
      </c>
      <c r="D271" s="15">
        <v>0</v>
      </c>
      <c r="E271" s="9">
        <f t="shared" si="32"/>
        <v>23.980786939972472</v>
      </c>
      <c r="F271" s="9">
        <f t="shared" si="33"/>
        <v>2.8505431639430294</v>
      </c>
      <c r="G271" s="3">
        <v>1.0000000000000001E-30</v>
      </c>
      <c r="H271" s="9">
        <f t="shared" si="34"/>
        <v>111.42708238165481</v>
      </c>
      <c r="I271" s="9">
        <f t="shared" si="35"/>
        <v>8.8616346763955178</v>
      </c>
      <c r="J271" s="9">
        <v>1</v>
      </c>
      <c r="K271" s="3">
        <v>0</v>
      </c>
      <c r="L271" s="3">
        <v>0</v>
      </c>
      <c r="M271" s="3">
        <v>0</v>
      </c>
      <c r="N271" s="3">
        <v>0</v>
      </c>
      <c r="O271" s="3">
        <v>3.0000000000000001E-6</v>
      </c>
      <c r="P271" s="3">
        <v>5.0000000000000003E-10</v>
      </c>
      <c r="Q271" s="3"/>
      <c r="R271">
        <f>'Init cond'!E271*V271</f>
        <v>25564.242334090719</v>
      </c>
      <c r="S271">
        <f>'Init cond'!F271*V271</f>
        <v>5134.9816761435122</v>
      </c>
      <c r="T271" s="44">
        <f>'Init cond'!H271*V271</f>
        <v>114089.96136690573</v>
      </c>
      <c r="U271" s="44">
        <f>'Init cond'!I271*V271</f>
        <v>9021.1927928982204</v>
      </c>
      <c r="V271" s="25">
        <f>FORECAST(A271,INDEX(Z$3:Z$100,MATCH(A271,X$3:X$100,1)):INDEX(Z$3:Z$100,MATCH(A271,X$3:X$100,1)+1),INDEX(X$3:X$100,MATCH(A271,X$3:X$100,1)):INDEX(X$3:X$100,MATCH(A271,X$3:X$100,1)+1))/1000000</f>
        <v>1025.4526673999999</v>
      </c>
    </row>
    <row r="272" spans="1:22" x14ac:dyDescent="0.35">
      <c r="A272">
        <v>270</v>
      </c>
      <c r="B272" s="15">
        <f t="shared" si="36"/>
        <v>-270</v>
      </c>
      <c r="C272" s="15">
        <v>0</v>
      </c>
      <c r="D272" s="15">
        <v>0</v>
      </c>
      <c r="E272" s="9">
        <f t="shared" si="32"/>
        <v>23.980786939972472</v>
      </c>
      <c r="F272" s="9">
        <f t="shared" si="33"/>
        <v>2.8505431639430294</v>
      </c>
      <c r="G272" s="3">
        <v>1.0000000000000001E-30</v>
      </c>
      <c r="H272" s="9">
        <f t="shared" si="34"/>
        <v>111.42708238165481</v>
      </c>
      <c r="I272" s="9">
        <f t="shared" si="35"/>
        <v>8.8616346763955178</v>
      </c>
      <c r="J272" s="9">
        <v>1</v>
      </c>
      <c r="K272" s="3">
        <v>0</v>
      </c>
      <c r="L272" s="3">
        <v>0</v>
      </c>
      <c r="M272" s="3">
        <v>0</v>
      </c>
      <c r="N272" s="3">
        <v>0</v>
      </c>
      <c r="O272" s="3">
        <v>3.0000000000000001E-6</v>
      </c>
      <c r="P272" s="3">
        <v>5.0000000000000003E-10</v>
      </c>
      <c r="Q272" s="3"/>
      <c r="R272">
        <f>'Init cond'!E272*V272</f>
        <v>25480.169787257506</v>
      </c>
      <c r="S272">
        <f>'Init cond'!F272*V272</f>
        <v>5121.9771107881797</v>
      </c>
      <c r="T272" s="44">
        <f>'Init cond'!H272*V272</f>
        <v>113683.00787843874</v>
      </c>
      <c r="U272" s="44">
        <f>'Init cond'!I272*V272</f>
        <v>8987.2537680893747</v>
      </c>
      <c r="V272" s="25">
        <f>FORECAST(A272,INDEX(Z$3:Z$100,MATCH(A272,X$3:X$100,1)):INDEX(Z$3:Z$100,MATCH(A272,X$3:X$100,1)+1),INDEX(X$3:X$100,MATCH(A272,X$3:X$100,1)):INDEX(X$3:X$100,MATCH(A272,X$3:X$100,1)+1))/1000000</f>
        <v>1021.860999</v>
      </c>
    </row>
    <row r="273" spans="1:22" x14ac:dyDescent="0.35">
      <c r="A273">
        <v>271</v>
      </c>
      <c r="B273" s="15">
        <f t="shared" si="36"/>
        <v>-271</v>
      </c>
      <c r="C273" s="15">
        <v>0</v>
      </c>
      <c r="D273" s="15">
        <v>0</v>
      </c>
      <c r="E273" s="9">
        <f t="shared" si="32"/>
        <v>23.980786939972472</v>
      </c>
      <c r="F273" s="9">
        <f t="shared" si="33"/>
        <v>2.8505431639430294</v>
      </c>
      <c r="G273" s="3">
        <v>1.0000000000000001E-30</v>
      </c>
      <c r="H273" s="9">
        <f t="shared" si="34"/>
        <v>111.42708238165481</v>
      </c>
      <c r="I273" s="9">
        <f t="shared" si="35"/>
        <v>8.8616346763955178</v>
      </c>
      <c r="J273" s="9">
        <v>1</v>
      </c>
      <c r="K273" s="3">
        <v>0</v>
      </c>
      <c r="L273" s="3">
        <v>0</v>
      </c>
      <c r="M273" s="3">
        <v>0</v>
      </c>
      <c r="N273" s="3">
        <v>0</v>
      </c>
      <c r="O273" s="3">
        <v>3.0000000000000001E-6</v>
      </c>
      <c r="P273" s="3">
        <v>5.0000000000000003E-10</v>
      </c>
      <c r="Q273" s="3"/>
      <c r="R273">
        <f>'Init cond'!E273*V273</f>
        <v>25394.293509139952</v>
      </c>
      <c r="S273">
        <f>'Init cond'!F273*V273</f>
        <v>5106.8874727628481</v>
      </c>
      <c r="T273" s="44">
        <f>'Init cond'!H273*V273</f>
        <v>113277.30912263025</v>
      </c>
      <c r="U273" s="44">
        <f>'Init cond'!I273*V273</f>
        <v>8953.4262970467025</v>
      </c>
      <c r="V273" s="25">
        <f>FORECAST(A273,INDEX(Z$3:Z$100,MATCH(A273,X$3:X$100,1)):INDEX(Z$3:Z$100,MATCH(A273,X$3:X$100,1)+1),INDEX(X$3:X$100,MATCH(A273,X$3:X$100,1)):INDEX(X$3:X$100,MATCH(A273,X$3:X$100,1)+1))/1000000</f>
        <v>1018.2801452</v>
      </c>
    </row>
    <row r="274" spans="1:22" x14ac:dyDescent="0.35">
      <c r="A274">
        <v>272</v>
      </c>
      <c r="B274" s="15">
        <f t="shared" si="36"/>
        <v>-272</v>
      </c>
      <c r="C274" s="15">
        <v>0</v>
      </c>
      <c r="D274" s="15">
        <v>0</v>
      </c>
      <c r="E274" s="9">
        <f t="shared" si="32"/>
        <v>23.980786939972472</v>
      </c>
      <c r="F274" s="9">
        <f t="shared" si="33"/>
        <v>2.8505431639430294</v>
      </c>
      <c r="G274" s="3">
        <v>1.0000000000000001E-30</v>
      </c>
      <c r="H274" s="9">
        <f t="shared" si="34"/>
        <v>111.42708238165481</v>
      </c>
      <c r="I274" s="9">
        <f t="shared" si="35"/>
        <v>8.8616346763955178</v>
      </c>
      <c r="J274" s="9">
        <v>1</v>
      </c>
      <c r="K274" s="3">
        <v>0</v>
      </c>
      <c r="L274" s="3">
        <v>0</v>
      </c>
      <c r="M274" s="3">
        <v>0</v>
      </c>
      <c r="N274" s="3">
        <v>0</v>
      </c>
      <c r="O274" s="3">
        <v>3.0000000000000001E-6</v>
      </c>
      <c r="P274" s="3">
        <v>5.0000000000000003E-10</v>
      </c>
      <c r="Q274" s="3"/>
      <c r="R274">
        <f>'Init cond'!E274*V274</f>
        <v>25309.461130110205</v>
      </c>
      <c r="S274">
        <f>'Init cond'!F274*V274</f>
        <v>5094.7953064169233</v>
      </c>
      <c r="T274" s="44">
        <f>'Init cond'!H274*V274</f>
        <v>112871.66188714736</v>
      </c>
      <c r="U274" s="44">
        <f>'Init cond'!I274*V274</f>
        <v>8919.6152407211957</v>
      </c>
      <c r="V274" s="25">
        <f>FORECAST(A274,INDEX(Z$3:Z$100,MATCH(A274,X$3:X$100,1)):INDEX(Z$3:Z$100,MATCH(A274,X$3:X$100,1)+1),INDEX(X$3:X$100,MATCH(A274,X$3:X$100,1)):INDEX(X$3:X$100,MATCH(A274,X$3:X$100,1)+1))/1000000</f>
        <v>1014.6992914000001</v>
      </c>
    </row>
    <row r="275" spans="1:22" x14ac:dyDescent="0.35">
      <c r="A275">
        <v>273</v>
      </c>
      <c r="B275" s="15">
        <f t="shared" si="36"/>
        <v>-273</v>
      </c>
      <c r="C275" s="15">
        <v>0</v>
      </c>
      <c r="D275" s="15">
        <v>0</v>
      </c>
      <c r="E275" s="9">
        <f t="shared" si="32"/>
        <v>23.980786939972472</v>
      </c>
      <c r="F275" s="9">
        <f t="shared" si="33"/>
        <v>2.8505431639430294</v>
      </c>
      <c r="G275" s="3">
        <v>1.0000000000000001E-30</v>
      </c>
      <c r="H275" s="9">
        <f t="shared" si="34"/>
        <v>111.42708238165481</v>
      </c>
      <c r="I275" s="9">
        <f t="shared" si="35"/>
        <v>8.8616346763955178</v>
      </c>
      <c r="J275" s="9">
        <v>1</v>
      </c>
      <c r="K275" s="3">
        <v>0</v>
      </c>
      <c r="L275" s="3">
        <v>0</v>
      </c>
      <c r="M275" s="3">
        <v>0</v>
      </c>
      <c r="N275" s="3">
        <v>0</v>
      </c>
      <c r="O275" s="3">
        <v>3.0000000000000001E-6</v>
      </c>
      <c r="P275" s="3">
        <v>5.0000000000000003E-10</v>
      </c>
      <c r="Q275" s="3"/>
      <c r="R275">
        <f>'Init cond'!E275*V275</f>
        <v>25225.550657238993</v>
      </c>
      <c r="S275">
        <f>'Init cond'!F275*V275</f>
        <v>5080.7938493518441</v>
      </c>
      <c r="T275" s="44">
        <f>'Init cond'!H275*V275</f>
        <v>112469.03396373385</v>
      </c>
      <c r="U275" s="44">
        <f>'Init cond'!I275*V275</f>
        <v>8886.4494583616797</v>
      </c>
      <c r="V275" s="25">
        <f>FORECAST(A275,INDEX(Z$3:Z$100,MATCH(A275,X$3:X$100,1)):INDEX(Z$3:Z$100,MATCH(A275,X$3:X$100,1)+1),INDEX(X$3:X$100,MATCH(A275,X$3:X$100,1)):INDEX(X$3:X$100,MATCH(A275,X$3:X$100,1)+1))/1000000</f>
        <v>1011.1184376</v>
      </c>
    </row>
    <row r="276" spans="1:22" x14ac:dyDescent="0.35">
      <c r="A276">
        <v>274</v>
      </c>
      <c r="B276" s="15">
        <f t="shared" si="36"/>
        <v>-274</v>
      </c>
      <c r="C276" s="15">
        <v>0</v>
      </c>
      <c r="D276" s="15">
        <v>0</v>
      </c>
      <c r="E276" s="9">
        <f t="shared" si="32"/>
        <v>23.980786939972472</v>
      </c>
      <c r="F276" s="9">
        <f t="shared" si="33"/>
        <v>2.8505431639430294</v>
      </c>
      <c r="G276" s="3">
        <v>1.0000000000000001E-30</v>
      </c>
      <c r="H276" s="9">
        <f t="shared" si="34"/>
        <v>111.42708238165481</v>
      </c>
      <c r="I276" s="9">
        <f t="shared" si="35"/>
        <v>8.8616346763955178</v>
      </c>
      <c r="J276" s="9">
        <v>1</v>
      </c>
      <c r="K276" s="3">
        <v>0</v>
      </c>
      <c r="L276" s="3">
        <v>0</v>
      </c>
      <c r="M276" s="3">
        <v>0</v>
      </c>
      <c r="N276" s="3">
        <v>0</v>
      </c>
      <c r="O276" s="3">
        <v>3.0000000000000001E-6</v>
      </c>
      <c r="P276" s="3">
        <v>5.0000000000000003E-10</v>
      </c>
      <c r="Q276" s="3"/>
      <c r="R276">
        <f>'Init cond'!E276*V276</f>
        <v>25141.642567372877</v>
      </c>
      <c r="S276">
        <f>'Init cond'!F276*V276</f>
        <v>5066.7363101585097</v>
      </c>
      <c r="T276" s="44">
        <f>'Init cond'!H276*V276</f>
        <v>112068.84617658242</v>
      </c>
      <c r="U276" s="44">
        <f>'Init cond'!I276*V276</f>
        <v>8853.8062257022484</v>
      </c>
      <c r="V276" s="25">
        <f>FORECAST(A276,INDEX(Z$3:Z$100,MATCH(A276,X$3:X$100,1)):INDEX(Z$3:Z$100,MATCH(A276,X$3:X$100,1)+1),INDEX(X$3:X$100,MATCH(A276,X$3:X$100,1)):INDEX(X$3:X$100,MATCH(A276,X$3:X$100,1)+1))/1000000</f>
        <v>1007.5375838000001</v>
      </c>
    </row>
    <row r="277" spans="1:22" x14ac:dyDescent="0.35">
      <c r="A277">
        <v>275</v>
      </c>
      <c r="B277" s="15">
        <f t="shared" si="36"/>
        <v>-275</v>
      </c>
      <c r="C277" s="15">
        <v>0</v>
      </c>
      <c r="D277" s="15">
        <v>0</v>
      </c>
      <c r="E277" s="9">
        <f t="shared" si="32"/>
        <v>23.980786939972472</v>
      </c>
      <c r="F277" s="9">
        <f t="shared" si="33"/>
        <v>2.8505431639430294</v>
      </c>
      <c r="G277" s="3">
        <v>1.0000000000000001E-30</v>
      </c>
      <c r="H277" s="9">
        <f t="shared" si="34"/>
        <v>111.42708238165481</v>
      </c>
      <c r="I277" s="9">
        <f t="shared" si="35"/>
        <v>8.8616346763955178</v>
      </c>
      <c r="J277" s="9">
        <v>1</v>
      </c>
      <c r="K277" s="3">
        <v>0</v>
      </c>
      <c r="L277" s="3">
        <v>0</v>
      </c>
      <c r="M277" s="3">
        <v>0</v>
      </c>
      <c r="N277" s="3">
        <v>0</v>
      </c>
      <c r="O277" s="3">
        <v>3.0000000000000001E-6</v>
      </c>
      <c r="P277" s="3">
        <v>5.0000000000000003E-10</v>
      </c>
      <c r="Q277" s="3"/>
      <c r="R277">
        <f>'Init cond'!E277*V277</f>
        <v>25058.703136769946</v>
      </c>
      <c r="S277">
        <f>'Init cond'!F277*V277</f>
        <v>5051.2026545449307</v>
      </c>
      <c r="T277" s="44">
        <f>'Init cond'!H277*V277</f>
        <v>111668.67176100817</v>
      </c>
      <c r="U277" s="44">
        <f>'Init cond'!I277*V277</f>
        <v>8821.1713242435726</v>
      </c>
      <c r="V277" s="25">
        <f>FORECAST(A277,INDEX(Z$3:Z$100,MATCH(A277,X$3:X$100,1)):INDEX(Z$3:Z$100,MATCH(A277,X$3:X$100,1)+1),INDEX(X$3:X$100,MATCH(A277,X$3:X$100,1)):INDEX(X$3:X$100,MATCH(A277,X$3:X$100,1)+1))/1000000</f>
        <v>1003.95673</v>
      </c>
    </row>
    <row r="278" spans="1:22" x14ac:dyDescent="0.35">
      <c r="A278">
        <v>276</v>
      </c>
      <c r="B278" s="15">
        <f t="shared" si="36"/>
        <v>-276</v>
      </c>
      <c r="C278" s="15">
        <v>0</v>
      </c>
      <c r="D278" s="15">
        <v>0</v>
      </c>
      <c r="E278" s="9">
        <f t="shared" si="32"/>
        <v>23.980786939972472</v>
      </c>
      <c r="F278" s="9">
        <f t="shared" si="33"/>
        <v>2.8505431639430294</v>
      </c>
      <c r="G278" s="3">
        <v>1.0000000000000001E-30</v>
      </c>
      <c r="H278" s="9">
        <f t="shared" si="34"/>
        <v>111.42708238165481</v>
      </c>
      <c r="I278" s="9">
        <f t="shared" si="35"/>
        <v>8.8616346763955178</v>
      </c>
      <c r="J278" s="9">
        <v>1</v>
      </c>
      <c r="K278" s="3">
        <v>0</v>
      </c>
      <c r="L278" s="3">
        <v>0</v>
      </c>
      <c r="M278" s="3">
        <v>0</v>
      </c>
      <c r="N278" s="3">
        <v>0</v>
      </c>
      <c r="O278" s="3">
        <v>3.0000000000000001E-6</v>
      </c>
      <c r="P278" s="3">
        <v>5.0000000000000003E-10</v>
      </c>
      <c r="Q278" s="3"/>
      <c r="R278">
        <f>'Init cond'!E278*V278</f>
        <v>24964.634231003132</v>
      </c>
      <c r="S278">
        <f>'Init cond'!F278*V278</f>
        <v>5034.5334114321131</v>
      </c>
      <c r="T278" s="44">
        <f>'Init cond'!H278*V278</f>
        <v>111232.96175059461</v>
      </c>
      <c r="U278" s="44">
        <f>'Init cond'!I278*V278</f>
        <v>8785.7369184147774</v>
      </c>
      <c r="V278" s="25">
        <f>FORECAST(A278,INDEX(Z$3:Z$100,MATCH(A278,X$3:X$100,1)):INDEX(Z$3:Z$100,MATCH(A278,X$3:X$100,1)+1),INDEX(X$3:X$100,MATCH(A278,X$3:X$100,1)):INDEX(X$3:X$100,MATCH(A278,X$3:X$100,1)+1))/1000000</f>
        <v>1000.056268</v>
      </c>
    </row>
    <row r="279" spans="1:22" x14ac:dyDescent="0.35">
      <c r="A279">
        <v>277</v>
      </c>
      <c r="B279" s="15">
        <f t="shared" si="36"/>
        <v>-277</v>
      </c>
      <c r="C279" s="15">
        <v>0</v>
      </c>
      <c r="D279" s="15">
        <v>0</v>
      </c>
      <c r="E279" s="9">
        <f t="shared" si="32"/>
        <v>23.980786939972472</v>
      </c>
      <c r="F279" s="9">
        <f t="shared" si="33"/>
        <v>2.8505431639430294</v>
      </c>
      <c r="G279" s="3">
        <v>1.0000000000000001E-30</v>
      </c>
      <c r="H279" s="9">
        <f t="shared" si="34"/>
        <v>111.42708238165481</v>
      </c>
      <c r="I279" s="9">
        <f t="shared" si="35"/>
        <v>8.8616346763955178</v>
      </c>
      <c r="J279" s="9">
        <v>1</v>
      </c>
      <c r="K279" s="3">
        <v>0</v>
      </c>
      <c r="L279" s="3">
        <v>0</v>
      </c>
      <c r="M279" s="3">
        <v>0</v>
      </c>
      <c r="N279" s="3">
        <v>0</v>
      </c>
      <c r="O279" s="3">
        <v>3.0000000000000001E-6</v>
      </c>
      <c r="P279" s="3">
        <v>5.0000000000000003E-10</v>
      </c>
      <c r="Q279" s="3"/>
      <c r="R279">
        <f>'Init cond'!E279*V279</f>
        <v>24873.963736189577</v>
      </c>
      <c r="S279">
        <f>'Init cond'!F279*V279</f>
        <v>5018.7852663588537</v>
      </c>
      <c r="T279" s="44">
        <f>'Init cond'!H279*V279</f>
        <v>110797.26630523503</v>
      </c>
      <c r="U279" s="44">
        <f>'Init cond'!I279*V279</f>
        <v>8750.3115873859533</v>
      </c>
      <c r="V279" s="25">
        <f>FORECAST(A279,INDEX(Z$3:Z$100,MATCH(A279,X$3:X$100,1)):INDEX(Z$3:Z$100,MATCH(A279,X$3:X$100,1)+1),INDEX(X$3:X$100,MATCH(A279,X$3:X$100,1)):INDEX(X$3:X$100,MATCH(A279,X$3:X$100,1)+1))/1000000</f>
        <v>996.15580599999998</v>
      </c>
    </row>
    <row r="280" spans="1:22" x14ac:dyDescent="0.35">
      <c r="A280">
        <v>278</v>
      </c>
      <c r="B280" s="15">
        <f t="shared" si="36"/>
        <v>-278</v>
      </c>
      <c r="C280" s="15">
        <v>0</v>
      </c>
      <c r="D280" s="15">
        <v>0</v>
      </c>
      <c r="E280" s="9">
        <f t="shared" si="32"/>
        <v>23.980786939972472</v>
      </c>
      <c r="F280" s="9">
        <f t="shared" si="33"/>
        <v>2.8505431639430294</v>
      </c>
      <c r="G280" s="3">
        <v>1.0000000000000001E-30</v>
      </c>
      <c r="H280" s="9">
        <f t="shared" si="34"/>
        <v>111.42708238165481</v>
      </c>
      <c r="I280" s="9">
        <f t="shared" si="35"/>
        <v>8.8616346763955178</v>
      </c>
      <c r="J280" s="9">
        <v>1</v>
      </c>
      <c r="K280" s="3">
        <v>0</v>
      </c>
      <c r="L280" s="3">
        <v>0</v>
      </c>
      <c r="M280" s="3">
        <v>0</v>
      </c>
      <c r="N280" s="3">
        <v>0</v>
      </c>
      <c r="O280" s="3">
        <v>3.0000000000000001E-6</v>
      </c>
      <c r="P280" s="3">
        <v>5.0000000000000003E-10</v>
      </c>
      <c r="Q280" s="3"/>
      <c r="R280">
        <f>'Init cond'!E280*V280</f>
        <v>24781.397469344432</v>
      </c>
      <c r="S280">
        <f>'Init cond'!F280*V280</f>
        <v>5002.6027931591443</v>
      </c>
      <c r="T280" s="44">
        <f>'Init cond'!H280*V280</f>
        <v>110361.58542492938</v>
      </c>
      <c r="U280" s="44">
        <f>'Init cond'!I280*V280</f>
        <v>8714.8953311571022</v>
      </c>
      <c r="V280" s="25">
        <f>FORECAST(A280,INDEX(Z$3:Z$100,MATCH(A280,X$3:X$100,1)):INDEX(Z$3:Z$100,MATCH(A280,X$3:X$100,1)+1),INDEX(X$3:X$100,MATCH(A280,X$3:X$100,1)):INDEX(X$3:X$100,MATCH(A280,X$3:X$100,1)+1))/1000000</f>
        <v>992.25534400000004</v>
      </c>
    </row>
    <row r="281" spans="1:22" x14ac:dyDescent="0.35">
      <c r="A281">
        <v>279</v>
      </c>
      <c r="B281" s="15">
        <f t="shared" si="36"/>
        <v>-279</v>
      </c>
      <c r="C281" s="15">
        <v>0</v>
      </c>
      <c r="D281" s="15">
        <v>0</v>
      </c>
      <c r="E281" s="9">
        <f t="shared" si="32"/>
        <v>23.980786939972472</v>
      </c>
      <c r="F281" s="9">
        <f t="shared" si="33"/>
        <v>2.8505431639430294</v>
      </c>
      <c r="G281" s="3">
        <v>1.0000000000000001E-30</v>
      </c>
      <c r="H281" s="9">
        <f t="shared" si="34"/>
        <v>111.42708238165481</v>
      </c>
      <c r="I281" s="9">
        <f t="shared" si="35"/>
        <v>8.8616346763955178</v>
      </c>
      <c r="J281" s="9">
        <v>1</v>
      </c>
      <c r="K281" s="3">
        <v>0</v>
      </c>
      <c r="L281" s="3">
        <v>0</v>
      </c>
      <c r="M281" s="3">
        <v>0</v>
      </c>
      <c r="N281" s="3">
        <v>0</v>
      </c>
      <c r="O281" s="3">
        <v>3.0000000000000001E-6</v>
      </c>
      <c r="P281" s="3">
        <v>5.0000000000000003E-10</v>
      </c>
      <c r="Q281" s="3"/>
      <c r="R281">
        <f>'Init cond'!E281*V281</f>
        <v>24688.290943279186</v>
      </c>
      <c r="S281">
        <f>'Init cond'!F281*V281</f>
        <v>4984.5659544342325</v>
      </c>
      <c r="T281" s="44">
        <f>'Init cond'!H281*V281</f>
        <v>109927.52929980593</v>
      </c>
      <c r="U281" s="44">
        <f>'Init cond'!I281*V281</f>
        <v>8680.4913834529907</v>
      </c>
      <c r="V281" s="25">
        <f>FORECAST(A281,INDEX(Z$3:Z$100,MATCH(A281,X$3:X$100,1)):INDEX(Z$3:Z$100,MATCH(A281,X$3:X$100,1)+1),INDEX(X$3:X$100,MATCH(A281,X$3:X$100,1)):INDEX(X$3:X$100,MATCH(A281,X$3:X$100,1)+1))/1000000</f>
        <v>988.35488199999998</v>
      </c>
    </row>
    <row r="282" spans="1:22" x14ac:dyDescent="0.35">
      <c r="A282">
        <v>280</v>
      </c>
      <c r="B282" s="15">
        <f t="shared" si="36"/>
        <v>-280</v>
      </c>
      <c r="C282" s="15">
        <v>0</v>
      </c>
      <c r="D282" s="15">
        <v>0</v>
      </c>
      <c r="E282" s="9">
        <f t="shared" si="32"/>
        <v>23.980786939972472</v>
      </c>
      <c r="F282" s="9">
        <f t="shared" si="33"/>
        <v>2.8505431639430294</v>
      </c>
      <c r="G282" s="3">
        <v>1.0000000000000001E-30</v>
      </c>
      <c r="H282" s="9">
        <f t="shared" si="34"/>
        <v>111.42708238165481</v>
      </c>
      <c r="I282" s="9">
        <f t="shared" si="35"/>
        <v>8.8616346763955178</v>
      </c>
      <c r="J282" s="9">
        <v>1</v>
      </c>
      <c r="K282" s="3">
        <v>0</v>
      </c>
      <c r="L282" s="3">
        <v>0</v>
      </c>
      <c r="M282" s="3">
        <v>0</v>
      </c>
      <c r="N282" s="3">
        <v>0</v>
      </c>
      <c r="O282" s="3">
        <v>3.0000000000000001E-6</v>
      </c>
      <c r="P282" s="3">
        <v>5.0000000000000003E-10</v>
      </c>
      <c r="Q282" s="3"/>
      <c r="R282">
        <f>'Init cond'!E282*V282</f>
        <v>24592.547280697472</v>
      </c>
      <c r="S282">
        <f>'Init cond'!F282*V282</f>
        <v>4969.8185038620113</v>
      </c>
      <c r="T282" s="44">
        <f>'Init cond'!H282*V282</f>
        <v>109494.54425453096</v>
      </c>
      <c r="U282" s="44">
        <f>'Init cond'!I282*V282</f>
        <v>8646.75477521832</v>
      </c>
      <c r="V282" s="25">
        <f>FORECAST(A282,INDEX(Z$3:Z$100,MATCH(A282,X$3:X$100,1)):INDEX(Z$3:Z$100,MATCH(A282,X$3:X$100,1)+1),INDEX(X$3:X$100,MATCH(A282,X$3:X$100,1)):INDEX(X$3:X$100,MATCH(A282,X$3:X$100,1)+1))/1000000</f>
        <v>984.45442000000003</v>
      </c>
    </row>
    <row r="283" spans="1:22" x14ac:dyDescent="0.35">
      <c r="A283">
        <v>281</v>
      </c>
      <c r="B283" s="15">
        <f t="shared" si="36"/>
        <v>-281</v>
      </c>
      <c r="C283" s="15">
        <v>0</v>
      </c>
      <c r="D283" s="15">
        <v>0</v>
      </c>
      <c r="E283" s="9">
        <f t="shared" si="32"/>
        <v>23.980786939972472</v>
      </c>
      <c r="F283" s="9">
        <f t="shared" si="33"/>
        <v>2.8505431639430294</v>
      </c>
      <c r="G283" s="3">
        <v>1.0000000000000001E-30</v>
      </c>
      <c r="H283" s="9">
        <f t="shared" si="34"/>
        <v>111.42708238165481</v>
      </c>
      <c r="I283" s="9">
        <f t="shared" si="35"/>
        <v>8.8616346763955178</v>
      </c>
      <c r="J283" s="9">
        <v>1</v>
      </c>
      <c r="K283" s="3">
        <v>0</v>
      </c>
      <c r="L283" s="3">
        <v>0</v>
      </c>
      <c r="M283" s="3">
        <v>0</v>
      </c>
      <c r="N283" s="3">
        <v>0</v>
      </c>
      <c r="O283" s="3">
        <v>3.0000000000000001E-6</v>
      </c>
      <c r="P283" s="3">
        <v>5.0000000000000003E-10</v>
      </c>
      <c r="Q283" s="3"/>
      <c r="R283">
        <f>'Init cond'!E283*V283</f>
        <v>24500.146792016258</v>
      </c>
      <c r="S283">
        <f>'Init cond'!F283*V283</f>
        <v>4953.1608466169901</v>
      </c>
      <c r="T283" s="44">
        <f>'Init cond'!H283*V283</f>
        <v>109072.456924342</v>
      </c>
      <c r="U283" s="44">
        <f>'Init cond'!I283*V283</f>
        <v>8613.8752019031072</v>
      </c>
      <c r="V283" s="25">
        <f>FORECAST(A283,INDEX(Z$3:Z$100,MATCH(A283,X$3:X$100,1)):INDEX(Z$3:Z$100,MATCH(A283,X$3:X$100,1)+1),INDEX(X$3:X$100,MATCH(A283,X$3:X$100,1)):INDEX(X$3:X$100,MATCH(A283,X$3:X$100,1)+1))/1000000</f>
        <v>980.65199700000005</v>
      </c>
    </row>
    <row r="284" spans="1:22" x14ac:dyDescent="0.35">
      <c r="A284">
        <v>282</v>
      </c>
      <c r="B284" s="15">
        <f t="shared" si="36"/>
        <v>-282</v>
      </c>
      <c r="C284" s="15">
        <v>0</v>
      </c>
      <c r="D284" s="15">
        <v>0</v>
      </c>
      <c r="E284" s="9">
        <f t="shared" si="32"/>
        <v>23.980786939972472</v>
      </c>
      <c r="F284" s="9">
        <f t="shared" si="33"/>
        <v>2.8505431639430294</v>
      </c>
      <c r="G284" s="3">
        <v>1.0000000000000001E-30</v>
      </c>
      <c r="H284" s="9">
        <f t="shared" si="34"/>
        <v>111.42708238165481</v>
      </c>
      <c r="I284" s="9">
        <f t="shared" si="35"/>
        <v>8.8616346763955178</v>
      </c>
      <c r="J284" s="9">
        <v>1</v>
      </c>
      <c r="K284" s="3">
        <v>0</v>
      </c>
      <c r="L284" s="3">
        <v>0</v>
      </c>
      <c r="M284" s="3">
        <v>0</v>
      </c>
      <c r="N284" s="3">
        <v>0</v>
      </c>
      <c r="O284" s="3">
        <v>3.0000000000000001E-6</v>
      </c>
      <c r="P284" s="3">
        <v>5.0000000000000003E-10</v>
      </c>
      <c r="Q284" s="3"/>
      <c r="R284">
        <f>'Init cond'!E284*V284</f>
        <v>24409.047222087436</v>
      </c>
      <c r="S284">
        <f>'Init cond'!F284*V284</f>
        <v>4934.9390914329051</v>
      </c>
      <c r="T284" s="44">
        <f>'Init cond'!H284*V284</f>
        <v>108650.36314390194</v>
      </c>
      <c r="U284" s="44">
        <f>'Init cond'!I284*V284</f>
        <v>8580.9916097398782</v>
      </c>
      <c r="V284" s="25">
        <f>FORECAST(A284,INDEX(Z$3:Z$100,MATCH(A284,X$3:X$100,1)):INDEX(Z$3:Z$100,MATCH(A284,X$3:X$100,1)+1),INDEX(X$3:X$100,MATCH(A284,X$3:X$100,1)):INDEX(X$3:X$100,MATCH(A284,X$3:X$100,1)+1))/1000000</f>
        <v>976.84957399999996</v>
      </c>
    </row>
    <row r="285" spans="1:22" x14ac:dyDescent="0.35">
      <c r="A285">
        <v>283</v>
      </c>
      <c r="B285" s="15">
        <f t="shared" si="36"/>
        <v>-283</v>
      </c>
      <c r="C285" s="15">
        <v>0</v>
      </c>
      <c r="D285" s="15">
        <v>0</v>
      </c>
      <c r="E285" s="9">
        <f t="shared" si="32"/>
        <v>23.980786939972472</v>
      </c>
      <c r="F285" s="9">
        <f t="shared" si="33"/>
        <v>2.8505431639430294</v>
      </c>
      <c r="G285" s="3">
        <v>1.0000000000000001E-30</v>
      </c>
      <c r="H285" s="9">
        <f t="shared" si="34"/>
        <v>111.42708238165481</v>
      </c>
      <c r="I285" s="9">
        <f t="shared" si="35"/>
        <v>8.8616346763955178</v>
      </c>
      <c r="J285" s="9">
        <v>1</v>
      </c>
      <c r="K285" s="3">
        <v>0</v>
      </c>
      <c r="L285" s="3">
        <v>0</v>
      </c>
      <c r="M285" s="3">
        <v>0</v>
      </c>
      <c r="N285" s="3">
        <v>0</v>
      </c>
      <c r="O285" s="3">
        <v>3.0000000000000001E-6</v>
      </c>
      <c r="P285" s="3">
        <v>5.0000000000000003E-10</v>
      </c>
      <c r="Q285" s="3"/>
      <c r="R285">
        <f>'Init cond'!E285*V285</f>
        <v>24317.153889170604</v>
      </c>
      <c r="S285">
        <f>'Init cond'!F285*V285</f>
        <v>4916.7528465605974</v>
      </c>
      <c r="T285" s="44">
        <f>'Init cond'!H285*V285</f>
        <v>108228.26291321086</v>
      </c>
      <c r="U285" s="44">
        <f>'Init cond'!I285*V285</f>
        <v>8548.1039987286422</v>
      </c>
      <c r="V285" s="25">
        <f>FORECAST(A285,INDEX(Z$3:Z$100,MATCH(A285,X$3:X$100,1)):INDEX(Z$3:Z$100,MATCH(A285,X$3:X$100,1)+1),INDEX(X$3:X$100,MATCH(A285,X$3:X$100,1)):INDEX(X$3:X$100,MATCH(A285,X$3:X$100,1)+1))/1000000</f>
        <v>973.04715099999999</v>
      </c>
    </row>
    <row r="286" spans="1:22" x14ac:dyDescent="0.35">
      <c r="A286">
        <v>284</v>
      </c>
      <c r="B286" s="15">
        <f t="shared" si="36"/>
        <v>-284</v>
      </c>
      <c r="C286" s="15">
        <v>0</v>
      </c>
      <c r="D286" s="15">
        <v>0</v>
      </c>
      <c r="E286" s="9">
        <f t="shared" si="32"/>
        <v>23.980786939972472</v>
      </c>
      <c r="F286" s="9">
        <f t="shared" si="33"/>
        <v>2.8505431639430294</v>
      </c>
      <c r="G286" s="3">
        <v>1.0000000000000001E-30</v>
      </c>
      <c r="H286" s="9">
        <f t="shared" si="34"/>
        <v>111.42708238165481</v>
      </c>
      <c r="I286" s="9">
        <f t="shared" si="35"/>
        <v>8.8616346763955178</v>
      </c>
      <c r="J286" s="9">
        <v>1</v>
      </c>
      <c r="K286" s="3">
        <v>0</v>
      </c>
      <c r="L286" s="3">
        <v>0</v>
      </c>
      <c r="M286" s="3">
        <v>0</v>
      </c>
      <c r="N286" s="3">
        <v>0</v>
      </c>
      <c r="O286" s="3">
        <v>3.0000000000000001E-6</v>
      </c>
      <c r="P286" s="3">
        <v>5.0000000000000003E-10</v>
      </c>
      <c r="Q286" s="3"/>
      <c r="R286">
        <f>'Init cond'!E286*V286</f>
        <v>24227.202567608249</v>
      </c>
      <c r="S286">
        <f>'Init cond'!F286*V286</f>
        <v>4899.7996183063178</v>
      </c>
      <c r="T286" s="44">
        <f>'Init cond'!H286*V286</f>
        <v>107806.15623226871</v>
      </c>
      <c r="U286" s="44">
        <f>'Init cond'!I286*V286</f>
        <v>8515.21236886939</v>
      </c>
      <c r="V286" s="25">
        <f>FORECAST(A286,INDEX(Z$3:Z$100,MATCH(A286,X$3:X$100,1)):INDEX(Z$3:Z$100,MATCH(A286,X$3:X$100,1)+1),INDEX(X$3:X$100,MATCH(A286,X$3:X$100,1)):INDEX(X$3:X$100,MATCH(A286,X$3:X$100,1)+1))/1000000</f>
        <v>969.24472800000001</v>
      </c>
    </row>
    <row r="287" spans="1:22" x14ac:dyDescent="0.35">
      <c r="A287">
        <v>285</v>
      </c>
      <c r="B287" s="15">
        <f t="shared" si="36"/>
        <v>-285</v>
      </c>
      <c r="C287" s="15">
        <v>0</v>
      </c>
      <c r="D287" s="15">
        <v>0</v>
      </c>
      <c r="E287" s="9">
        <f t="shared" si="32"/>
        <v>23.980786939972472</v>
      </c>
      <c r="F287" s="9">
        <f t="shared" si="33"/>
        <v>2.8505431639430294</v>
      </c>
      <c r="G287" s="3">
        <v>1.0000000000000001E-30</v>
      </c>
      <c r="H287" s="9">
        <f t="shared" si="34"/>
        <v>111.42708238165481</v>
      </c>
      <c r="I287" s="9">
        <f t="shared" si="35"/>
        <v>8.8616346763955178</v>
      </c>
      <c r="J287" s="9">
        <v>1</v>
      </c>
      <c r="K287" s="3">
        <v>0</v>
      </c>
      <c r="L287" s="3">
        <v>0</v>
      </c>
      <c r="M287" s="3">
        <v>0</v>
      </c>
      <c r="N287" s="3">
        <v>0</v>
      </c>
      <c r="O287" s="3">
        <v>3.0000000000000001E-6</v>
      </c>
      <c r="P287" s="3">
        <v>5.0000000000000003E-10</v>
      </c>
      <c r="Q287" s="3"/>
      <c r="R287">
        <f>'Init cond'!E287*V287</f>
        <v>24134.168148210461</v>
      </c>
      <c r="S287">
        <f>'Init cond'!F287*V287</f>
        <v>4886.8819421050366</v>
      </c>
      <c r="T287" s="44">
        <f>'Init cond'!H287*V287</f>
        <v>107384.0431010755</v>
      </c>
      <c r="U287" s="44">
        <f>'Init cond'!I287*V287</f>
        <v>8482.3167201621254</v>
      </c>
      <c r="V287" s="25">
        <f>FORECAST(A287,INDEX(Z$3:Z$100,MATCH(A287,X$3:X$100,1)):INDEX(Z$3:Z$100,MATCH(A287,X$3:X$100,1)+1),INDEX(X$3:X$100,MATCH(A287,X$3:X$100,1)):INDEX(X$3:X$100,MATCH(A287,X$3:X$100,1)+1))/1000000</f>
        <v>965.44230500000003</v>
      </c>
    </row>
    <row r="288" spans="1:22" x14ac:dyDescent="0.35">
      <c r="A288">
        <v>286</v>
      </c>
      <c r="B288" s="15">
        <f t="shared" si="36"/>
        <v>-286</v>
      </c>
      <c r="C288" s="15">
        <v>0</v>
      </c>
      <c r="D288" s="15">
        <v>0</v>
      </c>
      <c r="E288" s="9">
        <f t="shared" si="32"/>
        <v>23.980786939972472</v>
      </c>
      <c r="F288" s="9">
        <f t="shared" si="33"/>
        <v>2.8505431639430294</v>
      </c>
      <c r="G288" s="3">
        <v>1.0000000000000001E-30</v>
      </c>
      <c r="H288" s="9">
        <f t="shared" si="34"/>
        <v>111.42708238165481</v>
      </c>
      <c r="I288" s="9">
        <f t="shared" si="35"/>
        <v>8.8616346763955178</v>
      </c>
      <c r="J288" s="9">
        <v>1</v>
      </c>
      <c r="K288" s="3">
        <v>0</v>
      </c>
      <c r="L288" s="3">
        <v>0</v>
      </c>
      <c r="M288" s="3">
        <v>0</v>
      </c>
      <c r="N288" s="3">
        <v>0</v>
      </c>
      <c r="O288" s="3">
        <v>3.0000000000000001E-6</v>
      </c>
      <c r="P288" s="3">
        <v>5.0000000000000003E-10</v>
      </c>
      <c r="Q288" s="3"/>
      <c r="R288">
        <f>'Init cond'!E288*V288</f>
        <v>24050.144198541595</v>
      </c>
      <c r="S288">
        <f>'Init cond'!F288*V288</f>
        <v>4868.1586801946951</v>
      </c>
      <c r="T288" s="44">
        <f>'Init cond'!H288*V288</f>
        <v>106974.19166357419</v>
      </c>
      <c r="U288" s="44">
        <f>'Init cond'!I288*V288</f>
        <v>8450.386170038777</v>
      </c>
      <c r="V288" s="25">
        <f>FORECAST(A288,INDEX(Z$3:Z$100,MATCH(A288,X$3:X$100,1)):INDEX(Z$3:Z$100,MATCH(A288,X$3:X$100,1)+1),INDEX(X$3:X$100,MATCH(A288,X$3:X$100,1)):INDEX(X$3:X$100,MATCH(A288,X$3:X$100,1)+1))/1000000</f>
        <v>961.75017860000003</v>
      </c>
    </row>
    <row r="289" spans="1:22" x14ac:dyDescent="0.35">
      <c r="A289">
        <v>287</v>
      </c>
      <c r="B289" s="15">
        <f t="shared" si="36"/>
        <v>-287</v>
      </c>
      <c r="C289" s="15">
        <v>0</v>
      </c>
      <c r="D289" s="15">
        <v>0</v>
      </c>
      <c r="E289" s="9">
        <f t="shared" si="32"/>
        <v>23.980786939972472</v>
      </c>
      <c r="F289" s="9">
        <f t="shared" si="33"/>
        <v>2.8505431639430294</v>
      </c>
      <c r="G289" s="3">
        <v>1.0000000000000001E-30</v>
      </c>
      <c r="H289" s="9">
        <f t="shared" si="34"/>
        <v>111.42708238165481</v>
      </c>
      <c r="I289" s="9">
        <f t="shared" si="35"/>
        <v>8.8616346763955178</v>
      </c>
      <c r="J289" s="9">
        <v>1</v>
      </c>
      <c r="K289" s="3">
        <v>0</v>
      </c>
      <c r="L289" s="3">
        <v>0</v>
      </c>
      <c r="M289" s="3">
        <v>0</v>
      </c>
      <c r="N289" s="3">
        <v>0</v>
      </c>
      <c r="O289" s="3">
        <v>3.0000000000000001E-6</v>
      </c>
      <c r="P289" s="3">
        <v>5.0000000000000003E-10</v>
      </c>
      <c r="Q289" s="3"/>
      <c r="R289">
        <f>'Init cond'!E289*V289</f>
        <v>23960.995287704405</v>
      </c>
      <c r="S289">
        <f>'Init cond'!F289*V289</f>
        <v>4849.9165288506474</v>
      </c>
      <c r="T289" s="44">
        <f>'Init cond'!H289*V289</f>
        <v>106564.33396292377</v>
      </c>
      <c r="U289" s="44">
        <f>'Init cond'!I289*V289</f>
        <v>8418.4517176418431</v>
      </c>
      <c r="V289" s="25">
        <f>FORECAST(A289,INDEX(Z$3:Z$100,MATCH(A289,X$3:X$100,1)):INDEX(Z$3:Z$100,MATCH(A289,X$3:X$100,1)+1),INDEX(X$3:X$100,MATCH(A289,X$3:X$100,1)):INDEX(X$3:X$100,MATCH(A289,X$3:X$100,1)+1))/1000000</f>
        <v>958.05805220000002</v>
      </c>
    </row>
    <row r="290" spans="1:22" x14ac:dyDescent="0.35">
      <c r="A290">
        <v>288</v>
      </c>
      <c r="B290" s="15">
        <f t="shared" si="36"/>
        <v>-288</v>
      </c>
      <c r="C290" s="15">
        <v>0</v>
      </c>
      <c r="D290" s="15">
        <v>0</v>
      </c>
      <c r="E290" s="9">
        <f t="shared" si="32"/>
        <v>23.980786939972472</v>
      </c>
      <c r="F290" s="9">
        <f t="shared" si="33"/>
        <v>2.8505431639430294</v>
      </c>
      <c r="G290" s="3">
        <v>1.0000000000000001E-30</v>
      </c>
      <c r="H290" s="9">
        <f t="shared" si="34"/>
        <v>111.42708238165481</v>
      </c>
      <c r="I290" s="9">
        <f t="shared" si="35"/>
        <v>8.8616346763955178</v>
      </c>
      <c r="J290" s="9">
        <v>1</v>
      </c>
      <c r="K290" s="3">
        <v>0</v>
      </c>
      <c r="L290" s="3">
        <v>0</v>
      </c>
      <c r="M290" s="3">
        <v>0</v>
      </c>
      <c r="N290" s="3">
        <v>0</v>
      </c>
      <c r="O290" s="3">
        <v>3.0000000000000001E-6</v>
      </c>
      <c r="P290" s="3">
        <v>5.0000000000000003E-10</v>
      </c>
      <c r="Q290" s="3"/>
      <c r="R290">
        <f>'Init cond'!E290*V290</f>
        <v>23870.040371029456</v>
      </c>
      <c r="S290">
        <f>'Init cond'!F290*V290</f>
        <v>4832.97527672261</v>
      </c>
      <c r="T290" s="44">
        <f>'Init cond'!H290*V290</f>
        <v>106154.46999912427</v>
      </c>
      <c r="U290" s="44">
        <f>'Init cond'!I290*V290</f>
        <v>8386.5133629713182</v>
      </c>
      <c r="V290" s="25">
        <f>FORECAST(A290,INDEX(Z$3:Z$100,MATCH(A290,X$3:X$100,1)):INDEX(Z$3:Z$100,MATCH(A290,X$3:X$100,1)+1),INDEX(X$3:X$100,MATCH(A290,X$3:X$100,1)):INDEX(X$3:X$100,MATCH(A290,X$3:X$100,1)+1))/1000000</f>
        <v>954.36592580000013</v>
      </c>
    </row>
    <row r="291" spans="1:22" x14ac:dyDescent="0.35">
      <c r="A291">
        <v>289</v>
      </c>
      <c r="B291" s="15">
        <f t="shared" si="36"/>
        <v>-289</v>
      </c>
      <c r="C291" s="15">
        <v>0</v>
      </c>
      <c r="D291" s="15">
        <v>0</v>
      </c>
      <c r="E291" s="9">
        <f t="shared" si="32"/>
        <v>23.980786939972472</v>
      </c>
      <c r="F291" s="9">
        <f t="shared" si="33"/>
        <v>2.8505431639430294</v>
      </c>
      <c r="G291" s="3">
        <v>1.0000000000000001E-30</v>
      </c>
      <c r="H291" s="9">
        <f t="shared" si="34"/>
        <v>111.42708238165481</v>
      </c>
      <c r="I291" s="9">
        <f t="shared" si="35"/>
        <v>8.8616346763955178</v>
      </c>
      <c r="J291" s="9">
        <v>1</v>
      </c>
      <c r="K291" s="3">
        <v>0</v>
      </c>
      <c r="L291" s="3">
        <v>0</v>
      </c>
      <c r="M291" s="3">
        <v>0</v>
      </c>
      <c r="N291" s="3">
        <v>0</v>
      </c>
      <c r="O291" s="3">
        <v>3.0000000000000001E-6</v>
      </c>
      <c r="P291" s="3">
        <v>5.0000000000000003E-10</v>
      </c>
      <c r="Q291" s="3"/>
      <c r="R291">
        <f>'Init cond'!E291*V291</f>
        <v>23782.472550690796</v>
      </c>
      <c r="S291">
        <f>'Init cond'!F291*V291</f>
        <v>4814.944207414992</v>
      </c>
      <c r="T291" s="44">
        <f>'Init cond'!H291*V291</f>
        <v>105744.59977217561</v>
      </c>
      <c r="U291" s="44">
        <f>'Init cond'!I291*V291</f>
        <v>8354.571106027206</v>
      </c>
      <c r="V291" s="25">
        <f>FORECAST(A291,INDEX(Z$3:Z$100,MATCH(A291,X$3:X$100,1)):INDEX(Z$3:Z$100,MATCH(A291,X$3:X$100,1)+1),INDEX(X$3:X$100,MATCH(A291,X$3:X$100,1)):INDEX(X$3:X$100,MATCH(A291,X$3:X$100,1)+1))/1000000</f>
        <v>950.67379940000001</v>
      </c>
    </row>
    <row r="292" spans="1:22" x14ac:dyDescent="0.35">
      <c r="A292">
        <v>290</v>
      </c>
      <c r="B292" s="15">
        <f t="shared" si="36"/>
        <v>-290</v>
      </c>
      <c r="C292" s="15">
        <v>0</v>
      </c>
      <c r="D292" s="15">
        <v>0</v>
      </c>
      <c r="E292" s="9">
        <f t="shared" si="32"/>
        <v>23.980786939972472</v>
      </c>
      <c r="F292" s="9">
        <f t="shared" si="33"/>
        <v>2.8505431639430294</v>
      </c>
      <c r="G292" s="3">
        <v>1.0000000000000001E-30</v>
      </c>
      <c r="H292" s="9">
        <f t="shared" si="34"/>
        <v>111.42708238165481</v>
      </c>
      <c r="I292" s="9">
        <f t="shared" si="35"/>
        <v>8.8616346763955178</v>
      </c>
      <c r="J292" s="9">
        <v>1</v>
      </c>
      <c r="K292" s="3">
        <v>0</v>
      </c>
      <c r="L292" s="3">
        <v>0</v>
      </c>
      <c r="M292" s="3">
        <v>0</v>
      </c>
      <c r="N292" s="3">
        <v>0</v>
      </c>
      <c r="O292" s="3">
        <v>3.0000000000000001E-6</v>
      </c>
      <c r="P292" s="3">
        <v>5.0000000000000003E-10</v>
      </c>
      <c r="Q292" s="3"/>
      <c r="R292">
        <f>'Init cond'!E292*V292</f>
        <v>23689.829811900563</v>
      </c>
      <c r="S292">
        <f>'Init cond'!F292*V292</f>
        <v>4802.451785148668</v>
      </c>
      <c r="T292" s="44">
        <f>'Init cond'!H292*V292</f>
        <v>105334.72328207787</v>
      </c>
      <c r="U292" s="44">
        <f>'Init cond'!I292*V292</f>
        <v>8322.6249468095029</v>
      </c>
      <c r="V292" s="25">
        <f>FORECAST(A292,INDEX(Z$3:Z$100,MATCH(A292,X$3:X$100,1)):INDEX(Z$3:Z$100,MATCH(A292,X$3:X$100,1)+1),INDEX(X$3:X$100,MATCH(A292,X$3:X$100,1)):INDEX(X$3:X$100,MATCH(A292,X$3:X$100,1)+1))/1000000</f>
        <v>946.981673</v>
      </c>
    </row>
    <row r="293" spans="1:22" x14ac:dyDescent="0.35">
      <c r="A293">
        <v>291</v>
      </c>
      <c r="B293" s="15">
        <f t="shared" si="36"/>
        <v>-291</v>
      </c>
      <c r="C293" s="15">
        <v>0</v>
      </c>
      <c r="D293" s="15">
        <v>0</v>
      </c>
      <c r="E293" s="9">
        <f t="shared" si="32"/>
        <v>23.980786939972472</v>
      </c>
      <c r="F293" s="9">
        <f t="shared" si="33"/>
        <v>2.8505431639430294</v>
      </c>
      <c r="G293" s="3">
        <v>1.0000000000000001E-30</v>
      </c>
      <c r="H293" s="9">
        <f t="shared" si="34"/>
        <v>111.42708238165481</v>
      </c>
      <c r="I293" s="9">
        <f t="shared" si="35"/>
        <v>8.8616346763955178</v>
      </c>
      <c r="J293" s="9">
        <v>1</v>
      </c>
      <c r="K293" s="3">
        <v>0</v>
      </c>
      <c r="L293" s="3">
        <v>0</v>
      </c>
      <c r="M293" s="3">
        <v>0</v>
      </c>
      <c r="N293" s="3">
        <v>0</v>
      </c>
      <c r="O293" s="3">
        <v>3.0000000000000001E-6</v>
      </c>
      <c r="P293" s="3">
        <v>5.0000000000000003E-10</v>
      </c>
      <c r="Q293" s="3"/>
      <c r="R293">
        <f>'Init cond'!E293*V293</f>
        <v>23592.012396350787</v>
      </c>
      <c r="S293">
        <f>'Init cond'!F293*V293</f>
        <v>4782.3837627476851</v>
      </c>
      <c r="T293" s="44">
        <f>'Init cond'!H293*V293</f>
        <v>104888.78135576408</v>
      </c>
      <c r="U293" s="44">
        <f>'Init cond'!I293*V293</f>
        <v>8287.825656489038</v>
      </c>
      <c r="V293" s="25">
        <f>FORECAST(A293,INDEX(Z$3:Z$100,MATCH(A293,X$3:X$100,1)):INDEX(Z$3:Z$100,MATCH(A293,X$3:X$100,1)+1),INDEX(X$3:X$100,MATCH(A293,X$3:X$100,1)):INDEX(X$3:X$100,MATCH(A293,X$3:X$100,1)+1))/1000000</f>
        <v>942.96536939999987</v>
      </c>
    </row>
    <row r="294" spans="1:22" x14ac:dyDescent="0.35">
      <c r="A294">
        <v>292</v>
      </c>
      <c r="B294" s="15">
        <f t="shared" si="36"/>
        <v>-292</v>
      </c>
      <c r="C294" s="15">
        <v>0</v>
      </c>
      <c r="D294" s="15">
        <v>0</v>
      </c>
      <c r="E294" s="9">
        <f t="shared" si="32"/>
        <v>23.980786939972472</v>
      </c>
      <c r="F294" s="9">
        <f t="shared" si="33"/>
        <v>2.8505431639430294</v>
      </c>
      <c r="G294" s="3">
        <v>1.0000000000000001E-30</v>
      </c>
      <c r="H294" s="9">
        <f t="shared" si="34"/>
        <v>111.42708238165481</v>
      </c>
      <c r="I294" s="9">
        <f t="shared" si="35"/>
        <v>8.8616346763955178</v>
      </c>
      <c r="J294" s="9">
        <v>1</v>
      </c>
      <c r="K294" s="3">
        <v>0</v>
      </c>
      <c r="L294" s="3">
        <v>0</v>
      </c>
      <c r="M294" s="3">
        <v>0</v>
      </c>
      <c r="N294" s="3">
        <v>0</v>
      </c>
      <c r="O294" s="3">
        <v>3.0000000000000001E-6</v>
      </c>
      <c r="P294" s="3">
        <v>5.0000000000000003E-10</v>
      </c>
      <c r="Q294" s="3"/>
      <c r="R294">
        <f>'Init cond'!E294*V294</f>
        <v>23497.775750243032</v>
      </c>
      <c r="S294">
        <f>'Init cond'!F294*V294</f>
        <v>4763.8601319148156</v>
      </c>
      <c r="T294" s="44">
        <f>'Init cond'!H294*V294</f>
        <v>104441.75696672493</v>
      </c>
      <c r="U294" s="44">
        <f>'Init cond'!I294*V294</f>
        <v>8252.4649940480285</v>
      </c>
      <c r="V294" s="25">
        <f>FORECAST(A294,INDEX(Z$3:Z$100,MATCH(A294,X$3:X$100,1)):INDEX(Z$3:Z$100,MATCH(A294,X$3:X$100,1)+1),INDEX(X$3:X$100,MATCH(A294,X$3:X$100,1)):INDEX(X$3:X$100,MATCH(A294,X$3:X$100,1)+1))/1000000</f>
        <v>938.94906579999997</v>
      </c>
    </row>
    <row r="295" spans="1:22" x14ac:dyDescent="0.35">
      <c r="A295">
        <v>293</v>
      </c>
      <c r="B295" s="15">
        <f t="shared" si="36"/>
        <v>-293</v>
      </c>
      <c r="C295" s="15">
        <v>0</v>
      </c>
      <c r="D295" s="15">
        <v>0</v>
      </c>
      <c r="E295" s="9">
        <f t="shared" si="32"/>
        <v>23.980786939972472</v>
      </c>
      <c r="F295" s="9">
        <f t="shared" si="33"/>
        <v>2.8505431639430294</v>
      </c>
      <c r="G295" s="3">
        <v>1.0000000000000001E-30</v>
      </c>
      <c r="H295" s="9">
        <f t="shared" si="34"/>
        <v>111.42708238165481</v>
      </c>
      <c r="I295" s="9">
        <f t="shared" si="35"/>
        <v>8.8616346763955178</v>
      </c>
      <c r="J295" s="9">
        <v>1</v>
      </c>
      <c r="K295" s="3">
        <v>0</v>
      </c>
      <c r="L295" s="3">
        <v>0</v>
      </c>
      <c r="M295" s="3">
        <v>0</v>
      </c>
      <c r="N295" s="3">
        <v>0</v>
      </c>
      <c r="O295" s="3">
        <v>3.0000000000000001E-6</v>
      </c>
      <c r="P295" s="3">
        <v>5.0000000000000003E-10</v>
      </c>
      <c r="Q295" s="3"/>
      <c r="R295">
        <f>'Init cond'!E295*V295</f>
        <v>23399.255043454847</v>
      </c>
      <c r="S295">
        <f>'Init cond'!F295*V295</f>
        <v>4743.9759325904706</v>
      </c>
      <c r="T295" s="44">
        <f>'Init cond'!H295*V295</f>
        <v>103993.66391805926</v>
      </c>
      <c r="U295" s="44">
        <f>'Init cond'!I295*V295</f>
        <v>8216.5501087306711</v>
      </c>
      <c r="V295" s="25">
        <f>FORECAST(A295,INDEX(Z$3:Z$100,MATCH(A295,X$3:X$100,1)):INDEX(Z$3:Z$100,MATCH(A295,X$3:X$100,1)+1),INDEX(X$3:X$100,MATCH(A295,X$3:X$100,1)):INDEX(X$3:X$100,MATCH(A295,X$3:X$100,1)+1))/1000000</f>
        <v>934.93276220000007</v>
      </c>
    </row>
    <row r="296" spans="1:22" x14ac:dyDescent="0.35">
      <c r="A296">
        <v>294</v>
      </c>
      <c r="B296" s="15">
        <f t="shared" si="36"/>
        <v>-294</v>
      </c>
      <c r="C296" s="15">
        <v>0</v>
      </c>
      <c r="D296" s="15">
        <v>0</v>
      </c>
      <c r="E296" s="9">
        <f t="shared" si="32"/>
        <v>23.980786939972472</v>
      </c>
      <c r="F296" s="9">
        <f t="shared" si="33"/>
        <v>2.8505431639430294</v>
      </c>
      <c r="G296" s="3">
        <v>1.0000000000000001E-30</v>
      </c>
      <c r="H296" s="9">
        <f t="shared" si="34"/>
        <v>111.42708238165481</v>
      </c>
      <c r="I296" s="9">
        <f t="shared" si="35"/>
        <v>8.8616346763955178</v>
      </c>
      <c r="J296" s="9">
        <v>1</v>
      </c>
      <c r="K296" s="3">
        <v>0</v>
      </c>
      <c r="L296" s="3">
        <v>0</v>
      </c>
      <c r="M296" s="3">
        <v>0</v>
      </c>
      <c r="N296" s="3">
        <v>0</v>
      </c>
      <c r="O296" s="3">
        <v>3.0000000000000001E-6</v>
      </c>
      <c r="P296" s="3">
        <v>5.0000000000000003E-10</v>
      </c>
      <c r="Q296" s="3"/>
      <c r="R296">
        <f>'Init cond'!E296*V296</f>
        <v>23303.172831483862</v>
      </c>
      <c r="S296">
        <f>'Init cond'!F296*V296</f>
        <v>4724.4594071114352</v>
      </c>
      <c r="T296" s="44">
        <f>'Init cond'!H296*V296</f>
        <v>103545.58246045733</v>
      </c>
      <c r="U296" s="44">
        <f>'Init cond'!I296*V296</f>
        <v>8180.6405108367089</v>
      </c>
      <c r="V296" s="25">
        <f>FORECAST(A296,INDEX(Z$3:Z$100,MATCH(A296,X$3:X$100,1)):INDEX(Z$3:Z$100,MATCH(A296,X$3:X$100,1)+1),INDEX(X$3:X$100,MATCH(A296,X$3:X$100,1)):INDEX(X$3:X$100,MATCH(A296,X$3:X$100,1)+1))/1000000</f>
        <v>930.91645859999994</v>
      </c>
    </row>
    <row r="297" spans="1:22" x14ac:dyDescent="0.35">
      <c r="A297">
        <v>295</v>
      </c>
      <c r="B297" s="15">
        <f t="shared" si="36"/>
        <v>-295</v>
      </c>
      <c r="C297" s="15">
        <v>0</v>
      </c>
      <c r="D297" s="15">
        <v>0</v>
      </c>
      <c r="E297" s="9">
        <f t="shared" si="32"/>
        <v>23.980786939972472</v>
      </c>
      <c r="F297" s="9">
        <f t="shared" si="33"/>
        <v>2.8505431639430294</v>
      </c>
      <c r="G297" s="3">
        <v>1.0000000000000001E-30</v>
      </c>
      <c r="H297" s="9">
        <f t="shared" si="34"/>
        <v>111.42708238165481</v>
      </c>
      <c r="I297" s="9">
        <f t="shared" si="35"/>
        <v>8.8616346763955178</v>
      </c>
      <c r="J297" s="9">
        <v>1</v>
      </c>
      <c r="K297" s="3">
        <v>0</v>
      </c>
      <c r="L297" s="3">
        <v>0</v>
      </c>
      <c r="M297" s="3">
        <v>0</v>
      </c>
      <c r="N297" s="3">
        <v>0</v>
      </c>
      <c r="O297" s="3">
        <v>3.0000000000000001E-6</v>
      </c>
      <c r="P297" s="3">
        <v>5.0000000000000003E-10</v>
      </c>
      <c r="Q297" s="3"/>
      <c r="R297">
        <f>'Init cond'!E297*V297</f>
        <v>23209.343447508461</v>
      </c>
      <c r="S297">
        <f>'Init cond'!F297*V297</f>
        <v>4707.5191212132704</v>
      </c>
      <c r="T297" s="44">
        <f>'Init cond'!H297*V297</f>
        <v>103097.51259391922</v>
      </c>
      <c r="U297" s="44">
        <f>'Init cond'!I297*V297</f>
        <v>8144.7362003661465</v>
      </c>
      <c r="V297" s="25">
        <f>FORECAST(A297,INDEX(Z$3:Z$100,MATCH(A297,X$3:X$100,1)):INDEX(Z$3:Z$100,MATCH(A297,X$3:X$100,1)+1),INDEX(X$3:X$100,MATCH(A297,X$3:X$100,1)):INDEX(X$3:X$100,MATCH(A297,X$3:X$100,1)+1))/1000000</f>
        <v>926.90015500000004</v>
      </c>
    </row>
    <row r="298" spans="1:22" x14ac:dyDescent="0.35">
      <c r="A298">
        <v>296</v>
      </c>
      <c r="B298" s="15">
        <f t="shared" si="36"/>
        <v>-296</v>
      </c>
      <c r="C298" s="15">
        <v>0</v>
      </c>
      <c r="D298" s="15">
        <v>0</v>
      </c>
      <c r="E298" s="9">
        <f t="shared" si="32"/>
        <v>23.980786939972472</v>
      </c>
      <c r="F298" s="9">
        <f t="shared" si="33"/>
        <v>2.8505431639430294</v>
      </c>
      <c r="G298" s="3">
        <v>1.0000000000000001E-30</v>
      </c>
      <c r="H298" s="9">
        <f t="shared" si="34"/>
        <v>111.42708238165481</v>
      </c>
      <c r="I298" s="9">
        <f t="shared" si="35"/>
        <v>8.8616346763955178</v>
      </c>
      <c r="J298" s="9">
        <v>1</v>
      </c>
      <c r="K298" s="3">
        <v>0</v>
      </c>
      <c r="L298" s="3">
        <v>0</v>
      </c>
      <c r="M298" s="3">
        <v>0</v>
      </c>
      <c r="N298" s="3">
        <v>0</v>
      </c>
      <c r="O298" s="3">
        <v>3.0000000000000001E-6</v>
      </c>
      <c r="P298" s="3">
        <v>5.0000000000000003E-10</v>
      </c>
      <c r="Q298" s="3"/>
      <c r="R298">
        <f>'Init cond'!E298*V298</f>
        <v>23102.8416807578</v>
      </c>
      <c r="S298">
        <f>'Init cond'!F298*V298</f>
        <v>4687.8443600363325</v>
      </c>
      <c r="T298" s="44">
        <f>'Init cond'!H298*V298</f>
        <v>102611.08875560192</v>
      </c>
      <c r="U298" s="44">
        <f>'Init cond'!I298*V298</f>
        <v>8105.8064734114405</v>
      </c>
      <c r="V298" s="25">
        <f>FORECAST(A298,INDEX(Z$3:Z$100,MATCH(A298,X$3:X$100,1)):INDEX(Z$3:Z$100,MATCH(A298,X$3:X$100,1)+1),INDEX(X$3:X$100,MATCH(A298,X$3:X$100,1)):INDEX(X$3:X$100,MATCH(A298,X$3:X$100,1)+1))/1000000</f>
        <v>922.53892059999987</v>
      </c>
    </row>
    <row r="299" spans="1:22" x14ac:dyDescent="0.35">
      <c r="A299">
        <v>297</v>
      </c>
      <c r="B299" s="15">
        <f t="shared" si="36"/>
        <v>-297</v>
      </c>
      <c r="C299" s="15">
        <v>0</v>
      </c>
      <c r="D299" s="15">
        <v>0</v>
      </c>
      <c r="E299" s="9">
        <f t="shared" si="32"/>
        <v>23.980786939972472</v>
      </c>
      <c r="F299" s="9">
        <f t="shared" si="33"/>
        <v>2.8505431639430294</v>
      </c>
      <c r="G299" s="3">
        <v>1.0000000000000001E-30</v>
      </c>
      <c r="H299" s="9">
        <f t="shared" si="34"/>
        <v>111.42708238165481</v>
      </c>
      <c r="I299" s="9">
        <f t="shared" si="35"/>
        <v>8.8616346763955178</v>
      </c>
      <c r="J299" s="9">
        <v>1</v>
      </c>
      <c r="K299" s="3">
        <v>0</v>
      </c>
      <c r="L299" s="3">
        <v>0</v>
      </c>
      <c r="M299" s="3">
        <v>0</v>
      </c>
      <c r="N299" s="3">
        <v>0</v>
      </c>
      <c r="O299" s="3">
        <v>3.0000000000000001E-6</v>
      </c>
      <c r="P299" s="3">
        <v>5.0000000000000003E-10</v>
      </c>
      <c r="Q299" s="3"/>
      <c r="R299">
        <f>'Init cond'!E299*V299</f>
        <v>22999.627735655915</v>
      </c>
      <c r="S299">
        <f>'Init cond'!F299*V299</f>
        <v>4667.8759008076131</v>
      </c>
      <c r="T299" s="44">
        <f>'Init cond'!H299*V299</f>
        <v>102124.67750381969</v>
      </c>
      <c r="U299" s="44">
        <f>'Init cond'!I299*V299</f>
        <v>8066.8824879780732</v>
      </c>
      <c r="V299" s="25">
        <f>FORECAST(A299,INDEX(Z$3:Z$100,MATCH(A299,X$3:X$100,1)):INDEX(Z$3:Z$100,MATCH(A299,X$3:X$100,1)+1),INDEX(X$3:X$100,MATCH(A299,X$3:X$100,1)):INDEX(X$3:X$100,MATCH(A299,X$3:X$100,1)+1))/1000000</f>
        <v>918.17768619999981</v>
      </c>
    </row>
    <row r="300" spans="1:22" x14ac:dyDescent="0.35">
      <c r="A300">
        <v>298</v>
      </c>
      <c r="B300" s="15">
        <f t="shared" si="36"/>
        <v>-298</v>
      </c>
      <c r="C300" s="15">
        <v>0</v>
      </c>
      <c r="D300" s="15">
        <v>0</v>
      </c>
      <c r="E300" s="9">
        <f t="shared" si="32"/>
        <v>23.980786939972472</v>
      </c>
      <c r="F300" s="9">
        <f t="shared" si="33"/>
        <v>2.8505431639430294</v>
      </c>
      <c r="G300" s="3">
        <v>1.0000000000000001E-30</v>
      </c>
      <c r="H300" s="9">
        <f t="shared" si="34"/>
        <v>111.42708238165481</v>
      </c>
      <c r="I300" s="9">
        <f t="shared" si="35"/>
        <v>8.8616346763955178</v>
      </c>
      <c r="J300" s="9">
        <v>1</v>
      </c>
      <c r="K300" s="3">
        <v>0</v>
      </c>
      <c r="L300" s="3">
        <v>0</v>
      </c>
      <c r="M300" s="3">
        <v>0</v>
      </c>
      <c r="N300" s="3">
        <v>0</v>
      </c>
      <c r="O300" s="3">
        <v>3.0000000000000001E-6</v>
      </c>
      <c r="P300" s="3">
        <v>5.0000000000000003E-10</v>
      </c>
      <c r="Q300" s="3"/>
      <c r="R300">
        <f>'Init cond'!E300*V300</f>
        <v>22897.092997728188</v>
      </c>
      <c r="S300">
        <f>'Init cond'!F300*V300</f>
        <v>4651.2766170247678</v>
      </c>
      <c r="T300" s="44">
        <f>'Init cond'!H300*V300</f>
        <v>101638.27883857254</v>
      </c>
      <c r="U300" s="44">
        <f>'Init cond'!I300*V300</f>
        <v>8027.9642440660418</v>
      </c>
      <c r="V300" s="25">
        <f>FORECAST(A300,INDEX(Z$3:Z$100,MATCH(A300,X$3:X$100,1)):INDEX(Z$3:Z$100,MATCH(A300,X$3:X$100,1)+1),INDEX(X$3:X$100,MATCH(A300,X$3:X$100,1)):INDEX(X$3:X$100,MATCH(A300,X$3:X$100,1)+1))/1000000</f>
        <v>913.81645179999998</v>
      </c>
    </row>
    <row r="301" spans="1:22" x14ac:dyDescent="0.35">
      <c r="A301">
        <v>299</v>
      </c>
      <c r="B301" s="15">
        <f t="shared" si="36"/>
        <v>-299</v>
      </c>
      <c r="C301" s="15">
        <v>0</v>
      </c>
      <c r="D301" s="15">
        <v>0</v>
      </c>
      <c r="E301" s="9">
        <f t="shared" si="32"/>
        <v>23.980786939972472</v>
      </c>
      <c r="F301" s="9">
        <f t="shared" si="33"/>
        <v>2.8505431639430294</v>
      </c>
      <c r="G301" s="3">
        <v>1.0000000000000001E-30</v>
      </c>
      <c r="H301" s="9">
        <f t="shared" si="34"/>
        <v>111.42708238165481</v>
      </c>
      <c r="I301" s="9">
        <f t="shared" si="35"/>
        <v>8.8616346763955178</v>
      </c>
      <c r="J301" s="9">
        <v>1</v>
      </c>
      <c r="K301" s="3">
        <v>0</v>
      </c>
      <c r="L301" s="3">
        <v>0</v>
      </c>
      <c r="M301" s="3">
        <v>0</v>
      </c>
      <c r="N301" s="3">
        <v>0</v>
      </c>
      <c r="O301" s="3">
        <v>3.0000000000000001E-6</v>
      </c>
      <c r="P301" s="3">
        <v>5.0000000000000003E-10</v>
      </c>
      <c r="Q301" s="3"/>
      <c r="R301">
        <f>'Init cond'!E301*V301</f>
        <v>22796.896740173914</v>
      </c>
      <c r="S301">
        <f>'Init cond'!F301*V301</f>
        <v>4631.3789519578131</v>
      </c>
      <c r="T301" s="44">
        <f>'Init cond'!H301*V301</f>
        <v>101151.89275986044</v>
      </c>
      <c r="U301" s="44">
        <f>'Init cond'!I301*V301</f>
        <v>7989.0517416753437</v>
      </c>
      <c r="V301" s="25">
        <f>FORECAST(A301,INDEX(Z$3:Z$100,MATCH(A301,X$3:X$100,1)):INDEX(Z$3:Z$100,MATCH(A301,X$3:X$100,1)+1),INDEX(X$3:X$100,MATCH(A301,X$3:X$100,1)):INDEX(X$3:X$100,MATCH(A301,X$3:X$100,1)+1))/1000000</f>
        <v>909.45521739999981</v>
      </c>
    </row>
    <row r="302" spans="1:22" x14ac:dyDescent="0.35">
      <c r="A302">
        <v>300</v>
      </c>
      <c r="B302" s="15">
        <f t="shared" si="36"/>
        <v>-300</v>
      </c>
      <c r="C302" s="15">
        <v>0</v>
      </c>
      <c r="D302" s="15">
        <v>0</v>
      </c>
      <c r="E302" s="9">
        <f t="shared" si="32"/>
        <v>23.980786939972472</v>
      </c>
      <c r="F302" s="9">
        <f t="shared" si="33"/>
        <v>2.8505431639430294</v>
      </c>
      <c r="G302" s="3">
        <v>1.0000000000000001E-30</v>
      </c>
      <c r="H302" s="9">
        <f t="shared" si="34"/>
        <v>111.42708238165481</v>
      </c>
      <c r="I302" s="9">
        <f t="shared" si="35"/>
        <v>8.8616346763955178</v>
      </c>
      <c r="J302" s="9">
        <v>1</v>
      </c>
      <c r="K302" s="3">
        <v>0</v>
      </c>
      <c r="L302" s="3">
        <v>0</v>
      </c>
      <c r="M302" s="3">
        <v>0</v>
      </c>
      <c r="N302" s="3">
        <v>0</v>
      </c>
      <c r="O302" s="3">
        <v>3.0000000000000001E-6</v>
      </c>
      <c r="P302" s="3">
        <v>5.0000000000000003E-10</v>
      </c>
      <c r="Q302" s="3"/>
      <c r="R302">
        <f>'Init cond'!E302*V302</f>
        <v>22696.168486506802</v>
      </c>
      <c r="S302">
        <f>'Init cond'!F302*V302</f>
        <v>4616.0546657755103</v>
      </c>
      <c r="T302" s="44">
        <f>'Init cond'!H302*V302</f>
        <v>100665.51926768343</v>
      </c>
      <c r="U302" s="44">
        <f>'Init cond'!I302*V302</f>
        <v>7950.1449808059842</v>
      </c>
      <c r="V302" s="25">
        <f>FORECAST(A302,INDEX(Z$3:Z$100,MATCH(A302,X$3:X$100,1)):INDEX(Z$3:Z$100,MATCH(A302,X$3:X$100,1)+1),INDEX(X$3:X$100,MATCH(A302,X$3:X$100,1)):INDEX(X$3:X$100,MATCH(A302,X$3:X$100,1)+1))/1000000</f>
        <v>905.09398299999998</v>
      </c>
    </row>
    <row r="303" spans="1:22" x14ac:dyDescent="0.35">
      <c r="A303">
        <v>301</v>
      </c>
      <c r="B303" s="15">
        <f t="shared" si="36"/>
        <v>-301</v>
      </c>
      <c r="C303" s="15">
        <v>0</v>
      </c>
      <c r="D303" s="15">
        <v>0</v>
      </c>
      <c r="E303" s="9">
        <f t="shared" si="32"/>
        <v>23.980786939972472</v>
      </c>
      <c r="F303" s="9">
        <f t="shared" si="33"/>
        <v>2.8505431639430294</v>
      </c>
      <c r="G303" s="3">
        <v>1.0000000000000001E-30</v>
      </c>
      <c r="H303" s="9">
        <f t="shared" si="34"/>
        <v>111.42708238165481</v>
      </c>
      <c r="I303" s="9">
        <f t="shared" si="35"/>
        <v>8.8616346763955178</v>
      </c>
      <c r="J303" s="9">
        <v>1</v>
      </c>
      <c r="K303" s="3">
        <v>0</v>
      </c>
      <c r="L303" s="3">
        <v>0</v>
      </c>
      <c r="M303" s="3">
        <v>0</v>
      </c>
      <c r="N303" s="3">
        <v>0</v>
      </c>
      <c r="O303" s="3">
        <v>3.0000000000000001E-6</v>
      </c>
      <c r="P303" s="3">
        <v>5.0000000000000003E-10</v>
      </c>
      <c r="Q303" s="3"/>
      <c r="R303">
        <f>'Init cond'!E303*V303</f>
        <v>22596.9279294599</v>
      </c>
      <c r="S303">
        <f>'Init cond'!F303*V303</f>
        <v>4601.6236860328136</v>
      </c>
      <c r="T303" s="44">
        <f>'Init cond'!H303*V303</f>
        <v>100196.08885840535</v>
      </c>
      <c r="U303" s="44">
        <f>'Init cond'!I303*V303</f>
        <v>7912.5809789505538</v>
      </c>
      <c r="V303" s="25">
        <f>FORECAST(A303,INDEX(Z$3:Z$100,MATCH(A303,X$3:X$100,1)):INDEX(Z$3:Z$100,MATCH(A303,X$3:X$100,1)+1),INDEX(X$3:X$100,MATCH(A303,X$3:X$100,1)):INDEX(X$3:X$100,MATCH(A303,X$3:X$100,1)+1))/1000000</f>
        <v>900.88497440000015</v>
      </c>
    </row>
    <row r="304" spans="1:22" x14ac:dyDescent="0.35">
      <c r="A304">
        <v>302</v>
      </c>
      <c r="B304" s="15">
        <f t="shared" si="36"/>
        <v>-302</v>
      </c>
      <c r="C304" s="15">
        <v>0</v>
      </c>
      <c r="D304" s="15">
        <v>0</v>
      </c>
      <c r="E304" s="9">
        <f t="shared" si="32"/>
        <v>23.980786939972472</v>
      </c>
      <c r="F304" s="9">
        <f t="shared" si="33"/>
        <v>2.8505431639430294</v>
      </c>
      <c r="G304" s="3">
        <v>1.0000000000000001E-30</v>
      </c>
      <c r="H304" s="9">
        <f t="shared" si="34"/>
        <v>111.42708238165481</v>
      </c>
      <c r="I304" s="9">
        <f t="shared" si="35"/>
        <v>8.8616346763955178</v>
      </c>
      <c r="J304" s="9">
        <v>1</v>
      </c>
      <c r="K304" s="3">
        <v>0</v>
      </c>
      <c r="L304" s="3">
        <v>0</v>
      </c>
      <c r="M304" s="3">
        <v>0</v>
      </c>
      <c r="N304" s="3">
        <v>0</v>
      </c>
      <c r="O304" s="3">
        <v>3.0000000000000001E-6</v>
      </c>
      <c r="P304" s="3">
        <v>5.0000000000000003E-10</v>
      </c>
      <c r="Q304" s="3"/>
      <c r="R304">
        <f>'Init cond'!E304*V304</f>
        <v>22500.563002817195</v>
      </c>
      <c r="S304">
        <f>'Init cond'!F304*V304</f>
        <v>4585.7972357453209</v>
      </c>
      <c r="T304" s="44">
        <f>'Init cond'!H304*V304</f>
        <v>99726.670596338226</v>
      </c>
      <c r="U304" s="44">
        <f>'Init cond'!I304*V304</f>
        <v>7875.0225182127178</v>
      </c>
      <c r="V304" s="25">
        <f>FORECAST(A304,INDEX(Z$3:Z$100,MATCH(A304,X$3:X$100,1)):INDEX(Z$3:Z$100,MATCH(A304,X$3:X$100,1)+1),INDEX(X$3:X$100,MATCH(A304,X$3:X$100,1)):INDEX(X$3:X$100,MATCH(A304,X$3:X$100,1)+1))/1000000</f>
        <v>896.6759658000002</v>
      </c>
    </row>
    <row r="305" spans="1:22" x14ac:dyDescent="0.35">
      <c r="A305">
        <v>303</v>
      </c>
      <c r="B305" s="15">
        <f t="shared" si="36"/>
        <v>-303</v>
      </c>
      <c r="C305" s="15">
        <v>0</v>
      </c>
      <c r="D305" s="15">
        <v>0</v>
      </c>
      <c r="E305" s="9">
        <f t="shared" si="32"/>
        <v>23.980786939972472</v>
      </c>
      <c r="F305" s="9">
        <f t="shared" si="33"/>
        <v>2.8505431639430294</v>
      </c>
      <c r="G305" s="3">
        <v>1.0000000000000001E-30</v>
      </c>
      <c r="H305" s="9">
        <f t="shared" si="34"/>
        <v>111.42708238165481</v>
      </c>
      <c r="I305" s="9">
        <f t="shared" si="35"/>
        <v>8.8616346763955178</v>
      </c>
      <c r="J305" s="9">
        <v>1</v>
      </c>
      <c r="K305" s="3">
        <v>0</v>
      </c>
      <c r="L305" s="3">
        <v>0</v>
      </c>
      <c r="M305" s="3">
        <v>0</v>
      </c>
      <c r="N305" s="3">
        <v>0</v>
      </c>
      <c r="O305" s="3">
        <v>3.0000000000000001E-6</v>
      </c>
      <c r="P305" s="3">
        <v>5.0000000000000003E-10</v>
      </c>
      <c r="Q305" s="3"/>
      <c r="R305">
        <f>'Init cond'!E305*V305</f>
        <v>22406.113105573026</v>
      </c>
      <c r="S305">
        <f>'Init cond'!F305*V305</f>
        <v>4572.893700649357</v>
      </c>
      <c r="T305" s="44">
        <f>'Init cond'!H305*V305</f>
        <v>99257.264481482038</v>
      </c>
      <c r="U305" s="44">
        <f>'Init cond'!I305*V305</f>
        <v>7837.4695985924773</v>
      </c>
      <c r="V305" s="25">
        <f>FORECAST(A305,INDEX(Z$3:Z$100,MATCH(A305,X$3:X$100,1)):INDEX(Z$3:Z$100,MATCH(A305,X$3:X$100,1)+1),INDEX(X$3:X$100,MATCH(A305,X$3:X$100,1)):INDEX(X$3:X$100,MATCH(A305,X$3:X$100,1)+1))/1000000</f>
        <v>892.46695720000002</v>
      </c>
    </row>
    <row r="306" spans="1:22" x14ac:dyDescent="0.35">
      <c r="A306">
        <v>304</v>
      </c>
      <c r="B306" s="15">
        <f t="shared" si="36"/>
        <v>-304</v>
      </c>
      <c r="C306" s="15">
        <v>0</v>
      </c>
      <c r="D306" s="15">
        <v>0</v>
      </c>
      <c r="E306" s="9">
        <f t="shared" si="32"/>
        <v>23.980786939972472</v>
      </c>
      <c r="F306" s="9">
        <f t="shared" si="33"/>
        <v>2.8505431639430294</v>
      </c>
      <c r="G306" s="3">
        <v>1.0000000000000001E-30</v>
      </c>
      <c r="H306" s="9">
        <f t="shared" si="34"/>
        <v>111.42708238165481</v>
      </c>
      <c r="I306" s="9">
        <f t="shared" si="35"/>
        <v>8.8616346763955178</v>
      </c>
      <c r="J306" s="9">
        <v>1</v>
      </c>
      <c r="K306" s="3">
        <v>0</v>
      </c>
      <c r="L306" s="3">
        <v>0</v>
      </c>
      <c r="M306" s="3">
        <v>0</v>
      </c>
      <c r="N306" s="3">
        <v>0</v>
      </c>
      <c r="O306" s="3">
        <v>3.0000000000000001E-6</v>
      </c>
      <c r="P306" s="3">
        <v>5.0000000000000003E-10</v>
      </c>
      <c r="Q306" s="3"/>
      <c r="R306">
        <f>'Init cond'!E306*V306</f>
        <v>22310.845431869318</v>
      </c>
      <c r="S306">
        <f>'Init cond'!F306*V306</f>
        <v>4559.5952324821137</v>
      </c>
      <c r="T306" s="44">
        <f>'Init cond'!H306*V306</f>
        <v>98787.870513836868</v>
      </c>
      <c r="U306" s="44">
        <f>'Init cond'!I306*V306</f>
        <v>7799.9222200898366</v>
      </c>
      <c r="V306" s="25">
        <f>FORECAST(A306,INDEX(Z$3:Z$100,MATCH(A306,X$3:X$100,1)):INDEX(Z$3:Z$100,MATCH(A306,X$3:X$100,1)+1),INDEX(X$3:X$100,MATCH(A306,X$3:X$100,1)):INDEX(X$3:X$100,MATCH(A306,X$3:X$100,1)+1))/1000000</f>
        <v>888.25794860000019</v>
      </c>
    </row>
    <row r="307" spans="1:22" x14ac:dyDescent="0.35">
      <c r="A307">
        <v>305</v>
      </c>
      <c r="B307" s="15">
        <f t="shared" si="36"/>
        <v>-305</v>
      </c>
      <c r="C307" s="15">
        <v>0</v>
      </c>
      <c r="D307" s="15">
        <v>0</v>
      </c>
      <c r="E307" s="9">
        <f t="shared" si="32"/>
        <v>23.980786939972472</v>
      </c>
      <c r="F307" s="9">
        <f t="shared" si="33"/>
        <v>2.8505431639430294</v>
      </c>
      <c r="G307" s="3">
        <v>1.0000000000000001E-30</v>
      </c>
      <c r="H307" s="9">
        <f t="shared" si="34"/>
        <v>111.42708238165481</v>
      </c>
      <c r="I307" s="9">
        <f t="shared" si="35"/>
        <v>8.8616346763955178</v>
      </c>
      <c r="J307" s="9">
        <v>1</v>
      </c>
      <c r="K307" s="3">
        <v>0</v>
      </c>
      <c r="L307" s="3">
        <v>0</v>
      </c>
      <c r="M307" s="3">
        <v>0</v>
      </c>
      <c r="N307" s="3">
        <v>0</v>
      </c>
      <c r="O307" s="3">
        <v>3.0000000000000001E-6</v>
      </c>
      <c r="P307" s="3">
        <v>5.0000000000000003E-10</v>
      </c>
      <c r="Q307" s="3"/>
      <c r="R307">
        <f>'Init cond'!E307*V307</f>
        <v>22217.50292562414</v>
      </c>
      <c r="S307">
        <f>'Init cond'!F307*V307</f>
        <v>4551.7911976049982</v>
      </c>
      <c r="T307" s="44">
        <f>'Init cond'!H307*V307</f>
        <v>98318.488693402614</v>
      </c>
      <c r="U307" s="44">
        <f>'Init cond'!I307*V307</f>
        <v>7762.3803827047914</v>
      </c>
      <c r="V307" s="25">
        <f>FORECAST(A307,INDEX(Z$3:Z$100,MATCH(A307,X$3:X$100,1)):INDEX(Z$3:Z$100,MATCH(A307,X$3:X$100,1)+1),INDEX(X$3:X$100,MATCH(A307,X$3:X$100,1)):INDEX(X$3:X$100,MATCH(A307,X$3:X$100,1)+1))/1000000</f>
        <v>884.04894000000002</v>
      </c>
    </row>
    <row r="308" spans="1:22" x14ac:dyDescent="0.35">
      <c r="A308">
        <v>306</v>
      </c>
      <c r="B308" s="15">
        <f t="shared" si="36"/>
        <v>-306</v>
      </c>
      <c r="C308" s="15">
        <v>0</v>
      </c>
      <c r="D308" s="15">
        <v>0</v>
      </c>
      <c r="E308" s="9">
        <f t="shared" si="32"/>
        <v>23.980786939972472</v>
      </c>
      <c r="F308" s="9">
        <f t="shared" si="33"/>
        <v>2.8505431639430294</v>
      </c>
      <c r="G308" s="3">
        <v>1.0000000000000001E-30</v>
      </c>
      <c r="H308" s="9">
        <f t="shared" si="34"/>
        <v>111.42708238165481</v>
      </c>
      <c r="I308" s="9">
        <f t="shared" si="35"/>
        <v>8.8616346763955178</v>
      </c>
      <c r="J308" s="9">
        <v>1</v>
      </c>
      <c r="K308" s="3">
        <v>0</v>
      </c>
      <c r="L308" s="3">
        <v>0</v>
      </c>
      <c r="M308" s="3">
        <v>0</v>
      </c>
      <c r="N308" s="3">
        <v>0</v>
      </c>
      <c r="O308" s="3">
        <v>3.0000000000000001E-6</v>
      </c>
      <c r="P308" s="3">
        <v>5.0000000000000003E-10</v>
      </c>
      <c r="Q308" s="3"/>
      <c r="R308">
        <f>'Init cond'!E308*V308</f>
        <v>22124.709684863636</v>
      </c>
      <c r="S308">
        <f>'Init cond'!F308*V308</f>
        <v>4547.8862331868995</v>
      </c>
      <c r="T308" s="44">
        <f>'Init cond'!H308*V308</f>
        <v>97848.099980868254</v>
      </c>
      <c r="U308" s="44">
        <f>'Init cond'!I308*V308</f>
        <v>7724.7636368648282</v>
      </c>
      <c r="V308" s="25">
        <f>FORECAST(A308,INDEX(Z$3:Z$100,MATCH(A308,X$3:X$100,1)):INDEX(Z$3:Z$100,MATCH(A308,X$3:X$100,1)+1),INDEX(X$3:X$100,MATCH(A308,X$3:X$100,1)):INDEX(X$3:X$100,MATCH(A308,X$3:X$100,1)+1))/1000000</f>
        <v>879.83076840000012</v>
      </c>
    </row>
    <row r="309" spans="1:22" x14ac:dyDescent="0.35">
      <c r="A309">
        <v>307</v>
      </c>
      <c r="B309" s="15">
        <f t="shared" si="36"/>
        <v>-307</v>
      </c>
      <c r="C309" s="15">
        <v>0</v>
      </c>
      <c r="D309" s="15">
        <v>0</v>
      </c>
      <c r="E309" s="9">
        <f t="shared" si="32"/>
        <v>23.980786939972472</v>
      </c>
      <c r="F309" s="9">
        <f t="shared" si="33"/>
        <v>2.8505431639430294</v>
      </c>
      <c r="G309" s="3">
        <v>1.0000000000000001E-30</v>
      </c>
      <c r="H309" s="9">
        <f t="shared" si="34"/>
        <v>111.42708238165481</v>
      </c>
      <c r="I309" s="9">
        <f t="shared" si="35"/>
        <v>8.8616346763955178</v>
      </c>
      <c r="J309" s="9">
        <v>1</v>
      </c>
      <c r="K309" s="3">
        <v>0</v>
      </c>
      <c r="L309" s="3">
        <v>0</v>
      </c>
      <c r="M309" s="3">
        <v>0</v>
      </c>
      <c r="N309" s="3">
        <v>0</v>
      </c>
      <c r="O309" s="3">
        <v>3.0000000000000001E-6</v>
      </c>
      <c r="P309" s="3">
        <v>5.0000000000000003E-10</v>
      </c>
      <c r="Q309" s="3"/>
      <c r="R309">
        <f>'Init cond'!E309*V309</f>
        <v>22030.178463946835</v>
      </c>
      <c r="S309">
        <f>'Init cond'!F309*V309</f>
        <v>4543.196517913706</v>
      </c>
      <c r="T309" s="44">
        <f>'Init cond'!H309*V309</f>
        <v>97377.723441989307</v>
      </c>
      <c r="U309" s="44">
        <f>'Init cond'!I309*V309</f>
        <v>7687.1524442054606</v>
      </c>
      <c r="V309" s="25">
        <f>FORECAST(A309,INDEX(Z$3:Z$100,MATCH(A309,X$3:X$100,1)):INDEX(Z$3:Z$100,MATCH(A309,X$3:X$100,1)+1),INDEX(X$3:X$100,MATCH(A309,X$3:X$100,1)):INDEX(X$3:X$100,MATCH(A309,X$3:X$100,1)+1))/1000000</f>
        <v>875.61259680000023</v>
      </c>
    </row>
    <row r="310" spans="1:22" x14ac:dyDescent="0.35">
      <c r="A310">
        <v>308</v>
      </c>
      <c r="B310" s="15">
        <f t="shared" si="36"/>
        <v>-308</v>
      </c>
      <c r="C310" s="15">
        <v>0</v>
      </c>
      <c r="D310" s="15">
        <v>0</v>
      </c>
      <c r="E310" s="9">
        <f t="shared" si="32"/>
        <v>23.980786939972472</v>
      </c>
      <c r="F310" s="9">
        <f t="shared" si="33"/>
        <v>2.8505431639430294</v>
      </c>
      <c r="G310" s="3">
        <v>1.0000000000000001E-30</v>
      </c>
      <c r="H310" s="9">
        <f t="shared" si="34"/>
        <v>111.42708238165481</v>
      </c>
      <c r="I310" s="9">
        <f t="shared" si="35"/>
        <v>8.8616346763955178</v>
      </c>
      <c r="J310" s="9">
        <v>1</v>
      </c>
      <c r="K310" s="3">
        <v>0</v>
      </c>
      <c r="L310" s="3">
        <v>0</v>
      </c>
      <c r="M310" s="3">
        <v>0</v>
      </c>
      <c r="N310" s="3">
        <v>0</v>
      </c>
      <c r="O310" s="3">
        <v>3.0000000000000001E-6</v>
      </c>
      <c r="P310" s="3">
        <v>5.0000000000000003E-10</v>
      </c>
      <c r="Q310" s="3"/>
      <c r="R310">
        <f>'Init cond'!E310*V310</f>
        <v>21937.449174563302</v>
      </c>
      <c r="S310">
        <f>'Init cond'!F310*V310</f>
        <v>4538.2350322471011</v>
      </c>
      <c r="T310" s="44">
        <f>'Init cond'!H310*V310</f>
        <v>96907.35907676573</v>
      </c>
      <c r="U310" s="44">
        <f>'Init cond'!I310*V310</f>
        <v>7649.5468047266841</v>
      </c>
      <c r="V310" s="25">
        <f>FORECAST(A310,INDEX(Z$3:Z$100,MATCH(A310,X$3:X$100,1)):INDEX(Z$3:Z$100,MATCH(A310,X$3:X$100,1)+1),INDEX(X$3:X$100,MATCH(A310,X$3:X$100,1)):INDEX(X$3:X$100,MATCH(A310,X$3:X$100,1)+1))/1000000</f>
        <v>871.3944252</v>
      </c>
    </row>
    <row r="311" spans="1:22" x14ac:dyDescent="0.35">
      <c r="A311">
        <v>309</v>
      </c>
      <c r="B311" s="15">
        <f t="shared" si="36"/>
        <v>-309</v>
      </c>
      <c r="C311" s="15">
        <v>0</v>
      </c>
      <c r="D311" s="15">
        <v>0</v>
      </c>
      <c r="E311" s="9">
        <f t="shared" si="32"/>
        <v>23.980786939972472</v>
      </c>
      <c r="F311" s="9">
        <f t="shared" si="33"/>
        <v>2.8505431639430294</v>
      </c>
      <c r="G311" s="3">
        <v>1.0000000000000001E-30</v>
      </c>
      <c r="H311" s="9">
        <f t="shared" si="34"/>
        <v>111.42708238165481</v>
      </c>
      <c r="I311" s="9">
        <f t="shared" si="35"/>
        <v>8.8616346763955178</v>
      </c>
      <c r="J311" s="9">
        <v>1</v>
      </c>
      <c r="K311" s="3">
        <v>0</v>
      </c>
      <c r="L311" s="3">
        <v>0</v>
      </c>
      <c r="M311" s="3">
        <v>0</v>
      </c>
      <c r="N311" s="3">
        <v>0</v>
      </c>
      <c r="O311" s="3">
        <v>3.0000000000000001E-6</v>
      </c>
      <c r="P311" s="3">
        <v>5.0000000000000003E-10</v>
      </c>
      <c r="Q311" s="3"/>
      <c r="R311">
        <f>'Init cond'!E311*V311</f>
        <v>21850.846677763886</v>
      </c>
      <c r="S311">
        <f>'Init cond'!F311*V311</f>
        <v>4536.0929204008362</v>
      </c>
      <c r="T311" s="44">
        <f>'Init cond'!H311*V311</f>
        <v>96437.00688519761</v>
      </c>
      <c r="U311" s="44">
        <f>'Init cond'!I311*V311</f>
        <v>7611.9467184285049</v>
      </c>
      <c r="V311" s="25">
        <f>FORECAST(A311,INDEX(Z$3:Z$100,MATCH(A311,X$3:X$100,1)):INDEX(Z$3:Z$100,MATCH(A311,X$3:X$100,1)+1),INDEX(X$3:X$100,MATCH(A311,X$3:X$100,1)):INDEX(X$3:X$100,MATCH(A311,X$3:X$100,1)+1))/1000000</f>
        <v>867.17625360000011</v>
      </c>
    </row>
    <row r="312" spans="1:22" x14ac:dyDescent="0.35">
      <c r="A312">
        <v>310</v>
      </c>
      <c r="B312" s="15">
        <f t="shared" si="36"/>
        <v>-310</v>
      </c>
      <c r="C312" s="15">
        <v>0</v>
      </c>
      <c r="D312" s="15">
        <v>0</v>
      </c>
      <c r="E312" s="9">
        <f t="shared" si="32"/>
        <v>23.980786939972472</v>
      </c>
      <c r="F312" s="9">
        <f t="shared" si="33"/>
        <v>2.8505431639430294</v>
      </c>
      <c r="G312" s="3">
        <v>1.0000000000000001E-30</v>
      </c>
      <c r="H312" s="9">
        <f t="shared" si="34"/>
        <v>111.42708238165481</v>
      </c>
      <c r="I312" s="9">
        <f t="shared" si="35"/>
        <v>8.8616346763955178</v>
      </c>
      <c r="J312" s="9">
        <v>1</v>
      </c>
      <c r="K312" s="3">
        <v>0</v>
      </c>
      <c r="L312" s="3">
        <v>0</v>
      </c>
      <c r="M312" s="3">
        <v>0</v>
      </c>
      <c r="N312" s="3">
        <v>0</v>
      </c>
      <c r="O312" s="3">
        <v>3.0000000000000001E-6</v>
      </c>
      <c r="P312" s="3">
        <v>5.0000000000000003E-10</v>
      </c>
      <c r="Q312" s="3"/>
      <c r="R312">
        <f>'Init cond'!E312*V312</f>
        <v>21762.607260024455</v>
      </c>
      <c r="S312">
        <f>'Init cond'!F312*V312</f>
        <v>4536.3199827188882</v>
      </c>
      <c r="T312" s="44">
        <f>'Init cond'!H312*V312</f>
        <v>95966.666867284861</v>
      </c>
      <c r="U312" s="44">
        <f>'Init cond'!I312*V312</f>
        <v>7574.3521853109205</v>
      </c>
      <c r="V312" s="25">
        <f>FORECAST(A312,INDEX(Z$3:Z$100,MATCH(A312,X$3:X$100,1)):INDEX(Z$3:Z$100,MATCH(A312,X$3:X$100,1)+1),INDEX(X$3:X$100,MATCH(A312,X$3:X$100,1)):INDEX(X$3:X$100,MATCH(A312,X$3:X$100,1)+1))/1000000</f>
        <v>862.95808199999999</v>
      </c>
    </row>
    <row r="313" spans="1:22" x14ac:dyDescent="0.35">
      <c r="A313">
        <v>311</v>
      </c>
      <c r="B313" s="15">
        <f t="shared" si="36"/>
        <v>-311</v>
      </c>
      <c r="C313" s="15">
        <v>0</v>
      </c>
      <c r="D313" s="15">
        <v>0</v>
      </c>
      <c r="E313" s="9">
        <f t="shared" si="32"/>
        <v>23.980786939972472</v>
      </c>
      <c r="F313" s="9">
        <f t="shared" si="33"/>
        <v>2.8505431639430294</v>
      </c>
      <c r="G313" s="3">
        <v>1.0000000000000001E-30</v>
      </c>
      <c r="H313" s="9">
        <f t="shared" si="34"/>
        <v>111.42708238165481</v>
      </c>
      <c r="I313" s="9">
        <f t="shared" si="35"/>
        <v>8.8616346763955178</v>
      </c>
      <c r="J313" s="9">
        <v>1</v>
      </c>
      <c r="K313" s="3">
        <v>0</v>
      </c>
      <c r="L313" s="3">
        <v>0</v>
      </c>
      <c r="M313" s="3">
        <v>0</v>
      </c>
      <c r="N313" s="3">
        <v>0</v>
      </c>
      <c r="O313" s="3">
        <v>3.0000000000000001E-6</v>
      </c>
      <c r="P313" s="3">
        <v>5.0000000000000003E-10</v>
      </c>
      <c r="Q313" s="3"/>
      <c r="R313">
        <f>'Init cond'!E313*V313</f>
        <v>21674.559198688537</v>
      </c>
      <c r="S313">
        <f>'Init cond'!F313*V313</f>
        <v>4543.2020587408315</v>
      </c>
      <c r="T313" s="44">
        <f>'Init cond'!H313*V313</f>
        <v>95491.798559405725</v>
      </c>
      <c r="U313" s="44">
        <f>'Init cond'!I313*V313</f>
        <v>7536.4048628499095</v>
      </c>
      <c r="V313" s="25">
        <f>FORECAST(A313,INDEX(Z$3:Z$100,MATCH(A313,X$3:X$100,1)):INDEX(Z$3:Z$100,MATCH(A313,X$3:X$100,1)+1),INDEX(X$3:X$100,MATCH(A313,X$3:X$100,1)):INDEX(X$3:X$100,MATCH(A313,X$3:X$100,1)+1))/1000000</f>
        <v>858.69908079999993</v>
      </c>
    </row>
    <row r="314" spans="1:22" x14ac:dyDescent="0.35">
      <c r="A314">
        <v>312</v>
      </c>
      <c r="B314" s="15">
        <f t="shared" si="36"/>
        <v>-312</v>
      </c>
      <c r="C314" s="15">
        <v>0</v>
      </c>
      <c r="D314" s="15">
        <v>0</v>
      </c>
      <c r="E314" s="9">
        <f t="shared" si="32"/>
        <v>23.980786939972472</v>
      </c>
      <c r="F314" s="9">
        <f t="shared" si="33"/>
        <v>2.8505431639430294</v>
      </c>
      <c r="G314" s="3">
        <v>1.0000000000000001E-30</v>
      </c>
      <c r="H314" s="9">
        <f t="shared" si="34"/>
        <v>111.42708238165481</v>
      </c>
      <c r="I314" s="9">
        <f t="shared" si="35"/>
        <v>8.8616346763955178</v>
      </c>
      <c r="J314" s="9">
        <v>1</v>
      </c>
      <c r="K314" s="3">
        <v>0</v>
      </c>
      <c r="L314" s="3">
        <v>0</v>
      </c>
      <c r="M314" s="3">
        <v>0</v>
      </c>
      <c r="N314" s="3">
        <v>0</v>
      </c>
      <c r="O314" s="3">
        <v>3.0000000000000001E-6</v>
      </c>
      <c r="P314" s="3">
        <v>5.0000000000000003E-10</v>
      </c>
      <c r="Q314" s="3"/>
      <c r="R314">
        <f>'Init cond'!E314*V314</f>
        <v>21591.298763256942</v>
      </c>
      <c r="S314">
        <f>'Init cond'!F314*V314</f>
        <v>4553.1446474497898</v>
      </c>
      <c r="T314" s="44">
        <f>'Init cond'!H314*V314</f>
        <v>95016.942543016339</v>
      </c>
      <c r="U314" s="44">
        <f>'Init cond'!I314*V314</f>
        <v>7498.4631473212521</v>
      </c>
      <c r="V314" s="25">
        <f>FORECAST(A314,INDEX(Z$3:Z$100,MATCH(A314,X$3:X$100,1)):INDEX(Z$3:Z$100,MATCH(A314,X$3:X$100,1)+1),INDEX(X$3:X$100,MATCH(A314,X$3:X$100,1)):INDEX(X$3:X$100,MATCH(A314,X$3:X$100,1)+1))/1000000</f>
        <v>854.44007959999988</v>
      </c>
    </row>
    <row r="315" spans="1:22" x14ac:dyDescent="0.35">
      <c r="A315">
        <v>313</v>
      </c>
      <c r="B315" s="15">
        <f t="shared" si="36"/>
        <v>-313</v>
      </c>
      <c r="C315" s="15">
        <v>0</v>
      </c>
      <c r="D315" s="15">
        <v>0</v>
      </c>
      <c r="E315" s="9">
        <f t="shared" si="32"/>
        <v>23.980786939972472</v>
      </c>
      <c r="F315" s="9">
        <f t="shared" si="33"/>
        <v>2.8505431639430294</v>
      </c>
      <c r="G315" s="3">
        <v>1.0000000000000001E-30</v>
      </c>
      <c r="H315" s="9">
        <f t="shared" si="34"/>
        <v>111.42708238165481</v>
      </c>
      <c r="I315" s="9">
        <f t="shared" si="35"/>
        <v>8.8616346763955178</v>
      </c>
      <c r="J315" s="9">
        <v>1</v>
      </c>
      <c r="K315" s="3">
        <v>0</v>
      </c>
      <c r="L315" s="3">
        <v>0</v>
      </c>
      <c r="M315" s="3">
        <v>0</v>
      </c>
      <c r="N315" s="3">
        <v>0</v>
      </c>
      <c r="O315" s="3">
        <v>3.0000000000000001E-6</v>
      </c>
      <c r="P315" s="3">
        <v>5.0000000000000003E-10</v>
      </c>
      <c r="Q315" s="3"/>
      <c r="R315">
        <f>'Init cond'!E315*V315</f>
        <v>21505.950202643202</v>
      </c>
      <c r="S315">
        <f>'Init cond'!F315*V315</f>
        <v>4552.6991627971338</v>
      </c>
      <c r="T315" s="44">
        <f>'Init cond'!H315*V315</f>
        <v>94542.098818116705</v>
      </c>
      <c r="U315" s="44">
        <f>'Init cond'!I315*V315</f>
        <v>7460.5270387249475</v>
      </c>
      <c r="V315" s="25">
        <f>FORECAST(A315,INDEX(Z$3:Z$100,MATCH(A315,X$3:X$100,1)):INDEX(Z$3:Z$100,MATCH(A315,X$3:X$100,1)+1),INDEX(X$3:X$100,MATCH(A315,X$3:X$100,1)):INDEX(X$3:X$100,MATCH(A315,X$3:X$100,1)+1))/1000000</f>
        <v>850.18107839999982</v>
      </c>
    </row>
    <row r="316" spans="1:22" x14ac:dyDescent="0.35">
      <c r="A316">
        <v>314</v>
      </c>
      <c r="B316" s="15">
        <f t="shared" si="36"/>
        <v>-314</v>
      </c>
      <c r="C316" s="15">
        <v>0</v>
      </c>
      <c r="D316" s="15">
        <v>0</v>
      </c>
      <c r="E316" s="9">
        <f t="shared" si="32"/>
        <v>23.980786939972472</v>
      </c>
      <c r="F316" s="9">
        <f t="shared" si="33"/>
        <v>2.8505431639430294</v>
      </c>
      <c r="G316" s="3">
        <v>1.0000000000000001E-30</v>
      </c>
      <c r="H316" s="9">
        <f t="shared" si="34"/>
        <v>111.42708238165481</v>
      </c>
      <c r="I316" s="9">
        <f t="shared" si="35"/>
        <v>8.8616346763955178</v>
      </c>
      <c r="J316" s="9">
        <v>1</v>
      </c>
      <c r="K316" s="3">
        <v>0</v>
      </c>
      <c r="L316" s="3">
        <v>0</v>
      </c>
      <c r="M316" s="3">
        <v>0</v>
      </c>
      <c r="N316" s="3">
        <v>0</v>
      </c>
      <c r="O316" s="3">
        <v>3.0000000000000001E-6</v>
      </c>
      <c r="P316" s="3">
        <v>5.0000000000000003E-10</v>
      </c>
      <c r="Q316" s="3"/>
      <c r="R316">
        <f>'Init cond'!E316*V316</f>
        <v>21418.087801466121</v>
      </c>
      <c r="S316">
        <f>'Init cond'!F316*V316</f>
        <v>4556.3457457518425</v>
      </c>
      <c r="T316" s="44">
        <f>'Init cond'!H316*V316</f>
        <v>94067.26738470688</v>
      </c>
      <c r="U316" s="44">
        <f>'Init cond'!I316*V316</f>
        <v>7422.596537061002</v>
      </c>
      <c r="V316" s="25">
        <f>FORECAST(A316,INDEX(Z$3:Z$100,MATCH(A316,X$3:X$100,1)):INDEX(Z$3:Z$100,MATCH(A316,X$3:X$100,1)+1),INDEX(X$3:X$100,MATCH(A316,X$3:X$100,1)):INDEX(X$3:X$100,MATCH(A316,X$3:X$100,1)+1))/1000000</f>
        <v>845.9220772000001</v>
      </c>
    </row>
    <row r="317" spans="1:22" x14ac:dyDescent="0.35">
      <c r="A317">
        <v>315</v>
      </c>
      <c r="B317" s="15">
        <f t="shared" si="36"/>
        <v>-315</v>
      </c>
      <c r="C317" s="15">
        <v>0</v>
      </c>
      <c r="D317" s="15">
        <v>0</v>
      </c>
      <c r="E317" s="9">
        <f t="shared" si="32"/>
        <v>23.980786939972472</v>
      </c>
      <c r="F317" s="9">
        <f t="shared" si="33"/>
        <v>2.8505431639430294</v>
      </c>
      <c r="G317" s="3">
        <v>1.0000000000000001E-30</v>
      </c>
      <c r="H317" s="9">
        <f t="shared" si="34"/>
        <v>111.42708238165481</v>
      </c>
      <c r="I317" s="9">
        <f t="shared" si="35"/>
        <v>8.8616346763955178</v>
      </c>
      <c r="J317" s="9">
        <v>1</v>
      </c>
      <c r="K317" s="3">
        <v>0</v>
      </c>
      <c r="L317" s="3">
        <v>0</v>
      </c>
      <c r="M317" s="3">
        <v>0</v>
      </c>
      <c r="N317" s="3">
        <v>0</v>
      </c>
      <c r="O317" s="3">
        <v>3.0000000000000001E-6</v>
      </c>
      <c r="P317" s="3">
        <v>5.0000000000000003E-10</v>
      </c>
      <c r="Q317" s="3"/>
      <c r="R317">
        <f>'Init cond'!E317*V317</f>
        <v>21329.354433629251</v>
      </c>
      <c r="S317">
        <f>'Init cond'!F317*V317</f>
        <v>4550.5768758013755</v>
      </c>
      <c r="T317" s="44">
        <f>'Init cond'!H317*V317</f>
        <v>93592.448242786748</v>
      </c>
      <c r="U317" s="44">
        <f>'Init cond'!I317*V317</f>
        <v>7384.6716423294047</v>
      </c>
      <c r="V317" s="25">
        <f>FORECAST(A317,INDEX(Z$3:Z$100,MATCH(A317,X$3:X$100,1)):INDEX(Z$3:Z$100,MATCH(A317,X$3:X$100,1)+1),INDEX(X$3:X$100,MATCH(A317,X$3:X$100,1)):INDEX(X$3:X$100,MATCH(A317,X$3:X$100,1)+1))/1000000</f>
        <v>841.66307600000005</v>
      </c>
    </row>
    <row r="318" spans="1:22" x14ac:dyDescent="0.35">
      <c r="A318">
        <v>316</v>
      </c>
      <c r="B318" s="15">
        <f t="shared" si="36"/>
        <v>-316</v>
      </c>
      <c r="C318" s="15">
        <v>0</v>
      </c>
      <c r="D318" s="15">
        <v>0</v>
      </c>
      <c r="E318" s="9">
        <f t="shared" si="32"/>
        <v>23.980786939972472</v>
      </c>
      <c r="F318" s="9">
        <f t="shared" si="33"/>
        <v>2.8505431639430294</v>
      </c>
      <c r="G318" s="3">
        <v>1.0000000000000001E-30</v>
      </c>
      <c r="H318" s="9">
        <f t="shared" si="34"/>
        <v>111.42708238165481</v>
      </c>
      <c r="I318" s="9">
        <f t="shared" si="35"/>
        <v>8.8616346763955178</v>
      </c>
      <c r="J318" s="9">
        <v>1</v>
      </c>
      <c r="K318" s="3">
        <v>0</v>
      </c>
      <c r="L318" s="3">
        <v>0</v>
      </c>
      <c r="M318" s="3">
        <v>0</v>
      </c>
      <c r="N318" s="3">
        <v>0</v>
      </c>
      <c r="O318" s="3">
        <v>3.0000000000000001E-6</v>
      </c>
      <c r="P318" s="3">
        <v>5.0000000000000003E-10</v>
      </c>
      <c r="Q318" s="3"/>
      <c r="R318">
        <f>'Init cond'!E318*V318</f>
        <v>21232.66532736622</v>
      </c>
      <c r="S318">
        <f>'Init cond'!F318*V318</f>
        <v>4553.229878965778</v>
      </c>
      <c r="T318" s="44">
        <f>'Init cond'!H318*V318</f>
        <v>93059.592733202022</v>
      </c>
      <c r="U318" s="44">
        <f>'Init cond'!I318*V318</f>
        <v>7342.1724584230151</v>
      </c>
      <c r="V318" s="25">
        <f>FORECAST(A318,INDEX(Z$3:Z$100,MATCH(A318,X$3:X$100,1)):INDEX(Z$3:Z$100,MATCH(A318,X$3:X$100,1)+1),INDEX(X$3:X$100,MATCH(A318,X$3:X$100,1)):INDEX(X$3:X$100,MATCH(A318,X$3:X$100,1)+1))/1000000</f>
        <v>836.88204499999995</v>
      </c>
    </row>
    <row r="319" spans="1:22" x14ac:dyDescent="0.35">
      <c r="A319">
        <v>317</v>
      </c>
      <c r="B319" s="15">
        <f t="shared" si="36"/>
        <v>-317</v>
      </c>
      <c r="C319" s="15">
        <v>0</v>
      </c>
      <c r="D319" s="15">
        <v>0</v>
      </c>
      <c r="E319" s="9">
        <f t="shared" si="32"/>
        <v>23.980786939972472</v>
      </c>
      <c r="F319" s="9">
        <f t="shared" si="33"/>
        <v>2.8505431639430294</v>
      </c>
      <c r="G319" s="3">
        <v>1.0000000000000001E-30</v>
      </c>
      <c r="H319" s="9">
        <f t="shared" si="34"/>
        <v>111.42708238165481</v>
      </c>
      <c r="I319" s="9">
        <f t="shared" si="35"/>
        <v>8.8616346763955178</v>
      </c>
      <c r="J319" s="9">
        <v>1</v>
      </c>
      <c r="K319" s="3">
        <v>0</v>
      </c>
      <c r="L319" s="3">
        <v>0</v>
      </c>
      <c r="M319" s="3">
        <v>0</v>
      </c>
      <c r="N319" s="3">
        <v>0</v>
      </c>
      <c r="O319" s="3">
        <v>3.0000000000000001E-6</v>
      </c>
      <c r="P319" s="3">
        <v>5.0000000000000003E-10</v>
      </c>
      <c r="Q319" s="3"/>
      <c r="R319">
        <f>'Init cond'!E319*V319</f>
        <v>21127.607470412739</v>
      </c>
      <c r="S319">
        <f>'Init cond'!F319*V319</f>
        <v>4544.6463575018124</v>
      </c>
      <c r="T319" s="44">
        <f>'Init cond'!H319*V319</f>
        <v>92526.751021686592</v>
      </c>
      <c r="U319" s="44">
        <f>'Init cond'!I319*V319</f>
        <v>7299.6795686959749</v>
      </c>
      <c r="V319" s="25">
        <f>FORECAST(A319,INDEX(Z$3:Z$100,MATCH(A319,X$3:X$100,1)):INDEX(Z$3:Z$100,MATCH(A319,X$3:X$100,1)+1),INDEX(X$3:X$100,MATCH(A319,X$3:X$100,1)):INDEX(X$3:X$100,MATCH(A319,X$3:X$100,1)+1))/1000000</f>
        <v>832.10101399999996</v>
      </c>
    </row>
    <row r="320" spans="1:22" x14ac:dyDescent="0.35">
      <c r="A320">
        <v>318</v>
      </c>
      <c r="B320" s="15">
        <f t="shared" si="36"/>
        <v>-318</v>
      </c>
      <c r="C320" s="15">
        <v>0</v>
      </c>
      <c r="D320" s="15">
        <v>0</v>
      </c>
      <c r="E320" s="9">
        <f t="shared" si="32"/>
        <v>23.980786939972472</v>
      </c>
      <c r="F320" s="9">
        <f t="shared" si="33"/>
        <v>2.8505431639430294</v>
      </c>
      <c r="G320" s="3">
        <v>1.0000000000000001E-30</v>
      </c>
      <c r="H320" s="9">
        <f t="shared" si="34"/>
        <v>111.42708238165481</v>
      </c>
      <c r="I320" s="9">
        <f t="shared" si="35"/>
        <v>8.8616346763955178</v>
      </c>
      <c r="J320" s="9">
        <v>1</v>
      </c>
      <c r="K320" s="3">
        <v>0</v>
      </c>
      <c r="L320" s="3">
        <v>0</v>
      </c>
      <c r="M320" s="3">
        <v>0</v>
      </c>
      <c r="N320" s="3">
        <v>0</v>
      </c>
      <c r="O320" s="3">
        <v>3.0000000000000001E-6</v>
      </c>
      <c r="P320" s="3">
        <v>5.0000000000000003E-10</v>
      </c>
      <c r="Q320" s="3"/>
      <c r="R320">
        <f>'Init cond'!E320*V320</f>
        <v>21020.399212581418</v>
      </c>
      <c r="S320">
        <f>'Init cond'!F320*V320</f>
        <v>4530.6184874818964</v>
      </c>
      <c r="T320" s="44">
        <f>'Init cond'!H320*V320</f>
        <v>91993.923108240415</v>
      </c>
      <c r="U320" s="44">
        <f>'Init cond'!I320*V320</f>
        <v>7257.1929731482842</v>
      </c>
      <c r="V320" s="25">
        <f>FORECAST(A320,INDEX(Z$3:Z$100,MATCH(A320,X$3:X$100,1)):INDEX(Z$3:Z$100,MATCH(A320,X$3:X$100,1)+1),INDEX(X$3:X$100,MATCH(A320,X$3:X$100,1)):INDEX(X$3:X$100,MATCH(A320,X$3:X$100,1)+1))/1000000</f>
        <v>827.31998299999998</v>
      </c>
    </row>
    <row r="321" spans="1:22" x14ac:dyDescent="0.35">
      <c r="A321">
        <v>319</v>
      </c>
      <c r="B321" s="15">
        <f t="shared" si="36"/>
        <v>-319</v>
      </c>
      <c r="C321" s="15">
        <v>0</v>
      </c>
      <c r="D321" s="15">
        <v>0</v>
      </c>
      <c r="E321" s="9">
        <f t="shared" si="32"/>
        <v>23.980786939972472</v>
      </c>
      <c r="F321" s="9">
        <f t="shared" si="33"/>
        <v>2.8505431639430294</v>
      </c>
      <c r="G321" s="3">
        <v>1.0000000000000001E-30</v>
      </c>
      <c r="H321" s="9">
        <f t="shared" si="34"/>
        <v>111.42708238165481</v>
      </c>
      <c r="I321" s="9">
        <f t="shared" si="35"/>
        <v>8.8616346763955178</v>
      </c>
      <c r="J321" s="9">
        <v>1</v>
      </c>
      <c r="K321" s="3">
        <v>0</v>
      </c>
      <c r="L321" s="3">
        <v>0</v>
      </c>
      <c r="M321" s="3">
        <v>0</v>
      </c>
      <c r="N321" s="3">
        <v>0</v>
      </c>
      <c r="O321" s="3">
        <v>3.0000000000000001E-6</v>
      </c>
      <c r="P321" s="3">
        <v>5.0000000000000003E-10</v>
      </c>
      <c r="Q321" s="3"/>
      <c r="R321">
        <f>'Init cond'!E321*V321</f>
        <v>20916.896422840295</v>
      </c>
      <c r="S321">
        <f>'Init cond'!F321*V321</f>
        <v>4523.8811714951562</v>
      </c>
      <c r="T321" s="44">
        <f>'Init cond'!H321*V321</f>
        <v>91461.108992863505</v>
      </c>
      <c r="U321" s="44">
        <f>'Init cond'!I321*V321</f>
        <v>7214.7126717799401</v>
      </c>
      <c r="V321" s="25">
        <f>FORECAST(A321,INDEX(Z$3:Z$100,MATCH(A321,X$3:X$100,1)):INDEX(Z$3:Z$100,MATCH(A321,X$3:X$100,1)+1),INDEX(X$3:X$100,MATCH(A321,X$3:X$100,1)):INDEX(X$3:X$100,MATCH(A321,X$3:X$100,1)+1))/1000000</f>
        <v>822.53895199999999</v>
      </c>
    </row>
    <row r="322" spans="1:22" x14ac:dyDescent="0.35">
      <c r="A322">
        <v>320</v>
      </c>
      <c r="B322" s="15">
        <f t="shared" si="36"/>
        <v>-320</v>
      </c>
      <c r="C322" s="15">
        <v>0</v>
      </c>
      <c r="D322" s="15">
        <v>0</v>
      </c>
      <c r="E322" s="9">
        <f t="shared" si="32"/>
        <v>23.980786939972472</v>
      </c>
      <c r="F322" s="9">
        <f t="shared" si="33"/>
        <v>2.8505431639430294</v>
      </c>
      <c r="G322" s="3">
        <v>1.0000000000000001E-30</v>
      </c>
      <c r="H322" s="9">
        <f t="shared" si="34"/>
        <v>111.42708238165481</v>
      </c>
      <c r="I322" s="9">
        <f t="shared" si="35"/>
        <v>8.8616346763955178</v>
      </c>
      <c r="J322" s="9">
        <v>1</v>
      </c>
      <c r="K322" s="3">
        <v>0</v>
      </c>
      <c r="L322" s="3">
        <v>0</v>
      </c>
      <c r="M322" s="3">
        <v>0</v>
      </c>
      <c r="N322" s="3">
        <v>0</v>
      </c>
      <c r="O322" s="3">
        <v>3.0000000000000001E-6</v>
      </c>
      <c r="P322" s="3">
        <v>5.0000000000000003E-10</v>
      </c>
      <c r="Q322" s="3"/>
      <c r="R322">
        <f>'Init cond'!E322*V322</f>
        <v>20810.883085936297</v>
      </c>
      <c r="S322">
        <f>'Init cond'!F322*V322</f>
        <v>4512.4553447684948</v>
      </c>
      <c r="T322" s="44">
        <f>'Init cond'!H322*V322</f>
        <v>90928.308675555862</v>
      </c>
      <c r="U322" s="44">
        <f>'Init cond'!I322*V322</f>
        <v>7172.2386645909446</v>
      </c>
      <c r="V322" s="25">
        <f>FORECAST(A322,INDEX(Z$3:Z$100,MATCH(A322,X$3:X$100,1)):INDEX(Z$3:Z$100,MATCH(A322,X$3:X$100,1)+1),INDEX(X$3:X$100,MATCH(A322,X$3:X$100,1)):INDEX(X$3:X$100,MATCH(A322,X$3:X$100,1)+1))/1000000</f>
        <v>817.75792100000001</v>
      </c>
    </row>
    <row r="323" spans="1:22" x14ac:dyDescent="0.35">
      <c r="A323">
        <v>321</v>
      </c>
      <c r="B323" s="15">
        <f t="shared" si="36"/>
        <v>-321</v>
      </c>
      <c r="C323" s="15">
        <v>0</v>
      </c>
      <c r="D323" s="15">
        <v>0</v>
      </c>
      <c r="E323" s="9">
        <f t="shared" ref="E323:E386" si="37">W$5/W$2</f>
        <v>23.980786939972472</v>
      </c>
      <c r="F323" s="9">
        <f t="shared" ref="F323:F386" si="38">W$8/W$2</f>
        <v>2.8505431639430294</v>
      </c>
      <c r="G323" s="3">
        <v>1.0000000000000001E-30</v>
      </c>
      <c r="H323" s="9">
        <f t="shared" ref="H323:H386" si="39">W$11/W$2</f>
        <v>111.42708238165481</v>
      </c>
      <c r="I323" s="9">
        <f t="shared" ref="I323:I386" si="40">W$14/W$2</f>
        <v>8.8616346763955178</v>
      </c>
      <c r="J323" s="9">
        <v>1</v>
      </c>
      <c r="K323" s="3">
        <v>0</v>
      </c>
      <c r="L323" s="3">
        <v>0</v>
      </c>
      <c r="M323" s="3">
        <v>0</v>
      </c>
      <c r="N323" s="3">
        <v>0</v>
      </c>
      <c r="O323" s="3">
        <v>3.0000000000000001E-6</v>
      </c>
      <c r="P323" s="3">
        <v>5.0000000000000003E-10</v>
      </c>
      <c r="Q323" s="3"/>
      <c r="R323">
        <f>'Init cond'!E323*V323</f>
        <v>20703.18260747943</v>
      </c>
      <c r="S323">
        <f>'Init cond'!F323*V323</f>
        <v>4495.9057159529866</v>
      </c>
      <c r="T323" s="44">
        <f>'Init cond'!H323*V323</f>
        <v>90379.048377225758</v>
      </c>
      <c r="U323" s="44">
        <f>'Init cond'!I323*V323</f>
        <v>7128.4716143040841</v>
      </c>
      <c r="V323" s="25">
        <f>FORECAST(A323,INDEX(Z$3:Z$100,MATCH(A323,X$3:X$100,1)):INDEX(Z$3:Z$100,MATCH(A323,X$3:X$100,1)+1),INDEX(X$3:X$100,MATCH(A323,X$3:X$100,1)):INDEX(X$3:X$100,MATCH(A323,X$3:X$100,1)+1))/1000000</f>
        <v>812.8287322000001</v>
      </c>
    </row>
    <row r="324" spans="1:22" x14ac:dyDescent="0.35">
      <c r="A324">
        <v>322</v>
      </c>
      <c r="B324" s="15">
        <f t="shared" ref="B324:B387" si="41">-A324</f>
        <v>-322</v>
      </c>
      <c r="C324" s="15">
        <v>0</v>
      </c>
      <c r="D324" s="15">
        <v>0</v>
      </c>
      <c r="E324" s="9">
        <f t="shared" si="37"/>
        <v>23.980786939972472</v>
      </c>
      <c r="F324" s="9">
        <f t="shared" si="38"/>
        <v>2.8505431639430294</v>
      </c>
      <c r="G324" s="3">
        <v>1.0000000000000001E-30</v>
      </c>
      <c r="H324" s="9">
        <f t="shared" si="39"/>
        <v>111.42708238165481</v>
      </c>
      <c r="I324" s="9">
        <f t="shared" si="40"/>
        <v>8.8616346763955178</v>
      </c>
      <c r="J324" s="9">
        <v>1</v>
      </c>
      <c r="K324" s="3">
        <v>0</v>
      </c>
      <c r="L324" s="3">
        <v>0</v>
      </c>
      <c r="M324" s="3">
        <v>0</v>
      </c>
      <c r="N324" s="3">
        <v>0</v>
      </c>
      <c r="O324" s="3">
        <v>3.0000000000000001E-6</v>
      </c>
      <c r="P324" s="3">
        <v>5.0000000000000003E-10</v>
      </c>
      <c r="Q324" s="3"/>
      <c r="R324">
        <f>'Init cond'!E324*V324</f>
        <v>20588.972280928447</v>
      </c>
      <c r="S324">
        <f>'Init cond'!F324*V324</f>
        <v>4479.4059839301708</v>
      </c>
      <c r="T324" s="44">
        <f>'Init cond'!H324*V324</f>
        <v>89829.802304548764</v>
      </c>
      <c r="U324" s="44">
        <f>'Init cond'!I324*V324</f>
        <v>7084.7110532448305</v>
      </c>
      <c r="V324" s="25">
        <f>FORECAST(A324,INDEX(Z$3:Z$100,MATCH(A324,X$3:X$100,1)):INDEX(Z$3:Z$100,MATCH(A324,X$3:X$100,1)+1),INDEX(X$3:X$100,MATCH(A324,X$3:X$100,1)):INDEX(X$3:X$100,MATCH(A324,X$3:X$100,1)+1))/1000000</f>
        <v>807.89954340000008</v>
      </c>
    </row>
    <row r="325" spans="1:22" x14ac:dyDescent="0.35">
      <c r="A325">
        <v>323</v>
      </c>
      <c r="B325" s="15">
        <f t="shared" si="41"/>
        <v>-323</v>
      </c>
      <c r="C325" s="15">
        <v>0</v>
      </c>
      <c r="D325" s="15">
        <v>0</v>
      </c>
      <c r="E325" s="9">
        <f t="shared" si="37"/>
        <v>23.980786939972472</v>
      </c>
      <c r="F325" s="9">
        <f t="shared" si="38"/>
        <v>2.8505431639430294</v>
      </c>
      <c r="G325" s="3">
        <v>1.0000000000000001E-30</v>
      </c>
      <c r="H325" s="9">
        <f t="shared" si="39"/>
        <v>111.42708238165481</v>
      </c>
      <c r="I325" s="9">
        <f t="shared" si="40"/>
        <v>8.8616346763955178</v>
      </c>
      <c r="J325" s="9">
        <v>1</v>
      </c>
      <c r="K325" s="3">
        <v>0</v>
      </c>
      <c r="L325" s="3">
        <v>0</v>
      </c>
      <c r="M325" s="3">
        <v>0</v>
      </c>
      <c r="N325" s="3">
        <v>0</v>
      </c>
      <c r="O325" s="3">
        <v>3.0000000000000001E-6</v>
      </c>
      <c r="P325" s="3">
        <v>5.0000000000000003E-10</v>
      </c>
      <c r="Q325" s="3"/>
      <c r="R325">
        <f>'Init cond'!E325*V325</f>
        <v>20473.918432990897</v>
      </c>
      <c r="S325">
        <f>'Init cond'!F325*V325</f>
        <v>4459.3367751071273</v>
      </c>
      <c r="T325" s="44">
        <f>'Init cond'!H325*V325</f>
        <v>89280.570457524882</v>
      </c>
      <c r="U325" s="44">
        <f>'Init cond'!I325*V325</f>
        <v>7040.9569814131819</v>
      </c>
      <c r="V325" s="25">
        <f>FORECAST(A325,INDEX(Z$3:Z$100,MATCH(A325,X$3:X$100,1)):INDEX(Z$3:Z$100,MATCH(A325,X$3:X$100,1)+1),INDEX(X$3:X$100,MATCH(A325,X$3:X$100,1)):INDEX(X$3:X$100,MATCH(A325,X$3:X$100,1)+1))/1000000</f>
        <v>802.97035460000018</v>
      </c>
    </row>
    <row r="326" spans="1:22" x14ac:dyDescent="0.35">
      <c r="A326">
        <v>324</v>
      </c>
      <c r="B326" s="15">
        <f t="shared" si="41"/>
        <v>-324</v>
      </c>
      <c r="C326" s="15">
        <v>0</v>
      </c>
      <c r="D326" s="15">
        <v>0</v>
      </c>
      <c r="E326" s="9">
        <f t="shared" si="37"/>
        <v>23.980786939972472</v>
      </c>
      <c r="F326" s="9">
        <f t="shared" si="38"/>
        <v>2.8505431639430294</v>
      </c>
      <c r="G326" s="3">
        <v>1.0000000000000001E-30</v>
      </c>
      <c r="H326" s="9">
        <f t="shared" si="39"/>
        <v>111.42708238165481</v>
      </c>
      <c r="I326" s="9">
        <f t="shared" si="40"/>
        <v>8.8616346763955178</v>
      </c>
      <c r="J326" s="9">
        <v>1</v>
      </c>
      <c r="K326" s="3">
        <v>0</v>
      </c>
      <c r="L326" s="3">
        <v>0</v>
      </c>
      <c r="M326" s="3">
        <v>0</v>
      </c>
      <c r="N326" s="3">
        <v>0</v>
      </c>
      <c r="O326" s="3">
        <v>3.0000000000000001E-6</v>
      </c>
      <c r="P326" s="3">
        <v>5.0000000000000003E-10</v>
      </c>
      <c r="Q326" s="3"/>
      <c r="R326">
        <f>'Init cond'!E326*V326</f>
        <v>20355.974162063369</v>
      </c>
      <c r="S326">
        <f>'Init cond'!F326*V326</f>
        <v>4441.7408521447214</v>
      </c>
      <c r="T326" s="44">
        <f>'Init cond'!H326*V326</f>
        <v>88731.352836154067</v>
      </c>
      <c r="U326" s="44">
        <f>'Init cond'!I326*V326</f>
        <v>6997.2093988091356</v>
      </c>
      <c r="V326" s="25">
        <f>FORECAST(A326,INDEX(Z$3:Z$100,MATCH(A326,X$3:X$100,1)):INDEX(Z$3:Z$100,MATCH(A326,X$3:X$100,1)+1),INDEX(X$3:X$100,MATCH(A326,X$3:X$100,1)):INDEX(X$3:X$100,MATCH(A326,X$3:X$100,1)+1))/1000000</f>
        <v>798.04116579999993</v>
      </c>
    </row>
    <row r="327" spans="1:22" x14ac:dyDescent="0.35">
      <c r="A327">
        <v>325</v>
      </c>
      <c r="B327" s="15">
        <f t="shared" si="41"/>
        <v>-325</v>
      </c>
      <c r="C327" s="15">
        <v>0</v>
      </c>
      <c r="D327" s="15">
        <v>0</v>
      </c>
      <c r="E327" s="9">
        <f t="shared" si="37"/>
        <v>23.980786939972472</v>
      </c>
      <c r="F327" s="9">
        <f t="shared" si="38"/>
        <v>2.8505431639430294</v>
      </c>
      <c r="G327" s="3">
        <v>1.0000000000000001E-30</v>
      </c>
      <c r="H327" s="9">
        <f t="shared" si="39"/>
        <v>111.42708238165481</v>
      </c>
      <c r="I327" s="9">
        <f t="shared" si="40"/>
        <v>8.8616346763955178</v>
      </c>
      <c r="J327" s="9">
        <v>1</v>
      </c>
      <c r="K327" s="3">
        <v>0</v>
      </c>
      <c r="L327" s="3">
        <v>0</v>
      </c>
      <c r="M327" s="3">
        <v>0</v>
      </c>
      <c r="N327" s="3">
        <v>0</v>
      </c>
      <c r="O327" s="3">
        <v>3.0000000000000001E-6</v>
      </c>
      <c r="P327" s="3">
        <v>5.0000000000000003E-10</v>
      </c>
      <c r="Q327" s="3"/>
      <c r="R327">
        <f>'Init cond'!E327*V327</f>
        <v>20239.973913867227</v>
      </c>
      <c r="S327">
        <f>'Init cond'!F327*V327</f>
        <v>4417.4850368197458</v>
      </c>
      <c r="T327" s="44">
        <f>'Init cond'!H327*V327</f>
        <v>88182.149440436377</v>
      </c>
      <c r="U327" s="44">
        <f>'Init cond'!I327*V327</f>
        <v>6953.4683054326988</v>
      </c>
      <c r="V327" s="25">
        <f>FORECAST(A327,INDEX(Z$3:Z$100,MATCH(A327,X$3:X$100,1)):INDEX(Z$3:Z$100,MATCH(A327,X$3:X$100,1)+1),INDEX(X$3:X$100,MATCH(A327,X$3:X$100,1)):INDEX(X$3:X$100,MATCH(A327,X$3:X$100,1)+1))/1000000</f>
        <v>793.11197700000002</v>
      </c>
    </row>
    <row r="328" spans="1:22" x14ac:dyDescent="0.35">
      <c r="A328">
        <v>326</v>
      </c>
      <c r="B328" s="15">
        <f t="shared" si="41"/>
        <v>-326</v>
      </c>
      <c r="C328" s="15">
        <v>0</v>
      </c>
      <c r="D328" s="15">
        <v>0</v>
      </c>
      <c r="E328" s="9">
        <f t="shared" si="37"/>
        <v>23.980786939972472</v>
      </c>
      <c r="F328" s="9">
        <f t="shared" si="38"/>
        <v>2.8505431639430294</v>
      </c>
      <c r="G328" s="3">
        <v>1.0000000000000001E-30</v>
      </c>
      <c r="H328" s="9">
        <f t="shared" si="39"/>
        <v>111.42708238165481</v>
      </c>
      <c r="I328" s="9">
        <f t="shared" si="40"/>
        <v>8.8616346763955178</v>
      </c>
      <c r="J328" s="9">
        <v>1</v>
      </c>
      <c r="K328" s="3">
        <v>0</v>
      </c>
      <c r="L328" s="3">
        <v>0</v>
      </c>
      <c r="M328" s="3">
        <v>0</v>
      </c>
      <c r="N328" s="3">
        <v>0</v>
      </c>
      <c r="O328" s="3">
        <v>3.0000000000000001E-6</v>
      </c>
      <c r="P328" s="3">
        <v>5.0000000000000003E-10</v>
      </c>
      <c r="Q328" s="3"/>
      <c r="R328">
        <f>'Init cond'!E328*V328</f>
        <v>20140.262024150525</v>
      </c>
      <c r="S328">
        <f>'Init cond'!F328*V328</f>
        <v>4403.5061182919226</v>
      </c>
      <c r="T328" s="44">
        <f>'Init cond'!H328*V328</f>
        <v>87706.298229538181</v>
      </c>
      <c r="U328" s="44">
        <f>'Init cond'!I328*V328</f>
        <v>6915.5162945737893</v>
      </c>
      <c r="V328" s="25">
        <f>FORECAST(A328,INDEX(Z$3:Z$100,MATCH(A328,X$3:X$100,1)):INDEX(Z$3:Z$100,MATCH(A328,X$3:X$100,1)+1),INDEX(X$3:X$100,MATCH(A328,X$3:X$100,1)):INDEX(X$3:X$100,MATCH(A328,X$3:X$100,1)+1))/1000000</f>
        <v>788.84239979999995</v>
      </c>
    </row>
    <row r="329" spans="1:22" x14ac:dyDescent="0.35">
      <c r="A329">
        <v>327</v>
      </c>
      <c r="B329" s="15">
        <f t="shared" si="41"/>
        <v>-327</v>
      </c>
      <c r="C329" s="15">
        <v>0</v>
      </c>
      <c r="D329" s="15">
        <v>0</v>
      </c>
      <c r="E329" s="9">
        <f t="shared" si="37"/>
        <v>23.980786939972472</v>
      </c>
      <c r="F329" s="9">
        <f t="shared" si="38"/>
        <v>2.8505431639430294</v>
      </c>
      <c r="G329" s="3">
        <v>1.0000000000000001E-30</v>
      </c>
      <c r="H329" s="9">
        <f t="shared" si="39"/>
        <v>111.42708238165481</v>
      </c>
      <c r="I329" s="9">
        <f t="shared" si="40"/>
        <v>8.8616346763955178</v>
      </c>
      <c r="J329" s="9">
        <v>1</v>
      </c>
      <c r="K329" s="3">
        <v>0</v>
      </c>
      <c r="L329" s="3">
        <v>0</v>
      </c>
      <c r="M329" s="3">
        <v>0</v>
      </c>
      <c r="N329" s="3">
        <v>0</v>
      </c>
      <c r="O329" s="3">
        <v>3.0000000000000001E-6</v>
      </c>
      <c r="P329" s="3">
        <v>5.0000000000000003E-10</v>
      </c>
      <c r="Q329" s="3"/>
      <c r="R329">
        <f>'Init cond'!E329*V329</f>
        <v>20041.089312756769</v>
      </c>
      <c r="S329">
        <f>'Init cond'!F329*V329</f>
        <v>4386.9432488774528</v>
      </c>
      <c r="T329" s="44">
        <f>'Init cond'!H329*V329</f>
        <v>87230.459340652116</v>
      </c>
      <c r="U329" s="44">
        <f>'Init cond'!I329*V329</f>
        <v>6877.5699045704305</v>
      </c>
      <c r="V329" s="25">
        <f>FORECAST(A329,INDEX(Z$3:Z$100,MATCH(A329,X$3:X$100,1)):INDEX(Z$3:Z$100,MATCH(A329,X$3:X$100,1)+1),INDEX(X$3:X$100,MATCH(A329,X$3:X$100,1)):INDEX(X$3:X$100,MATCH(A329,X$3:X$100,1)+1))/1000000</f>
        <v>784.57282259999988</v>
      </c>
    </row>
    <row r="330" spans="1:22" x14ac:dyDescent="0.35">
      <c r="A330">
        <v>328</v>
      </c>
      <c r="B330" s="15">
        <f t="shared" si="41"/>
        <v>-328</v>
      </c>
      <c r="C330" s="15">
        <v>0</v>
      </c>
      <c r="D330" s="15">
        <v>0</v>
      </c>
      <c r="E330" s="9">
        <f t="shared" si="37"/>
        <v>23.980786939972472</v>
      </c>
      <c r="F330" s="9">
        <f t="shared" si="38"/>
        <v>2.8505431639430294</v>
      </c>
      <c r="G330" s="3">
        <v>1.0000000000000001E-30</v>
      </c>
      <c r="H330" s="9">
        <f t="shared" si="39"/>
        <v>111.42708238165481</v>
      </c>
      <c r="I330" s="9">
        <f t="shared" si="40"/>
        <v>8.8616346763955178</v>
      </c>
      <c r="J330" s="9">
        <v>1</v>
      </c>
      <c r="K330" s="3">
        <v>0</v>
      </c>
      <c r="L330" s="3">
        <v>0</v>
      </c>
      <c r="M330" s="3">
        <v>0</v>
      </c>
      <c r="N330" s="3">
        <v>0</v>
      </c>
      <c r="O330" s="3">
        <v>3.0000000000000001E-6</v>
      </c>
      <c r="P330" s="3">
        <v>5.0000000000000003E-10</v>
      </c>
      <c r="Q330" s="3"/>
      <c r="R330">
        <f>'Init cond'!E330*V330</f>
        <v>19940.072565810704</v>
      </c>
      <c r="S330">
        <f>'Init cond'!F330*V330</f>
        <v>4372.6045465227089</v>
      </c>
      <c r="T330" s="44">
        <f>'Init cond'!H330*V330</f>
        <v>86754.632773778168</v>
      </c>
      <c r="U330" s="44">
        <f>'Init cond'!I330*V330</f>
        <v>6839.6291354226232</v>
      </c>
      <c r="V330" s="25">
        <f>FORECAST(A330,INDEX(Z$3:Z$100,MATCH(A330,X$3:X$100,1)):INDEX(Z$3:Z$100,MATCH(A330,X$3:X$100,1)+1),INDEX(X$3:X$100,MATCH(A330,X$3:X$100,1)):INDEX(X$3:X$100,MATCH(A330,X$3:X$100,1)+1))/1000000</f>
        <v>780.30324539999981</v>
      </c>
    </row>
    <row r="331" spans="1:22" x14ac:dyDescent="0.35">
      <c r="A331">
        <v>329</v>
      </c>
      <c r="B331" s="15">
        <f t="shared" si="41"/>
        <v>-329</v>
      </c>
      <c r="C331" s="15">
        <v>0</v>
      </c>
      <c r="D331" s="15">
        <v>0</v>
      </c>
      <c r="E331" s="9">
        <f t="shared" si="37"/>
        <v>23.980786939972472</v>
      </c>
      <c r="F331" s="9">
        <f t="shared" si="38"/>
        <v>2.8505431639430294</v>
      </c>
      <c r="G331" s="3">
        <v>1.0000000000000001E-30</v>
      </c>
      <c r="H331" s="9">
        <f t="shared" si="39"/>
        <v>111.42708238165481</v>
      </c>
      <c r="I331" s="9">
        <f t="shared" si="40"/>
        <v>8.8616346763955178</v>
      </c>
      <c r="J331" s="9">
        <v>1</v>
      </c>
      <c r="K331" s="3">
        <v>0</v>
      </c>
      <c r="L331" s="3">
        <v>0</v>
      </c>
      <c r="M331" s="3">
        <v>0</v>
      </c>
      <c r="N331" s="3">
        <v>0</v>
      </c>
      <c r="O331" s="3">
        <v>3.0000000000000001E-6</v>
      </c>
      <c r="P331" s="3">
        <v>5.0000000000000003E-10</v>
      </c>
      <c r="Q331" s="3"/>
      <c r="R331">
        <f>'Init cond'!E331*V331</f>
        <v>19838.085893387459</v>
      </c>
      <c r="S331">
        <f>'Init cond'!F331*V331</f>
        <v>4357.7223338137337</v>
      </c>
      <c r="T331" s="44">
        <f>'Init cond'!H331*V331</f>
        <v>86278.818528916381</v>
      </c>
      <c r="U331" s="44">
        <f>'Init cond'!I331*V331</f>
        <v>6801.6939871303703</v>
      </c>
      <c r="V331" s="25">
        <f>FORECAST(A331,INDEX(Z$3:Z$100,MATCH(A331,X$3:X$100,1)):INDEX(Z$3:Z$100,MATCH(A331,X$3:X$100,1)+1),INDEX(X$3:X$100,MATCH(A331,X$3:X$100,1)):INDEX(X$3:X$100,MATCH(A331,X$3:X$100,1)+1))/1000000</f>
        <v>776.03366820000008</v>
      </c>
    </row>
    <row r="332" spans="1:22" x14ac:dyDescent="0.35">
      <c r="A332">
        <v>330</v>
      </c>
      <c r="B332" s="15">
        <f t="shared" si="41"/>
        <v>-330</v>
      </c>
      <c r="C332" s="15">
        <v>0</v>
      </c>
      <c r="D332" s="15">
        <v>0</v>
      </c>
      <c r="E332" s="9">
        <f t="shared" si="37"/>
        <v>23.980786939972472</v>
      </c>
      <c r="F332" s="9">
        <f t="shared" si="38"/>
        <v>2.8505431639430294</v>
      </c>
      <c r="G332" s="3">
        <v>1.0000000000000001E-30</v>
      </c>
      <c r="H332" s="9">
        <f t="shared" si="39"/>
        <v>111.42708238165481</v>
      </c>
      <c r="I332" s="9">
        <f t="shared" si="40"/>
        <v>8.8616346763955178</v>
      </c>
      <c r="J332" s="9">
        <v>1</v>
      </c>
      <c r="K332" s="3">
        <v>0</v>
      </c>
      <c r="L332" s="3">
        <v>0</v>
      </c>
      <c r="M332" s="3">
        <v>0</v>
      </c>
      <c r="N332" s="3">
        <v>0</v>
      </c>
      <c r="O332" s="3">
        <v>3.0000000000000001E-6</v>
      </c>
      <c r="P332" s="3">
        <v>5.0000000000000003E-10</v>
      </c>
      <c r="Q332" s="3"/>
      <c r="R332">
        <f>'Init cond'!E332*V332</f>
        <v>19740.524019466618</v>
      </c>
      <c r="S332">
        <f>'Init cond'!F332*V332</f>
        <v>4336.5947733230259</v>
      </c>
      <c r="T332" s="44">
        <f>'Init cond'!H332*V332</f>
        <v>85803.016606066682</v>
      </c>
      <c r="U332" s="44">
        <f>'Init cond'!I332*V332</f>
        <v>6763.764459693667</v>
      </c>
      <c r="V332" s="25">
        <f>FORECAST(A332,INDEX(Z$3:Z$100,MATCH(A332,X$3:X$100,1)):INDEX(Z$3:Z$100,MATCH(A332,X$3:X$100,1)+1),INDEX(X$3:X$100,MATCH(A332,X$3:X$100,1)):INDEX(X$3:X$100,MATCH(A332,X$3:X$100,1)+1))/1000000</f>
        <v>771.76409100000001</v>
      </c>
    </row>
    <row r="333" spans="1:22" x14ac:dyDescent="0.35">
      <c r="A333">
        <v>331</v>
      </c>
      <c r="B333" s="15">
        <f t="shared" si="41"/>
        <v>-331</v>
      </c>
      <c r="C333" s="15">
        <v>0</v>
      </c>
      <c r="D333" s="15">
        <v>0</v>
      </c>
      <c r="E333" s="9">
        <f t="shared" si="37"/>
        <v>23.980786939972472</v>
      </c>
      <c r="F333" s="9">
        <f t="shared" si="38"/>
        <v>2.8505431639430294</v>
      </c>
      <c r="G333" s="3">
        <v>1.0000000000000001E-30</v>
      </c>
      <c r="H333" s="9">
        <f t="shared" si="39"/>
        <v>111.42708238165481</v>
      </c>
      <c r="I333" s="9">
        <f t="shared" si="40"/>
        <v>8.8616346763955178</v>
      </c>
      <c r="J333" s="9">
        <v>1</v>
      </c>
      <c r="K333" s="3">
        <v>0</v>
      </c>
      <c r="L333" s="3">
        <v>0</v>
      </c>
      <c r="M333" s="3">
        <v>0</v>
      </c>
      <c r="N333" s="3">
        <v>0</v>
      </c>
      <c r="O333" s="3">
        <v>3.0000000000000001E-6</v>
      </c>
      <c r="P333" s="3">
        <v>5.0000000000000003E-10</v>
      </c>
      <c r="Q333" s="3"/>
      <c r="R333">
        <f>'Init cond'!E333*V333</f>
        <v>19631.76280477328</v>
      </c>
      <c r="S333">
        <f>'Init cond'!F333*V333</f>
        <v>4314.5673864929731</v>
      </c>
      <c r="T333" s="44">
        <f>'Init cond'!H333*V333</f>
        <v>85303.895361730814</v>
      </c>
      <c r="U333" s="44">
        <f>'Init cond'!I333*V333</f>
        <v>6724.0014576734711</v>
      </c>
      <c r="V333" s="25">
        <f>FORECAST(A333,INDEX(Z$3:Z$100,MATCH(A333,X$3:X$100,1)):INDEX(Z$3:Z$100,MATCH(A333,X$3:X$100,1)+1),INDEX(X$3:X$100,MATCH(A333,X$3:X$100,1)):INDEX(X$3:X$100,MATCH(A333,X$3:X$100,1)+1))/1000000</f>
        <v>767.2846522000001</v>
      </c>
    </row>
    <row r="334" spans="1:22" x14ac:dyDescent="0.35">
      <c r="A334">
        <v>332</v>
      </c>
      <c r="B334" s="15">
        <f t="shared" si="41"/>
        <v>-332</v>
      </c>
      <c r="C334" s="15">
        <v>0</v>
      </c>
      <c r="D334" s="15">
        <v>0</v>
      </c>
      <c r="E334" s="9">
        <f t="shared" si="37"/>
        <v>23.980786939972472</v>
      </c>
      <c r="F334" s="9">
        <f t="shared" si="38"/>
        <v>2.8505431639430294</v>
      </c>
      <c r="G334" s="3">
        <v>1.0000000000000001E-30</v>
      </c>
      <c r="H334" s="9">
        <f t="shared" si="39"/>
        <v>111.42708238165481</v>
      </c>
      <c r="I334" s="9">
        <f t="shared" si="40"/>
        <v>8.8616346763955178</v>
      </c>
      <c r="J334" s="9">
        <v>1</v>
      </c>
      <c r="K334" s="3">
        <v>0</v>
      </c>
      <c r="L334" s="3">
        <v>0</v>
      </c>
      <c r="M334" s="3">
        <v>0</v>
      </c>
      <c r="N334" s="3">
        <v>0</v>
      </c>
      <c r="O334" s="3">
        <v>3.0000000000000001E-6</v>
      </c>
      <c r="P334" s="3">
        <v>5.0000000000000003E-10</v>
      </c>
      <c r="Q334" s="3"/>
      <c r="R334">
        <f>'Init cond'!E334*V334</f>
        <v>19524.657974341782</v>
      </c>
      <c r="S334">
        <f>'Init cond'!F334*V334</f>
        <v>4296.0226778771184</v>
      </c>
      <c r="T334" s="44">
        <f>'Init cond'!H334*V334</f>
        <v>84804.787045068239</v>
      </c>
      <c r="U334" s="44">
        <f>'Init cond'!I334*V334</f>
        <v>6684.2443527895166</v>
      </c>
      <c r="V334" s="25">
        <f>FORECAST(A334,INDEX(Z$3:Z$100,MATCH(A334,X$3:X$100,1)):INDEX(Z$3:Z$100,MATCH(A334,X$3:X$100,1)+1),INDEX(X$3:X$100,MATCH(A334,X$3:X$100,1)):INDEX(X$3:X$100,MATCH(A334,X$3:X$100,1)+1))/1000000</f>
        <v>762.80521340000007</v>
      </c>
    </row>
    <row r="335" spans="1:22" x14ac:dyDescent="0.35">
      <c r="A335">
        <v>333</v>
      </c>
      <c r="B335" s="15">
        <f t="shared" si="41"/>
        <v>-333</v>
      </c>
      <c r="C335" s="15">
        <v>0</v>
      </c>
      <c r="D335" s="15">
        <v>0</v>
      </c>
      <c r="E335" s="9">
        <f t="shared" si="37"/>
        <v>23.980786939972472</v>
      </c>
      <c r="F335" s="9">
        <f t="shared" si="38"/>
        <v>2.8505431639430294</v>
      </c>
      <c r="G335" s="3">
        <v>1.0000000000000001E-30</v>
      </c>
      <c r="H335" s="9">
        <f t="shared" si="39"/>
        <v>111.42708238165481</v>
      </c>
      <c r="I335" s="9">
        <f t="shared" si="40"/>
        <v>8.8616346763955178</v>
      </c>
      <c r="J335" s="9">
        <v>1</v>
      </c>
      <c r="K335" s="3">
        <v>0</v>
      </c>
      <c r="L335" s="3">
        <v>0</v>
      </c>
      <c r="M335" s="3">
        <v>0</v>
      </c>
      <c r="N335" s="3">
        <v>0</v>
      </c>
      <c r="O335" s="3">
        <v>3.0000000000000001E-6</v>
      </c>
      <c r="P335" s="3">
        <v>5.0000000000000003E-10</v>
      </c>
      <c r="Q335" s="3"/>
      <c r="R335">
        <f>'Init cond'!E335*V335</f>
        <v>19415.651548807378</v>
      </c>
      <c r="S335">
        <f>'Init cond'!F335*V335</f>
        <v>4273.2300655125073</v>
      </c>
      <c r="T335" s="44">
        <f>'Init cond'!H335*V335</f>
        <v>84305.691656078983</v>
      </c>
      <c r="U335" s="44">
        <f>'Init cond'!I335*V335</f>
        <v>6644.4931450418062</v>
      </c>
      <c r="V335" s="25">
        <f>FORECAST(A335,INDEX(Z$3:Z$100,MATCH(A335,X$3:X$100,1)):INDEX(Z$3:Z$100,MATCH(A335,X$3:X$100,1)+1),INDEX(X$3:X$100,MATCH(A335,X$3:X$100,1)):INDEX(X$3:X$100,MATCH(A335,X$3:X$100,1)+1))/1000000</f>
        <v>758.32577460000016</v>
      </c>
    </row>
    <row r="336" spans="1:22" x14ac:dyDescent="0.35">
      <c r="A336">
        <v>334</v>
      </c>
      <c r="B336" s="15">
        <f t="shared" si="41"/>
        <v>-334</v>
      </c>
      <c r="C336" s="15">
        <v>0</v>
      </c>
      <c r="D336" s="15">
        <v>0</v>
      </c>
      <c r="E336" s="9">
        <f t="shared" si="37"/>
        <v>23.980786939972472</v>
      </c>
      <c r="F336" s="9">
        <f t="shared" si="38"/>
        <v>2.8505431639430294</v>
      </c>
      <c r="G336" s="3">
        <v>1.0000000000000001E-30</v>
      </c>
      <c r="H336" s="9">
        <f t="shared" si="39"/>
        <v>111.42708238165481</v>
      </c>
      <c r="I336" s="9">
        <f t="shared" si="40"/>
        <v>8.8616346763955178</v>
      </c>
      <c r="J336" s="9">
        <v>1</v>
      </c>
      <c r="K336" s="3">
        <v>0</v>
      </c>
      <c r="L336" s="3">
        <v>0</v>
      </c>
      <c r="M336" s="3">
        <v>0</v>
      </c>
      <c r="N336" s="3">
        <v>0</v>
      </c>
      <c r="O336" s="3">
        <v>3.0000000000000001E-6</v>
      </c>
      <c r="P336" s="3">
        <v>5.0000000000000003E-10</v>
      </c>
      <c r="Q336" s="3"/>
      <c r="R336">
        <f>'Init cond'!E336*V336</f>
        <v>19308.816491593599</v>
      </c>
      <c r="S336">
        <f>'Init cond'!F336*V336</f>
        <v>4251.5447605591562</v>
      </c>
      <c r="T336" s="44">
        <f>'Init cond'!H336*V336</f>
        <v>83806.609194763005</v>
      </c>
      <c r="U336" s="44">
        <f>'Init cond'!I336*V336</f>
        <v>6604.7478344303354</v>
      </c>
      <c r="V336" s="25">
        <f>FORECAST(A336,INDEX(Z$3:Z$100,MATCH(A336,X$3:X$100,1)):INDEX(Z$3:Z$100,MATCH(A336,X$3:X$100,1)+1),INDEX(X$3:X$100,MATCH(A336,X$3:X$100,1)):INDEX(X$3:X$100,MATCH(A336,X$3:X$100,1)+1))/1000000</f>
        <v>753.84633579999991</v>
      </c>
    </row>
    <row r="337" spans="1:22" x14ac:dyDescent="0.35">
      <c r="A337">
        <v>335</v>
      </c>
      <c r="B337" s="15">
        <f t="shared" si="41"/>
        <v>-335</v>
      </c>
      <c r="C337" s="15">
        <v>0</v>
      </c>
      <c r="D337" s="15">
        <v>0</v>
      </c>
      <c r="E337" s="9">
        <f t="shared" si="37"/>
        <v>23.980786939972472</v>
      </c>
      <c r="F337" s="9">
        <f t="shared" si="38"/>
        <v>2.8505431639430294</v>
      </c>
      <c r="G337" s="3">
        <v>1.0000000000000001E-30</v>
      </c>
      <c r="H337" s="9">
        <f t="shared" si="39"/>
        <v>111.42708238165481</v>
      </c>
      <c r="I337" s="9">
        <f t="shared" si="40"/>
        <v>8.8616346763955178</v>
      </c>
      <c r="J337" s="9">
        <v>1</v>
      </c>
      <c r="K337" s="3">
        <v>0</v>
      </c>
      <c r="L337" s="3">
        <v>0</v>
      </c>
      <c r="M337" s="3">
        <v>0</v>
      </c>
      <c r="N337" s="3">
        <v>0</v>
      </c>
      <c r="O337" s="3">
        <v>3.0000000000000001E-6</v>
      </c>
      <c r="P337" s="3">
        <v>5.0000000000000003E-10</v>
      </c>
      <c r="Q337" s="3"/>
      <c r="R337">
        <f>'Init cond'!E337*V337</f>
        <v>19197.894149467746</v>
      </c>
      <c r="S337">
        <f>'Init cond'!F337*V337</f>
        <v>4227.5689707918309</v>
      </c>
      <c r="T337" s="44">
        <f>'Init cond'!H337*V337</f>
        <v>83307.539661120361</v>
      </c>
      <c r="U337" s="44">
        <f>'Init cond'!I337*V337</f>
        <v>6565.0084209551105</v>
      </c>
      <c r="V337" s="25">
        <f>FORECAST(A337,INDEX(Z$3:Z$100,MATCH(A337,X$3:X$100,1)):INDEX(Z$3:Z$100,MATCH(A337,X$3:X$100,1)+1),INDEX(X$3:X$100,MATCH(A337,X$3:X$100,1)):INDEX(X$3:X$100,MATCH(A337,X$3:X$100,1)+1))/1000000</f>
        <v>749.36689699999999</v>
      </c>
    </row>
    <row r="338" spans="1:22" x14ac:dyDescent="0.35">
      <c r="A338">
        <v>336</v>
      </c>
      <c r="B338" s="15">
        <f t="shared" si="41"/>
        <v>-336</v>
      </c>
      <c r="C338" s="15">
        <v>0</v>
      </c>
      <c r="D338" s="15">
        <v>0</v>
      </c>
      <c r="E338" s="9">
        <f t="shared" si="37"/>
        <v>23.980786939972472</v>
      </c>
      <c r="F338" s="9">
        <f t="shared" si="38"/>
        <v>2.8505431639430294</v>
      </c>
      <c r="G338" s="3">
        <v>1.0000000000000001E-30</v>
      </c>
      <c r="H338" s="9">
        <f t="shared" si="39"/>
        <v>111.42708238165481</v>
      </c>
      <c r="I338" s="9">
        <f t="shared" si="40"/>
        <v>8.8616346763955178</v>
      </c>
      <c r="J338" s="9">
        <v>1</v>
      </c>
      <c r="K338" s="3">
        <v>0</v>
      </c>
      <c r="L338" s="3">
        <v>0</v>
      </c>
      <c r="M338" s="3">
        <v>0</v>
      </c>
      <c r="N338" s="3">
        <v>0</v>
      </c>
      <c r="O338" s="3">
        <v>3.0000000000000001E-6</v>
      </c>
      <c r="P338" s="3">
        <v>5.0000000000000003E-10</v>
      </c>
      <c r="Q338" s="3"/>
      <c r="R338">
        <f>'Init cond'!E338*V338</f>
        <v>19040.347711686416</v>
      </c>
      <c r="S338">
        <f>'Init cond'!F338*V338</f>
        <v>4195.1552646307755</v>
      </c>
      <c r="T338" s="44">
        <f>'Init cond'!H338*V338</f>
        <v>82605.639854898138</v>
      </c>
      <c r="U338" s="44">
        <f>'Init cond'!I338*V338</f>
        <v>6509.2909426432871</v>
      </c>
      <c r="V338" s="25">
        <f>FORECAST(A338,INDEX(Z$3:Z$100,MATCH(A338,X$3:X$100,1)):INDEX(Z$3:Z$100,MATCH(A338,X$3:X$100,1)+1),INDEX(X$3:X$100,MATCH(A338,X$3:X$100,1)):INDEX(X$3:X$100,MATCH(A338,X$3:X$100,1)+1))/1000000</f>
        <v>743.06282199999998</v>
      </c>
    </row>
    <row r="339" spans="1:22" x14ac:dyDescent="0.35">
      <c r="A339">
        <v>337</v>
      </c>
      <c r="B339" s="15">
        <f t="shared" si="41"/>
        <v>-337</v>
      </c>
      <c r="C339" s="15">
        <v>0</v>
      </c>
      <c r="D339" s="15">
        <v>0</v>
      </c>
      <c r="E339" s="9">
        <f t="shared" si="37"/>
        <v>23.980786939972472</v>
      </c>
      <c r="F339" s="9">
        <f t="shared" si="38"/>
        <v>2.8505431639430294</v>
      </c>
      <c r="G339" s="3">
        <v>1.0000000000000001E-30</v>
      </c>
      <c r="H339" s="9">
        <f t="shared" si="39"/>
        <v>111.42708238165481</v>
      </c>
      <c r="I339" s="9">
        <f t="shared" si="40"/>
        <v>8.8616346763955178</v>
      </c>
      <c r="J339" s="9">
        <v>1</v>
      </c>
      <c r="K339" s="3">
        <v>0</v>
      </c>
      <c r="L339" s="3">
        <v>0</v>
      </c>
      <c r="M339" s="3">
        <v>0</v>
      </c>
      <c r="N339" s="3">
        <v>0</v>
      </c>
      <c r="O339" s="3">
        <v>3.0000000000000001E-6</v>
      </c>
      <c r="P339" s="3">
        <v>5.0000000000000003E-10</v>
      </c>
      <c r="Q339" s="3"/>
      <c r="R339">
        <f>'Init cond'!E339*V339</f>
        <v>18886.398955379274</v>
      </c>
      <c r="S339">
        <f>'Init cond'!F339*V339</f>
        <v>4160.1698874213243</v>
      </c>
      <c r="T339" s="44">
        <f>'Init cond'!H339*V339</f>
        <v>81903.758242254553</v>
      </c>
      <c r="U339" s="44">
        <f>'Init cond'!I339*V339</f>
        <v>6453.581763582959</v>
      </c>
      <c r="V339" s="25">
        <f>FORECAST(A339,INDEX(Z$3:Z$100,MATCH(A339,X$3:X$100,1)):INDEX(Z$3:Z$100,MATCH(A339,X$3:X$100,1)+1),INDEX(X$3:X$100,MATCH(A339,X$3:X$100,1)):INDEX(X$3:X$100,MATCH(A339,X$3:X$100,1)+1))/1000000</f>
        <v>736.75874699999997</v>
      </c>
    </row>
    <row r="340" spans="1:22" x14ac:dyDescent="0.35">
      <c r="A340">
        <v>338</v>
      </c>
      <c r="B340" s="15">
        <f t="shared" si="41"/>
        <v>-338</v>
      </c>
      <c r="C340" s="15">
        <v>0</v>
      </c>
      <c r="D340" s="15">
        <v>0</v>
      </c>
      <c r="E340" s="9">
        <f t="shared" si="37"/>
        <v>23.980786939972472</v>
      </c>
      <c r="F340" s="9">
        <f t="shared" si="38"/>
        <v>2.8505431639430294</v>
      </c>
      <c r="G340" s="3">
        <v>1.0000000000000001E-30</v>
      </c>
      <c r="H340" s="9">
        <f t="shared" si="39"/>
        <v>111.42708238165481</v>
      </c>
      <c r="I340" s="9">
        <f t="shared" si="40"/>
        <v>8.8616346763955178</v>
      </c>
      <c r="J340" s="9">
        <v>1</v>
      </c>
      <c r="K340" s="3">
        <v>0</v>
      </c>
      <c r="L340" s="3">
        <v>0</v>
      </c>
      <c r="M340" s="3">
        <v>0</v>
      </c>
      <c r="N340" s="3">
        <v>0</v>
      </c>
      <c r="O340" s="3">
        <v>3.0000000000000001E-6</v>
      </c>
      <c r="P340" s="3">
        <v>5.0000000000000003E-10</v>
      </c>
      <c r="Q340" s="3"/>
      <c r="R340">
        <f>'Init cond'!E340*V340</f>
        <v>18726.23910277633</v>
      </c>
      <c r="S340">
        <f>'Init cond'!F340*V340</f>
        <v>4128.8753720847035</v>
      </c>
      <c r="T340" s="44">
        <f>'Init cond'!H340*V340</f>
        <v>81201.894823189607</v>
      </c>
      <c r="U340" s="44">
        <f>'Init cond'!I340*V340</f>
        <v>6397.8808837741253</v>
      </c>
      <c r="V340" s="25">
        <f>FORECAST(A340,INDEX(Z$3:Z$100,MATCH(A340,X$3:X$100,1)):INDEX(Z$3:Z$100,MATCH(A340,X$3:X$100,1)+1),INDEX(X$3:X$100,MATCH(A340,X$3:X$100,1)):INDEX(X$3:X$100,MATCH(A340,X$3:X$100,1)+1))/1000000</f>
        <v>730.45467199999996</v>
      </c>
    </row>
    <row r="341" spans="1:22" x14ac:dyDescent="0.35">
      <c r="A341">
        <v>339</v>
      </c>
      <c r="B341" s="15">
        <f t="shared" si="41"/>
        <v>-339</v>
      </c>
      <c r="C341" s="15">
        <v>0</v>
      </c>
      <c r="D341" s="15">
        <v>0</v>
      </c>
      <c r="E341" s="9">
        <f t="shared" si="37"/>
        <v>23.980786939972472</v>
      </c>
      <c r="F341" s="9">
        <f t="shared" si="38"/>
        <v>2.8505431639430294</v>
      </c>
      <c r="G341" s="3">
        <v>1.0000000000000001E-30</v>
      </c>
      <c r="H341" s="9">
        <f t="shared" si="39"/>
        <v>111.42708238165481</v>
      </c>
      <c r="I341" s="9">
        <f t="shared" si="40"/>
        <v>8.8616346763955178</v>
      </c>
      <c r="J341" s="9">
        <v>1</v>
      </c>
      <c r="K341" s="3">
        <v>0</v>
      </c>
      <c r="L341" s="3">
        <v>0</v>
      </c>
      <c r="M341" s="3">
        <v>0</v>
      </c>
      <c r="N341" s="3">
        <v>0</v>
      </c>
      <c r="O341" s="3">
        <v>3.0000000000000001E-6</v>
      </c>
      <c r="P341" s="3">
        <v>5.0000000000000003E-10</v>
      </c>
      <c r="Q341" s="3"/>
      <c r="R341">
        <f>'Init cond'!E341*V341</f>
        <v>18568.012687818424</v>
      </c>
      <c r="S341">
        <f>'Init cond'!F341*V341</f>
        <v>4093.3580988637846</v>
      </c>
      <c r="T341" s="44">
        <f>'Init cond'!H341*V341</f>
        <v>80500.049597703328</v>
      </c>
      <c r="U341" s="44">
        <f>'Init cond'!I341*V341</f>
        <v>6342.1883032167889</v>
      </c>
      <c r="V341" s="25">
        <f>FORECAST(A341,INDEX(Z$3:Z$100,MATCH(A341,X$3:X$100,1)):INDEX(Z$3:Z$100,MATCH(A341,X$3:X$100,1)+1),INDEX(X$3:X$100,MATCH(A341,X$3:X$100,1)):INDEX(X$3:X$100,MATCH(A341,X$3:X$100,1)+1))/1000000</f>
        <v>724.15059699999995</v>
      </c>
    </row>
    <row r="342" spans="1:22" x14ac:dyDescent="0.35">
      <c r="A342">
        <v>340</v>
      </c>
      <c r="B342" s="15">
        <f t="shared" si="41"/>
        <v>-340</v>
      </c>
      <c r="C342" s="15">
        <v>0</v>
      </c>
      <c r="D342" s="15">
        <v>0</v>
      </c>
      <c r="E342" s="9">
        <f t="shared" si="37"/>
        <v>23.980786939972472</v>
      </c>
      <c r="F342" s="9">
        <f t="shared" si="38"/>
        <v>2.8505431639430294</v>
      </c>
      <c r="G342" s="3">
        <v>1.0000000000000001E-30</v>
      </c>
      <c r="H342" s="9">
        <f t="shared" si="39"/>
        <v>111.42708238165481</v>
      </c>
      <c r="I342" s="9">
        <f t="shared" si="40"/>
        <v>8.8616346763955178</v>
      </c>
      <c r="J342" s="9">
        <v>1</v>
      </c>
      <c r="K342" s="3">
        <v>0</v>
      </c>
      <c r="L342" s="3">
        <v>0</v>
      </c>
      <c r="M342" s="3">
        <v>0</v>
      </c>
      <c r="N342" s="3">
        <v>0</v>
      </c>
      <c r="O342" s="3">
        <v>3.0000000000000001E-6</v>
      </c>
      <c r="P342" s="3">
        <v>5.0000000000000003E-10</v>
      </c>
      <c r="Q342" s="3"/>
      <c r="R342">
        <f>'Init cond'!E342*V342</f>
        <v>18409.187415813776</v>
      </c>
      <c r="S342">
        <f>'Init cond'!F342*V342</f>
        <v>4060.1119566222187</v>
      </c>
      <c r="T342" s="44">
        <f>'Init cond'!H342*V342</f>
        <v>79798.222565795688</v>
      </c>
      <c r="U342" s="44">
        <f>'Init cond'!I342*V342</f>
        <v>6286.5040219109469</v>
      </c>
      <c r="V342" s="25">
        <f>FORECAST(A342,INDEX(Z$3:Z$100,MATCH(A342,X$3:X$100,1)):INDEX(Z$3:Z$100,MATCH(A342,X$3:X$100,1)+1),INDEX(X$3:X$100,MATCH(A342,X$3:X$100,1)):INDEX(X$3:X$100,MATCH(A342,X$3:X$100,1)+1))/1000000</f>
        <v>717.84652200000005</v>
      </c>
    </row>
    <row r="343" spans="1:22" x14ac:dyDescent="0.35">
      <c r="A343">
        <v>341</v>
      </c>
      <c r="B343" s="15">
        <f t="shared" si="41"/>
        <v>-341</v>
      </c>
      <c r="C343" s="15">
        <v>0</v>
      </c>
      <c r="D343" s="15">
        <v>0</v>
      </c>
      <c r="E343" s="9">
        <f t="shared" si="37"/>
        <v>23.980786939972472</v>
      </c>
      <c r="F343" s="9">
        <f t="shared" si="38"/>
        <v>2.8505431639430294</v>
      </c>
      <c r="G343" s="3">
        <v>1.0000000000000001E-30</v>
      </c>
      <c r="H343" s="9">
        <f t="shared" si="39"/>
        <v>111.42708238165481</v>
      </c>
      <c r="I343" s="9">
        <f t="shared" si="40"/>
        <v>8.8616346763955178</v>
      </c>
      <c r="J343" s="9">
        <v>1</v>
      </c>
      <c r="K343" s="3">
        <v>0</v>
      </c>
      <c r="L343" s="3">
        <v>0</v>
      </c>
      <c r="M343" s="3">
        <v>0</v>
      </c>
      <c r="N343" s="3">
        <v>0</v>
      </c>
      <c r="O343" s="3">
        <v>3.0000000000000001E-6</v>
      </c>
      <c r="P343" s="3">
        <v>5.0000000000000003E-10</v>
      </c>
      <c r="Q343" s="3"/>
      <c r="R343">
        <f>'Init cond'!E343*V343</f>
        <v>18190.560182256006</v>
      </c>
      <c r="S343">
        <f>'Init cond'!F343*V343</f>
        <v>4011.0461284404973</v>
      </c>
      <c r="T343" s="44">
        <f>'Init cond'!H343*V343</f>
        <v>78834.748963946709</v>
      </c>
      <c r="U343" s="44">
        <f>'Init cond'!I343*V343</f>
        <v>6210.2153714845499</v>
      </c>
      <c r="V343" s="25">
        <f>FORECAST(A343,INDEX(Z$3:Z$100,MATCH(A343,X$3:X$100,1)):INDEX(Z$3:Z$100,MATCH(A343,X$3:X$100,1)+1),INDEX(X$3:X$100,MATCH(A343,X$3:X$100,1)):INDEX(X$3:X$100,MATCH(A343,X$3:X$100,1)+1))/1000000</f>
        <v>709.18854020000026</v>
      </c>
    </row>
    <row r="344" spans="1:22" x14ac:dyDescent="0.35">
      <c r="A344">
        <v>342</v>
      </c>
      <c r="B344" s="15">
        <f t="shared" si="41"/>
        <v>-342</v>
      </c>
      <c r="C344" s="15">
        <v>0</v>
      </c>
      <c r="D344" s="15">
        <v>0</v>
      </c>
      <c r="E344" s="9">
        <f t="shared" si="37"/>
        <v>23.980786939972472</v>
      </c>
      <c r="F344" s="9">
        <f t="shared" si="38"/>
        <v>2.8505431639430294</v>
      </c>
      <c r="G344" s="3">
        <v>1.0000000000000001E-30</v>
      </c>
      <c r="H344" s="9">
        <f t="shared" si="39"/>
        <v>111.42708238165481</v>
      </c>
      <c r="I344" s="9">
        <f t="shared" si="40"/>
        <v>8.8616346763955178</v>
      </c>
      <c r="J344" s="9">
        <v>1</v>
      </c>
      <c r="K344" s="3">
        <v>0</v>
      </c>
      <c r="L344" s="3">
        <v>0</v>
      </c>
      <c r="M344" s="3">
        <v>0</v>
      </c>
      <c r="N344" s="3">
        <v>0</v>
      </c>
      <c r="O344" s="3">
        <v>3.0000000000000001E-6</v>
      </c>
      <c r="P344" s="3">
        <v>5.0000000000000003E-10</v>
      </c>
      <c r="Q344" s="3"/>
      <c r="R344">
        <f>'Init cond'!E344*V344</f>
        <v>17968.788705196788</v>
      </c>
      <c r="S344">
        <f>'Init cond'!F344*V344</f>
        <v>3962.911843700298</v>
      </c>
      <c r="T344" s="44">
        <f>'Init cond'!H344*V344</f>
        <v>77871.300349058147</v>
      </c>
      <c r="U344" s="44">
        <f>'Init cond'!I344*V344</f>
        <v>6133.938119204332</v>
      </c>
      <c r="V344" s="25">
        <f>FORECAST(A344,INDEX(Z$3:Z$100,MATCH(A344,X$3:X$100,1)):INDEX(Z$3:Z$100,MATCH(A344,X$3:X$100,1)+1),INDEX(X$3:X$100,MATCH(A344,X$3:X$100,1)):INDEX(X$3:X$100,MATCH(A344,X$3:X$100,1)+1))/1000000</f>
        <v>700.53055840000013</v>
      </c>
    </row>
    <row r="345" spans="1:22" x14ac:dyDescent="0.35">
      <c r="A345">
        <v>343</v>
      </c>
      <c r="B345" s="15">
        <f t="shared" si="41"/>
        <v>-343</v>
      </c>
      <c r="C345" s="15">
        <v>0</v>
      </c>
      <c r="D345" s="15">
        <v>0</v>
      </c>
      <c r="E345" s="9">
        <f t="shared" si="37"/>
        <v>23.980786939972472</v>
      </c>
      <c r="F345" s="9">
        <f t="shared" si="38"/>
        <v>2.8505431639430294</v>
      </c>
      <c r="G345" s="3">
        <v>1.0000000000000001E-30</v>
      </c>
      <c r="H345" s="9">
        <f t="shared" si="39"/>
        <v>111.42708238165481</v>
      </c>
      <c r="I345" s="9">
        <f t="shared" si="40"/>
        <v>8.8616346763955178</v>
      </c>
      <c r="J345" s="9">
        <v>1</v>
      </c>
      <c r="K345" s="3">
        <v>0</v>
      </c>
      <c r="L345" s="3">
        <v>0</v>
      </c>
      <c r="M345" s="3">
        <v>0</v>
      </c>
      <c r="N345" s="3">
        <v>0</v>
      </c>
      <c r="O345" s="3">
        <v>3.0000000000000001E-6</v>
      </c>
      <c r="P345" s="3">
        <v>5.0000000000000003E-10</v>
      </c>
      <c r="Q345" s="3"/>
      <c r="R345">
        <f>'Init cond'!E345*V345</f>
        <v>17750.402187895084</v>
      </c>
      <c r="S345">
        <f>'Init cond'!F345*V345</f>
        <v>3914.9875629464209</v>
      </c>
      <c r="T345" s="44">
        <f>'Init cond'!H345*V345</f>
        <v>76907.876721130087</v>
      </c>
      <c r="U345" s="44">
        <f>'Init cond'!I345*V345</f>
        <v>6057.6722650703023</v>
      </c>
      <c r="V345" s="25">
        <f>FORECAST(A345,INDEX(Z$3:Z$100,MATCH(A345,X$3:X$100,1)):INDEX(Z$3:Z$100,MATCH(A345,X$3:X$100,1)+1),INDEX(X$3:X$100,MATCH(A345,X$3:X$100,1)):INDEX(X$3:X$100,MATCH(A345,X$3:X$100,1)+1))/1000000</f>
        <v>691.87257660000034</v>
      </c>
    </row>
    <row r="346" spans="1:22" x14ac:dyDescent="0.35">
      <c r="A346">
        <v>344</v>
      </c>
      <c r="B346" s="15">
        <f t="shared" si="41"/>
        <v>-344</v>
      </c>
      <c r="C346" s="15">
        <v>0</v>
      </c>
      <c r="D346" s="15">
        <v>0</v>
      </c>
      <c r="E346" s="9">
        <f t="shared" si="37"/>
        <v>23.980786939972472</v>
      </c>
      <c r="F346" s="9">
        <f t="shared" si="38"/>
        <v>2.8505431639430294</v>
      </c>
      <c r="G346" s="3">
        <v>1.0000000000000001E-30</v>
      </c>
      <c r="H346" s="9">
        <f t="shared" si="39"/>
        <v>111.42708238165481</v>
      </c>
      <c r="I346" s="9">
        <f t="shared" si="40"/>
        <v>8.8616346763955178</v>
      </c>
      <c r="J346" s="9">
        <v>1</v>
      </c>
      <c r="K346" s="3">
        <v>0</v>
      </c>
      <c r="L346" s="3">
        <v>0</v>
      </c>
      <c r="M346" s="3">
        <v>0</v>
      </c>
      <c r="N346" s="3">
        <v>0</v>
      </c>
      <c r="O346" s="3">
        <v>3.0000000000000001E-6</v>
      </c>
      <c r="P346" s="3">
        <v>5.0000000000000003E-10</v>
      </c>
      <c r="Q346" s="3"/>
      <c r="R346">
        <f>'Init cond'!E346*V346</f>
        <v>17529.493583499749</v>
      </c>
      <c r="S346">
        <f>'Init cond'!F346*V346</f>
        <v>3867.1355735349375</v>
      </c>
      <c r="T346" s="44">
        <f>'Init cond'!H346*V346</f>
        <v>75944.478080162458</v>
      </c>
      <c r="U346" s="44">
        <f>'Init cond'!I346*V346</f>
        <v>5981.4178090824507</v>
      </c>
      <c r="V346" s="25">
        <f>FORECAST(A346,INDEX(Z$3:Z$100,MATCH(A346,X$3:X$100,1)):INDEX(Z$3:Z$100,MATCH(A346,X$3:X$100,1)+1),INDEX(X$3:X$100,MATCH(A346,X$3:X$100,1)):INDEX(X$3:X$100,MATCH(A346,X$3:X$100,1)+1))/1000000</f>
        <v>683.21459480000021</v>
      </c>
    </row>
    <row r="347" spans="1:22" x14ac:dyDescent="0.35">
      <c r="A347">
        <v>345</v>
      </c>
      <c r="B347" s="15">
        <f t="shared" si="41"/>
        <v>-345</v>
      </c>
      <c r="C347" s="15">
        <v>0</v>
      </c>
      <c r="D347" s="15">
        <v>0</v>
      </c>
      <c r="E347" s="9">
        <f t="shared" si="37"/>
        <v>23.980786939972472</v>
      </c>
      <c r="F347" s="9">
        <f t="shared" si="38"/>
        <v>2.8505431639430294</v>
      </c>
      <c r="G347" s="3">
        <v>1.0000000000000001E-30</v>
      </c>
      <c r="H347" s="9">
        <f t="shared" si="39"/>
        <v>111.42708238165481</v>
      </c>
      <c r="I347" s="9">
        <f t="shared" si="40"/>
        <v>8.8616346763955178</v>
      </c>
      <c r="J347" s="9">
        <v>1</v>
      </c>
      <c r="K347" s="3">
        <v>0</v>
      </c>
      <c r="L347" s="3">
        <v>0</v>
      </c>
      <c r="M347" s="3">
        <v>0</v>
      </c>
      <c r="N347" s="3">
        <v>0</v>
      </c>
      <c r="O347" s="3">
        <v>3.0000000000000001E-6</v>
      </c>
      <c r="P347" s="3">
        <v>5.0000000000000003E-10</v>
      </c>
      <c r="Q347" s="3"/>
      <c r="R347">
        <f>'Init cond'!E347*V347</f>
        <v>17309.055159717471</v>
      </c>
      <c r="S347">
        <f>'Init cond'!F347*V347</f>
        <v>3819.1511180200514</v>
      </c>
      <c r="T347" s="44">
        <f>'Init cond'!H347*V347</f>
        <v>74981.104426155274</v>
      </c>
      <c r="U347" s="44">
        <f>'Init cond'!I347*V347</f>
        <v>5905.1747512407819</v>
      </c>
      <c r="V347" s="25">
        <f>FORECAST(A347,INDEX(Z$3:Z$100,MATCH(A347,X$3:X$100,1)):INDEX(Z$3:Z$100,MATCH(A347,X$3:X$100,1)+1),INDEX(X$3:X$100,MATCH(A347,X$3:X$100,1)):INDEX(X$3:X$100,MATCH(A347,X$3:X$100,1)+1))/1000000</f>
        <v>674.55661299999997</v>
      </c>
    </row>
    <row r="348" spans="1:22" x14ac:dyDescent="0.35">
      <c r="A348">
        <v>346</v>
      </c>
      <c r="B348" s="15">
        <f t="shared" si="41"/>
        <v>-346</v>
      </c>
      <c r="C348" s="15">
        <v>0</v>
      </c>
      <c r="D348" s="15">
        <v>0</v>
      </c>
      <c r="E348" s="9">
        <f t="shared" si="37"/>
        <v>23.980786939972472</v>
      </c>
      <c r="F348" s="9">
        <f t="shared" si="38"/>
        <v>2.8505431639430294</v>
      </c>
      <c r="G348" s="3">
        <v>1.0000000000000001E-30</v>
      </c>
      <c r="H348" s="9">
        <f t="shared" si="39"/>
        <v>111.42708238165481</v>
      </c>
      <c r="I348" s="9">
        <f t="shared" si="40"/>
        <v>8.8616346763955178</v>
      </c>
      <c r="J348" s="9">
        <v>1</v>
      </c>
      <c r="K348" s="3">
        <v>0</v>
      </c>
      <c r="L348" s="3">
        <v>0</v>
      </c>
      <c r="M348" s="3">
        <v>0</v>
      </c>
      <c r="N348" s="3">
        <v>0</v>
      </c>
      <c r="O348" s="3">
        <v>3.0000000000000001E-6</v>
      </c>
      <c r="P348" s="3">
        <v>5.0000000000000003E-10</v>
      </c>
      <c r="Q348" s="3"/>
      <c r="R348">
        <f>'Init cond'!E348*V348</f>
        <v>17180.262585684086</v>
      </c>
      <c r="S348">
        <f>'Init cond'!F348*V348</f>
        <v>3789.6710518648051</v>
      </c>
      <c r="T348" s="44">
        <f>'Init cond'!H348*V348</f>
        <v>74402.952764377056</v>
      </c>
      <c r="U348" s="44">
        <f>'Init cond'!I348*V348</f>
        <v>5859.2463942604354</v>
      </c>
      <c r="V348" s="25">
        <f>FORECAST(A348,INDEX(Z$3:Z$100,MATCH(A348,X$3:X$100,1)):INDEX(Z$3:Z$100,MATCH(A348,X$3:X$100,1)+1),INDEX(X$3:X$100,MATCH(A348,X$3:X$100,1)):INDEX(X$3:X$100,MATCH(A348,X$3:X$100,1)+1))/1000000</f>
        <v>669.36204299999997</v>
      </c>
    </row>
    <row r="349" spans="1:22" x14ac:dyDescent="0.35">
      <c r="A349">
        <v>347</v>
      </c>
      <c r="B349" s="15">
        <f t="shared" si="41"/>
        <v>-347</v>
      </c>
      <c r="C349" s="15">
        <v>0</v>
      </c>
      <c r="D349" s="15">
        <v>0</v>
      </c>
      <c r="E349" s="9">
        <f t="shared" si="37"/>
        <v>23.980786939972472</v>
      </c>
      <c r="F349" s="9">
        <f t="shared" si="38"/>
        <v>2.8505431639430294</v>
      </c>
      <c r="G349" s="3">
        <v>1.0000000000000001E-30</v>
      </c>
      <c r="H349" s="9">
        <f t="shared" si="39"/>
        <v>111.42708238165481</v>
      </c>
      <c r="I349" s="9">
        <f t="shared" si="40"/>
        <v>8.8616346763955178</v>
      </c>
      <c r="J349" s="9">
        <v>1</v>
      </c>
      <c r="K349" s="3">
        <v>0</v>
      </c>
      <c r="L349" s="3">
        <v>0</v>
      </c>
      <c r="M349" s="3">
        <v>0</v>
      </c>
      <c r="N349" s="3">
        <v>0</v>
      </c>
      <c r="O349" s="3">
        <v>3.0000000000000001E-6</v>
      </c>
      <c r="P349" s="3">
        <v>5.0000000000000003E-10</v>
      </c>
      <c r="Q349" s="3"/>
      <c r="R349">
        <f>'Init cond'!E349*V349</f>
        <v>17050.143090922084</v>
      </c>
      <c r="S349">
        <f>'Init cond'!F349*V349</f>
        <v>3759.3025296816022</v>
      </c>
      <c r="T349" s="44">
        <f>'Init cond'!H349*V349</f>
        <v>73824.95984950506</v>
      </c>
      <c r="U349" s="44">
        <f>'Init cond'!I349*V349</f>
        <v>5813.316045779301</v>
      </c>
      <c r="V349" s="25">
        <f>FORECAST(A349,INDEX(Z$3:Z$100,MATCH(A349,X$3:X$100,1)):INDEX(Z$3:Z$100,MATCH(A349,X$3:X$100,1)+1),INDEX(X$3:X$100,MATCH(A349,X$3:X$100,1)):INDEX(X$3:X$100,MATCH(A349,X$3:X$100,1)+1))/1000000</f>
        <v>664.16747299999997</v>
      </c>
    </row>
    <row r="350" spans="1:22" x14ac:dyDescent="0.35">
      <c r="A350">
        <v>348</v>
      </c>
      <c r="B350" s="15">
        <f t="shared" si="41"/>
        <v>-348</v>
      </c>
      <c r="C350" s="15">
        <v>0</v>
      </c>
      <c r="D350" s="15">
        <v>0</v>
      </c>
      <c r="E350" s="9">
        <f t="shared" si="37"/>
        <v>23.980786939972472</v>
      </c>
      <c r="F350" s="9">
        <f t="shared" si="38"/>
        <v>2.8505431639430294</v>
      </c>
      <c r="G350" s="3">
        <v>1.0000000000000001E-30</v>
      </c>
      <c r="H350" s="9">
        <f t="shared" si="39"/>
        <v>111.42708238165481</v>
      </c>
      <c r="I350" s="9">
        <f t="shared" si="40"/>
        <v>8.8616346763955178</v>
      </c>
      <c r="J350" s="9">
        <v>1</v>
      </c>
      <c r="K350" s="3">
        <v>0</v>
      </c>
      <c r="L350" s="3">
        <v>0</v>
      </c>
      <c r="M350" s="3">
        <v>0</v>
      </c>
      <c r="N350" s="3">
        <v>0</v>
      </c>
      <c r="O350" s="3">
        <v>3.0000000000000001E-6</v>
      </c>
      <c r="P350" s="3">
        <v>5.0000000000000003E-10</v>
      </c>
      <c r="Q350" s="3"/>
      <c r="R350">
        <f>'Init cond'!E350*V350</f>
        <v>16916.62056150382</v>
      </c>
      <c r="S350">
        <f>'Init cond'!F350*V350</f>
        <v>3732.3170278491657</v>
      </c>
      <c r="T350" s="44">
        <f>'Init cond'!H350*V350</f>
        <v>73246.976169424175</v>
      </c>
      <c r="U350" s="44">
        <f>'Init cond'!I350*V350</f>
        <v>5767.3928895030804</v>
      </c>
      <c r="V350" s="25">
        <f>FORECAST(A350,INDEX(Z$3:Z$100,MATCH(A350,X$3:X$100,1)):INDEX(Z$3:Z$100,MATCH(A350,X$3:X$100,1)+1),INDEX(X$3:X$100,MATCH(A350,X$3:X$100,1)):INDEX(X$3:X$100,MATCH(A350,X$3:X$100,1)+1))/1000000</f>
        <v>658.97290299999997</v>
      </c>
    </row>
    <row r="351" spans="1:22" x14ac:dyDescent="0.35">
      <c r="A351">
        <v>349</v>
      </c>
      <c r="B351" s="15">
        <f t="shared" si="41"/>
        <v>-349</v>
      </c>
      <c r="C351" s="15">
        <v>0</v>
      </c>
      <c r="D351" s="15">
        <v>0</v>
      </c>
      <c r="E351" s="9">
        <f t="shared" si="37"/>
        <v>23.980786939972472</v>
      </c>
      <c r="F351" s="9">
        <f t="shared" si="38"/>
        <v>2.8505431639430294</v>
      </c>
      <c r="G351" s="3">
        <v>1.0000000000000001E-30</v>
      </c>
      <c r="H351" s="9">
        <f t="shared" si="39"/>
        <v>111.42708238165481</v>
      </c>
      <c r="I351" s="9">
        <f t="shared" si="40"/>
        <v>8.8616346763955178</v>
      </c>
      <c r="J351" s="9">
        <v>1</v>
      </c>
      <c r="K351" s="3">
        <v>0</v>
      </c>
      <c r="L351" s="3">
        <v>0</v>
      </c>
      <c r="M351" s="3">
        <v>0</v>
      </c>
      <c r="N351" s="3">
        <v>0</v>
      </c>
      <c r="O351" s="3">
        <v>3.0000000000000001E-6</v>
      </c>
      <c r="P351" s="3">
        <v>5.0000000000000003E-10</v>
      </c>
      <c r="Q351" s="3"/>
      <c r="R351">
        <f>'Init cond'!E351*V351</f>
        <v>16784.096703723546</v>
      </c>
      <c r="S351">
        <f>'Init cond'!F351*V351</f>
        <v>3702.6562921146833</v>
      </c>
      <c r="T351" s="44">
        <f>'Init cond'!H351*V351</f>
        <v>72669.001724134403</v>
      </c>
      <c r="U351" s="44">
        <f>'Init cond'!I351*V351</f>
        <v>5721.4769254317753</v>
      </c>
      <c r="V351" s="25">
        <f>FORECAST(A351,INDEX(Z$3:Z$100,MATCH(A351,X$3:X$100,1)):INDEX(Z$3:Z$100,MATCH(A351,X$3:X$100,1)+1),INDEX(X$3:X$100,MATCH(A351,X$3:X$100,1)):INDEX(X$3:X$100,MATCH(A351,X$3:X$100,1)+1))/1000000</f>
        <v>653.77833299999998</v>
      </c>
    </row>
    <row r="352" spans="1:22" x14ac:dyDescent="0.35">
      <c r="A352">
        <v>350</v>
      </c>
      <c r="B352" s="15">
        <f t="shared" si="41"/>
        <v>-350</v>
      </c>
      <c r="C352" s="15">
        <v>0</v>
      </c>
      <c r="D352" s="15">
        <v>0</v>
      </c>
      <c r="E352" s="9">
        <f t="shared" si="37"/>
        <v>23.980786939972472</v>
      </c>
      <c r="F352" s="9">
        <f t="shared" si="38"/>
        <v>2.8505431639430294</v>
      </c>
      <c r="G352" s="3">
        <v>1.0000000000000001E-30</v>
      </c>
      <c r="H352" s="9">
        <f t="shared" si="39"/>
        <v>111.42708238165481</v>
      </c>
      <c r="I352" s="9">
        <f t="shared" si="40"/>
        <v>8.8616346763955178</v>
      </c>
      <c r="J352" s="9">
        <v>1</v>
      </c>
      <c r="K352" s="3">
        <v>0</v>
      </c>
      <c r="L352" s="3">
        <v>0</v>
      </c>
      <c r="M352" s="3">
        <v>0</v>
      </c>
      <c r="N352" s="3">
        <v>0</v>
      </c>
      <c r="O352" s="3">
        <v>3.0000000000000001E-6</v>
      </c>
      <c r="P352" s="3">
        <v>5.0000000000000003E-10</v>
      </c>
      <c r="Q352" s="3"/>
      <c r="R352">
        <f>'Init cond'!E352*V352</f>
        <v>16651.481265207574</v>
      </c>
      <c r="S352">
        <f>'Init cond'!F352*V352</f>
        <v>3674.5323566093821</v>
      </c>
      <c r="T352" s="44">
        <f>'Init cond'!H352*V352</f>
        <v>72091.036513635729</v>
      </c>
      <c r="U352" s="44">
        <f>'Init cond'!I352*V352</f>
        <v>5675.5681535653857</v>
      </c>
      <c r="V352" s="25">
        <f>FORECAST(A352,INDEX(Z$3:Z$100,MATCH(A352,X$3:X$100,1)):INDEX(Z$3:Z$100,MATCH(A352,X$3:X$100,1)+1),INDEX(X$3:X$100,MATCH(A352,X$3:X$100,1)):INDEX(X$3:X$100,MATCH(A352,X$3:X$100,1)+1))/1000000</f>
        <v>648.58376299999998</v>
      </c>
    </row>
    <row r="353" spans="1:22" x14ac:dyDescent="0.35">
      <c r="A353">
        <v>351</v>
      </c>
      <c r="B353" s="15">
        <f t="shared" si="41"/>
        <v>-351</v>
      </c>
      <c r="C353" s="15">
        <v>0</v>
      </c>
      <c r="D353" s="15">
        <v>0</v>
      </c>
      <c r="E353" s="9">
        <f t="shared" si="37"/>
        <v>23.980786939972472</v>
      </c>
      <c r="F353" s="9">
        <f t="shared" si="38"/>
        <v>2.8505431639430294</v>
      </c>
      <c r="G353" s="3">
        <v>1.0000000000000001E-30</v>
      </c>
      <c r="H353" s="9">
        <f t="shared" si="39"/>
        <v>111.42708238165481</v>
      </c>
      <c r="I353" s="9">
        <f t="shared" si="40"/>
        <v>8.8616346763955178</v>
      </c>
      <c r="J353" s="9">
        <v>1</v>
      </c>
      <c r="K353" s="3">
        <v>0</v>
      </c>
      <c r="L353" s="3">
        <v>0</v>
      </c>
      <c r="M353" s="3">
        <v>0</v>
      </c>
      <c r="N353" s="3">
        <v>0</v>
      </c>
      <c r="O353" s="3">
        <v>3.0000000000000001E-6</v>
      </c>
      <c r="P353" s="3">
        <v>5.0000000000000003E-10</v>
      </c>
      <c r="Q353" s="3"/>
      <c r="R353">
        <f>'Init cond'!E353*V353</f>
        <v>16522.885656528961</v>
      </c>
      <c r="S353">
        <f>'Init cond'!F353*V353</f>
        <v>3645.8931085208192</v>
      </c>
      <c r="T353" s="44">
        <f>'Init cond'!H353*V353</f>
        <v>71520.912185408277</v>
      </c>
      <c r="U353" s="44">
        <f>'Init cond'!I353*V353</f>
        <v>5630.2830983733602</v>
      </c>
      <c r="V353" s="25">
        <f>FORECAST(A353,INDEX(Z$3:Z$100,MATCH(A353,X$3:X$100,1)):INDEX(Z$3:Z$100,MATCH(A353,X$3:X$100,1)+1),INDEX(X$3:X$100,MATCH(A353,X$3:X$100,1)):INDEX(X$3:X$100,MATCH(A353,X$3:X$100,1)+1))/1000000</f>
        <v>643.45965279999996</v>
      </c>
    </row>
    <row r="354" spans="1:22" x14ac:dyDescent="0.35">
      <c r="A354">
        <v>352</v>
      </c>
      <c r="B354" s="15">
        <f t="shared" si="41"/>
        <v>-352</v>
      </c>
      <c r="C354" s="15">
        <v>0</v>
      </c>
      <c r="D354" s="15">
        <v>0</v>
      </c>
      <c r="E354" s="9">
        <f t="shared" si="37"/>
        <v>23.980786939972472</v>
      </c>
      <c r="F354" s="9">
        <f t="shared" si="38"/>
        <v>2.8505431639430294</v>
      </c>
      <c r="G354" s="3">
        <v>1.0000000000000001E-30</v>
      </c>
      <c r="H354" s="9">
        <f t="shared" si="39"/>
        <v>111.42708238165481</v>
      </c>
      <c r="I354" s="9">
        <f t="shared" si="40"/>
        <v>8.8616346763955178</v>
      </c>
      <c r="J354" s="9">
        <v>1</v>
      </c>
      <c r="K354" s="3">
        <v>0</v>
      </c>
      <c r="L354" s="3">
        <v>0</v>
      </c>
      <c r="M354" s="3">
        <v>0</v>
      </c>
      <c r="N354" s="3">
        <v>0</v>
      </c>
      <c r="O354" s="3">
        <v>3.0000000000000001E-6</v>
      </c>
      <c r="P354" s="3">
        <v>5.0000000000000003E-10</v>
      </c>
      <c r="Q354" s="3"/>
      <c r="R354">
        <f>'Init cond'!E354*V354</f>
        <v>16395.164004371141</v>
      </c>
      <c r="S354">
        <f>'Init cond'!F354*V354</f>
        <v>3616.2435752985434</v>
      </c>
      <c r="T354" s="44">
        <f>'Init cond'!H354*V354</f>
        <v>70950.79696671007</v>
      </c>
      <c r="U354" s="44">
        <f>'Init cond'!I354*V354</f>
        <v>5585.0051378302796</v>
      </c>
      <c r="V354" s="25">
        <f>FORECAST(A354,INDEX(Z$3:Z$100,MATCH(A354,X$3:X$100,1)):INDEX(Z$3:Z$100,MATCH(A354,X$3:X$100,1)+1),INDEX(X$3:X$100,MATCH(A354,X$3:X$100,1)):INDEX(X$3:X$100,MATCH(A354,X$3:X$100,1)+1))/1000000</f>
        <v>638.33554259999994</v>
      </c>
    </row>
    <row r="355" spans="1:22" x14ac:dyDescent="0.35">
      <c r="A355">
        <v>353</v>
      </c>
      <c r="B355" s="15">
        <f t="shared" si="41"/>
        <v>-353</v>
      </c>
      <c r="C355" s="15">
        <v>0</v>
      </c>
      <c r="D355" s="15">
        <v>0</v>
      </c>
      <c r="E355" s="9">
        <f t="shared" si="37"/>
        <v>23.980786939972472</v>
      </c>
      <c r="F355" s="9">
        <f t="shared" si="38"/>
        <v>2.8505431639430294</v>
      </c>
      <c r="G355" s="3">
        <v>1.0000000000000001E-30</v>
      </c>
      <c r="H355" s="9">
        <f t="shared" si="39"/>
        <v>111.42708238165481</v>
      </c>
      <c r="I355" s="9">
        <f t="shared" si="40"/>
        <v>8.8616346763955178</v>
      </c>
      <c r="J355" s="9">
        <v>1</v>
      </c>
      <c r="K355" s="3">
        <v>0</v>
      </c>
      <c r="L355" s="3">
        <v>0</v>
      </c>
      <c r="M355" s="3">
        <v>0</v>
      </c>
      <c r="N355" s="3">
        <v>0</v>
      </c>
      <c r="O355" s="3">
        <v>3.0000000000000001E-6</v>
      </c>
      <c r="P355" s="3">
        <v>5.0000000000000003E-10</v>
      </c>
      <c r="Q355" s="3"/>
      <c r="R355">
        <f>'Init cond'!E355*V355</f>
        <v>16259.712713077113</v>
      </c>
      <c r="S355">
        <f>'Init cond'!F355*V355</f>
        <v>3588.5745465815385</v>
      </c>
      <c r="T355" s="44">
        <f>'Init cond'!H355*V355</f>
        <v>70380.690857541093</v>
      </c>
      <c r="U355" s="44">
        <f>'Init cond'!I355*V355</f>
        <v>5539.7342719361422</v>
      </c>
      <c r="V355" s="25">
        <f>FORECAST(A355,INDEX(Z$3:Z$100,MATCH(A355,X$3:X$100,1)):INDEX(Z$3:Z$100,MATCH(A355,X$3:X$100,1)+1),INDEX(X$3:X$100,MATCH(A355,X$3:X$100,1)):INDEX(X$3:X$100,MATCH(A355,X$3:X$100,1)+1))/1000000</f>
        <v>633.21143239999981</v>
      </c>
    </row>
    <row r="356" spans="1:22" x14ac:dyDescent="0.35">
      <c r="A356">
        <v>354</v>
      </c>
      <c r="B356" s="15">
        <f t="shared" si="41"/>
        <v>-354</v>
      </c>
      <c r="C356" s="15">
        <v>0</v>
      </c>
      <c r="D356" s="15">
        <v>0</v>
      </c>
      <c r="E356" s="9">
        <f t="shared" si="37"/>
        <v>23.980786939972472</v>
      </c>
      <c r="F356" s="9">
        <f t="shared" si="38"/>
        <v>2.8505431639430294</v>
      </c>
      <c r="G356" s="3">
        <v>1.0000000000000001E-30</v>
      </c>
      <c r="H356" s="9">
        <f t="shared" si="39"/>
        <v>111.42708238165481</v>
      </c>
      <c r="I356" s="9">
        <f t="shared" si="40"/>
        <v>8.8616346763955178</v>
      </c>
      <c r="J356" s="9">
        <v>1</v>
      </c>
      <c r="K356" s="3">
        <v>0</v>
      </c>
      <c r="L356" s="3">
        <v>0</v>
      </c>
      <c r="M356" s="3">
        <v>0</v>
      </c>
      <c r="N356" s="3">
        <v>0</v>
      </c>
      <c r="O356" s="3">
        <v>3.0000000000000001E-6</v>
      </c>
      <c r="P356" s="3">
        <v>5.0000000000000003E-10</v>
      </c>
      <c r="Q356" s="3"/>
      <c r="R356">
        <f>'Init cond'!E356*V356</f>
        <v>16128.646979309515</v>
      </c>
      <c r="S356">
        <f>'Init cond'!F356*V356</f>
        <v>3559.6715562250783</v>
      </c>
      <c r="T356" s="44">
        <f>'Init cond'!H356*V356</f>
        <v>69810.593857901404</v>
      </c>
      <c r="U356" s="44">
        <f>'Init cond'!I356*V356</f>
        <v>5494.4705006909517</v>
      </c>
      <c r="V356" s="25">
        <f>FORECAST(A356,INDEX(Z$3:Z$100,MATCH(A356,X$3:X$100,1)):INDEX(Z$3:Z$100,MATCH(A356,X$3:X$100,1)+1),INDEX(X$3:X$100,MATCH(A356,X$3:X$100,1)):INDEX(X$3:X$100,MATCH(A356,X$3:X$100,1)+1))/1000000</f>
        <v>628.08732220000002</v>
      </c>
    </row>
    <row r="357" spans="1:22" x14ac:dyDescent="0.35">
      <c r="A357">
        <v>355</v>
      </c>
      <c r="B357" s="15">
        <f t="shared" si="41"/>
        <v>-355</v>
      </c>
      <c r="C357" s="15">
        <v>0</v>
      </c>
      <c r="D357" s="15">
        <v>0</v>
      </c>
      <c r="E357" s="9">
        <f t="shared" si="37"/>
        <v>23.980786939972472</v>
      </c>
      <c r="F357" s="9">
        <f t="shared" si="38"/>
        <v>2.8505431639430294</v>
      </c>
      <c r="G357" s="3">
        <v>1.0000000000000001E-30</v>
      </c>
      <c r="H357" s="9">
        <f t="shared" si="39"/>
        <v>111.42708238165481</v>
      </c>
      <c r="I357" s="9">
        <f t="shared" si="40"/>
        <v>8.8616346763955178</v>
      </c>
      <c r="J357" s="9">
        <v>1</v>
      </c>
      <c r="K357" s="3">
        <v>0</v>
      </c>
      <c r="L357" s="3">
        <v>0</v>
      </c>
      <c r="M357" s="3">
        <v>0</v>
      </c>
      <c r="N357" s="3">
        <v>0</v>
      </c>
      <c r="O357" s="3">
        <v>3.0000000000000001E-6</v>
      </c>
      <c r="P357" s="3">
        <v>5.0000000000000003E-10</v>
      </c>
      <c r="Q357" s="3"/>
      <c r="R357">
        <f>'Init cond'!E357*V357</f>
        <v>15998.337266438863</v>
      </c>
      <c r="S357">
        <f>'Init cond'!F357*V357</f>
        <v>3530.4797331358418</v>
      </c>
      <c r="T357" s="44">
        <f>'Init cond'!H357*V357</f>
        <v>69240.50596779093</v>
      </c>
      <c r="U357" s="44">
        <f>'Init cond'!I357*V357</f>
        <v>5449.2138240947033</v>
      </c>
      <c r="V357" s="25">
        <f>FORECAST(A357,INDEX(Z$3:Z$100,MATCH(A357,X$3:X$100,1)):INDEX(Z$3:Z$100,MATCH(A357,X$3:X$100,1)+1),INDEX(X$3:X$100,MATCH(A357,X$3:X$100,1)):INDEX(X$3:X$100,MATCH(A357,X$3:X$100,1)+1))/1000000</f>
        <v>622.963212</v>
      </c>
    </row>
    <row r="358" spans="1:22" x14ac:dyDescent="0.35">
      <c r="A358">
        <v>356</v>
      </c>
      <c r="B358" s="15">
        <f t="shared" si="41"/>
        <v>-356</v>
      </c>
      <c r="C358" s="15">
        <v>0</v>
      </c>
      <c r="D358" s="15">
        <v>0</v>
      </c>
      <c r="E358" s="9">
        <f t="shared" si="37"/>
        <v>23.980786939972472</v>
      </c>
      <c r="F358" s="9">
        <f t="shared" si="38"/>
        <v>2.8505431639430294</v>
      </c>
      <c r="G358" s="3">
        <v>1.0000000000000001E-30</v>
      </c>
      <c r="H358" s="9">
        <f t="shared" si="39"/>
        <v>111.42708238165481</v>
      </c>
      <c r="I358" s="9">
        <f t="shared" si="40"/>
        <v>8.8616346763955178</v>
      </c>
      <c r="J358" s="9">
        <v>1</v>
      </c>
      <c r="K358" s="3">
        <v>0</v>
      </c>
      <c r="L358" s="3">
        <v>0</v>
      </c>
      <c r="M358" s="3">
        <v>0</v>
      </c>
      <c r="N358" s="3">
        <v>0</v>
      </c>
      <c r="O358" s="3">
        <v>3.0000000000000001E-6</v>
      </c>
      <c r="P358" s="3">
        <v>5.0000000000000003E-10</v>
      </c>
      <c r="Q358" s="3"/>
      <c r="R358">
        <f>'Init cond'!E358*V358</f>
        <v>15844.10851508445</v>
      </c>
      <c r="S358">
        <f>'Init cond'!F358*V358</f>
        <v>3496.4702474450146</v>
      </c>
      <c r="T358" s="44">
        <f>'Init cond'!H358*V358</f>
        <v>68565.822381719932</v>
      </c>
      <c r="U358" s="44">
        <f>'Init cond'!I358*V358</f>
        <v>5395.7324507988124</v>
      </c>
      <c r="V358" s="25">
        <f>FORECAST(A358,INDEX(Z$3:Z$100,MATCH(A358,X$3:X$100,1)):INDEX(Z$3:Z$100,MATCH(A358,X$3:X$100,1)+1),INDEX(X$3:X$100,MATCH(A358,X$3:X$100,1)):INDEX(X$3:X$100,MATCH(A358,X$3:X$100,1)+1))/1000000</f>
        <v>616.8979552000003</v>
      </c>
    </row>
    <row r="359" spans="1:22" x14ac:dyDescent="0.35">
      <c r="A359">
        <v>357</v>
      </c>
      <c r="B359" s="15">
        <f t="shared" si="41"/>
        <v>-357</v>
      </c>
      <c r="C359" s="15">
        <v>0</v>
      </c>
      <c r="D359" s="15">
        <v>0</v>
      </c>
      <c r="E359" s="9">
        <f t="shared" si="37"/>
        <v>23.980786939972472</v>
      </c>
      <c r="F359" s="9">
        <f t="shared" si="38"/>
        <v>2.8505431639430294</v>
      </c>
      <c r="G359" s="3">
        <v>1.0000000000000001E-30</v>
      </c>
      <c r="H359" s="9">
        <f t="shared" si="39"/>
        <v>111.42708238165481</v>
      </c>
      <c r="I359" s="9">
        <f t="shared" si="40"/>
        <v>8.8616346763955178</v>
      </c>
      <c r="J359" s="9">
        <v>1</v>
      </c>
      <c r="K359" s="3">
        <v>0</v>
      </c>
      <c r="L359" s="3">
        <v>0</v>
      </c>
      <c r="M359" s="3">
        <v>0</v>
      </c>
      <c r="N359" s="3">
        <v>0</v>
      </c>
      <c r="O359" s="3">
        <v>3.0000000000000001E-6</v>
      </c>
      <c r="P359" s="3">
        <v>5.0000000000000003E-10</v>
      </c>
      <c r="Q359" s="3"/>
      <c r="R359">
        <f>'Init cond'!E359*V359</f>
        <v>15689.336104735215</v>
      </c>
      <c r="S359">
        <f>'Init cond'!F359*V359</f>
        <v>3463.0827882968169</v>
      </c>
      <c r="T359" s="44">
        <f>'Init cond'!H359*V359</f>
        <v>67891.149578327619</v>
      </c>
      <c r="U359" s="44">
        <f>'Init cond'!I359*V359</f>
        <v>5342.2594752278037</v>
      </c>
      <c r="V359" s="25">
        <f>FORECAST(A359,INDEX(Z$3:Z$100,MATCH(A359,X$3:X$100,1)):INDEX(Z$3:Z$100,MATCH(A359,X$3:X$100,1)+1),INDEX(X$3:X$100,MATCH(A359,X$3:X$100,1)):INDEX(X$3:X$100,MATCH(A359,X$3:X$100,1)+1))/1000000</f>
        <v>610.83269840000014</v>
      </c>
    </row>
    <row r="360" spans="1:22" x14ac:dyDescent="0.35">
      <c r="A360">
        <v>358</v>
      </c>
      <c r="B360" s="15">
        <f t="shared" si="41"/>
        <v>-358</v>
      </c>
      <c r="C360" s="15">
        <v>0</v>
      </c>
      <c r="D360" s="15">
        <v>0</v>
      </c>
      <c r="E360" s="9">
        <f t="shared" si="37"/>
        <v>23.980786939972472</v>
      </c>
      <c r="F360" s="9">
        <f t="shared" si="38"/>
        <v>2.8505431639430294</v>
      </c>
      <c r="G360" s="3">
        <v>1.0000000000000001E-30</v>
      </c>
      <c r="H360" s="9">
        <f t="shared" si="39"/>
        <v>111.42708238165481</v>
      </c>
      <c r="I360" s="9">
        <f t="shared" si="40"/>
        <v>8.8616346763955178</v>
      </c>
      <c r="J360" s="9">
        <v>1</v>
      </c>
      <c r="K360" s="3">
        <v>0</v>
      </c>
      <c r="L360" s="3">
        <v>0</v>
      </c>
      <c r="M360" s="3">
        <v>0</v>
      </c>
      <c r="N360" s="3">
        <v>0</v>
      </c>
      <c r="O360" s="3">
        <v>3.0000000000000001E-6</v>
      </c>
      <c r="P360" s="3">
        <v>5.0000000000000003E-10</v>
      </c>
      <c r="Q360" s="3"/>
      <c r="R360">
        <f>'Init cond'!E360*V360</f>
        <v>15535.647333597377</v>
      </c>
      <c r="S360">
        <f>'Init cond'!F360*V360</f>
        <v>3428.432831399939</v>
      </c>
      <c r="T360" s="44">
        <f>'Init cond'!H360*V360</f>
        <v>67216.487557614077</v>
      </c>
      <c r="U360" s="44">
        <f>'Init cond'!I360*V360</f>
        <v>5288.794897381681</v>
      </c>
      <c r="V360" s="25">
        <f>FORECAST(A360,INDEX(Z$3:Z$100,MATCH(A360,X$3:X$100,1)):INDEX(Z$3:Z$100,MATCH(A360,X$3:X$100,1)+1),INDEX(X$3:X$100,MATCH(A360,X$3:X$100,1)):INDEX(X$3:X$100,MATCH(A360,X$3:X$100,1)+1))/1000000</f>
        <v>604.76744159999987</v>
      </c>
    </row>
    <row r="361" spans="1:22" x14ac:dyDescent="0.35">
      <c r="A361">
        <v>359</v>
      </c>
      <c r="B361" s="15">
        <f t="shared" si="41"/>
        <v>-359</v>
      </c>
      <c r="C361" s="15">
        <v>0</v>
      </c>
      <c r="D361" s="15">
        <v>0</v>
      </c>
      <c r="E361" s="9">
        <f t="shared" si="37"/>
        <v>23.980786939972472</v>
      </c>
      <c r="F361" s="9">
        <f t="shared" si="38"/>
        <v>2.8505431639430294</v>
      </c>
      <c r="G361" s="3">
        <v>1.0000000000000001E-30</v>
      </c>
      <c r="H361" s="9">
        <f t="shared" si="39"/>
        <v>111.42708238165481</v>
      </c>
      <c r="I361" s="9">
        <f t="shared" si="40"/>
        <v>8.8616346763955178</v>
      </c>
      <c r="J361" s="9">
        <v>1</v>
      </c>
      <c r="K361" s="3">
        <v>0</v>
      </c>
      <c r="L361" s="3">
        <v>0</v>
      </c>
      <c r="M361" s="3">
        <v>0</v>
      </c>
      <c r="N361" s="3">
        <v>0</v>
      </c>
      <c r="O361" s="3">
        <v>3.0000000000000001E-6</v>
      </c>
      <c r="P361" s="3">
        <v>5.0000000000000003E-10</v>
      </c>
      <c r="Q361" s="3"/>
      <c r="R361">
        <f>'Init cond'!E361*V361</f>
        <v>15381.580015290532</v>
      </c>
      <c r="S361">
        <f>'Init cond'!F361*V361</f>
        <v>3393.8200073133421</v>
      </c>
      <c r="T361" s="44">
        <f>'Init cond'!H361*V361</f>
        <v>66541.836319579321</v>
      </c>
      <c r="U361" s="44">
        <f>'Init cond'!I361*V361</f>
        <v>5235.3387172604516</v>
      </c>
      <c r="V361" s="25">
        <f>FORECAST(A361,INDEX(Z$3:Z$100,MATCH(A361,X$3:X$100,1)):INDEX(Z$3:Z$100,MATCH(A361,X$3:X$100,1)+1),INDEX(X$3:X$100,MATCH(A361,X$3:X$100,1)):INDEX(X$3:X$100,MATCH(A361,X$3:X$100,1)+1))/1000000</f>
        <v>598.70218480000017</v>
      </c>
    </row>
    <row r="362" spans="1:22" x14ac:dyDescent="0.35">
      <c r="A362">
        <v>360</v>
      </c>
      <c r="B362" s="15">
        <f t="shared" si="41"/>
        <v>-360</v>
      </c>
      <c r="C362" s="15">
        <v>0</v>
      </c>
      <c r="D362" s="15">
        <v>0</v>
      </c>
      <c r="E362" s="9">
        <f t="shared" si="37"/>
        <v>23.980786939972472</v>
      </c>
      <c r="F362" s="9">
        <f t="shared" si="38"/>
        <v>2.8505431639430294</v>
      </c>
      <c r="G362" s="3">
        <v>1.0000000000000001E-30</v>
      </c>
      <c r="H362" s="9">
        <f t="shared" si="39"/>
        <v>111.42708238165481</v>
      </c>
      <c r="I362" s="9">
        <f t="shared" si="40"/>
        <v>8.8616346763955178</v>
      </c>
      <c r="J362" s="9">
        <v>1</v>
      </c>
      <c r="K362" s="3">
        <v>0</v>
      </c>
      <c r="L362" s="3">
        <v>0</v>
      </c>
      <c r="M362" s="3">
        <v>0</v>
      </c>
      <c r="N362" s="3">
        <v>0</v>
      </c>
      <c r="O362" s="3">
        <v>3.0000000000000001E-6</v>
      </c>
      <c r="P362" s="3">
        <v>5.0000000000000003E-10</v>
      </c>
      <c r="Q362" s="3"/>
      <c r="R362">
        <f>'Init cond'!E362*V362</f>
        <v>15227.31354961117</v>
      </c>
      <c r="S362">
        <f>'Init cond'!F362*V362</f>
        <v>3359.5986137872164</v>
      </c>
      <c r="T362" s="44">
        <f>'Init cond'!H362*V362</f>
        <v>65867.195864223293</v>
      </c>
      <c r="U362" s="44">
        <f>'Init cond'!I362*V362</f>
        <v>5181.8909348641055</v>
      </c>
      <c r="V362" s="25">
        <f>FORECAST(A362,INDEX(Z$3:Z$100,MATCH(A362,X$3:X$100,1)):INDEX(Z$3:Z$100,MATCH(A362,X$3:X$100,1)+1),INDEX(X$3:X$100,MATCH(A362,X$3:X$100,1)):INDEX(X$3:X$100,MATCH(A362,X$3:X$100,1)+1))/1000000</f>
        <v>592.63692800000001</v>
      </c>
    </row>
    <row r="363" spans="1:22" x14ac:dyDescent="0.35">
      <c r="A363">
        <v>361</v>
      </c>
      <c r="B363" s="15">
        <f t="shared" si="41"/>
        <v>-361</v>
      </c>
      <c r="C363" s="15">
        <v>0</v>
      </c>
      <c r="D363" s="15">
        <v>0</v>
      </c>
      <c r="E363" s="9">
        <f t="shared" si="37"/>
        <v>23.980786939972472</v>
      </c>
      <c r="F363" s="9">
        <f t="shared" si="38"/>
        <v>2.8505431639430294</v>
      </c>
      <c r="G363" s="3">
        <v>1.0000000000000001E-30</v>
      </c>
      <c r="H363" s="9">
        <f t="shared" si="39"/>
        <v>111.42708238165481</v>
      </c>
      <c r="I363" s="9">
        <f t="shared" si="40"/>
        <v>8.8616346763955178</v>
      </c>
      <c r="J363" s="9">
        <v>1</v>
      </c>
      <c r="K363" s="3">
        <v>0</v>
      </c>
      <c r="L363" s="3">
        <v>0</v>
      </c>
      <c r="M363" s="3">
        <v>0</v>
      </c>
      <c r="N363" s="3">
        <v>0</v>
      </c>
      <c r="O363" s="3">
        <v>3.0000000000000001E-6</v>
      </c>
      <c r="P363" s="3">
        <v>5.0000000000000003E-10</v>
      </c>
      <c r="Q363" s="3"/>
      <c r="R363">
        <f>'Init cond'!E363*V363</f>
        <v>15028.060636928931</v>
      </c>
      <c r="S363">
        <f>'Init cond'!F363*V363</f>
        <v>3316.8491123803083</v>
      </c>
      <c r="T363" s="44">
        <f>'Init cond'!H363*V363</f>
        <v>64998.547812378063</v>
      </c>
      <c r="U363" s="44">
        <f>'Init cond'!I363*V363</f>
        <v>5113.1888612767625</v>
      </c>
      <c r="V363" s="25">
        <f>FORECAST(A363,INDEX(Z$3:Z$100,MATCH(A363,X$3:X$100,1)):INDEX(Z$3:Z$100,MATCH(A363,X$3:X$100,1)+1),INDEX(X$3:X$100,MATCH(A363,X$3:X$100,1)):INDEX(X$3:X$100,MATCH(A363,X$3:X$100,1)+1))/1000000</f>
        <v>584.82598620000033</v>
      </c>
    </row>
    <row r="364" spans="1:22" x14ac:dyDescent="0.35">
      <c r="A364">
        <v>362</v>
      </c>
      <c r="B364" s="15">
        <f t="shared" si="41"/>
        <v>-362</v>
      </c>
      <c r="C364" s="15">
        <v>0</v>
      </c>
      <c r="D364" s="15">
        <v>0</v>
      </c>
      <c r="E364" s="9">
        <f t="shared" si="37"/>
        <v>23.980786939972472</v>
      </c>
      <c r="F364" s="9">
        <f t="shared" si="38"/>
        <v>2.8505431639430294</v>
      </c>
      <c r="G364" s="3">
        <v>1.0000000000000001E-30</v>
      </c>
      <c r="H364" s="9">
        <f t="shared" si="39"/>
        <v>111.42708238165481</v>
      </c>
      <c r="I364" s="9">
        <f t="shared" si="40"/>
        <v>8.8616346763955178</v>
      </c>
      <c r="J364" s="9">
        <v>1</v>
      </c>
      <c r="K364" s="3">
        <v>0</v>
      </c>
      <c r="L364" s="3">
        <v>0</v>
      </c>
      <c r="M364" s="3">
        <v>0</v>
      </c>
      <c r="N364" s="3">
        <v>0</v>
      </c>
      <c r="O364" s="3">
        <v>3.0000000000000001E-6</v>
      </c>
      <c r="P364" s="3">
        <v>5.0000000000000003E-10</v>
      </c>
      <c r="Q364" s="3"/>
      <c r="R364">
        <f>'Init cond'!E364*V364</f>
        <v>14828.694490930984</v>
      </c>
      <c r="S364">
        <f>'Init cond'!F364*V364</f>
        <v>3273.2651336845825</v>
      </c>
      <c r="T364" s="44">
        <f>'Init cond'!H364*V364</f>
        <v>64129.913646651527</v>
      </c>
      <c r="U364" s="44">
        <f>'Init cond'!I364*V364</f>
        <v>5044.4976024236494</v>
      </c>
      <c r="V364" s="25">
        <f>FORECAST(A364,INDEX(Z$3:Z$100,MATCH(A364,X$3:X$100,1)):INDEX(Z$3:Z$100,MATCH(A364,X$3:X$100,1)+1),INDEX(X$3:X$100,MATCH(A364,X$3:X$100,1)):INDEX(X$3:X$100,MATCH(A364,X$3:X$100,1)+1))/1000000</f>
        <v>577.01504440000008</v>
      </c>
    </row>
    <row r="365" spans="1:22" x14ac:dyDescent="0.35">
      <c r="A365">
        <v>363</v>
      </c>
      <c r="B365" s="15">
        <f t="shared" si="41"/>
        <v>-363</v>
      </c>
      <c r="C365" s="15">
        <v>0</v>
      </c>
      <c r="D365" s="15">
        <v>0</v>
      </c>
      <c r="E365" s="9">
        <f t="shared" si="37"/>
        <v>23.980786939972472</v>
      </c>
      <c r="F365" s="9">
        <f t="shared" si="38"/>
        <v>2.8505431639430294</v>
      </c>
      <c r="G365" s="3">
        <v>1.0000000000000001E-30</v>
      </c>
      <c r="H365" s="9">
        <f t="shared" si="39"/>
        <v>111.42708238165481</v>
      </c>
      <c r="I365" s="9">
        <f t="shared" si="40"/>
        <v>8.8616346763955178</v>
      </c>
      <c r="J365" s="9">
        <v>1</v>
      </c>
      <c r="K365" s="3">
        <v>0</v>
      </c>
      <c r="L365" s="3">
        <v>0</v>
      </c>
      <c r="M365" s="3">
        <v>0</v>
      </c>
      <c r="N365" s="3">
        <v>0</v>
      </c>
      <c r="O365" s="3">
        <v>3.0000000000000001E-6</v>
      </c>
      <c r="P365" s="3">
        <v>5.0000000000000003E-10</v>
      </c>
      <c r="Q365" s="3"/>
      <c r="R365">
        <f>'Init cond'!E365*V365</f>
        <v>14629.077096219991</v>
      </c>
      <c r="S365">
        <f>'Init cond'!F365*V365</f>
        <v>3229.7323512986559</v>
      </c>
      <c r="T365" s="44">
        <f>'Init cond'!H365*V365</f>
        <v>63261.293367043763</v>
      </c>
      <c r="U365" s="44">
        <f>'Init cond'!I365*V365</f>
        <v>4975.8171583047697</v>
      </c>
      <c r="V365" s="25">
        <f>FORECAST(A365,INDEX(Z$3:Z$100,MATCH(A365,X$3:X$100,1)):INDEX(Z$3:Z$100,MATCH(A365,X$3:X$100,1)+1),INDEX(X$3:X$100,MATCH(A365,X$3:X$100,1)):INDEX(X$3:X$100,MATCH(A365,X$3:X$100,1)+1))/1000000</f>
        <v>569.20410259999994</v>
      </c>
    </row>
    <row r="366" spans="1:22" x14ac:dyDescent="0.35">
      <c r="A366">
        <v>364</v>
      </c>
      <c r="B366" s="15">
        <f t="shared" si="41"/>
        <v>-364</v>
      </c>
      <c r="C366" s="15">
        <v>0</v>
      </c>
      <c r="D366" s="15">
        <v>0</v>
      </c>
      <c r="E366" s="9">
        <f t="shared" si="37"/>
        <v>23.980786939972472</v>
      </c>
      <c r="F366" s="9">
        <f t="shared" si="38"/>
        <v>2.8505431639430294</v>
      </c>
      <c r="G366" s="3">
        <v>1.0000000000000001E-30</v>
      </c>
      <c r="H366" s="9">
        <f t="shared" si="39"/>
        <v>111.42708238165481</v>
      </c>
      <c r="I366" s="9">
        <f t="shared" si="40"/>
        <v>8.8616346763955178</v>
      </c>
      <c r="J366" s="9">
        <v>1</v>
      </c>
      <c r="K366" s="3">
        <v>0</v>
      </c>
      <c r="L366" s="3">
        <v>0</v>
      </c>
      <c r="M366" s="3">
        <v>0</v>
      </c>
      <c r="N366" s="3">
        <v>0</v>
      </c>
      <c r="O366" s="3">
        <v>3.0000000000000001E-6</v>
      </c>
      <c r="P366" s="3">
        <v>5.0000000000000003E-10</v>
      </c>
      <c r="Q366" s="3"/>
      <c r="R366">
        <f>'Init cond'!E366*V366</f>
        <v>14429.123506487884</v>
      </c>
      <c r="S366">
        <f>'Init cond'!F366*V366</f>
        <v>3185.8941604894353</v>
      </c>
      <c r="T366" s="44">
        <f>'Init cond'!H366*V366</f>
        <v>62392.686973554788</v>
      </c>
      <c r="U366" s="44">
        <f>'Init cond'!I366*V366</f>
        <v>4907.1475289201253</v>
      </c>
      <c r="V366" s="25">
        <f>FORECAST(A366,INDEX(Z$3:Z$100,MATCH(A366,X$3:X$100,1)):INDEX(Z$3:Z$100,MATCH(A366,X$3:X$100,1)+1),INDEX(X$3:X$100,MATCH(A366,X$3:X$100,1)):INDEX(X$3:X$100,MATCH(A366,X$3:X$100,1)+1))/1000000</f>
        <v>561.39316080000015</v>
      </c>
    </row>
    <row r="367" spans="1:22" x14ac:dyDescent="0.35">
      <c r="A367">
        <v>365</v>
      </c>
      <c r="B367" s="15">
        <f t="shared" si="41"/>
        <v>-365</v>
      </c>
      <c r="C367" s="15">
        <v>0</v>
      </c>
      <c r="D367" s="15">
        <v>0</v>
      </c>
      <c r="E367" s="9">
        <f t="shared" si="37"/>
        <v>23.980786939972472</v>
      </c>
      <c r="F367" s="9">
        <f t="shared" si="38"/>
        <v>2.8505431639430294</v>
      </c>
      <c r="G367" s="3">
        <v>1.0000000000000001E-30</v>
      </c>
      <c r="H367" s="9">
        <f t="shared" si="39"/>
        <v>111.42708238165481</v>
      </c>
      <c r="I367" s="9">
        <f t="shared" si="40"/>
        <v>8.8616346763955178</v>
      </c>
      <c r="J367" s="9">
        <v>1</v>
      </c>
      <c r="K367" s="3">
        <v>0</v>
      </c>
      <c r="L367" s="3">
        <v>0</v>
      </c>
      <c r="M367" s="3">
        <v>0</v>
      </c>
      <c r="N367" s="3">
        <v>0</v>
      </c>
      <c r="O367" s="3">
        <v>3.0000000000000001E-6</v>
      </c>
      <c r="P367" s="3">
        <v>5.0000000000000003E-10</v>
      </c>
      <c r="Q367" s="3"/>
      <c r="R367">
        <f>'Init cond'!E367*V367</f>
        <v>14229.761132677184</v>
      </c>
      <c r="S367">
        <f>'Init cond'!F367*V367</f>
        <v>3142.7303514655832</v>
      </c>
      <c r="T367" s="44">
        <f>'Init cond'!H367*V367</f>
        <v>61524.094466184542</v>
      </c>
      <c r="U367" s="44">
        <f>'Init cond'!I367*V367</f>
        <v>4838.4887142697135</v>
      </c>
      <c r="V367" s="25">
        <f>FORECAST(A367,INDEX(Z$3:Z$100,MATCH(A367,X$3:X$100,1)):INDEX(Z$3:Z$100,MATCH(A367,X$3:X$100,1)+1),INDEX(X$3:X$100,MATCH(A367,X$3:X$100,1)):INDEX(X$3:X$100,MATCH(A367,X$3:X$100,1)+1))/1000000</f>
        <v>553.58221900000001</v>
      </c>
    </row>
    <row r="368" spans="1:22" x14ac:dyDescent="0.35">
      <c r="A368">
        <v>366</v>
      </c>
      <c r="B368" s="15">
        <f t="shared" si="41"/>
        <v>-366</v>
      </c>
      <c r="C368" s="15">
        <v>0</v>
      </c>
      <c r="D368" s="15">
        <v>0</v>
      </c>
      <c r="E368" s="9">
        <f t="shared" si="37"/>
        <v>23.980786939972472</v>
      </c>
      <c r="F368" s="9">
        <f t="shared" si="38"/>
        <v>2.8505431639430294</v>
      </c>
      <c r="G368" s="3">
        <v>1.0000000000000001E-30</v>
      </c>
      <c r="H368" s="9">
        <f t="shared" si="39"/>
        <v>111.42708238165481</v>
      </c>
      <c r="I368" s="9">
        <f t="shared" si="40"/>
        <v>8.8616346763955178</v>
      </c>
      <c r="J368" s="9">
        <v>1</v>
      </c>
      <c r="K368" s="3">
        <v>0</v>
      </c>
      <c r="L368" s="3">
        <v>0</v>
      </c>
      <c r="M368" s="3">
        <v>0</v>
      </c>
      <c r="N368" s="3">
        <v>0</v>
      </c>
      <c r="O368" s="3">
        <v>3.0000000000000001E-6</v>
      </c>
      <c r="P368" s="3">
        <v>5.0000000000000003E-10</v>
      </c>
      <c r="Q368" s="3"/>
      <c r="R368">
        <f>'Init cond'!E368*V368</f>
        <v>14056.826867304571</v>
      </c>
      <c r="S368">
        <f>'Init cond'!F368*V368</f>
        <v>3104.7446754287944</v>
      </c>
      <c r="T368" s="44">
        <f>'Init cond'!H368*V368</f>
        <v>60768.967055716625</v>
      </c>
      <c r="U368" s="44">
        <f>'Init cond'!I368*V368</f>
        <v>4778.7623135972308</v>
      </c>
      <c r="V368" s="25">
        <f>FORECAST(A368,INDEX(Z$3:Z$100,MATCH(A368,X$3:X$100,1)):INDEX(Z$3:Z$100,MATCH(A368,X$3:X$100,1)+1),INDEX(X$3:X$100,MATCH(A368,X$3:X$100,1)):INDEX(X$3:X$100,MATCH(A368,X$3:X$100,1)+1))/1000000</f>
        <v>546.79209800000001</v>
      </c>
    </row>
    <row r="369" spans="1:22" x14ac:dyDescent="0.35">
      <c r="A369">
        <v>367</v>
      </c>
      <c r="B369" s="15">
        <f t="shared" si="41"/>
        <v>-367</v>
      </c>
      <c r="C369" s="15">
        <v>0</v>
      </c>
      <c r="D369" s="15">
        <v>0</v>
      </c>
      <c r="E369" s="9">
        <f t="shared" si="37"/>
        <v>23.980786939972472</v>
      </c>
      <c r="F369" s="9">
        <f t="shared" si="38"/>
        <v>2.8505431639430294</v>
      </c>
      <c r="G369" s="3">
        <v>1.0000000000000001E-30</v>
      </c>
      <c r="H369" s="9">
        <f t="shared" si="39"/>
        <v>111.42708238165481</v>
      </c>
      <c r="I369" s="9">
        <f t="shared" si="40"/>
        <v>8.8616346763955178</v>
      </c>
      <c r="J369" s="9">
        <v>1</v>
      </c>
      <c r="K369" s="3">
        <v>0</v>
      </c>
      <c r="L369" s="3">
        <v>0</v>
      </c>
      <c r="M369" s="3">
        <v>0</v>
      </c>
      <c r="N369" s="3">
        <v>0</v>
      </c>
      <c r="O369" s="3">
        <v>3.0000000000000001E-6</v>
      </c>
      <c r="P369" s="3">
        <v>5.0000000000000003E-10</v>
      </c>
      <c r="Q369" s="3"/>
      <c r="R369">
        <f>'Init cond'!E369*V369</f>
        <v>13883.510666289072</v>
      </c>
      <c r="S369">
        <f>'Init cond'!F369*V369</f>
        <v>3067.0055308115661</v>
      </c>
      <c r="T369" s="44">
        <f>'Init cond'!H369*V369</f>
        <v>60013.851716574936</v>
      </c>
      <c r="U369" s="44">
        <f>'Init cond'!I369*V369</f>
        <v>4719.0453142691586</v>
      </c>
      <c r="V369" s="25">
        <f>FORECAST(A369,INDEX(Z$3:Z$100,MATCH(A369,X$3:X$100,1)):INDEX(Z$3:Z$100,MATCH(A369,X$3:X$100,1)+1),INDEX(X$3:X$100,MATCH(A369,X$3:X$100,1)):INDEX(X$3:X$100,MATCH(A369,X$3:X$100,1)+1))/1000000</f>
        <v>540.00197700000001</v>
      </c>
    </row>
    <row r="370" spans="1:22" x14ac:dyDescent="0.35">
      <c r="A370">
        <v>368</v>
      </c>
      <c r="B370" s="15">
        <f t="shared" si="41"/>
        <v>-368</v>
      </c>
      <c r="C370" s="15">
        <v>0</v>
      </c>
      <c r="D370" s="15">
        <v>0</v>
      </c>
      <c r="E370" s="9">
        <f t="shared" si="37"/>
        <v>23.980786939972472</v>
      </c>
      <c r="F370" s="9">
        <f t="shared" si="38"/>
        <v>2.8505431639430294</v>
      </c>
      <c r="G370" s="3">
        <v>1.0000000000000001E-30</v>
      </c>
      <c r="H370" s="9">
        <f t="shared" si="39"/>
        <v>111.42708238165481</v>
      </c>
      <c r="I370" s="9">
        <f t="shared" si="40"/>
        <v>8.8616346763955178</v>
      </c>
      <c r="J370" s="9">
        <v>1</v>
      </c>
      <c r="K370" s="3">
        <v>0</v>
      </c>
      <c r="L370" s="3">
        <v>0</v>
      </c>
      <c r="M370" s="3">
        <v>0</v>
      </c>
      <c r="N370" s="3">
        <v>0</v>
      </c>
      <c r="O370" s="3">
        <v>3.0000000000000001E-6</v>
      </c>
      <c r="P370" s="3">
        <v>5.0000000000000003E-10</v>
      </c>
      <c r="Q370" s="3"/>
      <c r="R370">
        <f>'Init cond'!E370*V370</f>
        <v>13709.321207185028</v>
      </c>
      <c r="S370">
        <f>'Init cond'!F370*V370</f>
        <v>3029.4611852929979</v>
      </c>
      <c r="T370" s="44">
        <f>'Init cond'!H370*V370</f>
        <v>59258.74844875947</v>
      </c>
      <c r="U370" s="44">
        <f>'Init cond'!I370*V370</f>
        <v>4659.3377162854977</v>
      </c>
      <c r="V370" s="25">
        <f>FORECAST(A370,INDEX(Z$3:Z$100,MATCH(A370,X$3:X$100,1)):INDEX(Z$3:Z$100,MATCH(A370,X$3:X$100,1)+1),INDEX(X$3:X$100,MATCH(A370,X$3:X$100,1)):INDEX(X$3:X$100,MATCH(A370,X$3:X$100,1)+1))/1000000</f>
        <v>533.21185600000001</v>
      </c>
    </row>
    <row r="371" spans="1:22" x14ac:dyDescent="0.35">
      <c r="A371">
        <v>369</v>
      </c>
      <c r="B371" s="15">
        <f t="shared" si="41"/>
        <v>-369</v>
      </c>
      <c r="C371" s="15">
        <v>0</v>
      </c>
      <c r="D371" s="15">
        <v>0</v>
      </c>
      <c r="E371" s="9">
        <f t="shared" si="37"/>
        <v>23.980786939972472</v>
      </c>
      <c r="F371" s="9">
        <f t="shared" si="38"/>
        <v>2.8505431639430294</v>
      </c>
      <c r="G371" s="3">
        <v>1.0000000000000001E-30</v>
      </c>
      <c r="H371" s="9">
        <f t="shared" si="39"/>
        <v>111.42708238165481</v>
      </c>
      <c r="I371" s="9">
        <f t="shared" si="40"/>
        <v>8.8616346763955178</v>
      </c>
      <c r="J371" s="9">
        <v>1</v>
      </c>
      <c r="K371" s="3">
        <v>0</v>
      </c>
      <c r="L371" s="3">
        <v>0</v>
      </c>
      <c r="M371" s="3">
        <v>0</v>
      </c>
      <c r="N371" s="3">
        <v>0</v>
      </c>
      <c r="O371" s="3">
        <v>3.0000000000000001E-6</v>
      </c>
      <c r="P371" s="3">
        <v>5.0000000000000003E-10</v>
      </c>
      <c r="Q371" s="3"/>
      <c r="R371">
        <f>'Init cond'!E371*V371</f>
        <v>13536.083612616247</v>
      </c>
      <c r="S371">
        <f>'Init cond'!F371*V371</f>
        <v>2991.7888763127835</v>
      </c>
      <c r="T371" s="44">
        <f>'Init cond'!H371*V371</f>
        <v>58503.657252270226</v>
      </c>
      <c r="U371" s="44">
        <f>'Init cond'!I371*V371</f>
        <v>4599.6395196462445</v>
      </c>
      <c r="V371" s="25">
        <f>FORECAST(A371,INDEX(Z$3:Z$100,MATCH(A371,X$3:X$100,1)):INDEX(Z$3:Z$100,MATCH(A371,X$3:X$100,1)+1),INDEX(X$3:X$100,MATCH(A371,X$3:X$100,1)):INDEX(X$3:X$100,MATCH(A371,X$3:X$100,1)+1))/1000000</f>
        <v>526.42173500000001</v>
      </c>
    </row>
    <row r="372" spans="1:22" x14ac:dyDescent="0.35">
      <c r="A372">
        <v>370</v>
      </c>
      <c r="B372" s="15">
        <f t="shared" si="41"/>
        <v>-370</v>
      </c>
      <c r="C372" s="15">
        <v>0</v>
      </c>
      <c r="D372" s="15">
        <v>0</v>
      </c>
      <c r="E372" s="9">
        <f t="shared" si="37"/>
        <v>23.980786939972472</v>
      </c>
      <c r="F372" s="9">
        <f t="shared" si="38"/>
        <v>2.8505431639430294</v>
      </c>
      <c r="G372" s="3">
        <v>1.0000000000000001E-30</v>
      </c>
      <c r="H372" s="9">
        <f t="shared" si="39"/>
        <v>111.42708238165481</v>
      </c>
      <c r="I372" s="9">
        <f t="shared" si="40"/>
        <v>8.8616346763955178</v>
      </c>
      <c r="J372" s="9">
        <v>1</v>
      </c>
      <c r="K372" s="3">
        <v>0</v>
      </c>
      <c r="L372" s="3">
        <v>0</v>
      </c>
      <c r="M372" s="3">
        <v>0</v>
      </c>
      <c r="N372" s="3">
        <v>0</v>
      </c>
      <c r="O372" s="3">
        <v>3.0000000000000001E-6</v>
      </c>
      <c r="P372" s="3">
        <v>5.0000000000000003E-10</v>
      </c>
      <c r="Q372" s="3"/>
      <c r="R372">
        <f>'Init cond'!E372*V372</f>
        <v>13364.663041071795</v>
      </c>
      <c r="S372">
        <f>'Init cond'!F372*V372</f>
        <v>2953.9103387981445</v>
      </c>
      <c r="T372" s="44">
        <f>'Init cond'!H372*V372</f>
        <v>57748.578127107205</v>
      </c>
      <c r="U372" s="44">
        <f>'Init cond'!I372*V372</f>
        <v>4539.9507243514017</v>
      </c>
      <c r="V372" s="25">
        <f>FORECAST(A372,INDEX(Z$3:Z$100,MATCH(A372,X$3:X$100,1)):INDEX(Z$3:Z$100,MATCH(A372,X$3:X$100,1)+1),INDEX(X$3:X$100,MATCH(A372,X$3:X$100,1)):INDEX(X$3:X$100,MATCH(A372,X$3:X$100,1)+1))/1000000</f>
        <v>519.63161400000001</v>
      </c>
    </row>
    <row r="373" spans="1:22" x14ac:dyDescent="0.35">
      <c r="A373">
        <v>371</v>
      </c>
      <c r="B373" s="15">
        <f t="shared" si="41"/>
        <v>-371</v>
      </c>
      <c r="C373" s="15">
        <v>0</v>
      </c>
      <c r="D373" s="15">
        <v>0</v>
      </c>
      <c r="E373" s="9">
        <f t="shared" si="37"/>
        <v>23.980786939972472</v>
      </c>
      <c r="F373" s="9">
        <f t="shared" si="38"/>
        <v>2.8505431639430294</v>
      </c>
      <c r="G373" s="3">
        <v>1.0000000000000001E-30</v>
      </c>
      <c r="H373" s="9">
        <f t="shared" si="39"/>
        <v>111.42708238165481</v>
      </c>
      <c r="I373" s="9">
        <f t="shared" si="40"/>
        <v>8.8616346763955178</v>
      </c>
      <c r="J373" s="9">
        <v>1</v>
      </c>
      <c r="K373" s="3">
        <v>0</v>
      </c>
      <c r="L373" s="3">
        <v>0</v>
      </c>
      <c r="M373" s="3">
        <v>0</v>
      </c>
      <c r="N373" s="3">
        <v>0</v>
      </c>
      <c r="O373" s="3">
        <v>3.0000000000000001E-6</v>
      </c>
      <c r="P373" s="3">
        <v>5.0000000000000003E-10</v>
      </c>
      <c r="Q373" s="3"/>
      <c r="R373">
        <f>'Init cond'!E373*V373</f>
        <v>13209.881943234541</v>
      </c>
      <c r="S373">
        <f>'Init cond'!F373*V373</f>
        <v>2921.4571219256513</v>
      </c>
      <c r="T373" s="44">
        <f>'Init cond'!H373*V373</f>
        <v>57068.19198147201</v>
      </c>
      <c r="U373" s="44">
        <f>'Init cond'!I373*V373</f>
        <v>4486.1420115652481</v>
      </c>
      <c r="V373" s="25">
        <f>FORECAST(A373,INDEX(Z$3:Z$100,MATCH(A373,X$3:X$100,1)):INDEX(Z$3:Z$100,MATCH(A373,X$3:X$100,1)+1),INDEX(X$3:X$100,MATCH(A373,X$3:X$100,1)):INDEX(X$3:X$100,MATCH(A373,X$3:X$100,1)+1))/1000000</f>
        <v>513.51349000000005</v>
      </c>
    </row>
    <row r="374" spans="1:22" x14ac:dyDescent="0.35">
      <c r="A374">
        <v>372</v>
      </c>
      <c r="B374" s="15">
        <f t="shared" si="41"/>
        <v>-372</v>
      </c>
      <c r="C374" s="15">
        <v>0</v>
      </c>
      <c r="D374" s="15">
        <v>0</v>
      </c>
      <c r="E374" s="9">
        <f t="shared" si="37"/>
        <v>23.980786939972472</v>
      </c>
      <c r="F374" s="9">
        <f t="shared" si="38"/>
        <v>2.8505431639430294</v>
      </c>
      <c r="G374" s="3">
        <v>1.0000000000000001E-30</v>
      </c>
      <c r="H374" s="9">
        <f t="shared" si="39"/>
        <v>111.42708238165481</v>
      </c>
      <c r="I374" s="9">
        <f t="shared" si="40"/>
        <v>8.8616346763955178</v>
      </c>
      <c r="J374" s="9">
        <v>1</v>
      </c>
      <c r="K374" s="3">
        <v>0</v>
      </c>
      <c r="L374" s="3">
        <v>0</v>
      </c>
      <c r="M374" s="3">
        <v>0</v>
      </c>
      <c r="N374" s="3">
        <v>0</v>
      </c>
      <c r="O374" s="3">
        <v>3.0000000000000001E-6</v>
      </c>
      <c r="P374" s="3">
        <v>5.0000000000000003E-10</v>
      </c>
      <c r="Q374" s="3"/>
      <c r="R374">
        <f>'Init cond'!E374*V374</f>
        <v>13055.259345809905</v>
      </c>
      <c r="S374">
        <f>'Init cond'!F374*V374</f>
        <v>2888.569176334533</v>
      </c>
      <c r="T374" s="44">
        <f>'Init cond'!H374*V374</f>
        <v>56387.816712501699</v>
      </c>
      <c r="U374" s="44">
        <f>'Init cond'!I374*V374</f>
        <v>4432.341769701904</v>
      </c>
      <c r="V374" s="25">
        <f>FORECAST(A374,INDEX(Z$3:Z$100,MATCH(A374,X$3:X$100,1)):INDEX(Z$3:Z$100,MATCH(A374,X$3:X$100,1)+1),INDEX(X$3:X$100,MATCH(A374,X$3:X$100,1)):INDEX(X$3:X$100,MATCH(A374,X$3:X$100,1)+1))/1000000</f>
        <v>507.39536600000002</v>
      </c>
    </row>
    <row r="375" spans="1:22" x14ac:dyDescent="0.35">
      <c r="A375">
        <v>373</v>
      </c>
      <c r="B375" s="15">
        <f t="shared" si="41"/>
        <v>-373</v>
      </c>
      <c r="C375" s="15">
        <v>0</v>
      </c>
      <c r="D375" s="15">
        <v>0</v>
      </c>
      <c r="E375" s="9">
        <f t="shared" si="37"/>
        <v>23.980786939972472</v>
      </c>
      <c r="F375" s="9">
        <f t="shared" si="38"/>
        <v>2.8505431639430294</v>
      </c>
      <c r="G375" s="3">
        <v>1.0000000000000001E-30</v>
      </c>
      <c r="H375" s="9">
        <f t="shared" si="39"/>
        <v>111.42708238165481</v>
      </c>
      <c r="I375" s="9">
        <f t="shared" si="40"/>
        <v>8.8616346763955178</v>
      </c>
      <c r="J375" s="9">
        <v>1</v>
      </c>
      <c r="K375" s="3">
        <v>0</v>
      </c>
      <c r="L375" s="3">
        <v>0</v>
      </c>
      <c r="M375" s="3">
        <v>0</v>
      </c>
      <c r="N375" s="3">
        <v>0</v>
      </c>
      <c r="O375" s="3">
        <v>3.0000000000000001E-6</v>
      </c>
      <c r="P375" s="3">
        <v>5.0000000000000003E-10</v>
      </c>
      <c r="Q375" s="3"/>
      <c r="R375">
        <f>'Init cond'!E375*V375</f>
        <v>12901.542555964887</v>
      </c>
      <c r="S375">
        <f>'Init cond'!F375*V375</f>
        <v>2856.2110182168149</v>
      </c>
      <c r="T375" s="44">
        <f>'Init cond'!H375*V375</f>
        <v>55707.452320196273</v>
      </c>
      <c r="U375" s="44">
        <f>'Init cond'!I375*V375</f>
        <v>4378.5499987613703</v>
      </c>
      <c r="V375" s="25">
        <f>FORECAST(A375,INDEX(Z$3:Z$100,MATCH(A375,X$3:X$100,1)):INDEX(Z$3:Z$100,MATCH(A375,X$3:X$100,1)+1),INDEX(X$3:X$100,MATCH(A375,X$3:X$100,1)):INDEX(X$3:X$100,MATCH(A375,X$3:X$100,1)+1))/1000000</f>
        <v>501.277242</v>
      </c>
    </row>
    <row r="376" spans="1:22" x14ac:dyDescent="0.35">
      <c r="A376">
        <v>374</v>
      </c>
      <c r="B376" s="15">
        <f t="shared" si="41"/>
        <v>-374</v>
      </c>
      <c r="C376" s="15">
        <v>0</v>
      </c>
      <c r="D376" s="15">
        <v>0</v>
      </c>
      <c r="E376" s="9">
        <f t="shared" si="37"/>
        <v>23.980786939972472</v>
      </c>
      <c r="F376" s="9">
        <f t="shared" si="38"/>
        <v>2.8505431639430294</v>
      </c>
      <c r="G376" s="3">
        <v>1.0000000000000001E-30</v>
      </c>
      <c r="H376" s="9">
        <f t="shared" si="39"/>
        <v>111.42708238165481</v>
      </c>
      <c r="I376" s="9">
        <f t="shared" si="40"/>
        <v>8.8616346763955178</v>
      </c>
      <c r="J376" s="9">
        <v>1</v>
      </c>
      <c r="K376" s="3">
        <v>0</v>
      </c>
      <c r="L376" s="3">
        <v>0</v>
      </c>
      <c r="M376" s="3">
        <v>0</v>
      </c>
      <c r="N376" s="3">
        <v>0</v>
      </c>
      <c r="O376" s="3">
        <v>3.0000000000000001E-6</v>
      </c>
      <c r="P376" s="3">
        <v>5.0000000000000003E-10</v>
      </c>
      <c r="Q376" s="3"/>
      <c r="R376">
        <f>'Init cond'!E376*V376</f>
        <v>12747.042858980798</v>
      </c>
      <c r="S376">
        <f>'Init cond'!F376*V376</f>
        <v>2823.0694777474523</v>
      </c>
      <c r="T376" s="44">
        <f>'Init cond'!H376*V376</f>
        <v>55027.098804555739</v>
      </c>
      <c r="U376" s="44">
        <f>'Init cond'!I376*V376</f>
        <v>4324.7666987436487</v>
      </c>
      <c r="V376" s="25">
        <f>FORECAST(A376,INDEX(Z$3:Z$100,MATCH(A376,X$3:X$100,1)):INDEX(Z$3:Z$100,MATCH(A376,X$3:X$100,1)+1),INDEX(X$3:X$100,MATCH(A376,X$3:X$100,1)):INDEX(X$3:X$100,MATCH(A376,X$3:X$100,1)+1))/1000000</f>
        <v>495.15911799999998</v>
      </c>
    </row>
    <row r="377" spans="1:22" x14ac:dyDescent="0.35">
      <c r="A377">
        <v>375</v>
      </c>
      <c r="B377" s="15">
        <f t="shared" si="41"/>
        <v>-375</v>
      </c>
      <c r="C377" s="15">
        <v>0</v>
      </c>
      <c r="D377" s="15">
        <v>0</v>
      </c>
      <c r="E377" s="9">
        <f t="shared" si="37"/>
        <v>23.980786939972472</v>
      </c>
      <c r="F377" s="9">
        <f t="shared" si="38"/>
        <v>2.8505431639430294</v>
      </c>
      <c r="G377" s="3">
        <v>1.0000000000000001E-30</v>
      </c>
      <c r="H377" s="9">
        <f t="shared" si="39"/>
        <v>111.42708238165481</v>
      </c>
      <c r="I377" s="9">
        <f t="shared" si="40"/>
        <v>8.8616346763955178</v>
      </c>
      <c r="J377" s="9">
        <v>1</v>
      </c>
      <c r="K377" s="3">
        <v>0</v>
      </c>
      <c r="L377" s="3">
        <v>0</v>
      </c>
      <c r="M377" s="3">
        <v>0</v>
      </c>
      <c r="N377" s="3">
        <v>0</v>
      </c>
      <c r="O377" s="3">
        <v>3.0000000000000001E-6</v>
      </c>
      <c r="P377" s="3">
        <v>5.0000000000000003E-10</v>
      </c>
      <c r="Q377" s="3"/>
      <c r="R377">
        <f>'Init cond'!E377*V377</f>
        <v>12593.196270788469</v>
      </c>
      <c r="S377">
        <f>'Init cond'!F377*V377</f>
        <v>2788.8061598113227</v>
      </c>
      <c r="T377" s="44">
        <f>'Init cond'!H377*V377</f>
        <v>54346.756165580096</v>
      </c>
      <c r="U377" s="44">
        <f>'Init cond'!I377*V377</f>
        <v>4270.9918696487366</v>
      </c>
      <c r="V377" s="25">
        <f>FORECAST(A377,INDEX(Z$3:Z$100,MATCH(A377,X$3:X$100,1)):INDEX(Z$3:Z$100,MATCH(A377,X$3:X$100,1)+1),INDEX(X$3:X$100,MATCH(A377,X$3:X$100,1)):INDEX(X$3:X$100,MATCH(A377,X$3:X$100,1)+1))/1000000</f>
        <v>489.04099400000001</v>
      </c>
    </row>
    <row r="378" spans="1:22" x14ac:dyDescent="0.35">
      <c r="A378">
        <v>376</v>
      </c>
      <c r="B378" s="15">
        <f t="shared" si="41"/>
        <v>-376</v>
      </c>
      <c r="C378" s="15">
        <v>0</v>
      </c>
      <c r="D378" s="15">
        <v>0</v>
      </c>
      <c r="E378" s="9">
        <f t="shared" si="37"/>
        <v>23.980786939972472</v>
      </c>
      <c r="F378" s="9">
        <f t="shared" si="38"/>
        <v>2.8505431639430294</v>
      </c>
      <c r="G378" s="3">
        <v>1.0000000000000001E-30</v>
      </c>
      <c r="H378" s="9">
        <f t="shared" si="39"/>
        <v>111.42708238165481</v>
      </c>
      <c r="I378" s="9">
        <f t="shared" si="40"/>
        <v>8.8616346763955178</v>
      </c>
      <c r="J378" s="9">
        <v>1</v>
      </c>
      <c r="K378" s="3">
        <v>0</v>
      </c>
      <c r="L378" s="3">
        <v>0</v>
      </c>
      <c r="M378" s="3">
        <v>0</v>
      </c>
      <c r="N378" s="3">
        <v>0</v>
      </c>
      <c r="O378" s="3">
        <v>3.0000000000000001E-6</v>
      </c>
      <c r="P378" s="3">
        <v>5.0000000000000003E-10</v>
      </c>
      <c r="Q378" s="3"/>
      <c r="R378">
        <f>'Init cond'!E378*V378</f>
        <v>12445.733845443878</v>
      </c>
      <c r="S378">
        <f>'Init cond'!F378*V378</f>
        <v>2757.3073747691556</v>
      </c>
      <c r="T378" s="44">
        <f>'Init cond'!H378*V378</f>
        <v>53692.734174801168</v>
      </c>
      <c r="U378" s="44">
        <f>'Init cond'!I378*V378</f>
        <v>4219.2929911147685</v>
      </c>
      <c r="V378" s="25">
        <f>FORECAST(A378,INDEX(Z$3:Z$100,MATCH(A378,X$3:X$100,1)):INDEX(Z$3:Z$100,MATCH(A378,X$3:X$100,1)+1),INDEX(X$3:X$100,MATCH(A378,X$3:X$100,1)):INDEX(X$3:X$100,MATCH(A378,X$3:X$100,1)+1))/1000000</f>
        <v>483.15962120000029</v>
      </c>
    </row>
    <row r="379" spans="1:22" x14ac:dyDescent="0.35">
      <c r="A379">
        <v>377</v>
      </c>
      <c r="B379" s="15">
        <f t="shared" si="41"/>
        <v>-377</v>
      </c>
      <c r="C379" s="15">
        <v>0</v>
      </c>
      <c r="D379" s="15">
        <v>0</v>
      </c>
      <c r="E379" s="9">
        <f t="shared" si="37"/>
        <v>23.980786939972472</v>
      </c>
      <c r="F379" s="9">
        <f t="shared" si="38"/>
        <v>2.8505431639430294</v>
      </c>
      <c r="G379" s="3">
        <v>1.0000000000000001E-30</v>
      </c>
      <c r="H379" s="9">
        <f t="shared" si="39"/>
        <v>111.42708238165481</v>
      </c>
      <c r="I379" s="9">
        <f t="shared" si="40"/>
        <v>8.8616346763955178</v>
      </c>
      <c r="J379" s="9">
        <v>1</v>
      </c>
      <c r="K379" s="3">
        <v>0</v>
      </c>
      <c r="L379" s="3">
        <v>0</v>
      </c>
      <c r="M379" s="3">
        <v>0</v>
      </c>
      <c r="N379" s="3">
        <v>0</v>
      </c>
      <c r="O379" s="3">
        <v>3.0000000000000001E-6</v>
      </c>
      <c r="P379" s="3">
        <v>5.0000000000000003E-10</v>
      </c>
      <c r="Q379" s="3"/>
      <c r="R379">
        <f>'Init cond'!E379*V379</f>
        <v>12297.653519229039</v>
      </c>
      <c r="S379">
        <f>'Init cond'!F379*V379</f>
        <v>2726.9727896043455</v>
      </c>
      <c r="T379" s="44">
        <f>'Init cond'!H379*V379</f>
        <v>53038.722639796069</v>
      </c>
      <c r="U379" s="44">
        <f>'Init cond'!I379*V379</f>
        <v>4167.6022557068618</v>
      </c>
      <c r="V379" s="25">
        <f>FORECAST(A379,INDEX(Z$3:Z$100,MATCH(A379,X$3:X$100,1)):INDEX(Z$3:Z$100,MATCH(A379,X$3:X$100,1)+1),INDEX(X$3:X$100,MATCH(A379,X$3:X$100,1)):INDEX(X$3:X$100,MATCH(A379,X$3:X$100,1)+1))/1000000</f>
        <v>477.27824840000011</v>
      </c>
    </row>
    <row r="380" spans="1:22" x14ac:dyDescent="0.35">
      <c r="A380">
        <v>378</v>
      </c>
      <c r="B380" s="15">
        <f t="shared" si="41"/>
        <v>-378</v>
      </c>
      <c r="C380" s="15">
        <v>0</v>
      </c>
      <c r="D380" s="15">
        <v>0</v>
      </c>
      <c r="E380" s="9">
        <f t="shared" si="37"/>
        <v>23.980786939972472</v>
      </c>
      <c r="F380" s="9">
        <f t="shared" si="38"/>
        <v>2.8505431639430294</v>
      </c>
      <c r="G380" s="3">
        <v>1.0000000000000001E-30</v>
      </c>
      <c r="H380" s="9">
        <f t="shared" si="39"/>
        <v>111.42708238165481</v>
      </c>
      <c r="I380" s="9">
        <f t="shared" si="40"/>
        <v>8.8616346763955178</v>
      </c>
      <c r="J380" s="9">
        <v>1</v>
      </c>
      <c r="K380" s="3">
        <v>0</v>
      </c>
      <c r="L380" s="3">
        <v>0</v>
      </c>
      <c r="M380" s="3">
        <v>0</v>
      </c>
      <c r="N380" s="3">
        <v>0</v>
      </c>
      <c r="O380" s="3">
        <v>3.0000000000000001E-6</v>
      </c>
      <c r="P380" s="3">
        <v>5.0000000000000003E-10</v>
      </c>
      <c r="Q380" s="3"/>
      <c r="R380">
        <f>'Init cond'!E380*V380</f>
        <v>12149.422042989281</v>
      </c>
      <c r="S380">
        <f>'Init cond'!F380*V380</f>
        <v>2695.579332514028</v>
      </c>
      <c r="T380" s="44">
        <f>'Init cond'!H380*V380</f>
        <v>52384.721560564831</v>
      </c>
      <c r="U380" s="44">
        <f>'Init cond'!I380*V380</f>
        <v>4115.9196634250184</v>
      </c>
      <c r="V380" s="25">
        <f>FORECAST(A380,INDEX(Z$3:Z$100,MATCH(A380,X$3:X$100,1)):INDEX(Z$3:Z$100,MATCH(A380,X$3:X$100,1)+1),INDEX(X$3:X$100,MATCH(A380,X$3:X$100,1)):INDEX(X$3:X$100,MATCH(A380,X$3:X$100,1)+1))/1000000</f>
        <v>471.39687559999993</v>
      </c>
    </row>
    <row r="381" spans="1:22" x14ac:dyDescent="0.35">
      <c r="A381">
        <v>379</v>
      </c>
      <c r="B381" s="15">
        <f t="shared" si="41"/>
        <v>-379</v>
      </c>
      <c r="C381" s="15">
        <v>0</v>
      </c>
      <c r="D381" s="15">
        <v>0</v>
      </c>
      <c r="E381" s="9">
        <f t="shared" si="37"/>
        <v>23.980786939972472</v>
      </c>
      <c r="F381" s="9">
        <f t="shared" si="38"/>
        <v>2.8505431639430294</v>
      </c>
      <c r="G381" s="3">
        <v>1.0000000000000001E-30</v>
      </c>
      <c r="H381" s="9">
        <f t="shared" si="39"/>
        <v>111.42708238165481</v>
      </c>
      <c r="I381" s="9">
        <f t="shared" si="40"/>
        <v>8.8616346763955178</v>
      </c>
      <c r="J381" s="9">
        <v>1</v>
      </c>
      <c r="K381" s="3">
        <v>0</v>
      </c>
      <c r="L381" s="3">
        <v>0</v>
      </c>
      <c r="M381" s="3">
        <v>0</v>
      </c>
      <c r="N381" s="3">
        <v>0</v>
      </c>
      <c r="O381" s="3">
        <v>3.0000000000000001E-6</v>
      </c>
      <c r="P381" s="3">
        <v>5.0000000000000003E-10</v>
      </c>
      <c r="Q381" s="3"/>
      <c r="R381">
        <f>'Init cond'!E381*V381</f>
        <v>12000.791957749967</v>
      </c>
      <c r="S381">
        <f>'Init cond'!F381*V381</f>
        <v>2663.3039489772541</v>
      </c>
      <c r="T381" s="44">
        <f>'Init cond'!H381*V381</f>
        <v>51730.730937107517</v>
      </c>
      <c r="U381" s="44">
        <f>'Init cond'!I381*V381</f>
        <v>4064.2452142692437</v>
      </c>
      <c r="V381" s="25">
        <f>FORECAST(A381,INDEX(Z$3:Z$100,MATCH(A381,X$3:X$100,1)):INDEX(Z$3:Z$100,MATCH(A381,X$3:X$100,1)+1),INDEX(X$3:X$100,MATCH(A381,X$3:X$100,1)):INDEX(X$3:X$100,MATCH(A381,X$3:X$100,1)+1))/1000000</f>
        <v>465.51550280000021</v>
      </c>
    </row>
    <row r="382" spans="1:22" x14ac:dyDescent="0.35">
      <c r="A382">
        <v>380</v>
      </c>
      <c r="B382" s="15">
        <f t="shared" si="41"/>
        <v>-380</v>
      </c>
      <c r="C382" s="15">
        <v>0</v>
      </c>
      <c r="D382" s="15">
        <v>0</v>
      </c>
      <c r="E382" s="9">
        <f t="shared" si="37"/>
        <v>23.980786939972472</v>
      </c>
      <c r="F382" s="9">
        <f t="shared" si="38"/>
        <v>2.8505431639430294</v>
      </c>
      <c r="G382" s="3">
        <v>1.0000000000000001E-30</v>
      </c>
      <c r="H382" s="9">
        <f t="shared" si="39"/>
        <v>111.42708238165481</v>
      </c>
      <c r="I382" s="9">
        <f t="shared" si="40"/>
        <v>8.8616346763955178</v>
      </c>
      <c r="J382" s="9">
        <v>1</v>
      </c>
      <c r="K382" s="3">
        <v>0</v>
      </c>
      <c r="L382" s="3">
        <v>0</v>
      </c>
      <c r="M382" s="3">
        <v>0</v>
      </c>
      <c r="N382" s="3">
        <v>0</v>
      </c>
      <c r="O382" s="3">
        <v>3.0000000000000001E-6</v>
      </c>
      <c r="P382" s="3">
        <v>5.0000000000000003E-10</v>
      </c>
      <c r="Q382" s="3"/>
      <c r="R382">
        <f>'Init cond'!E382*V382</f>
        <v>11852.23241241767</v>
      </c>
      <c r="S382">
        <f>'Init cond'!F382*V382</f>
        <v>2631.6477171501888</v>
      </c>
      <c r="T382" s="44">
        <f>'Init cond'!H382*V382</f>
        <v>51076.750769424005</v>
      </c>
      <c r="U382" s="44">
        <f>'Init cond'!I382*V382</f>
        <v>4012.5789082395299</v>
      </c>
      <c r="V382" s="25">
        <f>FORECAST(A382,INDEX(Z$3:Z$100,MATCH(A382,X$3:X$100,1)):INDEX(Z$3:Z$100,MATCH(A382,X$3:X$100,1)+1),INDEX(X$3:X$100,MATCH(A382,X$3:X$100,1)):INDEX(X$3:X$100,MATCH(A382,X$3:X$100,1)+1))/1000000</f>
        <v>459.63413000000003</v>
      </c>
    </row>
    <row r="383" spans="1:22" x14ac:dyDescent="0.35">
      <c r="A383">
        <v>381</v>
      </c>
      <c r="B383" s="15">
        <f t="shared" si="41"/>
        <v>-381</v>
      </c>
      <c r="C383" s="15">
        <v>0</v>
      </c>
      <c r="D383" s="15">
        <v>0</v>
      </c>
      <c r="E383" s="9">
        <f t="shared" si="37"/>
        <v>23.980786939972472</v>
      </c>
      <c r="F383" s="9">
        <f t="shared" si="38"/>
        <v>2.8505431639430294</v>
      </c>
      <c r="G383" s="3">
        <v>1.0000000000000001E-30</v>
      </c>
      <c r="H383" s="9">
        <f t="shared" si="39"/>
        <v>111.42708238165481</v>
      </c>
      <c r="I383" s="9">
        <f t="shared" si="40"/>
        <v>8.8616346763955178</v>
      </c>
      <c r="J383" s="9">
        <v>1</v>
      </c>
      <c r="K383" s="3">
        <v>0</v>
      </c>
      <c r="L383" s="3">
        <v>0</v>
      </c>
      <c r="M383" s="3">
        <v>0</v>
      </c>
      <c r="N383" s="3">
        <v>0</v>
      </c>
      <c r="O383" s="3">
        <v>3.0000000000000001E-6</v>
      </c>
      <c r="P383" s="3">
        <v>5.0000000000000003E-10</v>
      </c>
      <c r="Q383" s="3"/>
      <c r="R383">
        <f>'Init cond'!E383*V383</f>
        <v>11696.832246690668</v>
      </c>
      <c r="S383">
        <f>'Init cond'!F383*V383</f>
        <v>2596.9982613098082</v>
      </c>
      <c r="T383" s="44">
        <f>'Init cond'!H383*V383</f>
        <v>50392.985847723845</v>
      </c>
      <c r="U383" s="44">
        <f>'Init cond'!I383*V383</f>
        <v>3958.580206752014</v>
      </c>
      <c r="V383" s="25">
        <f>FORECAST(A383,INDEX(Z$3:Z$100,MATCH(A383,X$3:X$100,1)):INDEX(Z$3:Z$100,MATCH(A383,X$3:X$100,1)+1),INDEX(X$3:X$100,MATCH(A383,X$3:X$100,1)):INDEX(X$3:X$100,MATCH(A383,X$3:X$100,1)+1))/1000000</f>
        <v>453.48463120000031</v>
      </c>
    </row>
    <row r="384" spans="1:22" x14ac:dyDescent="0.35">
      <c r="A384">
        <v>382</v>
      </c>
      <c r="B384" s="15">
        <f t="shared" si="41"/>
        <v>-382</v>
      </c>
      <c r="C384" s="15">
        <v>0</v>
      </c>
      <c r="D384" s="15">
        <v>0</v>
      </c>
      <c r="E384" s="9">
        <f t="shared" si="37"/>
        <v>23.980786939972472</v>
      </c>
      <c r="F384" s="9">
        <f t="shared" si="38"/>
        <v>2.8505431639430294</v>
      </c>
      <c r="G384" s="3">
        <v>1.0000000000000001E-30</v>
      </c>
      <c r="H384" s="9">
        <f t="shared" si="39"/>
        <v>111.42708238165481</v>
      </c>
      <c r="I384" s="9">
        <f t="shared" si="40"/>
        <v>8.8616346763955178</v>
      </c>
      <c r="J384" s="9">
        <v>1</v>
      </c>
      <c r="K384" s="3">
        <v>0</v>
      </c>
      <c r="L384" s="3">
        <v>0</v>
      </c>
      <c r="M384" s="3">
        <v>0</v>
      </c>
      <c r="N384" s="3">
        <v>0</v>
      </c>
      <c r="O384" s="3">
        <v>3.0000000000000001E-6</v>
      </c>
      <c r="P384" s="3">
        <v>5.0000000000000003E-10</v>
      </c>
      <c r="Q384" s="3"/>
      <c r="R384">
        <f>'Init cond'!E384*V384</f>
        <v>11541.326712576267</v>
      </c>
      <c r="S384">
        <f>'Init cond'!F384*V384</f>
        <v>2564.3278903891278</v>
      </c>
      <c r="T384" s="44">
        <f>'Init cond'!H384*V384</f>
        <v>49709.23185846593</v>
      </c>
      <c r="U384" s="44">
        <f>'Init cond'!I384*V384</f>
        <v>3904.5900196276643</v>
      </c>
      <c r="V384" s="25">
        <f>FORECAST(A384,INDEX(Z$3:Z$100,MATCH(A384,X$3:X$100,1)):INDEX(Z$3:Z$100,MATCH(A384,X$3:X$100,1)+1),INDEX(X$3:X$100,MATCH(A384,X$3:X$100,1)):INDEX(X$3:X$100,MATCH(A384,X$3:X$100,1)+1))/1000000</f>
        <v>447.33513240000008</v>
      </c>
    </row>
    <row r="385" spans="1:22" x14ac:dyDescent="0.35">
      <c r="A385">
        <v>383</v>
      </c>
      <c r="B385" s="15">
        <f t="shared" si="41"/>
        <v>-383</v>
      </c>
      <c r="C385" s="15">
        <v>0</v>
      </c>
      <c r="D385" s="15">
        <v>0</v>
      </c>
      <c r="E385" s="9">
        <f t="shared" si="37"/>
        <v>23.980786939972472</v>
      </c>
      <c r="F385" s="9">
        <f t="shared" si="38"/>
        <v>2.8505431639430294</v>
      </c>
      <c r="G385" s="3">
        <v>1.0000000000000001E-30</v>
      </c>
      <c r="H385" s="9">
        <f t="shared" si="39"/>
        <v>111.42708238165481</v>
      </c>
      <c r="I385" s="9">
        <f t="shared" si="40"/>
        <v>8.8616346763955178</v>
      </c>
      <c r="J385" s="9">
        <v>1</v>
      </c>
      <c r="K385" s="3">
        <v>0</v>
      </c>
      <c r="L385" s="3">
        <v>0</v>
      </c>
      <c r="M385" s="3">
        <v>0</v>
      </c>
      <c r="N385" s="3">
        <v>0</v>
      </c>
      <c r="O385" s="3">
        <v>3.0000000000000001E-6</v>
      </c>
      <c r="P385" s="3">
        <v>5.0000000000000003E-10</v>
      </c>
      <c r="Q385" s="3"/>
      <c r="R385">
        <f>'Init cond'!E385*V385</f>
        <v>11385.128198138969</v>
      </c>
      <c r="S385">
        <f>'Init cond'!F385*V385</f>
        <v>2531.2893782273431</v>
      </c>
      <c r="T385" s="44">
        <f>'Init cond'!H385*V385</f>
        <v>49025.53908375516</v>
      </c>
      <c r="U385" s="44">
        <f>'Init cond'!I385*V385</f>
        <v>3850.6552636487795</v>
      </c>
      <c r="V385" s="25">
        <f>FORECAST(A385,INDEX(Z$3:Z$100,MATCH(A385,X$3:X$100,1)):INDEX(Z$3:Z$100,MATCH(A385,X$3:X$100,1)+1),INDEX(X$3:X$100,MATCH(A385,X$3:X$100,1)):INDEX(X$3:X$100,MATCH(A385,X$3:X$100,1)+1))/1000000</f>
        <v>441.1856335999999</v>
      </c>
    </row>
    <row r="386" spans="1:22" x14ac:dyDescent="0.35">
      <c r="A386">
        <v>384</v>
      </c>
      <c r="B386" s="15">
        <f t="shared" si="41"/>
        <v>-384</v>
      </c>
      <c r="C386" s="15">
        <v>0</v>
      </c>
      <c r="D386" s="15">
        <v>0</v>
      </c>
      <c r="E386" s="9">
        <f t="shared" si="37"/>
        <v>23.980786939972472</v>
      </c>
      <c r="F386" s="9">
        <f t="shared" si="38"/>
        <v>2.8505431639430294</v>
      </c>
      <c r="G386" s="3">
        <v>1.0000000000000001E-30</v>
      </c>
      <c r="H386" s="9">
        <f t="shared" si="39"/>
        <v>111.42708238165481</v>
      </c>
      <c r="I386" s="9">
        <f t="shared" si="40"/>
        <v>8.8616346763955178</v>
      </c>
      <c r="J386" s="9">
        <v>1</v>
      </c>
      <c r="K386" s="3">
        <v>0</v>
      </c>
      <c r="L386" s="3">
        <v>0</v>
      </c>
      <c r="M386" s="3">
        <v>0</v>
      </c>
      <c r="N386" s="3">
        <v>0</v>
      </c>
      <c r="O386" s="3">
        <v>3.0000000000000001E-6</v>
      </c>
      <c r="P386" s="3">
        <v>5.0000000000000003E-10</v>
      </c>
      <c r="Q386" s="3"/>
      <c r="R386">
        <f>'Init cond'!E386*V386</f>
        <v>11230.106249760029</v>
      </c>
      <c r="S386">
        <f>'Init cond'!F386*V386</f>
        <v>2497.2293006386758</v>
      </c>
      <c r="T386" s="44">
        <f>'Init cond'!H386*V386</f>
        <v>48342.302070960621</v>
      </c>
      <c r="U386" s="44">
        <f>'Init cond'!I386*V386</f>
        <v>3797.144079590023</v>
      </c>
      <c r="V386" s="25">
        <f>FORECAST(A386,INDEX(Z$3:Z$100,MATCH(A386,X$3:X$100,1)):INDEX(Z$3:Z$100,MATCH(A386,X$3:X$100,1)+1),INDEX(X$3:X$100,MATCH(A386,X$3:X$100,1)):INDEX(X$3:X$100,MATCH(A386,X$3:X$100,1)+1))/1000000</f>
        <v>435.03613480000018</v>
      </c>
    </row>
    <row r="387" spans="1:22" x14ac:dyDescent="0.35">
      <c r="A387">
        <v>385</v>
      </c>
      <c r="B387" s="15">
        <f t="shared" si="41"/>
        <v>-385</v>
      </c>
      <c r="C387" s="15">
        <v>0</v>
      </c>
      <c r="D387" s="15">
        <v>0</v>
      </c>
      <c r="E387" s="9">
        <f t="shared" ref="E387:E450" si="42">W$5/W$2</f>
        <v>23.980786939972472</v>
      </c>
      <c r="F387" s="9">
        <f t="shared" ref="F387:F450" si="43">W$8/W$2</f>
        <v>2.8505431639430294</v>
      </c>
      <c r="G387" s="3">
        <v>1.0000000000000001E-30</v>
      </c>
      <c r="H387" s="9">
        <f t="shared" ref="H387:H450" si="44">W$11/W$2</f>
        <v>111.42708238165481</v>
      </c>
      <c r="I387" s="9">
        <f t="shared" ref="I387:I450" si="45">W$14/W$2</f>
        <v>8.8616346763955178</v>
      </c>
      <c r="J387" s="9">
        <v>1</v>
      </c>
      <c r="K387" s="3">
        <v>0</v>
      </c>
      <c r="L387" s="3">
        <v>0</v>
      </c>
      <c r="M387" s="3">
        <v>0</v>
      </c>
      <c r="N387" s="3">
        <v>0</v>
      </c>
      <c r="O387" s="3">
        <v>3.0000000000000001E-6</v>
      </c>
      <c r="P387" s="3">
        <v>5.0000000000000003E-10</v>
      </c>
      <c r="Q387" s="3"/>
      <c r="R387">
        <f>'Init cond'!E387*V387</f>
        <v>11075.139155385899</v>
      </c>
      <c r="S387">
        <f>'Init cond'!F387*V387</f>
        <v>2463.600627386802</v>
      </c>
      <c r="T387" s="44">
        <f>'Init cond'!H387*V387</f>
        <v>47659.06197339113</v>
      </c>
      <c r="U387" s="44">
        <f>'Init cond'!I387*V387</f>
        <v>3743.6283308331745</v>
      </c>
      <c r="V387" s="25">
        <f>FORECAST(A387,INDEX(Z$3:Z$100,MATCH(A387,X$3:X$100,1)):INDEX(Z$3:Z$100,MATCH(A387,X$3:X$100,1)+1),INDEX(X$3:X$100,MATCH(A387,X$3:X$100,1)):INDEX(X$3:X$100,MATCH(A387,X$3:X$100,1)+1))/1000000</f>
        <v>428.88663600000001</v>
      </c>
    </row>
    <row r="388" spans="1:22" x14ac:dyDescent="0.35">
      <c r="A388">
        <v>386</v>
      </c>
      <c r="B388" s="15">
        <f t="shared" ref="B388:B451" si="46">-A388</f>
        <v>-386</v>
      </c>
      <c r="C388" s="15">
        <v>0</v>
      </c>
      <c r="D388" s="15">
        <v>0</v>
      </c>
      <c r="E388" s="9">
        <f t="shared" si="42"/>
        <v>23.980786939972472</v>
      </c>
      <c r="F388" s="9">
        <f t="shared" si="43"/>
        <v>2.8505431639430294</v>
      </c>
      <c r="G388" s="3">
        <v>1.0000000000000001E-30</v>
      </c>
      <c r="H388" s="9">
        <f t="shared" si="44"/>
        <v>111.42708238165481</v>
      </c>
      <c r="I388" s="9">
        <f t="shared" si="45"/>
        <v>8.8616346763955178</v>
      </c>
      <c r="J388" s="9">
        <v>1</v>
      </c>
      <c r="K388" s="3">
        <v>0</v>
      </c>
      <c r="L388" s="3">
        <v>0</v>
      </c>
      <c r="M388" s="3">
        <v>0</v>
      </c>
      <c r="N388" s="3">
        <v>0</v>
      </c>
      <c r="O388" s="3">
        <v>3.0000000000000001E-6</v>
      </c>
      <c r="P388" s="3">
        <v>5.0000000000000003E-10</v>
      </c>
      <c r="Q388" s="3"/>
      <c r="R388">
        <f>'Init cond'!E388*V388</f>
        <v>10974.690430349918</v>
      </c>
      <c r="S388">
        <f>'Init cond'!F388*V388</f>
        <v>2441.8070989790845</v>
      </c>
      <c r="T388" s="44">
        <f>'Init cond'!H388*V388</f>
        <v>47214.307328274022</v>
      </c>
      <c r="U388" s="44">
        <f>'Init cond'!I388*V388</f>
        <v>3708.8420913321133</v>
      </c>
      <c r="V388" s="25">
        <f>FORECAST(A388,INDEX(Z$3:Z$100,MATCH(A388,X$3:X$100,1)):INDEX(Z$3:Z$100,MATCH(A388,X$3:X$100,1)+1),INDEX(X$3:X$100,MATCH(A388,X$3:X$100,1)):INDEX(X$3:X$100,MATCH(A388,X$3:X$100,1)+1))/1000000</f>
        <v>424.88330439999987</v>
      </c>
    </row>
    <row r="389" spans="1:22" x14ac:dyDescent="0.35">
      <c r="A389">
        <v>387</v>
      </c>
      <c r="B389" s="15">
        <f t="shared" si="46"/>
        <v>-387</v>
      </c>
      <c r="C389" s="15">
        <v>0</v>
      </c>
      <c r="D389" s="15">
        <v>0</v>
      </c>
      <c r="E389" s="9">
        <f t="shared" si="42"/>
        <v>23.980786939972472</v>
      </c>
      <c r="F389" s="9">
        <f t="shared" si="43"/>
        <v>2.8505431639430294</v>
      </c>
      <c r="G389" s="3">
        <v>1.0000000000000001E-30</v>
      </c>
      <c r="H389" s="9">
        <f t="shared" si="44"/>
        <v>111.42708238165481</v>
      </c>
      <c r="I389" s="9">
        <f t="shared" si="45"/>
        <v>8.8616346763955178</v>
      </c>
      <c r="J389" s="9">
        <v>1</v>
      </c>
      <c r="K389" s="3">
        <v>0</v>
      </c>
      <c r="L389" s="3">
        <v>0</v>
      </c>
      <c r="M389" s="3">
        <v>0</v>
      </c>
      <c r="N389" s="3">
        <v>0</v>
      </c>
      <c r="O389" s="3">
        <v>3.0000000000000001E-6</v>
      </c>
      <c r="P389" s="3">
        <v>5.0000000000000003E-10</v>
      </c>
      <c r="Q389" s="3"/>
      <c r="R389">
        <f>'Init cond'!E389*V389</f>
        <v>10874.652696326046</v>
      </c>
      <c r="S389">
        <f>'Init cond'!F389*V389</f>
        <v>2421.3682047777338</v>
      </c>
      <c r="T389" s="44">
        <f>'Init cond'!H389*V389</f>
        <v>46769.550674964514</v>
      </c>
      <c r="U389" s="44">
        <f>'Init cond'!I389*V389</f>
        <v>3674.0528802067497</v>
      </c>
      <c r="V389" s="25">
        <f>FORECAST(A389,INDEX(Z$3:Z$100,MATCH(A389,X$3:X$100,1)):INDEX(Z$3:Z$100,MATCH(A389,X$3:X$100,1)+1),INDEX(X$3:X$100,MATCH(A389,X$3:X$100,1)):INDEX(X$3:X$100,MATCH(A389,X$3:X$100,1)+1))/1000000</f>
        <v>420.87997279999996</v>
      </c>
    </row>
    <row r="390" spans="1:22" x14ac:dyDescent="0.35">
      <c r="A390">
        <v>388</v>
      </c>
      <c r="B390" s="15">
        <f t="shared" si="46"/>
        <v>-388</v>
      </c>
      <c r="C390" s="15">
        <v>0</v>
      </c>
      <c r="D390" s="15">
        <v>0</v>
      </c>
      <c r="E390" s="9">
        <f t="shared" si="42"/>
        <v>23.980786939972472</v>
      </c>
      <c r="F390" s="9">
        <f t="shared" si="43"/>
        <v>2.8505431639430294</v>
      </c>
      <c r="G390" s="3">
        <v>1.0000000000000001E-30</v>
      </c>
      <c r="H390" s="9">
        <f t="shared" si="44"/>
        <v>111.42708238165481</v>
      </c>
      <c r="I390" s="9">
        <f t="shared" si="45"/>
        <v>8.8616346763955178</v>
      </c>
      <c r="J390" s="9">
        <v>1</v>
      </c>
      <c r="K390" s="3">
        <v>0</v>
      </c>
      <c r="L390" s="3">
        <v>0</v>
      </c>
      <c r="M390" s="3">
        <v>0</v>
      </c>
      <c r="N390" s="3">
        <v>0</v>
      </c>
      <c r="O390" s="3">
        <v>3.0000000000000001E-6</v>
      </c>
      <c r="P390" s="3">
        <v>5.0000000000000003E-10</v>
      </c>
      <c r="Q390" s="3"/>
      <c r="R390">
        <f>'Init cond'!E390*V390</f>
        <v>10775.73867434422</v>
      </c>
      <c r="S390">
        <f>'Init cond'!F390*V390</f>
        <v>2399.7540331743476</v>
      </c>
      <c r="T390" s="44">
        <f>'Init cond'!H390*V390</f>
        <v>46324.792013462582</v>
      </c>
      <c r="U390" s="44">
        <f>'Init cond'!I390*V390</f>
        <v>3639.2606974570795</v>
      </c>
      <c r="V390" s="25">
        <f>FORECAST(A390,INDEX(Z$3:Z$100,MATCH(A390,X$3:X$100,1)):INDEX(Z$3:Z$100,MATCH(A390,X$3:X$100,1)+1),INDEX(X$3:X$100,MATCH(A390,X$3:X$100,1)):INDEX(X$3:X$100,MATCH(A390,X$3:X$100,1)+1))/1000000</f>
        <v>416.87664120000005</v>
      </c>
    </row>
    <row r="391" spans="1:22" x14ac:dyDescent="0.35">
      <c r="A391">
        <v>389</v>
      </c>
      <c r="B391" s="15">
        <f t="shared" si="46"/>
        <v>-389</v>
      </c>
      <c r="C391" s="15">
        <v>0</v>
      </c>
      <c r="D391" s="15">
        <v>0</v>
      </c>
      <c r="E391" s="9">
        <f t="shared" si="42"/>
        <v>23.980786939972472</v>
      </c>
      <c r="F391" s="9">
        <f t="shared" si="43"/>
        <v>2.8505431639430294</v>
      </c>
      <c r="G391" s="3">
        <v>1.0000000000000001E-30</v>
      </c>
      <c r="H391" s="9">
        <f t="shared" si="44"/>
        <v>111.42708238165481</v>
      </c>
      <c r="I391" s="9">
        <f t="shared" si="45"/>
        <v>8.8616346763955178</v>
      </c>
      <c r="J391" s="9">
        <v>1</v>
      </c>
      <c r="K391" s="3">
        <v>0</v>
      </c>
      <c r="L391" s="3">
        <v>0</v>
      </c>
      <c r="M391" s="3">
        <v>0</v>
      </c>
      <c r="N391" s="3">
        <v>0</v>
      </c>
      <c r="O391" s="3">
        <v>3.0000000000000001E-6</v>
      </c>
      <c r="P391" s="3">
        <v>5.0000000000000003E-10</v>
      </c>
      <c r="Q391" s="3"/>
      <c r="R391">
        <f>'Init cond'!E391*V391</f>
        <v>10675.8767927995</v>
      </c>
      <c r="S391">
        <f>'Init cond'!F391*V391</f>
        <v>2377.2345430862206</v>
      </c>
      <c r="T391" s="44">
        <f>'Init cond'!H391*V391</f>
        <v>45880.031343768198</v>
      </c>
      <c r="U391" s="44">
        <f>'Init cond'!I391*V391</f>
        <v>3604.4655430831017</v>
      </c>
      <c r="V391" s="25">
        <f>FORECAST(A391,INDEX(Z$3:Z$100,MATCH(A391,X$3:X$100,1)):INDEX(Z$3:Z$100,MATCH(A391,X$3:X$100,1)+1),INDEX(X$3:X$100,MATCH(A391,X$3:X$100,1)):INDEX(X$3:X$100,MATCH(A391,X$3:X$100,1)+1))/1000000</f>
        <v>412.87330959999991</v>
      </c>
    </row>
    <row r="392" spans="1:22" x14ac:dyDescent="0.35">
      <c r="A392">
        <v>390</v>
      </c>
      <c r="B392" s="15">
        <f t="shared" si="46"/>
        <v>-390</v>
      </c>
      <c r="C392" s="15">
        <v>0</v>
      </c>
      <c r="D392" s="15">
        <v>0</v>
      </c>
      <c r="E392" s="9">
        <f t="shared" si="42"/>
        <v>23.980786939972472</v>
      </c>
      <c r="F392" s="9">
        <f t="shared" si="43"/>
        <v>2.8505431639430294</v>
      </c>
      <c r="G392" s="3">
        <v>1.0000000000000001E-30</v>
      </c>
      <c r="H392" s="9">
        <f t="shared" si="44"/>
        <v>111.42708238165481</v>
      </c>
      <c r="I392" s="9">
        <f t="shared" si="45"/>
        <v>8.8616346763955178</v>
      </c>
      <c r="J392" s="9">
        <v>1</v>
      </c>
      <c r="K392" s="3">
        <v>0</v>
      </c>
      <c r="L392" s="3">
        <v>0</v>
      </c>
      <c r="M392" s="3">
        <v>0</v>
      </c>
      <c r="N392" s="3">
        <v>0</v>
      </c>
      <c r="O392" s="3">
        <v>3.0000000000000001E-6</v>
      </c>
      <c r="P392" s="3">
        <v>5.0000000000000003E-10</v>
      </c>
      <c r="Q392" s="3"/>
      <c r="R392">
        <f>'Init cond'!E392*V392</f>
        <v>10576.414451511098</v>
      </c>
      <c r="S392">
        <f>'Init cond'!F392*V392</f>
        <v>2356.832100582591</v>
      </c>
      <c r="T392" s="44">
        <f>'Init cond'!H392*V392</f>
        <v>45435.268665881413</v>
      </c>
      <c r="U392" s="44">
        <f>'Init cond'!I392*V392</f>
        <v>3569.6674170848205</v>
      </c>
      <c r="V392" s="25">
        <f>FORECAST(A392,INDEX(Z$3:Z$100,MATCH(A392,X$3:X$100,1)):INDEX(Z$3:Z$100,MATCH(A392,X$3:X$100,1)+1),INDEX(X$3:X$100,MATCH(A392,X$3:X$100,1)):INDEX(X$3:X$100,MATCH(A392,X$3:X$100,1)+1))/1000000</f>
        <v>408.869978</v>
      </c>
    </row>
    <row r="393" spans="1:22" x14ac:dyDescent="0.35">
      <c r="A393">
        <v>391</v>
      </c>
      <c r="B393" s="15">
        <f t="shared" si="46"/>
        <v>-391</v>
      </c>
      <c r="C393" s="15">
        <v>0</v>
      </c>
      <c r="D393" s="15">
        <v>0</v>
      </c>
      <c r="E393" s="9">
        <f t="shared" si="42"/>
        <v>23.980786939972472</v>
      </c>
      <c r="F393" s="9">
        <f t="shared" si="43"/>
        <v>2.8505431639430294</v>
      </c>
      <c r="G393" s="3">
        <v>1.0000000000000001E-30</v>
      </c>
      <c r="H393" s="9">
        <f t="shared" si="44"/>
        <v>111.42708238165481</v>
      </c>
      <c r="I393" s="9">
        <f t="shared" si="45"/>
        <v>8.8616346763955178</v>
      </c>
      <c r="J393" s="9">
        <v>1</v>
      </c>
      <c r="K393" s="3">
        <v>0</v>
      </c>
      <c r="L393" s="3">
        <v>0</v>
      </c>
      <c r="M393" s="3">
        <v>0</v>
      </c>
      <c r="N393" s="3">
        <v>0</v>
      </c>
      <c r="O393" s="3">
        <v>3.0000000000000001E-6</v>
      </c>
      <c r="P393" s="3">
        <v>5.0000000000000003E-10</v>
      </c>
      <c r="Q393" s="3"/>
      <c r="R393">
        <f>'Init cond'!E393*V393</f>
        <v>10467.901528407318</v>
      </c>
      <c r="S393">
        <f>'Init cond'!F393*V393</f>
        <v>2334.0245125492288</v>
      </c>
      <c r="T393" s="44">
        <f>'Init cond'!H393*V393</f>
        <v>44955.942536649738</v>
      </c>
      <c r="U393" s="44">
        <f>'Init cond'!I393*V393</f>
        <v>3532.1508557411225</v>
      </c>
      <c r="V393" s="25">
        <f>FORECAST(A393,INDEX(Z$3:Z$100,MATCH(A393,X$3:X$100,1)):INDEX(Z$3:Z$100,MATCH(A393,X$3:X$100,1)+1),INDEX(X$3:X$100,MATCH(A393,X$3:X$100,1)):INDEX(X$3:X$100,MATCH(A393,X$3:X$100,1)+1))/1000000</f>
        <v>404.55563020000005</v>
      </c>
    </row>
    <row r="394" spans="1:22" x14ac:dyDescent="0.35">
      <c r="A394">
        <v>392</v>
      </c>
      <c r="B394" s="15">
        <f t="shared" si="46"/>
        <v>-392</v>
      </c>
      <c r="C394" s="15">
        <v>0</v>
      </c>
      <c r="D394" s="15">
        <v>0</v>
      </c>
      <c r="E394" s="9">
        <f t="shared" si="42"/>
        <v>23.980786939972472</v>
      </c>
      <c r="F394" s="9">
        <f t="shared" si="43"/>
        <v>2.8505431639430294</v>
      </c>
      <c r="G394" s="3">
        <v>1.0000000000000001E-30</v>
      </c>
      <c r="H394" s="9">
        <f t="shared" si="44"/>
        <v>111.42708238165481</v>
      </c>
      <c r="I394" s="9">
        <f t="shared" si="45"/>
        <v>8.8616346763955178</v>
      </c>
      <c r="J394" s="9">
        <v>1</v>
      </c>
      <c r="K394" s="3">
        <v>0</v>
      </c>
      <c r="L394" s="3">
        <v>0</v>
      </c>
      <c r="M394" s="3">
        <v>0</v>
      </c>
      <c r="N394" s="3">
        <v>0</v>
      </c>
      <c r="O394" s="3">
        <v>3.0000000000000001E-6</v>
      </c>
      <c r="P394" s="3">
        <v>5.0000000000000003E-10</v>
      </c>
      <c r="Q394" s="3"/>
      <c r="R394">
        <f>'Init cond'!E394*V394</f>
        <v>10358.402828026054</v>
      </c>
      <c r="S394">
        <f>'Init cond'!F394*V394</f>
        <v>2311.3940348908063</v>
      </c>
      <c r="T394" s="44">
        <f>'Init cond'!H394*V394</f>
        <v>44476.614243210483</v>
      </c>
      <c r="U394" s="44">
        <f>'Init cond'!I394*V394</f>
        <v>3494.6310919095804</v>
      </c>
      <c r="V394" s="25">
        <f>FORECAST(A394,INDEX(Z$3:Z$100,MATCH(A394,X$3:X$100,1)):INDEX(Z$3:Z$100,MATCH(A394,X$3:X$100,1)+1),INDEX(X$3:X$100,MATCH(A394,X$3:X$100,1)):INDEX(X$3:X$100,MATCH(A394,X$3:X$100,1)+1))/1000000</f>
        <v>400.2412824000001</v>
      </c>
    </row>
    <row r="395" spans="1:22" x14ac:dyDescent="0.35">
      <c r="A395">
        <v>393</v>
      </c>
      <c r="B395" s="15">
        <f t="shared" si="46"/>
        <v>-393</v>
      </c>
      <c r="C395" s="15">
        <v>0</v>
      </c>
      <c r="D395" s="15">
        <v>0</v>
      </c>
      <c r="E395" s="9">
        <f t="shared" si="42"/>
        <v>23.980786939972472</v>
      </c>
      <c r="F395" s="9">
        <f t="shared" si="43"/>
        <v>2.8505431639430294</v>
      </c>
      <c r="G395" s="3">
        <v>1.0000000000000001E-30</v>
      </c>
      <c r="H395" s="9">
        <f t="shared" si="44"/>
        <v>111.42708238165481</v>
      </c>
      <c r="I395" s="9">
        <f t="shared" si="45"/>
        <v>8.8616346763955178</v>
      </c>
      <c r="J395" s="9">
        <v>1</v>
      </c>
      <c r="K395" s="3">
        <v>0</v>
      </c>
      <c r="L395" s="3">
        <v>0</v>
      </c>
      <c r="M395" s="3">
        <v>0</v>
      </c>
      <c r="N395" s="3">
        <v>0</v>
      </c>
      <c r="O395" s="3">
        <v>3.0000000000000001E-6</v>
      </c>
      <c r="P395" s="3">
        <v>5.0000000000000003E-10</v>
      </c>
      <c r="Q395" s="3"/>
      <c r="R395">
        <f>'Init cond'!E395*V395</f>
        <v>10247.957268196631</v>
      </c>
      <c r="S395">
        <f>'Init cond'!F395*V395</f>
        <v>2288.215483429612</v>
      </c>
      <c r="T395" s="44">
        <f>'Init cond'!H395*V395</f>
        <v>43997.283785563654</v>
      </c>
      <c r="U395" s="44">
        <f>'Init cond'!I395*V395</f>
        <v>3457.1081255901945</v>
      </c>
      <c r="V395" s="25">
        <f>FORECAST(A395,INDEX(Z$3:Z$100,MATCH(A395,X$3:X$100,1)):INDEX(Z$3:Z$100,MATCH(A395,X$3:X$100,1)+1),INDEX(X$3:X$100,MATCH(A395,X$3:X$100,1)):INDEX(X$3:X$100,MATCH(A395,X$3:X$100,1)+1))/1000000</f>
        <v>395.92693460000015</v>
      </c>
    </row>
    <row r="396" spans="1:22" x14ac:dyDescent="0.35">
      <c r="A396">
        <v>394</v>
      </c>
      <c r="B396" s="15">
        <f t="shared" si="46"/>
        <v>-394</v>
      </c>
      <c r="C396" s="15">
        <v>0</v>
      </c>
      <c r="D396" s="15">
        <v>0</v>
      </c>
      <c r="E396" s="9">
        <f t="shared" si="42"/>
        <v>23.980786939972472</v>
      </c>
      <c r="F396" s="9">
        <f t="shared" si="43"/>
        <v>2.8505431639430294</v>
      </c>
      <c r="G396" s="3">
        <v>1.0000000000000001E-30</v>
      </c>
      <c r="H396" s="9">
        <f t="shared" si="44"/>
        <v>111.42708238165481</v>
      </c>
      <c r="I396" s="9">
        <f t="shared" si="45"/>
        <v>8.8616346763955178</v>
      </c>
      <c r="J396" s="9">
        <v>1</v>
      </c>
      <c r="K396" s="3">
        <v>0</v>
      </c>
      <c r="L396" s="3">
        <v>0</v>
      </c>
      <c r="M396" s="3">
        <v>0</v>
      </c>
      <c r="N396" s="3">
        <v>0</v>
      </c>
      <c r="O396" s="3">
        <v>3.0000000000000001E-6</v>
      </c>
      <c r="P396" s="3">
        <v>5.0000000000000003E-10</v>
      </c>
      <c r="Q396" s="3"/>
      <c r="R396">
        <f>'Init cond'!E396*V396</f>
        <v>10138.978188032197</v>
      </c>
      <c r="S396">
        <f>'Init cond'!F396*V396</f>
        <v>2264.3970234193239</v>
      </c>
      <c r="T396" s="44">
        <f>'Init cond'!H396*V396</f>
        <v>43517.951163709258</v>
      </c>
      <c r="U396" s="44">
        <f>'Init cond'!I396*V396</f>
        <v>3419.581956782964</v>
      </c>
      <c r="V396" s="25">
        <f>FORECAST(A396,INDEX(Z$3:Z$100,MATCH(A396,X$3:X$100,1)):INDEX(Z$3:Z$100,MATCH(A396,X$3:X$100,1)+1),INDEX(X$3:X$100,MATCH(A396,X$3:X$100,1)):INDEX(X$3:X$100,MATCH(A396,X$3:X$100,1)+1))/1000000</f>
        <v>391.6125868000002</v>
      </c>
    </row>
    <row r="397" spans="1:22" x14ac:dyDescent="0.35">
      <c r="A397">
        <v>395</v>
      </c>
      <c r="B397" s="15">
        <f t="shared" si="46"/>
        <v>-395</v>
      </c>
      <c r="C397" s="15">
        <v>0</v>
      </c>
      <c r="D397" s="15">
        <v>0</v>
      </c>
      <c r="E397" s="9">
        <f t="shared" si="42"/>
        <v>23.980786939972472</v>
      </c>
      <c r="F397" s="9">
        <f t="shared" si="43"/>
        <v>2.8505431639430294</v>
      </c>
      <c r="G397" s="3">
        <v>1.0000000000000001E-30</v>
      </c>
      <c r="H397" s="9">
        <f t="shared" si="44"/>
        <v>111.42708238165481</v>
      </c>
      <c r="I397" s="9">
        <f t="shared" si="45"/>
        <v>8.8616346763955178</v>
      </c>
      <c r="J397" s="9">
        <v>1</v>
      </c>
      <c r="K397" s="3">
        <v>0</v>
      </c>
      <c r="L397" s="3">
        <v>0</v>
      </c>
      <c r="M397" s="3">
        <v>0</v>
      </c>
      <c r="N397" s="3">
        <v>0</v>
      </c>
      <c r="O397" s="3">
        <v>3.0000000000000001E-6</v>
      </c>
      <c r="P397" s="3">
        <v>5.0000000000000003E-10</v>
      </c>
      <c r="Q397" s="3"/>
      <c r="R397">
        <f>'Init cond'!E397*V397</f>
        <v>10029.193360215479</v>
      </c>
      <c r="S397">
        <f>'Init cond'!F397*V397</f>
        <v>2241.3905611556738</v>
      </c>
      <c r="T397" s="44">
        <f>'Init cond'!H397*V397</f>
        <v>43038.616377647253</v>
      </c>
      <c r="U397" s="44">
        <f>'Init cond'!I397*V397</f>
        <v>3382.0525854878879</v>
      </c>
      <c r="V397" s="25">
        <f>FORECAST(A397,INDEX(Z$3:Z$100,MATCH(A397,X$3:X$100,1)):INDEX(Z$3:Z$100,MATCH(A397,X$3:X$100,1)+1),INDEX(X$3:X$100,MATCH(A397,X$3:X$100,1)):INDEX(X$3:X$100,MATCH(A397,X$3:X$100,1)+1))/1000000</f>
        <v>387.29823900000002</v>
      </c>
    </row>
    <row r="398" spans="1:22" x14ac:dyDescent="0.35">
      <c r="A398">
        <v>396</v>
      </c>
      <c r="B398" s="15">
        <f t="shared" si="46"/>
        <v>-396</v>
      </c>
      <c r="C398" s="15">
        <v>0</v>
      </c>
      <c r="D398" s="15">
        <v>0</v>
      </c>
      <c r="E398" s="9">
        <f t="shared" si="42"/>
        <v>23.980786939972472</v>
      </c>
      <c r="F398" s="9">
        <f t="shared" si="43"/>
        <v>2.8505431639430294</v>
      </c>
      <c r="G398" s="3">
        <v>1.0000000000000001E-30</v>
      </c>
      <c r="H398" s="9">
        <f t="shared" si="44"/>
        <v>111.42708238165481</v>
      </c>
      <c r="I398" s="9">
        <f t="shared" si="45"/>
        <v>8.8616346763955178</v>
      </c>
      <c r="J398" s="9">
        <v>1</v>
      </c>
      <c r="K398" s="3">
        <v>0</v>
      </c>
      <c r="L398" s="3">
        <v>0</v>
      </c>
      <c r="M398" s="3">
        <v>0</v>
      </c>
      <c r="N398" s="3">
        <v>0</v>
      </c>
      <c r="O398" s="3">
        <v>3.0000000000000001E-6</v>
      </c>
      <c r="P398" s="3">
        <v>5.0000000000000003E-10</v>
      </c>
      <c r="Q398" s="3"/>
      <c r="R398">
        <f>'Init cond'!E398*V398</f>
        <v>9916.0890818793196</v>
      </c>
      <c r="S398">
        <f>'Init cond'!F398*V398</f>
        <v>2216.6016608026134</v>
      </c>
      <c r="T398" s="44">
        <f>'Init cond'!H398*V398</f>
        <v>42544.341203177355</v>
      </c>
      <c r="U398" s="44">
        <f>'Init cond'!I398*V398</f>
        <v>3343.3460916938784</v>
      </c>
      <c r="V398" s="25">
        <f>FORECAST(A398,INDEX(Z$3:Z$100,MATCH(A398,X$3:X$100,1)):INDEX(Z$3:Z$100,MATCH(A398,X$3:X$100,1)+1),INDEX(X$3:X$100,MATCH(A398,X$3:X$100,1)):INDEX(X$3:X$100,MATCH(A398,X$3:X$100,1)+1))/1000000</f>
        <v>382.84946460000015</v>
      </c>
    </row>
    <row r="399" spans="1:22" x14ac:dyDescent="0.35">
      <c r="A399">
        <v>397</v>
      </c>
      <c r="B399" s="15">
        <f t="shared" si="46"/>
        <v>-397</v>
      </c>
      <c r="C399" s="15">
        <v>0</v>
      </c>
      <c r="D399" s="15">
        <v>0</v>
      </c>
      <c r="E399" s="9">
        <f t="shared" si="42"/>
        <v>23.980786939972472</v>
      </c>
      <c r="F399" s="9">
        <f t="shared" si="43"/>
        <v>2.8505431639430294</v>
      </c>
      <c r="G399" s="3">
        <v>1.0000000000000001E-30</v>
      </c>
      <c r="H399" s="9">
        <f t="shared" si="44"/>
        <v>111.42708238165481</v>
      </c>
      <c r="I399" s="9">
        <f t="shared" si="45"/>
        <v>8.8616346763955178</v>
      </c>
      <c r="J399" s="9">
        <v>1</v>
      </c>
      <c r="K399" s="3">
        <v>0</v>
      </c>
      <c r="L399" s="3">
        <v>0</v>
      </c>
      <c r="M399" s="3">
        <v>0</v>
      </c>
      <c r="N399" s="3">
        <v>0</v>
      </c>
      <c r="O399" s="3">
        <v>3.0000000000000001E-6</v>
      </c>
      <c r="P399" s="3">
        <v>5.0000000000000003E-10</v>
      </c>
      <c r="Q399" s="3"/>
      <c r="R399">
        <f>'Init cond'!E399*V399</f>
        <v>9803.8794032819624</v>
      </c>
      <c r="S399">
        <f>'Init cond'!F399*V399</f>
        <v>2191.7531289870781</v>
      </c>
      <c r="T399" s="44">
        <f>'Init cond'!H399*V399</f>
        <v>42050.063797067392</v>
      </c>
      <c r="U399" s="44">
        <f>'Init cond'!I399*V399</f>
        <v>3304.6362956287944</v>
      </c>
      <c r="V399" s="25">
        <f>FORECAST(A399,INDEX(Z$3:Z$100,MATCH(A399,X$3:X$100,1)):INDEX(Z$3:Z$100,MATCH(A399,X$3:X$100,1)+1),INDEX(X$3:X$100,MATCH(A399,X$3:X$100,1)):INDEX(X$3:X$100,MATCH(A399,X$3:X$100,1)+1))/1000000</f>
        <v>378.40069020000004</v>
      </c>
    </row>
    <row r="400" spans="1:22" x14ac:dyDescent="0.35">
      <c r="A400">
        <v>398</v>
      </c>
      <c r="B400" s="15">
        <f t="shared" si="46"/>
        <v>-398</v>
      </c>
      <c r="C400" s="15">
        <v>0</v>
      </c>
      <c r="D400" s="15">
        <v>0</v>
      </c>
      <c r="E400" s="9">
        <f t="shared" si="42"/>
        <v>23.980786939972472</v>
      </c>
      <c r="F400" s="9">
        <f t="shared" si="43"/>
        <v>2.8505431639430294</v>
      </c>
      <c r="G400" s="3">
        <v>1.0000000000000001E-30</v>
      </c>
      <c r="H400" s="9">
        <f t="shared" si="44"/>
        <v>111.42708238165481</v>
      </c>
      <c r="I400" s="9">
        <f t="shared" si="45"/>
        <v>8.8616346763955178</v>
      </c>
      <c r="J400" s="9">
        <v>1</v>
      </c>
      <c r="K400" s="3">
        <v>0</v>
      </c>
      <c r="L400" s="3">
        <v>0</v>
      </c>
      <c r="M400" s="3">
        <v>0</v>
      </c>
      <c r="N400" s="3">
        <v>0</v>
      </c>
      <c r="O400" s="3">
        <v>3.0000000000000001E-6</v>
      </c>
      <c r="P400" s="3">
        <v>5.0000000000000003E-10</v>
      </c>
      <c r="Q400" s="3"/>
      <c r="R400">
        <f>'Init cond'!E400*V400</f>
        <v>9690.7956083763365</v>
      </c>
      <c r="S400">
        <f>'Init cond'!F400*V400</f>
        <v>2167.1419090825111</v>
      </c>
      <c r="T400" s="44">
        <f>'Init cond'!H400*V400</f>
        <v>41555.784159317431</v>
      </c>
      <c r="U400" s="44">
        <f>'Init cond'!I400*V400</f>
        <v>3265.9231972926405</v>
      </c>
      <c r="V400" s="25">
        <f>FORECAST(A400,INDEX(Z$3:Z$100,MATCH(A400,X$3:X$100,1)):INDEX(Z$3:Z$100,MATCH(A400,X$3:X$100,1)+1),INDEX(X$3:X$100,MATCH(A400,X$3:X$100,1)):INDEX(X$3:X$100,MATCH(A400,X$3:X$100,1)+1))/1000000</f>
        <v>373.95191580000017</v>
      </c>
    </row>
    <row r="401" spans="1:22" x14ac:dyDescent="0.35">
      <c r="A401">
        <v>399</v>
      </c>
      <c r="B401" s="15">
        <f t="shared" si="46"/>
        <v>-399</v>
      </c>
      <c r="C401" s="15">
        <v>0</v>
      </c>
      <c r="D401" s="15">
        <v>0</v>
      </c>
      <c r="E401" s="9">
        <f t="shared" si="42"/>
        <v>23.980786939972472</v>
      </c>
      <c r="F401" s="9">
        <f t="shared" si="43"/>
        <v>2.8505431639430294</v>
      </c>
      <c r="G401" s="3">
        <v>1.0000000000000001E-30</v>
      </c>
      <c r="H401" s="9">
        <f t="shared" si="44"/>
        <v>111.42708238165481</v>
      </c>
      <c r="I401" s="9">
        <f t="shared" si="45"/>
        <v>8.8616346763955178</v>
      </c>
      <c r="J401" s="9">
        <v>1</v>
      </c>
      <c r="K401" s="3">
        <v>0</v>
      </c>
      <c r="L401" s="3">
        <v>0</v>
      </c>
      <c r="M401" s="3">
        <v>0</v>
      </c>
      <c r="N401" s="3">
        <v>0</v>
      </c>
      <c r="O401" s="3">
        <v>3.0000000000000001E-6</v>
      </c>
      <c r="P401" s="3">
        <v>5.0000000000000003E-10</v>
      </c>
      <c r="Q401" s="3"/>
      <c r="R401">
        <f>'Init cond'!E401*V401</f>
        <v>9577.8725639232762</v>
      </c>
      <c r="S401">
        <f>'Init cond'!F401*V401</f>
        <v>2142.5543629238291</v>
      </c>
      <c r="T401" s="44">
        <f>'Init cond'!H401*V401</f>
        <v>41061.502289927419</v>
      </c>
      <c r="U401" s="44">
        <f>'Init cond'!I401*V401</f>
        <v>3227.206796685412</v>
      </c>
      <c r="V401" s="25">
        <f>FORECAST(A401,INDEX(Z$3:Z$100,MATCH(A401,X$3:X$100,1)):INDEX(Z$3:Z$100,MATCH(A401,X$3:X$100,1)+1),INDEX(X$3:X$100,MATCH(A401,X$3:X$100,1)):INDEX(X$3:X$100,MATCH(A401,X$3:X$100,1)+1))/1000000</f>
        <v>369.50314140000012</v>
      </c>
    </row>
    <row r="402" spans="1:22" x14ac:dyDescent="0.35">
      <c r="A402">
        <v>400</v>
      </c>
      <c r="B402" s="15">
        <f t="shared" si="46"/>
        <v>-400</v>
      </c>
      <c r="C402" s="15">
        <v>0</v>
      </c>
      <c r="D402" s="15">
        <v>0</v>
      </c>
      <c r="E402" s="9">
        <f t="shared" si="42"/>
        <v>23.980786939972472</v>
      </c>
      <c r="F402" s="9">
        <f t="shared" si="43"/>
        <v>2.8505431639430294</v>
      </c>
      <c r="G402" s="3">
        <v>1.0000000000000001E-30</v>
      </c>
      <c r="H402" s="9">
        <f t="shared" si="44"/>
        <v>111.42708238165481</v>
      </c>
      <c r="I402" s="9">
        <f t="shared" si="45"/>
        <v>8.8616346763955178</v>
      </c>
      <c r="J402" s="9">
        <v>1</v>
      </c>
      <c r="K402" s="3">
        <v>0</v>
      </c>
      <c r="L402" s="3">
        <v>0</v>
      </c>
      <c r="M402" s="3">
        <v>0</v>
      </c>
      <c r="N402" s="3">
        <v>0</v>
      </c>
      <c r="O402" s="3">
        <v>3.0000000000000001E-6</v>
      </c>
      <c r="P402" s="3">
        <v>5.0000000000000003E-10</v>
      </c>
      <c r="Q402" s="3"/>
      <c r="R402">
        <f>'Init cond'!E402*V402</f>
        <v>9464.0828816356952</v>
      </c>
      <c r="S402">
        <f>'Init cond'!F402*V402</f>
        <v>2118.0618416304342</v>
      </c>
      <c r="T402" s="44">
        <f>'Init cond'!H402*V402</f>
        <v>40567.218188897365</v>
      </c>
      <c r="U402" s="44">
        <f>'Init cond'!I402*V402</f>
        <v>3188.4870938071103</v>
      </c>
      <c r="V402" s="25">
        <f>FORECAST(A402,INDEX(Z$3:Z$100,MATCH(A402,X$3:X$100,1)):INDEX(Z$3:Z$100,MATCH(A402,X$3:X$100,1)+1),INDEX(X$3:X$100,MATCH(A402,X$3:X$100,1)):INDEX(X$3:X$100,MATCH(A402,X$3:X$100,1)+1))/1000000</f>
        <v>365.05436700000001</v>
      </c>
    </row>
    <row r="403" spans="1:22" x14ac:dyDescent="0.35">
      <c r="A403">
        <v>401</v>
      </c>
      <c r="B403" s="15">
        <f t="shared" si="46"/>
        <v>-401</v>
      </c>
      <c r="C403" s="15">
        <v>0</v>
      </c>
      <c r="D403" s="15">
        <v>0</v>
      </c>
      <c r="E403" s="9">
        <f t="shared" si="42"/>
        <v>23.980786939972472</v>
      </c>
      <c r="F403" s="9">
        <f t="shared" si="43"/>
        <v>2.8505431639430294</v>
      </c>
      <c r="G403" s="3">
        <v>1.0000000000000001E-30</v>
      </c>
      <c r="H403" s="9">
        <f t="shared" si="44"/>
        <v>111.42708238165481</v>
      </c>
      <c r="I403" s="9">
        <f t="shared" si="45"/>
        <v>8.8616346763955178</v>
      </c>
      <c r="J403" s="9">
        <v>1</v>
      </c>
      <c r="K403" s="3">
        <v>0</v>
      </c>
      <c r="L403" s="3">
        <v>0</v>
      </c>
      <c r="M403" s="3">
        <v>0</v>
      </c>
      <c r="N403" s="3">
        <v>0</v>
      </c>
      <c r="O403" s="3">
        <v>3.0000000000000001E-6</v>
      </c>
      <c r="P403" s="3">
        <v>5.0000000000000003E-10</v>
      </c>
      <c r="Q403" s="3"/>
      <c r="R403">
        <f>'Init cond'!E403*V403</f>
        <v>9303.8313491872777</v>
      </c>
      <c r="S403">
        <f>'Init cond'!F403*V403</f>
        <v>2083.145107730878</v>
      </c>
      <c r="T403" s="44">
        <f>'Init cond'!H403*V403</f>
        <v>39876.29694034667</v>
      </c>
      <c r="U403" s="44">
        <f>'Init cond'!I403*V403</f>
        <v>3134.3084289910289</v>
      </c>
      <c r="V403" s="25">
        <f>FORECAST(A403,INDEX(Z$3:Z$100,MATCH(A403,X$3:X$100,1)):INDEX(Z$3:Z$100,MATCH(A403,X$3:X$100,1)+1),INDEX(X$3:X$100,MATCH(A403,X$3:X$100,1)):INDEX(X$3:X$100,MATCH(A403,X$3:X$100,1)+1))/1000000</f>
        <v>358.83612759999988</v>
      </c>
    </row>
    <row r="404" spans="1:22" x14ac:dyDescent="0.35">
      <c r="A404">
        <v>402</v>
      </c>
      <c r="B404" s="15">
        <f t="shared" si="46"/>
        <v>-402</v>
      </c>
      <c r="C404" s="15">
        <v>0</v>
      </c>
      <c r="D404" s="15">
        <v>0</v>
      </c>
      <c r="E404" s="9">
        <f t="shared" si="42"/>
        <v>23.980786939972472</v>
      </c>
      <c r="F404" s="9">
        <f t="shared" si="43"/>
        <v>2.8505431639430294</v>
      </c>
      <c r="G404" s="3">
        <v>1.0000000000000001E-30</v>
      </c>
      <c r="H404" s="9">
        <f t="shared" si="44"/>
        <v>111.42708238165481</v>
      </c>
      <c r="I404" s="9">
        <f t="shared" si="45"/>
        <v>8.8616346763955178</v>
      </c>
      <c r="J404" s="9">
        <v>1</v>
      </c>
      <c r="K404" s="3">
        <v>0</v>
      </c>
      <c r="L404" s="3">
        <v>0</v>
      </c>
      <c r="M404" s="3">
        <v>0</v>
      </c>
      <c r="N404" s="3">
        <v>0</v>
      </c>
      <c r="O404" s="3">
        <v>3.0000000000000001E-6</v>
      </c>
      <c r="P404" s="3">
        <v>5.0000000000000003E-10</v>
      </c>
      <c r="Q404" s="3"/>
      <c r="R404">
        <f>'Init cond'!E404*V404</f>
        <v>9144.0861035770249</v>
      </c>
      <c r="S404">
        <f>'Init cond'!F404*V404</f>
        <v>2047.1335931871374</v>
      </c>
      <c r="T404" s="44">
        <f>'Init cond'!H404*V404</f>
        <v>39185.372572538698</v>
      </c>
      <c r="U404" s="44">
        <f>'Init cond'!I404*V404</f>
        <v>3080.1251484515492</v>
      </c>
      <c r="V404" s="25">
        <f>FORECAST(A404,INDEX(Z$3:Z$100,MATCH(A404,X$3:X$100,1)):INDEX(Z$3:Z$100,MATCH(A404,X$3:X$100,1)+1),INDEX(X$3:X$100,MATCH(A404,X$3:X$100,1)):INDEX(X$3:X$100,MATCH(A404,X$3:X$100,1)+1))/1000000</f>
        <v>352.61788819999981</v>
      </c>
    </row>
    <row r="405" spans="1:22" x14ac:dyDescent="0.35">
      <c r="A405">
        <v>403</v>
      </c>
      <c r="B405" s="15">
        <f t="shared" si="46"/>
        <v>-403</v>
      </c>
      <c r="C405" s="15">
        <v>0</v>
      </c>
      <c r="D405" s="15">
        <v>0</v>
      </c>
      <c r="E405" s="9">
        <f t="shared" si="42"/>
        <v>23.980786939972472</v>
      </c>
      <c r="F405" s="9">
        <f t="shared" si="43"/>
        <v>2.8505431639430294</v>
      </c>
      <c r="G405" s="3">
        <v>1.0000000000000001E-30</v>
      </c>
      <c r="H405" s="9">
        <f t="shared" si="44"/>
        <v>111.42708238165481</v>
      </c>
      <c r="I405" s="9">
        <f t="shared" si="45"/>
        <v>8.8616346763955178</v>
      </c>
      <c r="J405" s="9">
        <v>1</v>
      </c>
      <c r="K405" s="3">
        <v>0</v>
      </c>
      <c r="L405" s="3">
        <v>0</v>
      </c>
      <c r="M405" s="3">
        <v>0</v>
      </c>
      <c r="N405" s="3">
        <v>0</v>
      </c>
      <c r="O405" s="3">
        <v>3.0000000000000001E-6</v>
      </c>
      <c r="P405" s="3">
        <v>5.0000000000000003E-10</v>
      </c>
      <c r="Q405" s="3"/>
      <c r="R405">
        <f>'Init cond'!E405*V405</f>
        <v>8984.4962494620249</v>
      </c>
      <c r="S405">
        <f>'Init cond'!F405*V405</f>
        <v>2012.0031371494681</v>
      </c>
      <c r="T405" s="44">
        <f>'Init cond'!H405*V405</f>
        <v>38494.445085473439</v>
      </c>
      <c r="U405" s="44">
        <f>'Init cond'!I405*V405</f>
        <v>3025.9372521886712</v>
      </c>
      <c r="V405" s="25">
        <f>FORECAST(A405,INDEX(Z$3:Z$100,MATCH(A405,X$3:X$100,1)):INDEX(Z$3:Z$100,MATCH(A405,X$3:X$100,1)+1),INDEX(X$3:X$100,MATCH(A405,X$3:X$100,1)):INDEX(X$3:X$100,MATCH(A405,X$3:X$100,1)+1))/1000000</f>
        <v>346.39964879999974</v>
      </c>
    </row>
    <row r="406" spans="1:22" x14ac:dyDescent="0.35">
      <c r="A406">
        <v>404</v>
      </c>
      <c r="B406" s="15">
        <f t="shared" si="46"/>
        <v>-404</v>
      </c>
      <c r="C406" s="15">
        <v>0</v>
      </c>
      <c r="D406" s="15">
        <v>0</v>
      </c>
      <c r="E406" s="9">
        <f t="shared" si="42"/>
        <v>23.980786939972472</v>
      </c>
      <c r="F406" s="9">
        <f t="shared" si="43"/>
        <v>2.8505431639430294</v>
      </c>
      <c r="G406" s="3">
        <v>1.0000000000000001E-30</v>
      </c>
      <c r="H406" s="9">
        <f t="shared" si="44"/>
        <v>111.42708238165481</v>
      </c>
      <c r="I406" s="9">
        <f t="shared" si="45"/>
        <v>8.8616346763955178</v>
      </c>
      <c r="J406" s="9">
        <v>1</v>
      </c>
      <c r="K406" s="3">
        <v>0</v>
      </c>
      <c r="L406" s="3">
        <v>0</v>
      </c>
      <c r="M406" s="3">
        <v>0</v>
      </c>
      <c r="N406" s="3">
        <v>0</v>
      </c>
      <c r="O406" s="3">
        <v>3.0000000000000001E-6</v>
      </c>
      <c r="P406" s="3">
        <v>5.0000000000000003E-10</v>
      </c>
      <c r="Q406" s="3"/>
      <c r="R406">
        <f>'Init cond'!E406*V406</f>
        <v>8823.3827320106084</v>
      </c>
      <c r="S406">
        <f>'Init cond'!F406*V406</f>
        <v>1976.4295638961187</v>
      </c>
      <c r="T406" s="44">
        <f>'Init cond'!H406*V406</f>
        <v>37803.514479150886</v>
      </c>
      <c r="U406" s="44">
        <f>'Init cond'!I406*V406</f>
        <v>2971.744740202394</v>
      </c>
      <c r="V406" s="25">
        <f>FORECAST(A406,INDEX(Z$3:Z$100,MATCH(A406,X$3:X$100,1)):INDEX(Z$3:Z$100,MATCH(A406,X$3:X$100,1)+1),INDEX(X$3:X$100,MATCH(A406,X$3:X$100,1)):INDEX(X$3:X$100,MATCH(A406,X$3:X$100,1)+1))/1000000</f>
        <v>340.18140939999961</v>
      </c>
    </row>
    <row r="407" spans="1:22" x14ac:dyDescent="0.35">
      <c r="A407">
        <v>405</v>
      </c>
      <c r="B407" s="15">
        <f t="shared" si="46"/>
        <v>-405</v>
      </c>
      <c r="C407" s="15">
        <v>0</v>
      </c>
      <c r="D407" s="15">
        <v>0</v>
      </c>
      <c r="E407" s="9">
        <f t="shared" si="42"/>
        <v>23.980786939972472</v>
      </c>
      <c r="F407" s="9">
        <f t="shared" si="43"/>
        <v>2.8505431639430294</v>
      </c>
      <c r="G407" s="3">
        <v>1.0000000000000001E-30</v>
      </c>
      <c r="H407" s="9">
        <f t="shared" si="44"/>
        <v>111.42708238165481</v>
      </c>
      <c r="I407" s="9">
        <f t="shared" si="45"/>
        <v>8.8616346763955178</v>
      </c>
      <c r="J407" s="9">
        <v>1</v>
      </c>
      <c r="K407" s="3">
        <v>0</v>
      </c>
      <c r="L407" s="3">
        <v>0</v>
      </c>
      <c r="M407" s="3">
        <v>0</v>
      </c>
      <c r="N407" s="3">
        <v>0</v>
      </c>
      <c r="O407" s="3">
        <v>3.0000000000000001E-6</v>
      </c>
      <c r="P407" s="3">
        <v>5.0000000000000003E-10</v>
      </c>
      <c r="Q407" s="3"/>
      <c r="R407">
        <f>'Init cond'!E407*V407</f>
        <v>8662.4512494876781</v>
      </c>
      <c r="S407">
        <f>'Init cond'!F407*V407</f>
        <v>1940.3968181778523</v>
      </c>
      <c r="T407" s="44">
        <f>'Init cond'!H407*V407</f>
        <v>37112.580753571106</v>
      </c>
      <c r="U407" s="44">
        <f>'Init cond'!I407*V407</f>
        <v>2917.5476124927231</v>
      </c>
      <c r="V407" s="25">
        <f>FORECAST(A407,INDEX(Z$3:Z$100,MATCH(A407,X$3:X$100,1)):INDEX(Z$3:Z$100,MATCH(A407,X$3:X$100,1)+1),INDEX(X$3:X$100,MATCH(A407,X$3:X$100,1)):INDEX(X$3:X$100,MATCH(A407,X$3:X$100,1)+1))/1000000</f>
        <v>333.96316999999999</v>
      </c>
    </row>
    <row r="408" spans="1:22" x14ac:dyDescent="0.35">
      <c r="A408">
        <v>406</v>
      </c>
      <c r="B408" s="15">
        <f t="shared" si="46"/>
        <v>-406</v>
      </c>
      <c r="C408" s="15">
        <v>0</v>
      </c>
      <c r="D408" s="15">
        <v>0</v>
      </c>
      <c r="E408" s="9">
        <f t="shared" si="42"/>
        <v>23.980786939972472</v>
      </c>
      <c r="F408" s="9">
        <f t="shared" si="43"/>
        <v>2.8505431639430294</v>
      </c>
      <c r="G408" s="3">
        <v>1.0000000000000001E-30</v>
      </c>
      <c r="H408" s="9">
        <f t="shared" si="44"/>
        <v>111.42708238165481</v>
      </c>
      <c r="I408" s="9">
        <f t="shared" si="45"/>
        <v>8.8616346763955178</v>
      </c>
      <c r="J408" s="9">
        <v>1</v>
      </c>
      <c r="K408" s="3">
        <v>0</v>
      </c>
      <c r="L408" s="3">
        <v>0</v>
      </c>
      <c r="M408" s="3">
        <v>0</v>
      </c>
      <c r="N408" s="3">
        <v>0</v>
      </c>
      <c r="O408" s="3">
        <v>3.0000000000000001E-6</v>
      </c>
      <c r="P408" s="3">
        <v>5.0000000000000003E-10</v>
      </c>
      <c r="Q408" s="3"/>
      <c r="R408">
        <f>'Init cond'!E408*V408</f>
        <v>8561.520342998756</v>
      </c>
      <c r="S408">
        <f>'Init cond'!F408*V408</f>
        <v>1918.4304149872387</v>
      </c>
      <c r="T408" s="44">
        <f>'Init cond'!H408*V408</f>
        <v>36674.713050391591</v>
      </c>
      <c r="U408" s="44">
        <f>'Init cond'!I408*V408</f>
        <v>2883.241304948473</v>
      </c>
      <c r="V408" s="25">
        <f>FORECAST(A408,INDEX(Z$3:Z$100,MATCH(A408,X$3:X$100,1)):INDEX(Z$3:Z$100,MATCH(A408,X$3:X$100,1)+1),INDEX(X$3:X$100,MATCH(A408,X$3:X$100,1)):INDEX(X$3:X$100,MATCH(A408,X$3:X$100,1)+1))/1000000</f>
        <v>330.02220639999985</v>
      </c>
    </row>
    <row r="409" spans="1:22" x14ac:dyDescent="0.35">
      <c r="A409">
        <v>407</v>
      </c>
      <c r="B409" s="15">
        <f t="shared" si="46"/>
        <v>-407</v>
      </c>
      <c r="C409" s="15">
        <v>0</v>
      </c>
      <c r="D409" s="15">
        <v>0</v>
      </c>
      <c r="E409" s="9">
        <f t="shared" si="42"/>
        <v>23.980786939972472</v>
      </c>
      <c r="F409" s="9">
        <f t="shared" si="43"/>
        <v>2.8505431639430294</v>
      </c>
      <c r="G409" s="3">
        <v>1.0000000000000001E-30</v>
      </c>
      <c r="H409" s="9">
        <f t="shared" si="44"/>
        <v>111.42708238165481</v>
      </c>
      <c r="I409" s="9">
        <f t="shared" si="45"/>
        <v>8.8616346763955178</v>
      </c>
      <c r="J409" s="9">
        <v>1</v>
      </c>
      <c r="K409" s="3">
        <v>0</v>
      </c>
      <c r="L409" s="3">
        <v>0</v>
      </c>
      <c r="M409" s="3">
        <v>0</v>
      </c>
      <c r="N409" s="3">
        <v>0</v>
      </c>
      <c r="O409" s="3">
        <v>3.0000000000000001E-6</v>
      </c>
      <c r="P409" s="3">
        <v>5.0000000000000003E-10</v>
      </c>
      <c r="Q409" s="3"/>
      <c r="R409">
        <f>'Init cond'!E409*V409</f>
        <v>8460.0207287207795</v>
      </c>
      <c r="S409">
        <f>'Init cond'!F409*V409</f>
        <v>1895.5209567304614</v>
      </c>
      <c r="T409" s="44">
        <f>'Init cond'!H409*V409</f>
        <v>36236.843370305367</v>
      </c>
      <c r="U409" s="44">
        <f>'Init cond'!I409*V409</f>
        <v>2848.932072074927</v>
      </c>
      <c r="V409" s="25">
        <f>FORECAST(A409,INDEX(Z$3:Z$100,MATCH(A409,X$3:X$100,1)):INDEX(Z$3:Z$100,MATCH(A409,X$3:X$100,1)+1),INDEX(X$3:X$100,MATCH(A409,X$3:X$100,1)):INDEX(X$3:X$100,MATCH(A409,X$3:X$100,1)+1))/1000000</f>
        <v>326.08124279999993</v>
      </c>
    </row>
    <row r="410" spans="1:22" x14ac:dyDescent="0.35">
      <c r="A410">
        <v>408</v>
      </c>
      <c r="B410" s="15">
        <f t="shared" si="46"/>
        <v>-408</v>
      </c>
      <c r="C410" s="15">
        <v>0</v>
      </c>
      <c r="D410" s="15">
        <v>0</v>
      </c>
      <c r="E410" s="9">
        <f t="shared" si="42"/>
        <v>23.980786939972472</v>
      </c>
      <c r="F410" s="9">
        <f t="shared" si="43"/>
        <v>2.8505431639430294</v>
      </c>
      <c r="G410" s="3">
        <v>1.0000000000000001E-30</v>
      </c>
      <c r="H410" s="9">
        <f t="shared" si="44"/>
        <v>111.42708238165481</v>
      </c>
      <c r="I410" s="9">
        <f t="shared" si="45"/>
        <v>8.8616346763955178</v>
      </c>
      <c r="J410" s="9">
        <v>1</v>
      </c>
      <c r="K410" s="3">
        <v>0</v>
      </c>
      <c r="L410" s="3">
        <v>0</v>
      </c>
      <c r="M410" s="3">
        <v>0</v>
      </c>
      <c r="N410" s="3">
        <v>0</v>
      </c>
      <c r="O410" s="3">
        <v>3.0000000000000001E-6</v>
      </c>
      <c r="P410" s="3">
        <v>5.0000000000000003E-10</v>
      </c>
      <c r="Q410" s="3"/>
      <c r="R410">
        <f>'Init cond'!E410*V410</f>
        <v>8358.51315572362</v>
      </c>
      <c r="S410">
        <f>'Init cond'!F410*V410</f>
        <v>1873.3606833203737</v>
      </c>
      <c r="T410" s="44">
        <f>'Init cond'!H410*V410</f>
        <v>35798.971713312392</v>
      </c>
      <c r="U410" s="44">
        <f>'Init cond'!I410*V410</f>
        <v>2814.6199138720831</v>
      </c>
      <c r="V410" s="25">
        <f>FORECAST(A410,INDEX(Z$3:Z$100,MATCH(A410,X$3:X$100,1)):INDEX(Z$3:Z$100,MATCH(A410,X$3:X$100,1)+1),INDEX(X$3:X$100,MATCH(A410,X$3:X$100,1)):INDEX(X$3:X$100,MATCH(A410,X$3:X$100,1)+1))/1000000</f>
        <v>322.14027920000007</v>
      </c>
    </row>
    <row r="411" spans="1:22" x14ac:dyDescent="0.35">
      <c r="A411">
        <v>409</v>
      </c>
      <c r="B411" s="15">
        <f t="shared" si="46"/>
        <v>-409</v>
      </c>
      <c r="C411" s="15">
        <v>0</v>
      </c>
      <c r="D411" s="15">
        <v>0</v>
      </c>
      <c r="E411" s="9">
        <f t="shared" si="42"/>
        <v>23.980786939972472</v>
      </c>
      <c r="F411" s="9">
        <f t="shared" si="43"/>
        <v>2.8505431639430294</v>
      </c>
      <c r="G411" s="3">
        <v>1.0000000000000001E-30</v>
      </c>
      <c r="H411" s="9">
        <f t="shared" si="44"/>
        <v>111.42708238165481</v>
      </c>
      <c r="I411" s="9">
        <f t="shared" si="45"/>
        <v>8.8616346763955178</v>
      </c>
      <c r="J411" s="9">
        <v>1</v>
      </c>
      <c r="K411" s="3">
        <v>0</v>
      </c>
      <c r="L411" s="3">
        <v>0</v>
      </c>
      <c r="M411" s="3">
        <v>0</v>
      </c>
      <c r="N411" s="3">
        <v>0</v>
      </c>
      <c r="O411" s="3">
        <v>3.0000000000000001E-6</v>
      </c>
      <c r="P411" s="3">
        <v>5.0000000000000003E-10</v>
      </c>
      <c r="Q411" s="3"/>
      <c r="R411">
        <f>'Init cond'!E411*V411</f>
        <v>8257.2854005436911</v>
      </c>
      <c r="S411">
        <f>'Init cond'!F411*V411</f>
        <v>1850.9860665142287</v>
      </c>
      <c r="T411" s="44">
        <f>'Init cond'!H411*V411</f>
        <v>35361.098079412637</v>
      </c>
      <c r="U411" s="44">
        <f>'Init cond'!I411*V411</f>
        <v>2780.3048303399378</v>
      </c>
      <c r="V411" s="25">
        <f>FORECAST(A411,INDEX(Z$3:Z$100,MATCH(A411,X$3:X$100,1)):INDEX(Z$3:Z$100,MATCH(A411,X$3:X$100,1)+1),INDEX(X$3:X$100,MATCH(A411,X$3:X$100,1)):INDEX(X$3:X$100,MATCH(A411,X$3:X$100,1)+1))/1000000</f>
        <v>318.19931559999992</v>
      </c>
    </row>
    <row r="412" spans="1:22" x14ac:dyDescent="0.35">
      <c r="A412">
        <v>410</v>
      </c>
      <c r="B412" s="15">
        <f t="shared" si="46"/>
        <v>-410</v>
      </c>
      <c r="C412" s="15">
        <v>0</v>
      </c>
      <c r="D412" s="15">
        <v>0</v>
      </c>
      <c r="E412" s="9">
        <f t="shared" si="42"/>
        <v>23.980786939972472</v>
      </c>
      <c r="F412" s="9">
        <f t="shared" si="43"/>
        <v>2.8505431639430294</v>
      </c>
      <c r="G412" s="3">
        <v>1.0000000000000001E-30</v>
      </c>
      <c r="H412" s="9">
        <f t="shared" si="44"/>
        <v>111.42708238165481</v>
      </c>
      <c r="I412" s="9">
        <f t="shared" si="45"/>
        <v>8.8616346763955178</v>
      </c>
      <c r="J412" s="9">
        <v>1</v>
      </c>
      <c r="K412" s="3">
        <v>0</v>
      </c>
      <c r="L412" s="3">
        <v>0</v>
      </c>
      <c r="M412" s="3">
        <v>0</v>
      </c>
      <c r="N412" s="3">
        <v>0</v>
      </c>
      <c r="O412" s="3">
        <v>3.0000000000000001E-6</v>
      </c>
      <c r="P412" s="3">
        <v>5.0000000000000003E-10</v>
      </c>
      <c r="Q412" s="3"/>
      <c r="R412">
        <f>'Init cond'!E412*V412</f>
        <v>8155.9173057565686</v>
      </c>
      <c r="S412">
        <f>'Init cond'!F412*V412</f>
        <v>1827.8367471365366</v>
      </c>
      <c r="T412" s="44">
        <f>'Init cond'!H412*V412</f>
        <v>34923.222468606167</v>
      </c>
      <c r="U412" s="44">
        <f>'Init cond'!I412*V412</f>
        <v>2745.9868214784965</v>
      </c>
      <c r="V412" s="25">
        <f>FORECAST(A412,INDEX(Z$3:Z$100,MATCH(A412,X$3:X$100,1)):INDEX(Z$3:Z$100,MATCH(A412,X$3:X$100,1)+1),INDEX(X$3:X$100,MATCH(A412,X$3:X$100,1)):INDEX(X$3:X$100,MATCH(A412,X$3:X$100,1)+1))/1000000</f>
        <v>314.258352</v>
      </c>
    </row>
    <row r="413" spans="1:22" x14ac:dyDescent="0.35">
      <c r="A413">
        <v>411</v>
      </c>
      <c r="B413" s="15">
        <f t="shared" si="46"/>
        <v>-411</v>
      </c>
      <c r="C413" s="15">
        <v>0</v>
      </c>
      <c r="D413" s="15">
        <v>0</v>
      </c>
      <c r="E413" s="9">
        <f t="shared" si="42"/>
        <v>23.980786939972472</v>
      </c>
      <c r="F413" s="9">
        <f t="shared" si="43"/>
        <v>2.8505431639430294</v>
      </c>
      <c r="G413" s="3">
        <v>1.0000000000000001E-30</v>
      </c>
      <c r="H413" s="9">
        <f t="shared" si="44"/>
        <v>111.42708238165481</v>
      </c>
      <c r="I413" s="9">
        <f t="shared" si="45"/>
        <v>8.8616346763955178</v>
      </c>
      <c r="J413" s="9">
        <v>1</v>
      </c>
      <c r="K413" s="3">
        <v>0</v>
      </c>
      <c r="L413" s="3">
        <v>0</v>
      </c>
      <c r="M413" s="3">
        <v>0</v>
      </c>
      <c r="N413" s="3">
        <v>0</v>
      </c>
      <c r="O413" s="3">
        <v>3.0000000000000001E-6</v>
      </c>
      <c r="P413" s="3">
        <v>5.0000000000000003E-10</v>
      </c>
      <c r="Q413" s="3"/>
      <c r="R413">
        <f>'Init cond'!E413*V413</f>
        <v>8066.5811414390819</v>
      </c>
      <c r="S413">
        <f>'Init cond'!F413*V413</f>
        <v>1807.6417759339977</v>
      </c>
      <c r="T413" s="44">
        <f>'Init cond'!H413*V413</f>
        <v>34537.580305282383</v>
      </c>
      <c r="U413" s="44">
        <f>'Init cond'!I413*V413</f>
        <v>2715.7732847609168</v>
      </c>
      <c r="V413" s="25">
        <f>FORECAST(A413,INDEX(Z$3:Z$100,MATCH(A413,X$3:X$100,1)):INDEX(Z$3:Z$100,MATCH(A413,X$3:X$100,1)+1),INDEX(X$3:X$100,MATCH(A413,X$3:X$100,1)):INDEX(X$3:X$100,MATCH(A413,X$3:X$100,1)+1))/1000000</f>
        <v>310.78743039999983</v>
      </c>
    </row>
    <row r="414" spans="1:22" x14ac:dyDescent="0.35">
      <c r="A414">
        <v>412</v>
      </c>
      <c r="B414" s="15">
        <f t="shared" si="46"/>
        <v>-412</v>
      </c>
      <c r="C414" s="15">
        <v>0</v>
      </c>
      <c r="D414" s="15">
        <v>0</v>
      </c>
      <c r="E414" s="9">
        <f t="shared" si="42"/>
        <v>23.980786939972472</v>
      </c>
      <c r="F414" s="9">
        <f t="shared" si="43"/>
        <v>2.8505431639430294</v>
      </c>
      <c r="G414" s="3">
        <v>1.0000000000000001E-30</v>
      </c>
      <c r="H414" s="9">
        <f t="shared" si="44"/>
        <v>111.42708238165481</v>
      </c>
      <c r="I414" s="9">
        <f t="shared" si="45"/>
        <v>8.8616346763955178</v>
      </c>
      <c r="J414" s="9">
        <v>1</v>
      </c>
      <c r="K414" s="3">
        <v>0</v>
      </c>
      <c r="L414" s="3">
        <v>0</v>
      </c>
      <c r="M414" s="3">
        <v>0</v>
      </c>
      <c r="N414" s="3">
        <v>0</v>
      </c>
      <c r="O414" s="3">
        <v>3.0000000000000001E-6</v>
      </c>
      <c r="P414" s="3">
        <v>5.0000000000000003E-10</v>
      </c>
      <c r="Q414" s="3"/>
      <c r="R414">
        <f>'Init cond'!E414*V414</f>
        <v>7976.708049191916</v>
      </c>
      <c r="S414">
        <f>'Init cond'!F414*V414</f>
        <v>1788.6940239271423</v>
      </c>
      <c r="T414" s="44">
        <f>'Init cond'!H414*V414</f>
        <v>34151.9364008392</v>
      </c>
      <c r="U414" s="44">
        <f>'Init cond'!I414*V414</f>
        <v>2685.557171620495</v>
      </c>
      <c r="V414" s="25">
        <f>FORECAST(A414,INDEX(Z$3:Z$100,MATCH(A414,X$3:X$100,1)):INDEX(Z$3:Z$100,MATCH(A414,X$3:X$100,1)+1),INDEX(X$3:X$100,MATCH(A414,X$3:X$100,1)):INDEX(X$3:X$100,MATCH(A414,X$3:X$100,1)+1))/1000000</f>
        <v>307.31650879999995</v>
      </c>
    </row>
    <row r="415" spans="1:22" x14ac:dyDescent="0.35">
      <c r="A415">
        <v>413</v>
      </c>
      <c r="B415" s="15">
        <f t="shared" si="46"/>
        <v>-413</v>
      </c>
      <c r="C415" s="15">
        <v>0</v>
      </c>
      <c r="D415" s="15">
        <v>0</v>
      </c>
      <c r="E415" s="9">
        <f t="shared" si="42"/>
        <v>23.980786939972472</v>
      </c>
      <c r="F415" s="9">
        <f t="shared" si="43"/>
        <v>2.8505431639430294</v>
      </c>
      <c r="G415" s="3">
        <v>1.0000000000000001E-30</v>
      </c>
      <c r="H415" s="9">
        <f t="shared" si="44"/>
        <v>111.42708238165481</v>
      </c>
      <c r="I415" s="9">
        <f t="shared" si="45"/>
        <v>8.8616346763955178</v>
      </c>
      <c r="J415" s="9">
        <v>1</v>
      </c>
      <c r="K415" s="3">
        <v>0</v>
      </c>
      <c r="L415" s="3">
        <v>0</v>
      </c>
      <c r="M415" s="3">
        <v>0</v>
      </c>
      <c r="N415" s="3">
        <v>0</v>
      </c>
      <c r="O415" s="3">
        <v>3.0000000000000001E-6</v>
      </c>
      <c r="P415" s="3">
        <v>5.0000000000000003E-10</v>
      </c>
      <c r="Q415" s="3"/>
      <c r="R415">
        <f>'Init cond'!E415*V415</f>
        <v>7887.3826516258823</v>
      </c>
      <c r="S415">
        <f>'Init cond'!F415*V415</f>
        <v>1768.400485479463</v>
      </c>
      <c r="T415" s="44">
        <f>'Init cond'!H415*V415</f>
        <v>33766.290755276576</v>
      </c>
      <c r="U415" s="44">
        <f>'Init cond'!I415*V415</f>
        <v>2655.3384820572282</v>
      </c>
      <c r="V415" s="25">
        <f>FORECAST(A415,INDEX(Z$3:Z$100,MATCH(A415,X$3:X$100,1)):INDEX(Z$3:Z$100,MATCH(A415,X$3:X$100,1)+1),INDEX(X$3:X$100,MATCH(A415,X$3:X$100,1)):INDEX(X$3:X$100,MATCH(A415,X$3:X$100,1)+1))/1000000</f>
        <v>303.84558720000007</v>
      </c>
    </row>
    <row r="416" spans="1:22" x14ac:dyDescent="0.35">
      <c r="A416">
        <v>414</v>
      </c>
      <c r="B416" s="15">
        <f t="shared" si="46"/>
        <v>-414</v>
      </c>
      <c r="C416" s="15">
        <v>0</v>
      </c>
      <c r="D416" s="15">
        <v>0</v>
      </c>
      <c r="E416" s="9">
        <f t="shared" si="42"/>
        <v>23.980786939972472</v>
      </c>
      <c r="F416" s="9">
        <f t="shared" si="43"/>
        <v>2.8505431639430294</v>
      </c>
      <c r="G416" s="3">
        <v>1.0000000000000001E-30</v>
      </c>
      <c r="H416" s="9">
        <f t="shared" si="44"/>
        <v>111.42708238165481</v>
      </c>
      <c r="I416" s="9">
        <f t="shared" si="45"/>
        <v>8.8616346763955178</v>
      </c>
      <c r="J416" s="9">
        <v>1</v>
      </c>
      <c r="K416" s="3">
        <v>0</v>
      </c>
      <c r="L416" s="3">
        <v>0</v>
      </c>
      <c r="M416" s="3">
        <v>0</v>
      </c>
      <c r="N416" s="3">
        <v>0</v>
      </c>
      <c r="O416" s="3">
        <v>3.0000000000000001E-6</v>
      </c>
      <c r="P416" s="3">
        <v>5.0000000000000003E-10</v>
      </c>
      <c r="Q416" s="3"/>
      <c r="R416">
        <f>'Init cond'!E416*V416</f>
        <v>7797.2183703977335</v>
      </c>
      <c r="S416">
        <f>'Init cond'!F416*V416</f>
        <v>1748.3189528332077</v>
      </c>
      <c r="T416" s="44">
        <f>'Init cond'!H416*V416</f>
        <v>33380.643368594479</v>
      </c>
      <c r="U416" s="44">
        <f>'Init cond'!I416*V416</f>
        <v>2625.1172160711144</v>
      </c>
      <c r="V416" s="25">
        <f>FORECAST(A416,INDEX(Z$3:Z$100,MATCH(A416,X$3:X$100,1)):INDEX(Z$3:Z$100,MATCH(A416,X$3:X$100,1)+1),INDEX(X$3:X$100,MATCH(A416,X$3:X$100,1)):INDEX(X$3:X$100,MATCH(A416,X$3:X$100,1)+1))/1000000</f>
        <v>300.3746655999999</v>
      </c>
    </row>
    <row r="417" spans="1:22" x14ac:dyDescent="0.35">
      <c r="A417">
        <v>415</v>
      </c>
      <c r="B417" s="15">
        <f t="shared" si="46"/>
        <v>-415</v>
      </c>
      <c r="C417" s="15">
        <v>0</v>
      </c>
      <c r="D417" s="15">
        <v>0</v>
      </c>
      <c r="E417" s="9">
        <f t="shared" si="42"/>
        <v>23.980786939972472</v>
      </c>
      <c r="F417" s="9">
        <f t="shared" si="43"/>
        <v>2.8505431639430294</v>
      </c>
      <c r="G417" s="3">
        <v>1.0000000000000001E-30</v>
      </c>
      <c r="H417" s="9">
        <f t="shared" si="44"/>
        <v>111.42708238165481</v>
      </c>
      <c r="I417" s="9">
        <f t="shared" si="45"/>
        <v>8.8616346763955178</v>
      </c>
      <c r="J417" s="9">
        <v>1</v>
      </c>
      <c r="K417" s="3">
        <v>0</v>
      </c>
      <c r="L417" s="3">
        <v>0</v>
      </c>
      <c r="M417" s="3">
        <v>0</v>
      </c>
      <c r="N417" s="3">
        <v>0</v>
      </c>
      <c r="O417" s="3">
        <v>3.0000000000000001E-6</v>
      </c>
      <c r="P417" s="3">
        <v>5.0000000000000003E-10</v>
      </c>
      <c r="Q417" s="3"/>
      <c r="R417">
        <f>'Init cond'!E417*V417</f>
        <v>7707.7130354751325</v>
      </c>
      <c r="S417">
        <f>'Init cond'!F417*V417</f>
        <v>1727.9551007303837</v>
      </c>
      <c r="T417" s="44">
        <f>'Init cond'!H417*V417</f>
        <v>32994.994240792978</v>
      </c>
      <c r="U417" s="44">
        <f>'Init cond'!I417*V417</f>
        <v>2594.8933736621584</v>
      </c>
      <c r="V417" s="25">
        <f>FORECAST(A417,INDEX(Z$3:Z$100,MATCH(A417,X$3:X$100,1)):INDEX(Z$3:Z$100,MATCH(A417,X$3:X$100,1)+1),INDEX(X$3:X$100,MATCH(A417,X$3:X$100,1)):INDEX(X$3:X$100,MATCH(A417,X$3:X$100,1)+1))/1000000</f>
        <v>296.90374400000002</v>
      </c>
    </row>
    <row r="418" spans="1:22" x14ac:dyDescent="0.35">
      <c r="A418">
        <v>416</v>
      </c>
      <c r="B418" s="15">
        <f t="shared" si="46"/>
        <v>-416</v>
      </c>
      <c r="C418" s="15">
        <v>0</v>
      </c>
      <c r="D418" s="15">
        <v>0</v>
      </c>
      <c r="E418" s="9">
        <f t="shared" si="42"/>
        <v>23.980786939972472</v>
      </c>
      <c r="F418" s="9">
        <f t="shared" si="43"/>
        <v>2.8505431639430294</v>
      </c>
      <c r="G418" s="3">
        <v>1.0000000000000001E-30</v>
      </c>
      <c r="H418" s="9">
        <f t="shared" si="44"/>
        <v>111.42708238165481</v>
      </c>
      <c r="I418" s="9">
        <f t="shared" si="45"/>
        <v>8.8616346763955178</v>
      </c>
      <c r="J418" s="9">
        <v>1</v>
      </c>
      <c r="K418" s="3">
        <v>0</v>
      </c>
      <c r="L418" s="3">
        <v>0</v>
      </c>
      <c r="M418" s="3">
        <v>0</v>
      </c>
      <c r="N418" s="3">
        <v>0</v>
      </c>
      <c r="O418" s="3">
        <v>3.0000000000000001E-6</v>
      </c>
      <c r="P418" s="3">
        <v>5.0000000000000003E-10</v>
      </c>
      <c r="Q418" s="3"/>
      <c r="R418">
        <f>'Init cond'!E418*V418</f>
        <v>7608.9038882193581</v>
      </c>
      <c r="S418">
        <f>'Init cond'!F418*V418</f>
        <v>1705.8795837594048</v>
      </c>
      <c r="T418" s="44">
        <f>'Init cond'!H418*V418</f>
        <v>32570.514433393575</v>
      </c>
      <c r="U418" s="44">
        <f>'Init cond'!I418*V418</f>
        <v>2561.6131277639488</v>
      </c>
      <c r="V418" s="25">
        <f>FORECAST(A418,INDEX(Z$3:Z$100,MATCH(A418,X$3:X$100,1)):INDEX(Z$3:Z$100,MATCH(A418,X$3:X$100,1)+1),INDEX(X$3:X$100,MATCH(A418,X$3:X$100,1)):INDEX(X$3:X$100,MATCH(A418,X$3:X$100,1)+1))/1000000</f>
        <v>293.08342299999998</v>
      </c>
    </row>
    <row r="419" spans="1:22" x14ac:dyDescent="0.35">
      <c r="A419">
        <v>417</v>
      </c>
      <c r="B419" s="15">
        <f t="shared" si="46"/>
        <v>-417</v>
      </c>
      <c r="C419" s="15">
        <v>0</v>
      </c>
      <c r="D419" s="15">
        <v>0</v>
      </c>
      <c r="E419" s="9">
        <f t="shared" si="42"/>
        <v>23.980786939972472</v>
      </c>
      <c r="F419" s="9">
        <f t="shared" si="43"/>
        <v>2.8505431639430294</v>
      </c>
      <c r="G419" s="3">
        <v>1.0000000000000001E-30</v>
      </c>
      <c r="H419" s="9">
        <f t="shared" si="44"/>
        <v>111.42708238165481</v>
      </c>
      <c r="I419" s="9">
        <f t="shared" si="45"/>
        <v>8.8616346763955178</v>
      </c>
      <c r="J419" s="9">
        <v>1</v>
      </c>
      <c r="K419" s="3">
        <v>0</v>
      </c>
      <c r="L419" s="3">
        <v>0</v>
      </c>
      <c r="M419" s="3">
        <v>0</v>
      </c>
      <c r="N419" s="3">
        <v>0</v>
      </c>
      <c r="O419" s="3">
        <v>3.0000000000000001E-6</v>
      </c>
      <c r="P419" s="3">
        <v>5.0000000000000003E-10</v>
      </c>
      <c r="Q419" s="3"/>
      <c r="R419">
        <f>'Init cond'!E419*V419</f>
        <v>7510.0038379929611</v>
      </c>
      <c r="S419">
        <f>'Init cond'!F419*V419</f>
        <v>1683.6150884195404</v>
      </c>
      <c r="T419" s="44">
        <f>'Init cond'!H419*V419</f>
        <v>32146.032709605413</v>
      </c>
      <c r="U419" s="44">
        <f>'Init cond'!I419*V419</f>
        <v>2528.3300460879746</v>
      </c>
      <c r="V419" s="25">
        <f>FORECAST(A419,INDEX(Z$3:Z$100,MATCH(A419,X$3:X$100,1)):INDEX(Z$3:Z$100,MATCH(A419,X$3:X$100,1)+1),INDEX(X$3:X$100,MATCH(A419,X$3:X$100,1)):INDEX(X$3:X$100,MATCH(A419,X$3:X$100,1)+1))/1000000</f>
        <v>289.263102</v>
      </c>
    </row>
    <row r="420" spans="1:22" x14ac:dyDescent="0.35">
      <c r="A420">
        <v>418</v>
      </c>
      <c r="B420" s="15">
        <f t="shared" si="46"/>
        <v>-418</v>
      </c>
      <c r="C420" s="15">
        <v>0</v>
      </c>
      <c r="D420" s="15">
        <v>0</v>
      </c>
      <c r="E420" s="9">
        <f t="shared" si="42"/>
        <v>23.980786939972472</v>
      </c>
      <c r="F420" s="9">
        <f t="shared" si="43"/>
        <v>2.8505431639430294</v>
      </c>
      <c r="G420" s="3">
        <v>1.0000000000000001E-30</v>
      </c>
      <c r="H420" s="9">
        <f t="shared" si="44"/>
        <v>111.42708238165481</v>
      </c>
      <c r="I420" s="9">
        <f t="shared" si="45"/>
        <v>8.8616346763955178</v>
      </c>
      <c r="J420" s="9">
        <v>1</v>
      </c>
      <c r="K420" s="3">
        <v>0</v>
      </c>
      <c r="L420" s="3">
        <v>0</v>
      </c>
      <c r="M420" s="3">
        <v>0</v>
      </c>
      <c r="N420" s="3">
        <v>0</v>
      </c>
      <c r="O420" s="3">
        <v>3.0000000000000001E-6</v>
      </c>
      <c r="P420" s="3">
        <v>5.0000000000000003E-10</v>
      </c>
      <c r="Q420" s="3"/>
      <c r="R420">
        <f>'Init cond'!E420*V420</f>
        <v>7410.8639886496185</v>
      </c>
      <c r="S420">
        <f>'Init cond'!F420*V420</f>
        <v>1661.917859728034</v>
      </c>
      <c r="T420" s="44">
        <f>'Init cond'!H420*V420</f>
        <v>31721.549069428493</v>
      </c>
      <c r="U420" s="44">
        <f>'Init cond'!I420*V420</f>
        <v>2495.0441286342352</v>
      </c>
      <c r="V420" s="25">
        <f>FORECAST(A420,INDEX(Z$3:Z$100,MATCH(A420,X$3:X$100,1)):INDEX(Z$3:Z$100,MATCH(A420,X$3:X$100,1)+1),INDEX(X$3:X$100,MATCH(A420,X$3:X$100,1)):INDEX(X$3:X$100,MATCH(A420,X$3:X$100,1)+1))/1000000</f>
        <v>285.44278100000002</v>
      </c>
    </row>
    <row r="421" spans="1:22" x14ac:dyDescent="0.35">
      <c r="A421">
        <v>419</v>
      </c>
      <c r="B421" s="15">
        <f t="shared" si="46"/>
        <v>-419</v>
      </c>
      <c r="C421" s="15">
        <v>0</v>
      </c>
      <c r="D421" s="15">
        <v>0</v>
      </c>
      <c r="E421" s="9">
        <f t="shared" si="42"/>
        <v>23.980786939972472</v>
      </c>
      <c r="F421" s="9">
        <f t="shared" si="43"/>
        <v>2.8505431639430294</v>
      </c>
      <c r="G421" s="3">
        <v>1.0000000000000001E-30</v>
      </c>
      <c r="H421" s="9">
        <f t="shared" si="44"/>
        <v>111.42708238165481</v>
      </c>
      <c r="I421" s="9">
        <f t="shared" si="45"/>
        <v>8.8616346763955178</v>
      </c>
      <c r="J421" s="9">
        <v>1</v>
      </c>
      <c r="K421" s="3">
        <v>0</v>
      </c>
      <c r="L421" s="3">
        <v>0</v>
      </c>
      <c r="M421" s="3">
        <v>0</v>
      </c>
      <c r="N421" s="3">
        <v>0</v>
      </c>
      <c r="O421" s="3">
        <v>3.0000000000000001E-6</v>
      </c>
      <c r="P421" s="3">
        <v>5.0000000000000003E-10</v>
      </c>
      <c r="Q421" s="3"/>
      <c r="R421">
        <f>'Init cond'!E421*V421</f>
        <v>7312.5360701759291</v>
      </c>
      <c r="S421">
        <f>'Init cond'!F421*V421</f>
        <v>1639.6261994066838</v>
      </c>
      <c r="T421" s="44">
        <f>'Init cond'!H421*V421</f>
        <v>31297.063512862798</v>
      </c>
      <c r="U421" s="44">
        <f>'Init cond'!I421*V421</f>
        <v>2461.7553754027299</v>
      </c>
      <c r="V421" s="25">
        <f>FORECAST(A421,INDEX(Z$3:Z$100,MATCH(A421,X$3:X$100,1)):INDEX(Z$3:Z$100,MATCH(A421,X$3:X$100,1)+1),INDEX(X$3:X$100,MATCH(A421,X$3:X$100,1)):INDEX(X$3:X$100,MATCH(A421,X$3:X$100,1)+1))/1000000</f>
        <v>281.62245999999999</v>
      </c>
    </row>
    <row r="422" spans="1:22" x14ac:dyDescent="0.35">
      <c r="A422">
        <v>420</v>
      </c>
      <c r="B422" s="15">
        <f t="shared" si="46"/>
        <v>-420</v>
      </c>
      <c r="C422" s="15">
        <v>0</v>
      </c>
      <c r="D422" s="15">
        <v>0</v>
      </c>
      <c r="E422" s="9">
        <f t="shared" si="42"/>
        <v>23.980786939972472</v>
      </c>
      <c r="F422" s="9">
        <f t="shared" si="43"/>
        <v>2.8505431639430294</v>
      </c>
      <c r="G422" s="3">
        <v>1.0000000000000001E-30</v>
      </c>
      <c r="H422" s="9">
        <f t="shared" si="44"/>
        <v>111.42708238165481</v>
      </c>
      <c r="I422" s="9">
        <f t="shared" si="45"/>
        <v>8.8616346763955178</v>
      </c>
      <c r="J422" s="9">
        <v>1</v>
      </c>
      <c r="K422" s="3">
        <v>0</v>
      </c>
      <c r="L422" s="3">
        <v>0</v>
      </c>
      <c r="M422" s="3">
        <v>0</v>
      </c>
      <c r="N422" s="3">
        <v>0</v>
      </c>
      <c r="O422" s="3">
        <v>3.0000000000000001E-6</v>
      </c>
      <c r="P422" s="3">
        <v>5.0000000000000003E-10</v>
      </c>
      <c r="Q422" s="3"/>
      <c r="R422">
        <f>'Init cond'!E422*V422</f>
        <v>7214.340003354142</v>
      </c>
      <c r="S422">
        <f>'Init cond'!F422*V422</f>
        <v>1617.0417170843834</v>
      </c>
      <c r="T422" s="44">
        <f>'Init cond'!H422*V422</f>
        <v>30872.576039908348</v>
      </c>
      <c r="U422" s="44">
        <f>'Init cond'!I422*V422</f>
        <v>2428.4637863934595</v>
      </c>
      <c r="V422" s="25">
        <f>FORECAST(A422,INDEX(Z$3:Z$100,MATCH(A422,X$3:X$100,1)):INDEX(Z$3:Z$100,MATCH(A422,X$3:X$100,1)+1),INDEX(X$3:X$100,MATCH(A422,X$3:X$100,1)):INDEX(X$3:X$100,MATCH(A422,X$3:X$100,1)+1))/1000000</f>
        <v>277.80213900000001</v>
      </c>
    </row>
    <row r="423" spans="1:22" x14ac:dyDescent="0.35">
      <c r="A423">
        <v>421</v>
      </c>
      <c r="B423" s="15">
        <f t="shared" si="46"/>
        <v>-421</v>
      </c>
      <c r="C423" s="15">
        <v>0</v>
      </c>
      <c r="D423" s="15">
        <v>0</v>
      </c>
      <c r="E423" s="9">
        <f t="shared" si="42"/>
        <v>23.980786939972472</v>
      </c>
      <c r="F423" s="9">
        <f t="shared" si="43"/>
        <v>2.8505431639430294</v>
      </c>
      <c r="G423" s="3">
        <v>1.0000000000000001E-30</v>
      </c>
      <c r="H423" s="9">
        <f t="shared" si="44"/>
        <v>111.42708238165481</v>
      </c>
      <c r="I423" s="9">
        <f t="shared" si="45"/>
        <v>8.8616346763955178</v>
      </c>
      <c r="J423" s="9">
        <v>1</v>
      </c>
      <c r="K423" s="3">
        <v>0</v>
      </c>
      <c r="L423" s="3">
        <v>0</v>
      </c>
      <c r="M423" s="3">
        <v>0</v>
      </c>
      <c r="N423" s="3">
        <v>0</v>
      </c>
      <c r="O423" s="3">
        <v>3.0000000000000001E-6</v>
      </c>
      <c r="P423" s="3">
        <v>5.0000000000000003E-10</v>
      </c>
      <c r="Q423" s="3"/>
      <c r="R423">
        <f>'Init cond'!E423*V423</f>
        <v>7072.5885179833249</v>
      </c>
      <c r="S423">
        <f>'Init cond'!F423*V423</f>
        <v>1585.0749060246521</v>
      </c>
      <c r="T423" s="44">
        <f>'Init cond'!H423*V423</f>
        <v>30260.259542594482</v>
      </c>
      <c r="U423" s="44">
        <f>'Init cond'!I423*V423</f>
        <v>2380.3941233639216</v>
      </c>
      <c r="V423" s="25">
        <f>FORECAST(A423,INDEX(Z$3:Z$100,MATCH(A423,X$3:X$100,1)):INDEX(Z$3:Z$100,MATCH(A423,X$3:X$100,1)+1),INDEX(X$3:X$100,MATCH(A423,X$3:X$100,1)):INDEX(X$3:X$100,MATCH(A423,X$3:X$100,1)+1))/1000000</f>
        <v>272.29168840000011</v>
      </c>
    </row>
    <row r="424" spans="1:22" x14ac:dyDescent="0.35">
      <c r="A424">
        <v>422</v>
      </c>
      <c r="B424" s="15">
        <f t="shared" si="46"/>
        <v>-422</v>
      </c>
      <c r="C424" s="15">
        <v>0</v>
      </c>
      <c r="D424" s="15">
        <v>0</v>
      </c>
      <c r="E424" s="9">
        <f t="shared" si="42"/>
        <v>23.980786939972472</v>
      </c>
      <c r="F424" s="9">
        <f t="shared" si="43"/>
        <v>2.8505431639430294</v>
      </c>
      <c r="G424" s="3">
        <v>1.0000000000000001E-30</v>
      </c>
      <c r="H424" s="9">
        <f t="shared" si="44"/>
        <v>111.42708238165481</v>
      </c>
      <c r="I424" s="9">
        <f t="shared" si="45"/>
        <v>8.8616346763955178</v>
      </c>
      <c r="J424" s="9">
        <v>1</v>
      </c>
      <c r="K424" s="3">
        <v>0</v>
      </c>
      <c r="L424" s="3">
        <v>0</v>
      </c>
      <c r="M424" s="3">
        <v>0</v>
      </c>
      <c r="N424" s="3">
        <v>0</v>
      </c>
      <c r="O424" s="3">
        <v>3.0000000000000001E-6</v>
      </c>
      <c r="P424" s="3">
        <v>5.0000000000000003E-10</v>
      </c>
      <c r="Q424" s="3"/>
      <c r="R424">
        <f>'Init cond'!E424*V424</f>
        <v>6929.9626346072473</v>
      </c>
      <c r="S424">
        <f>'Init cond'!F424*V424</f>
        <v>1552.8164231408523</v>
      </c>
      <c r="T424" s="44">
        <f>'Init cond'!H424*V424</f>
        <v>29647.940281071631</v>
      </c>
      <c r="U424" s="44">
        <f>'Init cond'!I424*V424</f>
        <v>2332.3203699939941</v>
      </c>
      <c r="V424" s="25">
        <f>FORECAST(A424,INDEX(Z$3:Z$100,MATCH(A424,X$3:X$100,1)):INDEX(Z$3:Z$100,MATCH(A424,X$3:X$100,1)+1),INDEX(X$3:X$100,MATCH(A424,X$3:X$100,1)):INDEX(X$3:X$100,MATCH(A424,X$3:X$100,1)+1))/1000000</f>
        <v>266.78123780000021</v>
      </c>
    </row>
    <row r="425" spans="1:22" x14ac:dyDescent="0.35">
      <c r="A425">
        <v>423</v>
      </c>
      <c r="B425" s="15">
        <f t="shared" si="46"/>
        <v>-423</v>
      </c>
      <c r="C425" s="15">
        <v>0</v>
      </c>
      <c r="D425" s="15">
        <v>0</v>
      </c>
      <c r="E425" s="9">
        <f t="shared" si="42"/>
        <v>23.980786939972472</v>
      </c>
      <c r="F425" s="9">
        <f t="shared" si="43"/>
        <v>2.8505431639430294</v>
      </c>
      <c r="G425" s="3">
        <v>1.0000000000000001E-30</v>
      </c>
      <c r="H425" s="9">
        <f t="shared" si="44"/>
        <v>111.42708238165481</v>
      </c>
      <c r="I425" s="9">
        <f t="shared" si="45"/>
        <v>8.8616346763955178</v>
      </c>
      <c r="J425" s="9">
        <v>1</v>
      </c>
      <c r="K425" s="3">
        <v>0</v>
      </c>
      <c r="L425" s="3">
        <v>0</v>
      </c>
      <c r="M425" s="3">
        <v>0</v>
      </c>
      <c r="N425" s="3">
        <v>0</v>
      </c>
      <c r="O425" s="3">
        <v>3.0000000000000001E-6</v>
      </c>
      <c r="P425" s="3">
        <v>5.0000000000000003E-10</v>
      </c>
      <c r="Q425" s="3"/>
      <c r="R425">
        <f>'Init cond'!E425*V425</f>
        <v>6786.6008921426883</v>
      </c>
      <c r="S425">
        <f>'Init cond'!F425*V425</f>
        <v>1520.3613717254448</v>
      </c>
      <c r="T425" s="44">
        <f>'Init cond'!H425*V425</f>
        <v>29035.618255339807</v>
      </c>
      <c r="U425" s="44">
        <f>'Init cond'!I425*V425</f>
        <v>2284.2425262836764</v>
      </c>
      <c r="V425" s="25">
        <f>FORECAST(A425,INDEX(Z$3:Z$100,MATCH(A425,X$3:X$100,1)):INDEX(Z$3:Z$100,MATCH(A425,X$3:X$100,1)+1),INDEX(X$3:X$100,MATCH(A425,X$3:X$100,1)):INDEX(X$3:X$100,MATCH(A425,X$3:X$100,1)+1))/1000000</f>
        <v>261.27078720000031</v>
      </c>
    </row>
    <row r="426" spans="1:22" x14ac:dyDescent="0.35">
      <c r="A426">
        <v>424</v>
      </c>
      <c r="B426" s="15">
        <f t="shared" si="46"/>
        <v>-424</v>
      </c>
      <c r="C426" s="15">
        <v>0</v>
      </c>
      <c r="D426" s="15">
        <v>0</v>
      </c>
      <c r="E426" s="9">
        <f t="shared" si="42"/>
        <v>23.980786939972472</v>
      </c>
      <c r="F426" s="9">
        <f t="shared" si="43"/>
        <v>2.8505431639430294</v>
      </c>
      <c r="G426" s="3">
        <v>1.0000000000000001E-30</v>
      </c>
      <c r="H426" s="9">
        <f t="shared" si="44"/>
        <v>111.42708238165481</v>
      </c>
      <c r="I426" s="9">
        <f t="shared" si="45"/>
        <v>8.8616346763955178</v>
      </c>
      <c r="J426" s="9">
        <v>1</v>
      </c>
      <c r="K426" s="3">
        <v>0</v>
      </c>
      <c r="L426" s="3">
        <v>0</v>
      </c>
      <c r="M426" s="3">
        <v>0</v>
      </c>
      <c r="N426" s="3">
        <v>0</v>
      </c>
      <c r="O426" s="3">
        <v>3.0000000000000001E-6</v>
      </c>
      <c r="P426" s="3">
        <v>5.0000000000000003E-10</v>
      </c>
      <c r="Q426" s="3"/>
      <c r="R426">
        <f>'Init cond'!E426*V426</f>
        <v>6643.3057109125584</v>
      </c>
      <c r="S426">
        <f>'Init cond'!F426*V426</f>
        <v>1488.2088773914147</v>
      </c>
      <c r="T426" s="44">
        <f>'Init cond'!H426*V426</f>
        <v>28423.293465398998</v>
      </c>
      <c r="U426" s="44">
        <f>'Init cond'!I426*V426</f>
        <v>2236.1605922329691</v>
      </c>
      <c r="V426" s="25">
        <f>FORECAST(A426,INDEX(Z$3:Z$100,MATCH(A426,X$3:X$100,1)):INDEX(Z$3:Z$100,MATCH(A426,X$3:X$100,1)+1),INDEX(X$3:X$100,MATCH(A426,X$3:X$100,1)):INDEX(X$3:X$100,MATCH(A426,X$3:X$100,1)+1))/1000000</f>
        <v>255.76033660000039</v>
      </c>
    </row>
    <row r="427" spans="1:22" x14ac:dyDescent="0.35">
      <c r="A427">
        <v>425</v>
      </c>
      <c r="B427" s="15">
        <f t="shared" si="46"/>
        <v>-425</v>
      </c>
      <c r="C427" s="15">
        <v>0</v>
      </c>
      <c r="D427" s="15">
        <v>0</v>
      </c>
      <c r="E427" s="9">
        <f t="shared" si="42"/>
        <v>23.980786939972472</v>
      </c>
      <c r="F427" s="9">
        <f t="shared" si="43"/>
        <v>2.8505431639430294</v>
      </c>
      <c r="G427" s="3">
        <v>1.0000000000000001E-30</v>
      </c>
      <c r="H427" s="9">
        <f t="shared" si="44"/>
        <v>111.42708238165481</v>
      </c>
      <c r="I427" s="9">
        <f t="shared" si="45"/>
        <v>8.8616346763955178</v>
      </c>
      <c r="J427" s="9">
        <v>1</v>
      </c>
      <c r="K427" s="3">
        <v>0</v>
      </c>
      <c r="L427" s="3">
        <v>0</v>
      </c>
      <c r="M427" s="3">
        <v>0</v>
      </c>
      <c r="N427" s="3">
        <v>0</v>
      </c>
      <c r="O427" s="3">
        <v>3.0000000000000001E-6</v>
      </c>
      <c r="P427" s="3">
        <v>5.0000000000000003E-10</v>
      </c>
      <c r="Q427" s="3"/>
      <c r="R427">
        <f>'Init cond'!E427*V427</f>
        <v>6500.0155414301098</v>
      </c>
      <c r="S427">
        <f>'Init cond'!F427*V427</f>
        <v>1455.7119520395565</v>
      </c>
      <c r="T427" s="44">
        <f>'Init cond'!H427*V427</f>
        <v>27810.965911249157</v>
      </c>
      <c r="U427" s="44">
        <f>'Init cond'!I427*V427</f>
        <v>2188.074567841868</v>
      </c>
      <c r="V427" s="25">
        <f>FORECAST(A427,INDEX(Z$3:Z$100,MATCH(A427,X$3:X$100,1)):INDEX(Z$3:Z$100,MATCH(A427,X$3:X$100,1)+1),INDEX(X$3:X$100,MATCH(A427,X$3:X$100,1)):INDEX(X$3:X$100,MATCH(A427,X$3:X$100,1)+1))/1000000</f>
        <v>250.249886</v>
      </c>
    </row>
    <row r="428" spans="1:22" x14ac:dyDescent="0.35">
      <c r="A428">
        <v>426</v>
      </c>
      <c r="B428" s="15">
        <f t="shared" si="46"/>
        <v>-426</v>
      </c>
      <c r="C428" s="15">
        <v>0</v>
      </c>
      <c r="D428" s="15">
        <v>0</v>
      </c>
      <c r="E428" s="9">
        <f t="shared" si="42"/>
        <v>23.980786939972472</v>
      </c>
      <c r="F428" s="9">
        <f t="shared" si="43"/>
        <v>2.8505431639430294</v>
      </c>
      <c r="G428" s="3">
        <v>1.0000000000000001E-30</v>
      </c>
      <c r="H428" s="9">
        <f t="shared" si="44"/>
        <v>111.42708238165481</v>
      </c>
      <c r="I428" s="9">
        <f t="shared" si="45"/>
        <v>8.8616346763955178</v>
      </c>
      <c r="J428" s="9">
        <v>1</v>
      </c>
      <c r="K428" s="3">
        <v>0</v>
      </c>
      <c r="L428" s="3">
        <v>0</v>
      </c>
      <c r="M428" s="3">
        <v>0</v>
      </c>
      <c r="N428" s="3">
        <v>0</v>
      </c>
      <c r="O428" s="3">
        <v>3.0000000000000001E-6</v>
      </c>
      <c r="P428" s="3">
        <v>5.0000000000000003E-10</v>
      </c>
      <c r="Q428" s="3"/>
      <c r="R428">
        <f>'Init cond'!E428*V428</f>
        <v>6374.5992906287665</v>
      </c>
      <c r="S428">
        <f>'Init cond'!F428*V428</f>
        <v>1428.6640647890831</v>
      </c>
      <c r="T428" s="44">
        <f>'Init cond'!H428*V428</f>
        <v>27282.181027973511</v>
      </c>
      <c r="U428" s="44">
        <f>'Init cond'!I428*V428</f>
        <v>2146.5577950559955</v>
      </c>
      <c r="V428" s="25">
        <f>FORECAST(A428,INDEX(Z$3:Z$100,MATCH(A428,X$3:X$100,1)):INDEX(Z$3:Z$100,MATCH(A428,X$3:X$100,1)+1),INDEX(X$3:X$100,MATCH(A428,X$3:X$100,1)):INDEX(X$3:X$100,MATCH(A428,X$3:X$100,1)+1))/1000000</f>
        <v>245.491196</v>
      </c>
    </row>
    <row r="429" spans="1:22" x14ac:dyDescent="0.35">
      <c r="A429">
        <v>427</v>
      </c>
      <c r="B429" s="15">
        <f t="shared" si="46"/>
        <v>-427</v>
      </c>
      <c r="C429" s="15">
        <v>0</v>
      </c>
      <c r="D429" s="15">
        <v>0</v>
      </c>
      <c r="E429" s="9">
        <f t="shared" si="42"/>
        <v>23.980786939972472</v>
      </c>
      <c r="F429" s="9">
        <f t="shared" si="43"/>
        <v>2.8505431639430294</v>
      </c>
      <c r="G429" s="3">
        <v>1.0000000000000001E-30</v>
      </c>
      <c r="H429" s="9">
        <f t="shared" si="44"/>
        <v>111.42708238165481</v>
      </c>
      <c r="I429" s="9">
        <f t="shared" si="45"/>
        <v>8.8616346763955178</v>
      </c>
      <c r="J429" s="9">
        <v>1</v>
      </c>
      <c r="K429" s="3">
        <v>0</v>
      </c>
      <c r="L429" s="3">
        <v>0</v>
      </c>
      <c r="M429" s="3">
        <v>0</v>
      </c>
      <c r="N429" s="3">
        <v>0</v>
      </c>
      <c r="O429" s="3">
        <v>3.0000000000000001E-6</v>
      </c>
      <c r="P429" s="3">
        <v>5.0000000000000003E-10</v>
      </c>
      <c r="Q429" s="3"/>
      <c r="R429">
        <f>'Init cond'!E429*V429</f>
        <v>6251.1318668751946</v>
      </c>
      <c r="S429">
        <f>'Init cond'!F429*V429</f>
        <v>1401.1756309956925</v>
      </c>
      <c r="T429" s="44">
        <f>'Init cond'!H429*V429</f>
        <v>26753.393757594778</v>
      </c>
      <c r="U429" s="44">
        <f>'Init cond'!I429*V429</f>
        <v>2105.0374899524736</v>
      </c>
      <c r="V429" s="25">
        <f>FORECAST(A429,INDEX(Z$3:Z$100,MATCH(A429,X$3:X$100,1)):INDEX(Z$3:Z$100,MATCH(A429,X$3:X$100,1)+1),INDEX(X$3:X$100,MATCH(A429,X$3:X$100,1)):INDEX(X$3:X$100,MATCH(A429,X$3:X$100,1)+1))/1000000</f>
        <v>240.732506</v>
      </c>
    </row>
    <row r="430" spans="1:22" x14ac:dyDescent="0.35">
      <c r="A430">
        <v>428</v>
      </c>
      <c r="B430" s="15">
        <f t="shared" si="46"/>
        <v>-428</v>
      </c>
      <c r="C430" s="15">
        <v>0</v>
      </c>
      <c r="D430" s="15">
        <v>0</v>
      </c>
      <c r="E430" s="9">
        <f t="shared" si="42"/>
        <v>23.980786939972472</v>
      </c>
      <c r="F430" s="9">
        <f t="shared" si="43"/>
        <v>2.8505431639430294</v>
      </c>
      <c r="G430" s="3">
        <v>1.0000000000000001E-30</v>
      </c>
      <c r="H430" s="9">
        <f t="shared" si="44"/>
        <v>111.42708238165481</v>
      </c>
      <c r="I430" s="9">
        <f t="shared" si="45"/>
        <v>8.8616346763955178</v>
      </c>
      <c r="J430" s="9">
        <v>1</v>
      </c>
      <c r="K430" s="3">
        <v>0</v>
      </c>
      <c r="L430" s="3">
        <v>0</v>
      </c>
      <c r="M430" s="3">
        <v>0</v>
      </c>
      <c r="N430" s="3">
        <v>0</v>
      </c>
      <c r="O430" s="3">
        <v>3.0000000000000001E-6</v>
      </c>
      <c r="P430" s="3">
        <v>5.0000000000000003E-10</v>
      </c>
      <c r="Q430" s="3"/>
      <c r="R430">
        <f>'Init cond'!E430*V430</f>
        <v>6127.7583010901853</v>
      </c>
      <c r="S430">
        <f>'Init cond'!F430*V430</f>
        <v>1372.7549771760982</v>
      </c>
      <c r="T430" s="44">
        <f>'Init cond'!H430*V430</f>
        <v>26224.556751466665</v>
      </c>
      <c r="U430" s="44">
        <f>'Init cond'!I430*V430</f>
        <v>2063.4475437879678</v>
      </c>
      <c r="V430" s="25">
        <f>FORECAST(A430,INDEX(Z$3:Z$100,MATCH(A430,X$3:X$100,1)):INDEX(Z$3:Z$100,MATCH(A430,X$3:X$100,1)+1),INDEX(X$3:X$100,MATCH(A430,X$3:X$100,1)):INDEX(X$3:X$100,MATCH(A430,X$3:X$100,1)+1))/1000000</f>
        <v>235.973816</v>
      </c>
    </row>
    <row r="431" spans="1:22" x14ac:dyDescent="0.35">
      <c r="A431">
        <v>429</v>
      </c>
      <c r="B431" s="15">
        <f t="shared" si="46"/>
        <v>-429</v>
      </c>
      <c r="C431" s="15">
        <v>0</v>
      </c>
      <c r="D431" s="15">
        <v>0</v>
      </c>
      <c r="E431" s="9">
        <f t="shared" si="42"/>
        <v>23.980786939972472</v>
      </c>
      <c r="F431" s="9">
        <f t="shared" si="43"/>
        <v>2.8505431639430294</v>
      </c>
      <c r="G431" s="3">
        <v>1.0000000000000001E-30</v>
      </c>
      <c r="H431" s="9">
        <f t="shared" si="44"/>
        <v>111.42708238165481</v>
      </c>
      <c r="I431" s="9">
        <f t="shared" si="45"/>
        <v>8.8616346763955178</v>
      </c>
      <c r="J431" s="9">
        <v>1</v>
      </c>
      <c r="K431" s="3">
        <v>0</v>
      </c>
      <c r="L431" s="3">
        <v>0</v>
      </c>
      <c r="M431" s="3">
        <v>0</v>
      </c>
      <c r="N431" s="3">
        <v>0</v>
      </c>
      <c r="O431" s="3">
        <v>3.0000000000000001E-6</v>
      </c>
      <c r="P431" s="3">
        <v>5.0000000000000003E-10</v>
      </c>
      <c r="Q431" s="3"/>
      <c r="R431">
        <f>'Init cond'!E431*V431</f>
        <v>6006.3258208612151</v>
      </c>
      <c r="S431">
        <f>'Init cond'!F431*V431</f>
        <v>1345.1348385324698</v>
      </c>
      <c r="T431" s="44">
        <f>'Init cond'!H431*V431</f>
        <v>25695.707669466665</v>
      </c>
      <c r="U431" s="44">
        <f>'Init cond'!I431*V431</f>
        <v>2021.8405377315351</v>
      </c>
      <c r="V431" s="25">
        <f>FORECAST(A431,INDEX(Z$3:Z$100,MATCH(A431,X$3:X$100,1)):INDEX(Z$3:Z$100,MATCH(A431,X$3:X$100,1)+1),INDEX(X$3:X$100,MATCH(A431,X$3:X$100,1)):INDEX(X$3:X$100,MATCH(A431,X$3:X$100,1)+1))/1000000</f>
        <v>231.215126</v>
      </c>
    </row>
    <row r="432" spans="1:22" x14ac:dyDescent="0.35">
      <c r="A432">
        <v>430</v>
      </c>
      <c r="B432" s="15">
        <f t="shared" si="46"/>
        <v>-430</v>
      </c>
      <c r="C432" s="15">
        <v>0</v>
      </c>
      <c r="D432" s="15">
        <v>0</v>
      </c>
      <c r="E432" s="9">
        <f t="shared" si="42"/>
        <v>23.980786939972472</v>
      </c>
      <c r="F432" s="9">
        <f t="shared" si="43"/>
        <v>2.8505431639430294</v>
      </c>
      <c r="G432" s="3">
        <v>1.0000000000000001E-30</v>
      </c>
      <c r="H432" s="9">
        <f t="shared" si="44"/>
        <v>111.42708238165481</v>
      </c>
      <c r="I432" s="9">
        <f t="shared" si="45"/>
        <v>8.8616346763955178</v>
      </c>
      <c r="J432" s="9">
        <v>1</v>
      </c>
      <c r="K432" s="3">
        <v>0</v>
      </c>
      <c r="L432" s="3">
        <v>0</v>
      </c>
      <c r="M432" s="3">
        <v>0</v>
      </c>
      <c r="N432" s="3">
        <v>0</v>
      </c>
      <c r="O432" s="3">
        <v>3.0000000000000001E-6</v>
      </c>
      <c r="P432" s="3">
        <v>5.0000000000000003E-10</v>
      </c>
      <c r="Q432" s="3"/>
      <c r="R432">
        <f>'Init cond'!E432*V432</f>
        <v>5883.3183153466616</v>
      </c>
      <c r="S432">
        <f>'Init cond'!F432*V432</f>
        <v>1318.3183896826054</v>
      </c>
      <c r="T432" s="44">
        <f>'Init cond'!H432*V432</f>
        <v>25166.858587466664</v>
      </c>
      <c r="U432" s="44">
        <f>'Init cond'!I432*V432</f>
        <v>1980.233332259183</v>
      </c>
      <c r="V432" s="25">
        <f>FORECAST(A432,INDEX(Z$3:Z$100,MATCH(A432,X$3:X$100,1)):INDEX(Z$3:Z$100,MATCH(A432,X$3:X$100,1)+1),INDEX(X$3:X$100,MATCH(A432,X$3:X$100,1)):INDEX(X$3:X$100,MATCH(A432,X$3:X$100,1)+1))/1000000</f>
        <v>226.456436</v>
      </c>
    </row>
    <row r="433" spans="1:22" x14ac:dyDescent="0.35">
      <c r="A433">
        <v>431</v>
      </c>
      <c r="B433" s="15">
        <f t="shared" si="46"/>
        <v>-431</v>
      </c>
      <c r="C433" s="15">
        <v>0</v>
      </c>
      <c r="D433" s="15">
        <v>0</v>
      </c>
      <c r="E433" s="9">
        <f t="shared" si="42"/>
        <v>23.980786939972472</v>
      </c>
      <c r="F433" s="9">
        <f t="shared" si="43"/>
        <v>2.8505431639430294</v>
      </c>
      <c r="G433" s="3">
        <v>1.0000000000000001E-30</v>
      </c>
      <c r="H433" s="9">
        <f t="shared" si="44"/>
        <v>111.42708238165481</v>
      </c>
      <c r="I433" s="9">
        <f t="shared" si="45"/>
        <v>8.8616346763955178</v>
      </c>
      <c r="J433" s="9">
        <v>1</v>
      </c>
      <c r="K433" s="3">
        <v>0</v>
      </c>
      <c r="L433" s="3">
        <v>0</v>
      </c>
      <c r="M433" s="3">
        <v>0</v>
      </c>
      <c r="N433" s="3">
        <v>0</v>
      </c>
      <c r="O433" s="3">
        <v>3.0000000000000001E-6</v>
      </c>
      <c r="P433" s="3">
        <v>5.0000000000000003E-10</v>
      </c>
      <c r="Q433" s="3"/>
      <c r="R433">
        <f>'Init cond'!E433*V433</f>
        <v>5797.5817911363347</v>
      </c>
      <c r="S433">
        <f>'Init cond'!F433*V433</f>
        <v>1299.0131726508869</v>
      </c>
      <c r="T433" s="44">
        <f>'Init cond'!H433*V433</f>
        <v>24797.207738746682</v>
      </c>
      <c r="U433" s="44">
        <f>'Init cond'!I433*V433</f>
        <v>1951.1523379382838</v>
      </c>
      <c r="V433" s="25">
        <f>FORECAST(A433,INDEX(Z$3:Z$100,MATCH(A433,X$3:X$100,1)):INDEX(Z$3:Z$100,MATCH(A433,X$3:X$100,1)+1),INDEX(X$3:X$100,MATCH(A433,X$3:X$100,1)):INDEX(X$3:X$100,MATCH(A433,X$3:X$100,1)+1))/1000000</f>
        <v>223.13024360000014</v>
      </c>
    </row>
    <row r="434" spans="1:22" x14ac:dyDescent="0.35">
      <c r="A434">
        <v>432</v>
      </c>
      <c r="B434" s="15">
        <f t="shared" si="46"/>
        <v>-432</v>
      </c>
      <c r="C434" s="15">
        <v>0</v>
      </c>
      <c r="D434" s="15">
        <v>0</v>
      </c>
      <c r="E434" s="9">
        <f t="shared" si="42"/>
        <v>23.980786939972472</v>
      </c>
      <c r="F434" s="9">
        <f t="shared" si="43"/>
        <v>2.8505431639430294</v>
      </c>
      <c r="G434" s="3">
        <v>1.0000000000000001E-30</v>
      </c>
      <c r="H434" s="9">
        <f t="shared" si="44"/>
        <v>111.42708238165481</v>
      </c>
      <c r="I434" s="9">
        <f t="shared" si="45"/>
        <v>8.8616346763955178</v>
      </c>
      <c r="J434" s="9">
        <v>1</v>
      </c>
      <c r="K434" s="3">
        <v>0</v>
      </c>
      <c r="L434" s="3">
        <v>0</v>
      </c>
      <c r="M434" s="3">
        <v>0</v>
      </c>
      <c r="N434" s="3">
        <v>0</v>
      </c>
      <c r="O434" s="3">
        <v>3.0000000000000001E-6</v>
      </c>
      <c r="P434" s="3">
        <v>5.0000000000000003E-10</v>
      </c>
      <c r="Q434" s="3"/>
      <c r="R434">
        <f>'Init cond'!E434*V434</f>
        <v>5711.4544075961621</v>
      </c>
      <c r="S434">
        <f>'Init cond'!F434*V434</f>
        <v>1279.8297802734701</v>
      </c>
      <c r="T434" s="44">
        <f>'Init cond'!H434*V434</f>
        <v>24427.556890026673</v>
      </c>
      <c r="U434" s="44">
        <f>'Init cond'!I434*V434</f>
        <v>1922.0712042311823</v>
      </c>
      <c r="V434" s="25">
        <f>FORECAST(A434,INDEX(Z$3:Z$100,MATCH(A434,X$3:X$100,1)):INDEX(Z$3:Z$100,MATCH(A434,X$3:X$100,1)+1),INDEX(X$3:X$100,MATCH(A434,X$3:X$100,1)):INDEX(X$3:X$100,MATCH(A434,X$3:X$100,1)+1))/1000000</f>
        <v>219.80405120000006</v>
      </c>
    </row>
    <row r="435" spans="1:22" x14ac:dyDescent="0.35">
      <c r="A435">
        <v>433</v>
      </c>
      <c r="B435" s="15">
        <f t="shared" si="46"/>
        <v>-433</v>
      </c>
      <c r="C435" s="15">
        <v>0</v>
      </c>
      <c r="D435" s="15">
        <v>0</v>
      </c>
      <c r="E435" s="9">
        <f t="shared" si="42"/>
        <v>23.980786939972472</v>
      </c>
      <c r="F435" s="9">
        <f t="shared" si="43"/>
        <v>2.8505431639430294</v>
      </c>
      <c r="G435" s="3">
        <v>1.0000000000000001E-30</v>
      </c>
      <c r="H435" s="9">
        <f t="shared" si="44"/>
        <v>111.42708238165481</v>
      </c>
      <c r="I435" s="9">
        <f t="shared" si="45"/>
        <v>8.8616346763955178</v>
      </c>
      <c r="J435" s="9">
        <v>1</v>
      </c>
      <c r="K435" s="3">
        <v>0</v>
      </c>
      <c r="L435" s="3">
        <v>0</v>
      </c>
      <c r="M435" s="3">
        <v>0</v>
      </c>
      <c r="N435" s="3">
        <v>0</v>
      </c>
      <c r="O435" s="3">
        <v>3.0000000000000001E-6</v>
      </c>
      <c r="P435" s="3">
        <v>5.0000000000000003E-10</v>
      </c>
      <c r="Q435" s="3"/>
      <c r="R435">
        <f>'Init cond'!E435*V435</f>
        <v>5626.107188765417</v>
      </c>
      <c r="S435">
        <f>'Init cond'!F435*V435</f>
        <v>1260.4589606425823</v>
      </c>
      <c r="T435" s="44">
        <f>'Init cond'!H435*V435</f>
        <v>24057.906041306658</v>
      </c>
      <c r="U435" s="44">
        <f>'Init cond'!I435*V435</f>
        <v>1892.9899311378808</v>
      </c>
      <c r="V435" s="25">
        <f>FORECAST(A435,INDEX(Z$3:Z$100,MATCH(A435,X$3:X$100,1)):INDEX(Z$3:Z$100,MATCH(A435,X$3:X$100,1)+1),INDEX(X$3:X$100,MATCH(A435,X$3:X$100,1)):INDEX(X$3:X$100,MATCH(A435,X$3:X$100,1)+1))/1000000</f>
        <v>216.47785879999995</v>
      </c>
    </row>
    <row r="436" spans="1:22" x14ac:dyDescent="0.35">
      <c r="A436">
        <v>434</v>
      </c>
      <c r="B436" s="15">
        <f t="shared" si="46"/>
        <v>-434</v>
      </c>
      <c r="C436" s="15">
        <v>0</v>
      </c>
      <c r="D436" s="15">
        <v>0</v>
      </c>
      <c r="E436" s="9">
        <f t="shared" si="42"/>
        <v>23.980786939972472</v>
      </c>
      <c r="F436" s="9">
        <f t="shared" si="43"/>
        <v>2.8505431639430294</v>
      </c>
      <c r="G436" s="3">
        <v>1.0000000000000001E-30</v>
      </c>
      <c r="H436" s="9">
        <f t="shared" si="44"/>
        <v>111.42708238165481</v>
      </c>
      <c r="I436" s="9">
        <f t="shared" si="45"/>
        <v>8.8616346763955178</v>
      </c>
      <c r="J436" s="9">
        <v>1</v>
      </c>
      <c r="K436" s="3">
        <v>0</v>
      </c>
      <c r="L436" s="3">
        <v>0</v>
      </c>
      <c r="M436" s="3">
        <v>0</v>
      </c>
      <c r="N436" s="3">
        <v>0</v>
      </c>
      <c r="O436" s="3">
        <v>3.0000000000000001E-6</v>
      </c>
      <c r="P436" s="3">
        <v>5.0000000000000003E-10</v>
      </c>
      <c r="Q436" s="3"/>
      <c r="R436">
        <f>'Init cond'!E436*V436</f>
        <v>5538.2835655758308</v>
      </c>
      <c r="S436">
        <f>'Init cond'!F436*V436</f>
        <v>1241.9934514485101</v>
      </c>
      <c r="T436" s="44">
        <f>'Init cond'!H436*V436</f>
        <v>23688.255192586676</v>
      </c>
      <c r="U436" s="44">
        <f>'Init cond'!I436*V436</f>
        <v>1863.9085186583818</v>
      </c>
      <c r="V436" s="25">
        <f>FORECAST(A436,INDEX(Z$3:Z$100,MATCH(A436,X$3:X$100,1)):INDEX(Z$3:Z$100,MATCH(A436,X$3:X$100,1)+1),INDEX(X$3:X$100,MATCH(A436,X$3:X$100,1)):INDEX(X$3:X$100,MATCH(A436,X$3:X$100,1)+1))/1000000</f>
        <v>213.1516664000001</v>
      </c>
    </row>
    <row r="437" spans="1:22" x14ac:dyDescent="0.35">
      <c r="A437">
        <v>435</v>
      </c>
      <c r="B437" s="15">
        <f t="shared" si="46"/>
        <v>-435</v>
      </c>
      <c r="C437" s="15">
        <v>0</v>
      </c>
      <c r="D437" s="15">
        <v>0</v>
      </c>
      <c r="E437" s="9">
        <f t="shared" si="42"/>
        <v>23.980786939972472</v>
      </c>
      <c r="F437" s="9">
        <f t="shared" si="43"/>
        <v>2.8505431639430294</v>
      </c>
      <c r="G437" s="3">
        <v>1.0000000000000001E-30</v>
      </c>
      <c r="H437" s="9">
        <f t="shared" si="44"/>
        <v>111.42708238165481</v>
      </c>
      <c r="I437" s="9">
        <f t="shared" si="45"/>
        <v>8.8616346763955178</v>
      </c>
      <c r="J437" s="9">
        <v>1</v>
      </c>
      <c r="K437" s="3">
        <v>0</v>
      </c>
      <c r="L437" s="3">
        <v>0</v>
      </c>
      <c r="M437" s="3">
        <v>0</v>
      </c>
      <c r="N437" s="3">
        <v>0</v>
      </c>
      <c r="O437" s="3">
        <v>3.0000000000000001E-6</v>
      </c>
      <c r="P437" s="3">
        <v>5.0000000000000003E-10</v>
      </c>
      <c r="Q437" s="3"/>
      <c r="R437">
        <f>'Init cond'!E437*V437</f>
        <v>5452.0726396291348</v>
      </c>
      <c r="S437">
        <f>'Init cond'!F437*V437</f>
        <v>1223.1076354319173</v>
      </c>
      <c r="T437" s="44">
        <f>'Init cond'!H437*V437</f>
        <v>23318.604343866667</v>
      </c>
      <c r="U437" s="44">
        <f>'Init cond'!I437*V437</f>
        <v>1834.8269667926816</v>
      </c>
      <c r="V437" s="25">
        <f>FORECAST(A437,INDEX(Z$3:Z$100,MATCH(A437,X$3:X$100,1)):INDEX(Z$3:Z$100,MATCH(A437,X$3:X$100,1)+1),INDEX(X$3:X$100,MATCH(A437,X$3:X$100,1)):INDEX(X$3:X$100,MATCH(A437,X$3:X$100,1)+1))/1000000</f>
        <v>209.82547400000001</v>
      </c>
    </row>
    <row r="438" spans="1:22" x14ac:dyDescent="0.35">
      <c r="A438">
        <v>436</v>
      </c>
      <c r="B438" s="15">
        <f t="shared" si="46"/>
        <v>-436</v>
      </c>
      <c r="C438" s="15">
        <v>0</v>
      </c>
      <c r="D438" s="15">
        <v>0</v>
      </c>
      <c r="E438" s="9">
        <f t="shared" si="42"/>
        <v>23.980786939972472</v>
      </c>
      <c r="F438" s="9">
        <f t="shared" si="43"/>
        <v>2.8505431639430294</v>
      </c>
      <c r="G438" s="3">
        <v>1.0000000000000001E-30</v>
      </c>
      <c r="H438" s="9">
        <f t="shared" si="44"/>
        <v>111.42708238165481</v>
      </c>
      <c r="I438" s="9">
        <f t="shared" si="45"/>
        <v>8.8616346763955178</v>
      </c>
      <c r="J438" s="9">
        <v>1</v>
      </c>
      <c r="K438" s="3">
        <v>0</v>
      </c>
      <c r="L438" s="3">
        <v>0</v>
      </c>
      <c r="M438" s="3">
        <v>0</v>
      </c>
      <c r="N438" s="3">
        <v>0</v>
      </c>
      <c r="O438" s="3">
        <v>3.0000000000000001E-6</v>
      </c>
      <c r="P438" s="3">
        <v>5.0000000000000003E-10</v>
      </c>
      <c r="Q438" s="3"/>
      <c r="R438">
        <f>'Init cond'!E438*V438</f>
        <v>5349.3706445998369</v>
      </c>
      <c r="S438">
        <f>'Init cond'!F438*V438</f>
        <v>1200.6996481477065</v>
      </c>
      <c r="T438" s="44">
        <f>'Init cond'!H438*V438</f>
        <v>22884.113929826672</v>
      </c>
      <c r="U438" s="44">
        <f>'Init cond'!I438*V438</f>
        <v>1800.6433549338369</v>
      </c>
      <c r="V438" s="25">
        <f>FORECAST(A438,INDEX(Z$3:Z$100,MATCH(A438,X$3:X$100,1)):INDEX(Z$3:Z$100,MATCH(A438,X$3:X$100,1)+1),INDEX(X$3:X$100,MATCH(A438,X$3:X$100,1)):INDEX(X$3:X$100,MATCH(A438,X$3:X$100,1)+1))/1000000</f>
        <v>205.91584220000004</v>
      </c>
    </row>
    <row r="439" spans="1:22" x14ac:dyDescent="0.35">
      <c r="A439">
        <v>437</v>
      </c>
      <c r="B439" s="15">
        <f t="shared" si="46"/>
        <v>-437</v>
      </c>
      <c r="C439" s="15">
        <v>0</v>
      </c>
      <c r="D439" s="15">
        <v>0</v>
      </c>
      <c r="E439" s="9">
        <f t="shared" si="42"/>
        <v>23.980786939972472</v>
      </c>
      <c r="F439" s="9">
        <f t="shared" si="43"/>
        <v>2.8505431639430294</v>
      </c>
      <c r="G439" s="3">
        <v>1.0000000000000001E-30</v>
      </c>
      <c r="H439" s="9">
        <f t="shared" si="44"/>
        <v>111.42708238165481</v>
      </c>
      <c r="I439" s="9">
        <f t="shared" si="45"/>
        <v>8.8616346763955178</v>
      </c>
      <c r="J439" s="9">
        <v>1</v>
      </c>
      <c r="K439" s="3">
        <v>0</v>
      </c>
      <c r="L439" s="3">
        <v>0</v>
      </c>
      <c r="M439" s="3">
        <v>0</v>
      </c>
      <c r="N439" s="3">
        <v>0</v>
      </c>
      <c r="O439" s="3">
        <v>3.0000000000000001E-6</v>
      </c>
      <c r="P439" s="3">
        <v>5.0000000000000003E-10</v>
      </c>
      <c r="Q439" s="3"/>
      <c r="R439">
        <f>'Init cond'!E439*V439</f>
        <v>5247.2837759220702</v>
      </c>
      <c r="S439">
        <f>'Init cond'!F439*V439</f>
        <v>1178.4258520842554</v>
      </c>
      <c r="T439" s="44">
        <f>'Init cond'!H439*V439</f>
        <v>22449.623515786676</v>
      </c>
      <c r="U439" s="44">
        <f>'Init cond'!I439*V439</f>
        <v>1766.4595792393952</v>
      </c>
      <c r="V439" s="25">
        <f>FORECAST(A439,INDEX(Z$3:Z$100,MATCH(A439,X$3:X$100,1)):INDEX(Z$3:Z$100,MATCH(A439,X$3:X$100,1)+1),INDEX(X$3:X$100,MATCH(A439,X$3:X$100,1)):INDEX(X$3:X$100,MATCH(A439,X$3:X$100,1)+1))/1000000</f>
        <v>202.0062104000001</v>
      </c>
    </row>
    <row r="440" spans="1:22" x14ac:dyDescent="0.35">
      <c r="A440">
        <v>438</v>
      </c>
      <c r="B440" s="15">
        <f t="shared" si="46"/>
        <v>-438</v>
      </c>
      <c r="C440" s="15">
        <v>0</v>
      </c>
      <c r="D440" s="15">
        <v>0</v>
      </c>
      <c r="E440" s="9">
        <f t="shared" si="42"/>
        <v>23.980786939972472</v>
      </c>
      <c r="F440" s="9">
        <f t="shared" si="43"/>
        <v>2.8505431639430294</v>
      </c>
      <c r="G440" s="3">
        <v>1.0000000000000001E-30</v>
      </c>
      <c r="H440" s="9">
        <f t="shared" si="44"/>
        <v>111.42708238165481</v>
      </c>
      <c r="I440" s="9">
        <f t="shared" si="45"/>
        <v>8.8616346763955178</v>
      </c>
      <c r="J440" s="9">
        <v>1</v>
      </c>
      <c r="K440" s="3">
        <v>0</v>
      </c>
      <c r="L440" s="3">
        <v>0</v>
      </c>
      <c r="M440" s="3">
        <v>0</v>
      </c>
      <c r="N440" s="3">
        <v>0</v>
      </c>
      <c r="O440" s="3">
        <v>3.0000000000000001E-6</v>
      </c>
      <c r="P440" s="3">
        <v>5.0000000000000003E-10</v>
      </c>
      <c r="Q440" s="3"/>
      <c r="R440">
        <f>'Init cond'!E440*V440</f>
        <v>5147.0347457904427</v>
      </c>
      <c r="S440">
        <f>'Init cond'!F440*V440</f>
        <v>1155.6604842493875</v>
      </c>
      <c r="T440" s="44">
        <f>'Init cond'!H440*V440</f>
        <v>22015.133101746684</v>
      </c>
      <c r="U440" s="44">
        <f>'Init cond'!I440*V440</f>
        <v>1732.275639709356</v>
      </c>
      <c r="V440" s="25">
        <f>FORECAST(A440,INDEX(Z$3:Z$100,MATCH(A440,X$3:X$100,1)):INDEX(Z$3:Z$100,MATCH(A440,X$3:X$100,1)+1),INDEX(X$3:X$100,MATCH(A440,X$3:X$100,1)):INDEX(X$3:X$100,MATCH(A440,X$3:X$100,1)+1))/1000000</f>
        <v>198.09657860000016</v>
      </c>
    </row>
    <row r="441" spans="1:22" x14ac:dyDescent="0.35">
      <c r="A441">
        <v>439</v>
      </c>
      <c r="B441" s="15">
        <f t="shared" si="46"/>
        <v>-439</v>
      </c>
      <c r="C441" s="15">
        <v>0</v>
      </c>
      <c r="D441" s="15">
        <v>0</v>
      </c>
      <c r="E441" s="9">
        <f t="shared" si="42"/>
        <v>23.980786939972472</v>
      </c>
      <c r="F441" s="9">
        <f t="shared" si="43"/>
        <v>2.8505431639430294</v>
      </c>
      <c r="G441" s="3">
        <v>1.0000000000000001E-30</v>
      </c>
      <c r="H441" s="9">
        <f t="shared" si="44"/>
        <v>111.42708238165481</v>
      </c>
      <c r="I441" s="9">
        <f t="shared" si="45"/>
        <v>8.8616346763955178</v>
      </c>
      <c r="J441" s="9">
        <v>1</v>
      </c>
      <c r="K441" s="3">
        <v>0</v>
      </c>
      <c r="L441" s="3">
        <v>0</v>
      </c>
      <c r="M441" s="3">
        <v>0</v>
      </c>
      <c r="N441" s="3">
        <v>0</v>
      </c>
      <c r="O441" s="3">
        <v>3.0000000000000001E-6</v>
      </c>
      <c r="P441" s="3">
        <v>5.0000000000000003E-10</v>
      </c>
      <c r="Q441" s="3"/>
      <c r="R441">
        <f>'Init cond'!E441*V441</f>
        <v>5045.8587138012044</v>
      </c>
      <c r="S441">
        <f>'Init cond'!F441*V441</f>
        <v>1133.4683924701594</v>
      </c>
      <c r="T441" s="44">
        <f>'Init cond'!H441*V441</f>
        <v>21580.642687706684</v>
      </c>
      <c r="U441" s="44">
        <f>'Init cond'!I441*V441</f>
        <v>1698.0915363437193</v>
      </c>
      <c r="V441" s="25">
        <f>FORECAST(A441,INDEX(Z$3:Z$100,MATCH(A441,X$3:X$100,1)):INDEX(Z$3:Z$100,MATCH(A441,X$3:X$100,1)+1),INDEX(X$3:X$100,MATCH(A441,X$3:X$100,1)):INDEX(X$3:X$100,MATCH(A441,X$3:X$100,1)+1))/1000000</f>
        <v>194.18694680000019</v>
      </c>
    </row>
    <row r="442" spans="1:22" x14ac:dyDescent="0.35">
      <c r="A442">
        <v>440</v>
      </c>
      <c r="B442" s="15">
        <f t="shared" si="46"/>
        <v>-440</v>
      </c>
      <c r="C442" s="15">
        <v>0</v>
      </c>
      <c r="D442" s="15">
        <v>0</v>
      </c>
      <c r="E442" s="9">
        <f t="shared" si="42"/>
        <v>23.980786939972472</v>
      </c>
      <c r="F442" s="9">
        <f t="shared" si="43"/>
        <v>2.8505431639430294</v>
      </c>
      <c r="G442" s="3">
        <v>1.0000000000000001E-30</v>
      </c>
      <c r="H442" s="9">
        <f t="shared" si="44"/>
        <v>111.42708238165481</v>
      </c>
      <c r="I442" s="9">
        <f t="shared" si="45"/>
        <v>8.8616346763955178</v>
      </c>
      <c r="J442" s="9">
        <v>1</v>
      </c>
      <c r="K442" s="3">
        <v>0</v>
      </c>
      <c r="L442" s="3">
        <v>0</v>
      </c>
      <c r="M442" s="3">
        <v>0</v>
      </c>
      <c r="N442" s="3">
        <v>0</v>
      </c>
      <c r="O442" s="3">
        <v>3.0000000000000001E-6</v>
      </c>
      <c r="P442" s="3">
        <v>5.0000000000000003E-10</v>
      </c>
      <c r="Q442" s="3"/>
      <c r="R442">
        <f>'Init cond'!E442*V442</f>
        <v>4944.9036845402597</v>
      </c>
      <c r="S442">
        <f>'Init cond'!F442*V442</f>
        <v>1111.2053514176359</v>
      </c>
      <c r="T442" s="44">
        <f>'Init cond'!H442*V442</f>
        <v>21146.152273666663</v>
      </c>
      <c r="U442" s="44">
        <f>'Init cond'!I442*V442</f>
        <v>1663.9072691424828</v>
      </c>
      <c r="V442" s="25">
        <f>FORECAST(A442,INDEX(Z$3:Z$100,MATCH(A442,X$3:X$100,1)):INDEX(Z$3:Z$100,MATCH(A442,X$3:X$100,1)+1),INDEX(X$3:X$100,MATCH(A442,X$3:X$100,1)):INDEX(X$3:X$100,MATCH(A442,X$3:X$100,1)+1))/1000000</f>
        <v>190.27731499999999</v>
      </c>
    </row>
    <row r="443" spans="1:22" x14ac:dyDescent="0.35">
      <c r="A443">
        <v>441</v>
      </c>
      <c r="B443" s="15">
        <f t="shared" si="46"/>
        <v>-441</v>
      </c>
      <c r="C443" s="15">
        <v>0</v>
      </c>
      <c r="D443" s="15">
        <v>0</v>
      </c>
      <c r="E443" s="9">
        <f t="shared" si="42"/>
        <v>23.980786939972472</v>
      </c>
      <c r="F443" s="9">
        <f t="shared" si="43"/>
        <v>2.8505431639430294</v>
      </c>
      <c r="G443" s="3">
        <v>1.0000000000000001E-30</v>
      </c>
      <c r="H443" s="9">
        <f t="shared" si="44"/>
        <v>111.42708238165481</v>
      </c>
      <c r="I443" s="9">
        <f t="shared" si="45"/>
        <v>8.8616346763955178</v>
      </c>
      <c r="J443" s="9">
        <v>1</v>
      </c>
      <c r="K443" s="3">
        <v>0</v>
      </c>
      <c r="L443" s="3">
        <v>0</v>
      </c>
      <c r="M443" s="3">
        <v>0</v>
      </c>
      <c r="N443" s="3">
        <v>0</v>
      </c>
      <c r="O443" s="3">
        <v>3.0000000000000001E-6</v>
      </c>
      <c r="P443" s="3">
        <v>5.0000000000000003E-10</v>
      </c>
      <c r="Q443" s="3"/>
      <c r="R443">
        <f>'Init cond'!E443*V443</f>
        <v>4780.2067708470386</v>
      </c>
      <c r="S443">
        <f>'Init cond'!F443*V443</f>
        <v>1074.1293171703039</v>
      </c>
      <c r="T443" s="44">
        <f>'Init cond'!H443*V443</f>
        <v>20439.740397320009</v>
      </c>
      <c r="U443" s="44">
        <f>'Init cond'!I443*V443</f>
        <v>1608.326360107133</v>
      </c>
      <c r="V443" s="25">
        <f>FORECAST(A443,INDEX(Z$3:Z$100,MATCH(A443,X$3:X$100,1)):INDEX(Z$3:Z$100,MATCH(A443,X$3:X$100,1)+1),INDEX(X$3:X$100,MATCH(A443,X$3:X$100,1)):INDEX(X$3:X$100,MATCH(A443,X$3:X$100,1)+1))/1000000</f>
        <v>183.9208794000001</v>
      </c>
    </row>
    <row r="444" spans="1:22" x14ac:dyDescent="0.35">
      <c r="A444">
        <v>442</v>
      </c>
      <c r="B444" s="15">
        <f t="shared" si="46"/>
        <v>-442</v>
      </c>
      <c r="C444" s="15">
        <v>0</v>
      </c>
      <c r="D444" s="15">
        <v>0</v>
      </c>
      <c r="E444" s="9">
        <f t="shared" si="42"/>
        <v>23.980786939972472</v>
      </c>
      <c r="F444" s="9">
        <f t="shared" si="43"/>
        <v>2.8505431639430294</v>
      </c>
      <c r="G444" s="3">
        <v>1.0000000000000001E-30</v>
      </c>
      <c r="H444" s="9">
        <f t="shared" si="44"/>
        <v>111.42708238165481</v>
      </c>
      <c r="I444" s="9">
        <f t="shared" si="45"/>
        <v>8.8616346763955178</v>
      </c>
      <c r="J444" s="9">
        <v>1</v>
      </c>
      <c r="K444" s="3">
        <v>0</v>
      </c>
      <c r="L444" s="3">
        <v>0</v>
      </c>
      <c r="M444" s="3">
        <v>0</v>
      </c>
      <c r="N444" s="3">
        <v>0</v>
      </c>
      <c r="O444" s="3">
        <v>3.0000000000000001E-6</v>
      </c>
      <c r="P444" s="3">
        <v>5.0000000000000003E-10</v>
      </c>
      <c r="Q444" s="3"/>
      <c r="R444">
        <f>'Init cond'!E444*V444</f>
        <v>4615.6943141322772</v>
      </c>
      <c r="S444">
        <f>'Init cond'!F444*V444</f>
        <v>1037.5586246619234</v>
      </c>
      <c r="T444" s="44">
        <f>'Init cond'!H444*V444</f>
        <v>19733.328520973355</v>
      </c>
      <c r="U444" s="44">
        <f>'Init cond'!I444*V444</f>
        <v>1552.7451847013222</v>
      </c>
      <c r="V444" s="25">
        <f>FORECAST(A444,INDEX(Z$3:Z$100,MATCH(A444,X$3:X$100,1)):INDEX(Z$3:Z$100,MATCH(A444,X$3:X$100,1)+1),INDEX(X$3:X$100,MATCH(A444,X$3:X$100,1)):INDEX(X$3:X$100,MATCH(A444,X$3:X$100,1)+1))/1000000</f>
        <v>177.56444380000019</v>
      </c>
    </row>
    <row r="445" spans="1:22" x14ac:dyDescent="0.35">
      <c r="A445">
        <v>443</v>
      </c>
      <c r="B445" s="15">
        <f t="shared" si="46"/>
        <v>-443</v>
      </c>
      <c r="C445" s="15">
        <v>0</v>
      </c>
      <c r="D445" s="15">
        <v>0</v>
      </c>
      <c r="E445" s="9">
        <f t="shared" si="42"/>
        <v>23.980786939972472</v>
      </c>
      <c r="F445" s="9">
        <f t="shared" si="43"/>
        <v>2.8505431639430294</v>
      </c>
      <c r="G445" s="3">
        <v>1.0000000000000001E-30</v>
      </c>
      <c r="H445" s="9">
        <f t="shared" si="44"/>
        <v>111.42708238165481</v>
      </c>
      <c r="I445" s="9">
        <f t="shared" si="45"/>
        <v>8.8616346763955178</v>
      </c>
      <c r="J445" s="9">
        <v>1</v>
      </c>
      <c r="K445" s="3">
        <v>0</v>
      </c>
      <c r="L445" s="3">
        <v>0</v>
      </c>
      <c r="M445" s="3">
        <v>0</v>
      </c>
      <c r="N445" s="3">
        <v>0</v>
      </c>
      <c r="O445" s="3">
        <v>3.0000000000000001E-6</v>
      </c>
      <c r="P445" s="3">
        <v>5.0000000000000003E-10</v>
      </c>
      <c r="Q445" s="3"/>
      <c r="R445">
        <f>'Init cond'!E445*V445</f>
        <v>4451.0784854090944</v>
      </c>
      <c r="S445">
        <f>'Init cond'!F445*V445</f>
        <v>1000.6924987588941</v>
      </c>
      <c r="T445" s="44">
        <f>'Init cond'!H445*V445</f>
        <v>19026.916644626697</v>
      </c>
      <c r="U445" s="44">
        <f>'Init cond'!I445*V445</f>
        <v>1497.1637429250507</v>
      </c>
      <c r="V445" s="25">
        <f>FORECAST(A445,INDEX(Z$3:Z$100,MATCH(A445,X$3:X$100,1)):INDEX(Z$3:Z$100,MATCH(A445,X$3:X$100,1)+1),INDEX(X$3:X$100,MATCH(A445,X$3:X$100,1)):INDEX(X$3:X$100,MATCH(A445,X$3:X$100,1)+1))/1000000</f>
        <v>171.20800820000028</v>
      </c>
    </row>
    <row r="446" spans="1:22" x14ac:dyDescent="0.35">
      <c r="A446">
        <v>444</v>
      </c>
      <c r="B446" s="15">
        <f t="shared" si="46"/>
        <v>-444</v>
      </c>
      <c r="C446" s="15">
        <v>0</v>
      </c>
      <c r="D446" s="15">
        <v>0</v>
      </c>
      <c r="E446" s="9">
        <f t="shared" si="42"/>
        <v>23.980786939972472</v>
      </c>
      <c r="F446" s="9">
        <f t="shared" si="43"/>
        <v>2.8505431639430294</v>
      </c>
      <c r="G446" s="3">
        <v>1.0000000000000001E-30</v>
      </c>
      <c r="H446" s="9">
        <f t="shared" si="44"/>
        <v>111.42708238165481</v>
      </c>
      <c r="I446" s="9">
        <f t="shared" si="45"/>
        <v>8.8616346763955178</v>
      </c>
      <c r="J446" s="9">
        <v>1</v>
      </c>
      <c r="K446" s="3">
        <v>0</v>
      </c>
      <c r="L446" s="3">
        <v>0</v>
      </c>
      <c r="M446" s="3">
        <v>0</v>
      </c>
      <c r="N446" s="3">
        <v>0</v>
      </c>
      <c r="O446" s="3">
        <v>3.0000000000000001E-6</v>
      </c>
      <c r="P446" s="3">
        <v>5.0000000000000003E-10</v>
      </c>
      <c r="Q446" s="3"/>
      <c r="R446">
        <f>'Init cond'!E446*V446</f>
        <v>4285.9079721101143</v>
      </c>
      <c r="S446">
        <f>'Init cond'!F446*V446</f>
        <v>963.84446834538687</v>
      </c>
      <c r="T446" s="44">
        <f>'Init cond'!H446*V446</f>
        <v>18320.504768280043</v>
      </c>
      <c r="U446" s="44">
        <f>'Init cond'!I446*V446</f>
        <v>1441.5820347783181</v>
      </c>
      <c r="V446" s="25">
        <f>FORECAST(A446,INDEX(Z$3:Z$100,MATCH(A446,X$3:X$100,1)):INDEX(Z$3:Z$100,MATCH(A446,X$3:X$100,1)+1),INDEX(X$3:X$100,MATCH(A446,X$3:X$100,1)):INDEX(X$3:X$100,MATCH(A446,X$3:X$100,1)+1))/1000000</f>
        <v>164.8515726000004</v>
      </c>
    </row>
    <row r="447" spans="1:22" x14ac:dyDescent="0.35">
      <c r="A447">
        <v>445</v>
      </c>
      <c r="B447" s="15">
        <f t="shared" si="46"/>
        <v>-445</v>
      </c>
      <c r="C447" s="15">
        <v>0</v>
      </c>
      <c r="D447" s="15">
        <v>0</v>
      </c>
      <c r="E447" s="9">
        <f t="shared" si="42"/>
        <v>23.980786939972472</v>
      </c>
      <c r="F447" s="9">
        <f t="shared" si="43"/>
        <v>2.8505431639430294</v>
      </c>
      <c r="G447" s="3">
        <v>1.0000000000000001E-30</v>
      </c>
      <c r="H447" s="9">
        <f t="shared" si="44"/>
        <v>111.42708238165481</v>
      </c>
      <c r="I447" s="9">
        <f t="shared" si="45"/>
        <v>8.8616346763955178</v>
      </c>
      <c r="J447" s="9">
        <v>1</v>
      </c>
      <c r="K447" s="3">
        <v>0</v>
      </c>
      <c r="L447" s="3">
        <v>0</v>
      </c>
      <c r="M447" s="3">
        <v>0</v>
      </c>
      <c r="N447" s="3">
        <v>0</v>
      </c>
      <c r="O447" s="3">
        <v>3.0000000000000001E-6</v>
      </c>
      <c r="P447" s="3">
        <v>5.0000000000000003E-10</v>
      </c>
      <c r="Q447" s="3"/>
      <c r="R447">
        <f>'Init cond'!E447*V447</f>
        <v>4121.379714635058</v>
      </c>
      <c r="S447">
        <f>'Init cond'!F447*V447</f>
        <v>926.99875239410198</v>
      </c>
      <c r="T447" s="44">
        <f>'Init cond'!H447*V447</f>
        <v>17614.092891933331</v>
      </c>
      <c r="U447" s="44">
        <f>'Init cond'!I447*V447</f>
        <v>1386.0000602611203</v>
      </c>
      <c r="V447" s="25">
        <f>FORECAST(A447,INDEX(Z$3:Z$100,MATCH(A447,X$3:X$100,1)):INDEX(Z$3:Z$100,MATCH(A447,X$3:X$100,1)+1),INDEX(X$3:X$100,MATCH(A447,X$3:X$100,1)):INDEX(X$3:X$100,MATCH(A447,X$3:X$100,1)+1))/1000000</f>
        <v>158.495137</v>
      </c>
    </row>
    <row r="448" spans="1:22" x14ac:dyDescent="0.35">
      <c r="A448">
        <v>446</v>
      </c>
      <c r="B448" s="15">
        <f t="shared" si="46"/>
        <v>-446</v>
      </c>
      <c r="C448" s="15">
        <v>0</v>
      </c>
      <c r="D448" s="15">
        <v>0</v>
      </c>
      <c r="E448" s="9">
        <f t="shared" si="42"/>
        <v>23.980786939972472</v>
      </c>
      <c r="F448" s="9">
        <f t="shared" si="43"/>
        <v>2.8505431639430294</v>
      </c>
      <c r="G448" s="3">
        <v>1.0000000000000001E-30</v>
      </c>
      <c r="H448" s="9">
        <f t="shared" si="44"/>
        <v>111.42708238165481</v>
      </c>
      <c r="I448" s="9">
        <f t="shared" si="45"/>
        <v>8.8616346763955178</v>
      </c>
      <c r="J448" s="9">
        <v>1</v>
      </c>
      <c r="K448" s="3">
        <v>0</v>
      </c>
      <c r="L448" s="3">
        <v>0</v>
      </c>
      <c r="M448" s="3">
        <v>0</v>
      </c>
      <c r="N448" s="3">
        <v>0</v>
      </c>
      <c r="O448" s="3">
        <v>3.0000000000000001E-6</v>
      </c>
      <c r="P448" s="3">
        <v>5.0000000000000003E-10</v>
      </c>
      <c r="Q448" s="3"/>
      <c r="R448">
        <f>'Init cond'!E448*V448</f>
        <v>3982.0657192369576</v>
      </c>
      <c r="S448">
        <f>'Init cond'!F448*V448</f>
        <v>895.69433449602911</v>
      </c>
      <c r="T448" s="44">
        <f>'Init cond'!H448*V448</f>
        <v>17016.264439039966</v>
      </c>
      <c r="U448" s="44">
        <f>'Init cond'!I448*V448</f>
        <v>1338.9619432729917</v>
      </c>
      <c r="V448" s="25">
        <f>FORECAST(A448,INDEX(Z$3:Z$100,MATCH(A448,X$3:X$100,1)):INDEX(Z$3:Z$100,MATCH(A448,X$3:X$100,1)+1),INDEX(X$3:X$100,MATCH(A448,X$3:X$100,1)):INDEX(X$3:X$100,MATCH(A448,X$3:X$100,1)+1))/1000000</f>
        <v>153.1157567999997</v>
      </c>
    </row>
    <row r="449" spans="1:22" x14ac:dyDescent="0.35">
      <c r="A449">
        <v>447</v>
      </c>
      <c r="B449" s="15">
        <f t="shared" si="46"/>
        <v>-447</v>
      </c>
      <c r="C449" s="15">
        <v>0</v>
      </c>
      <c r="D449" s="15">
        <v>0</v>
      </c>
      <c r="E449" s="9">
        <f t="shared" si="42"/>
        <v>23.980786939972472</v>
      </c>
      <c r="F449" s="9">
        <f t="shared" si="43"/>
        <v>2.8505431639430294</v>
      </c>
      <c r="G449" s="3">
        <v>1.0000000000000001E-30</v>
      </c>
      <c r="H449" s="9">
        <f t="shared" si="44"/>
        <v>111.42708238165481</v>
      </c>
      <c r="I449" s="9">
        <f t="shared" si="45"/>
        <v>8.8616346763955178</v>
      </c>
      <c r="J449" s="9">
        <v>1</v>
      </c>
      <c r="K449" s="3">
        <v>0</v>
      </c>
      <c r="L449" s="3">
        <v>0</v>
      </c>
      <c r="M449" s="3">
        <v>0</v>
      </c>
      <c r="N449" s="3">
        <v>0</v>
      </c>
      <c r="O449" s="3">
        <v>3.0000000000000001E-6</v>
      </c>
      <c r="P449" s="3">
        <v>5.0000000000000003E-10</v>
      </c>
      <c r="Q449" s="3"/>
      <c r="R449">
        <f>'Init cond'!E449*V449</f>
        <v>3842.6562601332662</v>
      </c>
      <c r="S449">
        <f>'Init cond'!F449*V449</f>
        <v>864.49424598070618</v>
      </c>
      <c r="T449" s="44">
        <f>'Init cond'!H449*V449</f>
        <v>16418.435986146655</v>
      </c>
      <c r="U449" s="44">
        <f>'Init cond'!I449*V449</f>
        <v>1291.9236008585324</v>
      </c>
      <c r="V449" s="25">
        <f>FORECAST(A449,INDEX(Z$3:Z$100,MATCH(A449,X$3:X$100,1)):INDEX(Z$3:Z$100,MATCH(A449,X$3:X$100,1)+1),INDEX(X$3:X$100,MATCH(A449,X$3:X$100,1)):INDEX(X$3:X$100,MATCH(A449,X$3:X$100,1)+1))/1000000</f>
        <v>147.73637659999991</v>
      </c>
    </row>
    <row r="450" spans="1:22" x14ac:dyDescent="0.35">
      <c r="A450">
        <v>448</v>
      </c>
      <c r="B450" s="15">
        <f t="shared" si="46"/>
        <v>-448</v>
      </c>
      <c r="C450" s="15">
        <v>0</v>
      </c>
      <c r="D450" s="15">
        <v>0</v>
      </c>
      <c r="E450" s="9">
        <f t="shared" si="42"/>
        <v>23.980786939972472</v>
      </c>
      <c r="F450" s="9">
        <f t="shared" si="43"/>
        <v>2.8505431639430294</v>
      </c>
      <c r="G450" s="3">
        <v>1.0000000000000001E-30</v>
      </c>
      <c r="H450" s="9">
        <f t="shared" si="44"/>
        <v>111.42708238165481</v>
      </c>
      <c r="I450" s="9">
        <f t="shared" si="45"/>
        <v>8.8616346763955178</v>
      </c>
      <c r="J450" s="9">
        <v>1</v>
      </c>
      <c r="K450" s="3">
        <v>0</v>
      </c>
      <c r="L450" s="3">
        <v>0</v>
      </c>
      <c r="M450" s="3">
        <v>0</v>
      </c>
      <c r="N450" s="3">
        <v>0</v>
      </c>
      <c r="O450" s="3">
        <v>3.0000000000000001E-6</v>
      </c>
      <c r="P450" s="3">
        <v>5.0000000000000003E-10</v>
      </c>
      <c r="Q450" s="3"/>
      <c r="R450">
        <f>'Init cond'!E450*V450</f>
        <v>3703.3623371696508</v>
      </c>
      <c r="S450">
        <f>'Init cond'!F450*V450</f>
        <v>832.90981267622874</v>
      </c>
      <c r="T450" s="44">
        <f>'Init cond'!H450*V450</f>
        <v>15820.607533253344</v>
      </c>
      <c r="U450" s="44">
        <f>'Init cond'!I450*V450</f>
        <v>1244.885033017737</v>
      </c>
      <c r="V450" s="25">
        <f>FORECAST(A450,INDEX(Z$3:Z$100,MATCH(A450,X$3:X$100,1)):INDEX(Z$3:Z$100,MATCH(A450,X$3:X$100,1)+1),INDEX(X$3:X$100,MATCH(A450,X$3:X$100,1)):INDEX(X$3:X$100,MATCH(A450,X$3:X$100,1)+1))/1000000</f>
        <v>142.3569964000001</v>
      </c>
    </row>
    <row r="451" spans="1:22" x14ac:dyDescent="0.35">
      <c r="A451">
        <v>449</v>
      </c>
      <c r="B451" s="15">
        <f t="shared" si="46"/>
        <v>-449</v>
      </c>
      <c r="C451" s="15">
        <v>0</v>
      </c>
      <c r="D451" s="15">
        <v>0</v>
      </c>
      <c r="E451" s="9">
        <f t="shared" ref="E451:E487" si="47">W$5/W$2</f>
        <v>23.980786939972472</v>
      </c>
      <c r="F451" s="9">
        <f t="shared" ref="F451:F487" si="48">W$8/W$2</f>
        <v>2.8505431639430294</v>
      </c>
      <c r="G451" s="3">
        <v>1.0000000000000001E-30</v>
      </c>
      <c r="H451" s="9">
        <f t="shared" ref="H451:H487" si="49">W$11/W$2</f>
        <v>111.42708238165481</v>
      </c>
      <c r="I451" s="9">
        <f t="shared" ref="I451:I487" si="50">W$14/W$2</f>
        <v>8.8616346763955178</v>
      </c>
      <c r="J451" s="9">
        <v>1</v>
      </c>
      <c r="K451" s="3">
        <v>0</v>
      </c>
      <c r="L451" s="3">
        <v>0</v>
      </c>
      <c r="M451" s="3">
        <v>0</v>
      </c>
      <c r="N451" s="3">
        <v>0</v>
      </c>
      <c r="O451" s="3">
        <v>3.0000000000000001E-6</v>
      </c>
      <c r="P451" s="3">
        <v>5.0000000000000003E-10</v>
      </c>
      <c r="Q451" s="3"/>
      <c r="R451">
        <f>'Init cond'!E451*V451</f>
        <v>3563.4349672865983</v>
      </c>
      <c r="S451">
        <f>'Init cond'!F451*V451</f>
        <v>801.42259988706519</v>
      </c>
      <c r="T451" s="44">
        <f>'Init cond'!H451*V451</f>
        <v>15222.779080359976</v>
      </c>
      <c r="U451" s="44">
        <f>'Init cond'!I451*V451</f>
        <v>1197.8462397506023</v>
      </c>
      <c r="V451" s="25">
        <f>FORECAST(A451,INDEX(Z$3:Z$100,MATCH(A451,X$3:X$100,1)):INDEX(Z$3:Z$100,MATCH(A451,X$3:X$100,1)+1),INDEX(X$3:X$100,MATCH(A451,X$3:X$100,1)):INDEX(X$3:X$100,MATCH(A451,X$3:X$100,1)+1))/1000000</f>
        <v>136.9776161999998</v>
      </c>
    </row>
    <row r="452" spans="1:22" x14ac:dyDescent="0.35">
      <c r="A452">
        <v>450</v>
      </c>
      <c r="B452" s="15">
        <f t="shared" ref="B452:B487" si="51">-A452</f>
        <v>-450</v>
      </c>
      <c r="C452" s="15">
        <v>0</v>
      </c>
      <c r="D452" s="15">
        <v>0</v>
      </c>
      <c r="E452" s="9">
        <f t="shared" si="47"/>
        <v>23.980786939972472</v>
      </c>
      <c r="F452" s="9">
        <f t="shared" si="48"/>
        <v>2.8505431639430294</v>
      </c>
      <c r="G452" s="3">
        <v>1.0000000000000001E-30</v>
      </c>
      <c r="H452" s="9">
        <f t="shared" si="49"/>
        <v>111.42708238165481</v>
      </c>
      <c r="I452" s="9">
        <f t="shared" si="50"/>
        <v>8.8616346763955178</v>
      </c>
      <c r="J452" s="9">
        <v>1</v>
      </c>
      <c r="K452" s="3">
        <v>0</v>
      </c>
      <c r="L452" s="3">
        <v>0</v>
      </c>
      <c r="M452" s="3">
        <v>0</v>
      </c>
      <c r="N452" s="3">
        <v>0</v>
      </c>
      <c r="O452" s="3">
        <v>3.0000000000000001E-6</v>
      </c>
      <c r="P452" s="3">
        <v>5.0000000000000003E-10</v>
      </c>
      <c r="Q452" s="3"/>
      <c r="R452">
        <f>'Init cond'!E452*V452</f>
        <v>3423.2998984590413</v>
      </c>
      <c r="S452">
        <f>'Init cond'!F452*V452</f>
        <v>770.19647943084885</v>
      </c>
      <c r="T452" s="44">
        <f>'Init cond'!H452*V452</f>
        <v>14624.950627466667</v>
      </c>
      <c r="U452" s="44">
        <f>'Init cond'!I452*V452</f>
        <v>1150.8072210571368</v>
      </c>
      <c r="V452" s="25">
        <f>FORECAST(A452,INDEX(Z$3:Z$100,MATCH(A452,X$3:X$100,1)):INDEX(Z$3:Z$100,MATCH(A452,X$3:X$100,1)+1),INDEX(X$3:X$100,MATCH(A452,X$3:X$100,1)):INDEX(X$3:X$100,MATCH(A452,X$3:X$100,1)+1))/1000000</f>
        <v>131.59823600000001</v>
      </c>
    </row>
    <row r="453" spans="1:22" x14ac:dyDescent="0.35">
      <c r="A453">
        <v>451</v>
      </c>
      <c r="B453" s="15">
        <f t="shared" si="51"/>
        <v>-451</v>
      </c>
      <c r="C453" s="15">
        <v>0</v>
      </c>
      <c r="D453" s="15">
        <v>0</v>
      </c>
      <c r="E453" s="9">
        <f t="shared" si="47"/>
        <v>23.980786939972472</v>
      </c>
      <c r="F453" s="9">
        <f t="shared" si="48"/>
        <v>2.8505431639430294</v>
      </c>
      <c r="G453" s="3">
        <v>1.0000000000000001E-30</v>
      </c>
      <c r="H453" s="9">
        <f t="shared" si="49"/>
        <v>111.42708238165481</v>
      </c>
      <c r="I453" s="9">
        <f t="shared" si="50"/>
        <v>8.8616346763955178</v>
      </c>
      <c r="J453" s="9">
        <v>1</v>
      </c>
      <c r="K453" s="3">
        <v>0</v>
      </c>
      <c r="L453" s="3">
        <v>0</v>
      </c>
      <c r="M453" s="3">
        <v>0</v>
      </c>
      <c r="N453" s="3">
        <v>0</v>
      </c>
      <c r="O453" s="3">
        <v>3.0000000000000001E-6</v>
      </c>
      <c r="P453" s="3">
        <v>5.0000000000000003E-10</v>
      </c>
      <c r="Q453" s="3"/>
      <c r="R453">
        <f>'Init cond'!E453*V453</f>
        <v>3325.4554992908802</v>
      </c>
      <c r="S453">
        <f>'Init cond'!F453*V453</f>
        <v>748.36035619970824</v>
      </c>
      <c r="T453" s="44">
        <f>'Init cond'!H453*V453</f>
        <v>14205.025725946682</v>
      </c>
      <c r="U453" s="44">
        <f>'Init cond'!I453*V453</f>
        <v>1117.7668742553651</v>
      </c>
      <c r="V453" s="25">
        <f>FORECAST(A453,INDEX(Z$3:Z$100,MATCH(A453,X$3:X$100,1)):INDEX(Z$3:Z$100,MATCH(A453,X$3:X$100,1)+1),INDEX(X$3:X$100,MATCH(A453,X$3:X$100,1)):INDEX(X$3:X$100,MATCH(A453,X$3:X$100,1)+1))/1000000</f>
        <v>127.81966760000014</v>
      </c>
    </row>
    <row r="454" spans="1:22" x14ac:dyDescent="0.35">
      <c r="A454">
        <v>452</v>
      </c>
      <c r="B454" s="15">
        <f t="shared" si="51"/>
        <v>-452</v>
      </c>
      <c r="C454" s="15">
        <v>0</v>
      </c>
      <c r="D454" s="15">
        <v>0</v>
      </c>
      <c r="E454" s="9">
        <f t="shared" si="47"/>
        <v>23.980786939972472</v>
      </c>
      <c r="F454" s="9">
        <f t="shared" si="48"/>
        <v>2.8505431639430294</v>
      </c>
      <c r="G454" s="3">
        <v>1.0000000000000001E-30</v>
      </c>
      <c r="H454" s="9">
        <f t="shared" si="49"/>
        <v>111.42708238165481</v>
      </c>
      <c r="I454" s="9">
        <f t="shared" si="50"/>
        <v>8.8616346763955178</v>
      </c>
      <c r="J454" s="9">
        <v>1</v>
      </c>
      <c r="K454" s="3">
        <v>0</v>
      </c>
      <c r="L454" s="3">
        <v>0</v>
      </c>
      <c r="M454" s="3">
        <v>0</v>
      </c>
      <c r="N454" s="3">
        <v>0</v>
      </c>
      <c r="O454" s="3">
        <v>3.0000000000000001E-6</v>
      </c>
      <c r="P454" s="3">
        <v>5.0000000000000003E-10</v>
      </c>
      <c r="Q454" s="3"/>
      <c r="R454">
        <f>'Init cond'!E454*V454</f>
        <v>3227.277011891802</v>
      </c>
      <c r="S454">
        <f>'Init cond'!F454*V454</f>
        <v>726.14034434840266</v>
      </c>
      <c r="T454" s="44">
        <f>'Init cond'!H454*V454</f>
        <v>13785.10082442667</v>
      </c>
      <c r="U454" s="44">
        <f>'Init cond'!I454*V454</f>
        <v>1084.7263691102885</v>
      </c>
      <c r="V454" s="25">
        <f>FORECAST(A454,INDEX(Z$3:Z$100,MATCH(A454,X$3:X$100,1)):INDEX(Z$3:Z$100,MATCH(A454,X$3:X$100,1)+1),INDEX(X$3:X$100,MATCH(A454,X$3:X$100,1)):INDEX(X$3:X$100,MATCH(A454,X$3:X$100,1)+1))/1000000</f>
        <v>124.04109920000005</v>
      </c>
    </row>
    <row r="455" spans="1:22" x14ac:dyDescent="0.35">
      <c r="A455">
        <v>453</v>
      </c>
      <c r="B455" s="15">
        <f t="shared" si="51"/>
        <v>-453</v>
      </c>
      <c r="C455" s="15">
        <v>0</v>
      </c>
      <c r="D455" s="15">
        <v>0</v>
      </c>
      <c r="E455" s="9">
        <f t="shared" si="47"/>
        <v>23.980786939972472</v>
      </c>
      <c r="F455" s="9">
        <f t="shared" si="48"/>
        <v>2.8505431639430294</v>
      </c>
      <c r="G455" s="3">
        <v>1.0000000000000001E-30</v>
      </c>
      <c r="H455" s="9">
        <f t="shared" si="49"/>
        <v>111.42708238165481</v>
      </c>
      <c r="I455" s="9">
        <f t="shared" si="50"/>
        <v>8.8616346763955178</v>
      </c>
      <c r="J455" s="9">
        <v>1</v>
      </c>
      <c r="K455" s="3">
        <v>0</v>
      </c>
      <c r="L455" s="3">
        <v>0</v>
      </c>
      <c r="M455" s="3">
        <v>0</v>
      </c>
      <c r="N455" s="3">
        <v>0</v>
      </c>
      <c r="O455" s="3">
        <v>3.0000000000000001E-6</v>
      </c>
      <c r="P455" s="3">
        <v>5.0000000000000003E-10</v>
      </c>
      <c r="Q455" s="3"/>
      <c r="R455">
        <f>'Init cond'!E455*V455</f>
        <v>3129.134509466774</v>
      </c>
      <c r="S455">
        <f>'Init cond'!F455*V455</f>
        <v>704.10824123290934</v>
      </c>
      <c r="T455" s="44">
        <f>'Init cond'!H455*V455</f>
        <v>13365.175922906661</v>
      </c>
      <c r="U455" s="44">
        <f>'Init cond'!I455*V455</f>
        <v>1051.6857056219094</v>
      </c>
      <c r="V455" s="25">
        <f>FORECAST(A455,INDEX(Z$3:Z$100,MATCH(A455,X$3:X$100,1)):INDEX(Z$3:Z$100,MATCH(A455,X$3:X$100,1)+1),INDEX(X$3:X$100,MATCH(A455,X$3:X$100,1)):INDEX(X$3:X$100,MATCH(A455,X$3:X$100,1)+1))/1000000</f>
        <v>120.26253079999995</v>
      </c>
    </row>
    <row r="456" spans="1:22" x14ac:dyDescent="0.35">
      <c r="A456">
        <v>454</v>
      </c>
      <c r="B456" s="15">
        <f t="shared" si="51"/>
        <v>-454</v>
      </c>
      <c r="C456" s="15">
        <v>0</v>
      </c>
      <c r="D456" s="15">
        <v>0</v>
      </c>
      <c r="E456" s="9">
        <f t="shared" si="47"/>
        <v>23.980786939972472</v>
      </c>
      <c r="F456" s="9">
        <f t="shared" si="48"/>
        <v>2.8505431639430294</v>
      </c>
      <c r="G456" s="3">
        <v>1.0000000000000001E-30</v>
      </c>
      <c r="H456" s="9">
        <f t="shared" si="49"/>
        <v>111.42708238165481</v>
      </c>
      <c r="I456" s="9">
        <f t="shared" si="50"/>
        <v>8.8616346763955178</v>
      </c>
      <c r="J456" s="9">
        <v>1</v>
      </c>
      <c r="K456" s="3">
        <v>0</v>
      </c>
      <c r="L456" s="3">
        <v>0</v>
      </c>
      <c r="M456" s="3">
        <v>0</v>
      </c>
      <c r="N456" s="3">
        <v>0</v>
      </c>
      <c r="O456" s="3">
        <v>3.0000000000000001E-6</v>
      </c>
      <c r="P456" s="3">
        <v>5.0000000000000003E-10</v>
      </c>
      <c r="Q456" s="3"/>
      <c r="R456">
        <f>'Init cond'!E456*V456</f>
        <v>3031.0041578662413</v>
      </c>
      <c r="S456">
        <f>'Init cond'!F456*V456</f>
        <v>682.19873371890151</v>
      </c>
      <c r="T456" s="44">
        <f>'Init cond'!H456*V456</f>
        <v>12945.251021386677</v>
      </c>
      <c r="U456" s="44">
        <f>'Init cond'!I456*V456</f>
        <v>1018.6448837902295</v>
      </c>
      <c r="V456" s="25">
        <f>FORECAST(A456,INDEX(Z$3:Z$100,MATCH(A456,X$3:X$100,1)):INDEX(Z$3:Z$100,MATCH(A456,X$3:X$100,1)+1),INDEX(X$3:X$100,MATCH(A456,X$3:X$100,1)):INDEX(X$3:X$100,MATCH(A456,X$3:X$100,1)+1))/1000000</f>
        <v>116.4839624000001</v>
      </c>
    </row>
    <row r="457" spans="1:22" x14ac:dyDescent="0.35">
      <c r="A457">
        <v>455</v>
      </c>
      <c r="B457" s="15">
        <f t="shared" si="51"/>
        <v>-455</v>
      </c>
      <c r="C457" s="15">
        <v>0</v>
      </c>
      <c r="D457" s="15">
        <v>0</v>
      </c>
      <c r="E457" s="9">
        <f t="shared" si="47"/>
        <v>23.980786939972472</v>
      </c>
      <c r="F457" s="9">
        <f t="shared" si="48"/>
        <v>2.8505431639430294</v>
      </c>
      <c r="G457" s="3">
        <v>1.0000000000000001E-30</v>
      </c>
      <c r="H457" s="9">
        <f t="shared" si="49"/>
        <v>111.42708238165481</v>
      </c>
      <c r="I457" s="9">
        <f t="shared" si="50"/>
        <v>8.8616346763955178</v>
      </c>
      <c r="J457" s="9">
        <v>1</v>
      </c>
      <c r="K457" s="3">
        <v>0</v>
      </c>
      <c r="L457" s="3">
        <v>0</v>
      </c>
      <c r="M457" s="3">
        <v>0</v>
      </c>
      <c r="N457" s="3">
        <v>0</v>
      </c>
      <c r="O457" s="3">
        <v>3.0000000000000001E-6</v>
      </c>
      <c r="P457" s="3">
        <v>5.0000000000000003E-10</v>
      </c>
      <c r="Q457" s="3"/>
      <c r="R457">
        <f>'Init cond'!E457*V457</f>
        <v>2933.1070329385507</v>
      </c>
      <c r="S457">
        <f>'Init cond'!F457*V457</f>
        <v>660.20048768265588</v>
      </c>
      <c r="T457" s="44">
        <f>'Init cond'!H457*V457</f>
        <v>12525.326119866666</v>
      </c>
      <c r="U457" s="44">
        <f>'Init cond'!I457*V457</f>
        <v>985.60390361524514</v>
      </c>
      <c r="V457" s="25">
        <f>FORECAST(A457,INDEX(Z$3:Z$100,MATCH(A457,X$3:X$100,1)):INDEX(Z$3:Z$100,MATCH(A457,X$3:X$100,1)+1),INDEX(X$3:X$100,MATCH(A457,X$3:X$100,1)):INDEX(X$3:X$100,MATCH(A457,X$3:X$100,1)+1))/1000000</f>
        <v>112.705394</v>
      </c>
    </row>
    <row r="458" spans="1:22" x14ac:dyDescent="0.35">
      <c r="A458">
        <v>456</v>
      </c>
      <c r="B458" s="15">
        <f t="shared" si="51"/>
        <v>-456</v>
      </c>
      <c r="C458" s="15">
        <v>0</v>
      </c>
      <c r="D458" s="15">
        <v>0</v>
      </c>
      <c r="E458" s="9">
        <f t="shared" si="47"/>
        <v>23.980786939972472</v>
      </c>
      <c r="F458" s="9">
        <f t="shared" si="48"/>
        <v>2.8505431639430294</v>
      </c>
      <c r="G458" s="3">
        <v>1.0000000000000001E-30</v>
      </c>
      <c r="H458" s="9">
        <f t="shared" si="49"/>
        <v>111.42708238165481</v>
      </c>
      <c r="I458" s="9">
        <f t="shared" si="50"/>
        <v>8.8616346763955178</v>
      </c>
      <c r="J458" s="9">
        <v>1</v>
      </c>
      <c r="K458" s="3">
        <v>0</v>
      </c>
      <c r="L458" s="3">
        <v>0</v>
      </c>
      <c r="M458" s="3">
        <v>0</v>
      </c>
      <c r="N458" s="3">
        <v>0</v>
      </c>
      <c r="O458" s="3">
        <v>3.0000000000000001E-6</v>
      </c>
      <c r="P458" s="3">
        <v>5.0000000000000003E-10</v>
      </c>
      <c r="Q458" s="3"/>
      <c r="R458">
        <f>'Init cond'!E458*V458</f>
        <v>2786.6862538407959</v>
      </c>
      <c r="S458">
        <f>'Init cond'!F458*V458</f>
        <v>627.16775611588514</v>
      </c>
      <c r="T458" s="44">
        <f>'Init cond'!H458*V458</f>
        <v>11899.300806506635</v>
      </c>
      <c r="U458" s="44">
        <f>'Init cond'!I458*V458</f>
        <v>936.34491534139522</v>
      </c>
      <c r="V458" s="25">
        <f>FORECAST(A458,INDEX(Z$3:Z$100,MATCH(A458,X$3:X$100,1)):INDEX(Z$3:Z$100,MATCH(A458,X$3:X$100,1)+1),INDEX(X$3:X$100,MATCH(A458,X$3:X$100,1)):INDEX(X$3:X$100,MATCH(A458,X$3:X$100,1)+1))/1000000</f>
        <v>107.07229279999972</v>
      </c>
    </row>
    <row r="459" spans="1:22" x14ac:dyDescent="0.35">
      <c r="A459">
        <v>457</v>
      </c>
      <c r="B459" s="15">
        <f t="shared" si="51"/>
        <v>-457</v>
      </c>
      <c r="C459" s="15">
        <v>0</v>
      </c>
      <c r="D459" s="15">
        <v>0</v>
      </c>
      <c r="E459" s="9">
        <f t="shared" si="47"/>
        <v>23.980786939972472</v>
      </c>
      <c r="F459" s="9">
        <f t="shared" si="48"/>
        <v>2.8505431639430294</v>
      </c>
      <c r="G459" s="3">
        <v>1.0000000000000001E-30</v>
      </c>
      <c r="H459" s="9">
        <f t="shared" si="49"/>
        <v>111.42708238165481</v>
      </c>
      <c r="I459" s="9">
        <f t="shared" si="50"/>
        <v>8.8616346763955178</v>
      </c>
      <c r="J459" s="9">
        <v>1</v>
      </c>
      <c r="K459" s="3">
        <v>0</v>
      </c>
      <c r="L459" s="3">
        <v>0</v>
      </c>
      <c r="M459" s="3">
        <v>0</v>
      </c>
      <c r="N459" s="3">
        <v>0</v>
      </c>
      <c r="O459" s="3">
        <v>3.0000000000000001E-6</v>
      </c>
      <c r="P459" s="3">
        <v>5.0000000000000003E-10</v>
      </c>
      <c r="Q459" s="3"/>
      <c r="R459">
        <f>'Init cond'!E459*V459</f>
        <v>2640.096301687613</v>
      </c>
      <c r="S459">
        <f>'Init cond'!F459*V459</f>
        <v>594.11833557358</v>
      </c>
      <c r="T459" s="44">
        <f>'Init cond'!H459*V459</f>
        <v>11273.275493146655</v>
      </c>
      <c r="U459" s="44">
        <f>'Init cond'!I459*V459</f>
        <v>887.08569100887473</v>
      </c>
      <c r="V459" s="25">
        <f>FORECAST(A459,INDEX(Z$3:Z$100,MATCH(A459,X$3:X$100,1)):INDEX(Z$3:Z$100,MATCH(A459,X$3:X$100,1)+1),INDEX(X$3:X$100,MATCH(A459,X$3:X$100,1)):INDEX(X$3:X$100,MATCH(A459,X$3:X$100,1)+1))/1000000</f>
        <v>101.4391915999999</v>
      </c>
    </row>
    <row r="460" spans="1:22" x14ac:dyDescent="0.35">
      <c r="A460">
        <v>458</v>
      </c>
      <c r="B460" s="15">
        <f t="shared" si="51"/>
        <v>-458</v>
      </c>
      <c r="C460" s="15">
        <v>0</v>
      </c>
      <c r="D460" s="15">
        <v>0</v>
      </c>
      <c r="E460" s="9">
        <f t="shared" si="47"/>
        <v>23.980786939972472</v>
      </c>
      <c r="F460" s="9">
        <f t="shared" si="48"/>
        <v>2.8505431639430294</v>
      </c>
      <c r="G460" s="3">
        <v>1.0000000000000001E-30</v>
      </c>
      <c r="H460" s="9">
        <f t="shared" si="49"/>
        <v>111.42708238165481</v>
      </c>
      <c r="I460" s="9">
        <f t="shared" si="50"/>
        <v>8.8616346763955178</v>
      </c>
      <c r="J460" s="9">
        <v>1</v>
      </c>
      <c r="K460" s="3">
        <v>0</v>
      </c>
      <c r="L460" s="3">
        <v>0</v>
      </c>
      <c r="M460" s="3">
        <v>0</v>
      </c>
      <c r="N460" s="3">
        <v>0</v>
      </c>
      <c r="O460" s="3">
        <v>3.0000000000000001E-6</v>
      </c>
      <c r="P460" s="3">
        <v>5.0000000000000003E-10</v>
      </c>
      <c r="Q460" s="3"/>
      <c r="R460">
        <f>'Init cond'!E460*V460</f>
        <v>2493.4422085610431</v>
      </c>
      <c r="S460">
        <f>'Init cond'!F460*V460</f>
        <v>561.11154564474407</v>
      </c>
      <c r="T460" s="44">
        <f>'Init cond'!H460*V460</f>
        <v>10647.250179786677</v>
      </c>
      <c r="U460" s="44">
        <f>'Init cond'!I460*V460</f>
        <v>837.82623061767981</v>
      </c>
      <c r="V460" s="25">
        <f>FORECAST(A460,INDEX(Z$3:Z$100,MATCH(A460,X$3:X$100,1)):INDEX(Z$3:Z$100,MATCH(A460,X$3:X$100,1)+1),INDEX(X$3:X$100,MATCH(A460,X$3:X$100,1)):INDEX(X$3:X$100,MATCH(A460,X$3:X$100,1)+1))/1000000</f>
        <v>95.806090400000102</v>
      </c>
    </row>
    <row r="461" spans="1:22" x14ac:dyDescent="0.35">
      <c r="A461">
        <v>459</v>
      </c>
      <c r="B461" s="15">
        <f t="shared" si="51"/>
        <v>-459</v>
      </c>
      <c r="C461" s="15">
        <v>0</v>
      </c>
      <c r="D461" s="15">
        <v>0</v>
      </c>
      <c r="E461" s="9">
        <f t="shared" si="47"/>
        <v>23.980786939972472</v>
      </c>
      <c r="F461" s="9">
        <f t="shared" si="48"/>
        <v>2.8505431639430294</v>
      </c>
      <c r="G461" s="3">
        <v>1.0000000000000001E-30</v>
      </c>
      <c r="H461" s="9">
        <f t="shared" si="49"/>
        <v>111.42708238165481</v>
      </c>
      <c r="I461" s="9">
        <f t="shared" si="50"/>
        <v>8.8616346763955178</v>
      </c>
      <c r="J461" s="9">
        <v>1</v>
      </c>
      <c r="K461" s="3">
        <v>0</v>
      </c>
      <c r="L461" s="3">
        <v>0</v>
      </c>
      <c r="M461" s="3">
        <v>0</v>
      </c>
      <c r="N461" s="3">
        <v>0</v>
      </c>
      <c r="O461" s="3">
        <v>3.0000000000000001E-6</v>
      </c>
      <c r="P461" s="3">
        <v>5.0000000000000003E-10</v>
      </c>
      <c r="Q461" s="3"/>
      <c r="R461">
        <f>'Init cond'!E461*V461</f>
        <v>2346.8547689992915</v>
      </c>
      <c r="S461">
        <f>'Init cond'!F461*V461</f>
        <v>528.13038936157966</v>
      </c>
      <c r="T461" s="44">
        <f>'Init cond'!H461*V461</f>
        <v>10021.224866426644</v>
      </c>
      <c r="U461" s="44">
        <f>'Init cond'!I461*V461</f>
        <v>788.56653416780614</v>
      </c>
      <c r="V461" s="25">
        <f>FORECAST(A461,INDEX(Z$3:Z$100,MATCH(A461,X$3:X$100,1)):INDEX(Z$3:Z$100,MATCH(A461,X$3:X$100,1)+1),INDEX(X$3:X$100,MATCH(A461,X$3:X$100,1)):INDEX(X$3:X$100,MATCH(A461,X$3:X$100,1)+1))/1000000</f>
        <v>90.172989199999805</v>
      </c>
    </row>
    <row r="462" spans="1:22" x14ac:dyDescent="0.35">
      <c r="A462">
        <v>460</v>
      </c>
      <c r="B462" s="15">
        <f t="shared" si="51"/>
        <v>-460</v>
      </c>
      <c r="C462" s="15">
        <v>0</v>
      </c>
      <c r="D462" s="15">
        <v>0</v>
      </c>
      <c r="E462" s="9">
        <f t="shared" si="47"/>
        <v>23.980786939972472</v>
      </c>
      <c r="F462" s="9">
        <f t="shared" si="48"/>
        <v>2.8505431639430294</v>
      </c>
      <c r="G462" s="3">
        <v>1.0000000000000001E-30</v>
      </c>
      <c r="H462" s="9">
        <f t="shared" si="49"/>
        <v>111.42708238165481</v>
      </c>
      <c r="I462" s="9">
        <f t="shared" si="50"/>
        <v>8.8616346763955178</v>
      </c>
      <c r="J462" s="9">
        <v>1</v>
      </c>
      <c r="K462" s="3">
        <v>0</v>
      </c>
      <c r="L462" s="3">
        <v>0</v>
      </c>
      <c r="M462" s="3">
        <v>0</v>
      </c>
      <c r="N462" s="3">
        <v>0</v>
      </c>
      <c r="O462" s="3">
        <v>3.0000000000000001E-6</v>
      </c>
      <c r="P462" s="3">
        <v>5.0000000000000003E-10</v>
      </c>
      <c r="Q462" s="3"/>
      <c r="R462">
        <f>'Init cond'!E462*V462</f>
        <v>2200.3777565600394</v>
      </c>
      <c r="S462">
        <f>'Init cond'!F462*V462</f>
        <v>495.06467397801674</v>
      </c>
      <c r="T462" s="44">
        <f>'Init cond'!H462*V462</f>
        <v>9395.1995530666663</v>
      </c>
      <c r="U462" s="44">
        <f>'Init cond'!I462*V462</f>
        <v>739.30660165926201</v>
      </c>
      <c r="V462" s="25">
        <f>FORECAST(A462,INDEX(Z$3:Z$100,MATCH(A462,X$3:X$100,1)):INDEX(Z$3:Z$100,MATCH(A462,X$3:X$100,1)+1),INDEX(X$3:X$100,MATCH(A462,X$3:X$100,1)):INDEX(X$3:X$100,MATCH(A462,X$3:X$100,1)+1))/1000000</f>
        <v>84.539888000000005</v>
      </c>
    </row>
    <row r="463" spans="1:22" x14ac:dyDescent="0.35">
      <c r="A463">
        <v>461</v>
      </c>
      <c r="B463" s="15">
        <f t="shared" si="51"/>
        <v>-461</v>
      </c>
      <c r="C463" s="15">
        <v>0</v>
      </c>
      <c r="D463" s="15">
        <v>0</v>
      </c>
      <c r="E463" s="9">
        <f t="shared" si="47"/>
        <v>23.980786939972472</v>
      </c>
      <c r="F463" s="9">
        <f t="shared" si="48"/>
        <v>2.8505431639430294</v>
      </c>
      <c r="G463" s="3">
        <v>1.0000000000000001E-30</v>
      </c>
      <c r="H463" s="9">
        <f t="shared" si="49"/>
        <v>111.42708238165481</v>
      </c>
      <c r="I463" s="9">
        <f t="shared" si="50"/>
        <v>8.8616346763955178</v>
      </c>
      <c r="J463" s="9">
        <v>1</v>
      </c>
      <c r="K463" s="3">
        <v>0</v>
      </c>
      <c r="L463" s="3">
        <v>0</v>
      </c>
      <c r="M463" s="3">
        <v>0</v>
      </c>
      <c r="N463" s="3">
        <v>0</v>
      </c>
      <c r="O463" s="3">
        <v>3.0000000000000001E-6</v>
      </c>
      <c r="P463" s="3">
        <v>5.0000000000000003E-10</v>
      </c>
      <c r="Q463" s="3"/>
      <c r="R463">
        <f>'Init cond'!E463*V463</f>
        <v>2078.712264608007</v>
      </c>
      <c r="S463">
        <f>'Init cond'!F463*V463</f>
        <v>467.71164314878126</v>
      </c>
      <c r="T463" s="44">
        <f>'Init cond'!H463*V463</f>
        <v>8874.2431381733004</v>
      </c>
      <c r="U463" s="44">
        <f>'Init cond'!I463*V463</f>
        <v>698.31430605635342</v>
      </c>
      <c r="V463" s="25">
        <f>FORECAST(A463,INDEX(Z$3:Z$100,MATCH(A463,X$3:X$100,1)):INDEX(Z$3:Z$100,MATCH(A463,X$3:X$100,1)+1),INDEX(X$3:X$100,MATCH(A463,X$3:X$100,1)):INDEX(X$3:X$100,MATCH(A463,X$3:X$100,1)+1))/1000000</f>
        <v>79.852217799999707</v>
      </c>
    </row>
    <row r="464" spans="1:22" x14ac:dyDescent="0.35">
      <c r="A464">
        <v>462</v>
      </c>
      <c r="B464" s="15">
        <f t="shared" si="51"/>
        <v>-462</v>
      </c>
      <c r="C464" s="15">
        <v>0</v>
      </c>
      <c r="D464" s="15">
        <v>0</v>
      </c>
      <c r="E464" s="9">
        <f t="shared" si="47"/>
        <v>23.980786939972472</v>
      </c>
      <c r="F464" s="9">
        <f t="shared" si="48"/>
        <v>2.8505431639430294</v>
      </c>
      <c r="G464" s="3">
        <v>1.0000000000000001E-30</v>
      </c>
      <c r="H464" s="9">
        <f t="shared" si="49"/>
        <v>111.42708238165481</v>
      </c>
      <c r="I464" s="9">
        <f t="shared" si="50"/>
        <v>8.8616346763955178</v>
      </c>
      <c r="J464" s="9">
        <v>1</v>
      </c>
      <c r="K464" s="3">
        <v>0</v>
      </c>
      <c r="L464" s="3">
        <v>0</v>
      </c>
      <c r="M464" s="3">
        <v>0</v>
      </c>
      <c r="N464" s="3">
        <v>0</v>
      </c>
      <c r="O464" s="3">
        <v>3.0000000000000001E-6</v>
      </c>
      <c r="P464" s="3">
        <v>5.0000000000000003E-10</v>
      </c>
      <c r="Q464" s="3"/>
      <c r="R464">
        <f>'Init cond'!E464*V464</f>
        <v>1956.3261731188436</v>
      </c>
      <c r="S464">
        <f>'Init cond'!F464*V464</f>
        <v>440.26876774182165</v>
      </c>
      <c r="T464" s="44">
        <f>'Init cond'!H464*V464</f>
        <v>8353.286723279989</v>
      </c>
      <c r="U464" s="44">
        <f>'Init cond'!I464*V464</f>
        <v>657.32181401365949</v>
      </c>
      <c r="V464" s="25">
        <f>FORECAST(A464,INDEX(Z$3:Z$100,MATCH(A464,X$3:X$100,1)):INDEX(Z$3:Z$100,MATCH(A464,X$3:X$100,1)+1),INDEX(X$3:X$100,MATCH(A464,X$3:X$100,1)):INDEX(X$3:X$100,MATCH(A464,X$3:X$100,1)+1))/1000000</f>
        <v>75.164547599999906</v>
      </c>
    </row>
    <row r="465" spans="1:22" x14ac:dyDescent="0.35">
      <c r="A465">
        <v>463</v>
      </c>
      <c r="B465" s="15">
        <f t="shared" si="51"/>
        <v>-463</v>
      </c>
      <c r="C465" s="15">
        <v>0</v>
      </c>
      <c r="D465" s="15">
        <v>0</v>
      </c>
      <c r="E465" s="9">
        <f t="shared" si="47"/>
        <v>23.980786939972472</v>
      </c>
      <c r="F465" s="9">
        <f t="shared" si="48"/>
        <v>2.8505431639430294</v>
      </c>
      <c r="G465" s="3">
        <v>1.0000000000000001E-30</v>
      </c>
      <c r="H465" s="9">
        <f t="shared" si="49"/>
        <v>111.42708238165481</v>
      </c>
      <c r="I465" s="9">
        <f t="shared" si="50"/>
        <v>8.8616346763955178</v>
      </c>
      <c r="J465" s="9">
        <v>1</v>
      </c>
      <c r="K465" s="3">
        <v>0</v>
      </c>
      <c r="L465" s="3">
        <v>0</v>
      </c>
      <c r="M465" s="3">
        <v>0</v>
      </c>
      <c r="N465" s="3">
        <v>0</v>
      </c>
      <c r="O465" s="3">
        <v>3.0000000000000001E-6</v>
      </c>
      <c r="P465" s="3">
        <v>5.0000000000000003E-10</v>
      </c>
      <c r="Q465" s="3"/>
      <c r="R465">
        <f>'Init cond'!E465*V465</f>
        <v>1834.42951341188</v>
      </c>
      <c r="S465">
        <f>'Init cond'!F465*V465</f>
        <v>412.86439594861179</v>
      </c>
      <c r="T465" s="44">
        <f>'Init cond'!H465*V465</f>
        <v>7832.3303083866767</v>
      </c>
      <c r="U465" s="44">
        <f>'Init cond'!I465*V465</f>
        <v>616.32912553117615</v>
      </c>
      <c r="V465" s="25">
        <f>FORECAST(A465,INDEX(Z$3:Z$100,MATCH(A465,X$3:X$100,1)):INDEX(Z$3:Z$100,MATCH(A465,X$3:X$100,1)+1),INDEX(X$3:X$100,MATCH(A465,X$3:X$100,1)):INDEX(X$3:X$100,MATCH(A465,X$3:X$100,1)+1))/1000000</f>
        <v>70.476877400000092</v>
      </c>
    </row>
    <row r="466" spans="1:22" x14ac:dyDescent="0.35">
      <c r="A466">
        <v>464</v>
      </c>
      <c r="B466" s="15">
        <f t="shared" si="51"/>
        <v>-464</v>
      </c>
      <c r="C466" s="15">
        <v>0</v>
      </c>
      <c r="D466" s="15">
        <v>0</v>
      </c>
      <c r="E466" s="9">
        <f t="shared" si="47"/>
        <v>23.980786939972472</v>
      </c>
      <c r="F466" s="9">
        <f t="shared" si="48"/>
        <v>2.8505431639430294</v>
      </c>
      <c r="G466" s="3">
        <v>1.0000000000000001E-30</v>
      </c>
      <c r="H466" s="9">
        <f t="shared" si="49"/>
        <v>111.42708238165481</v>
      </c>
      <c r="I466" s="9">
        <f t="shared" si="50"/>
        <v>8.8616346763955178</v>
      </c>
      <c r="J466" s="9">
        <v>1</v>
      </c>
      <c r="K466" s="3">
        <v>0</v>
      </c>
      <c r="L466" s="3">
        <v>0</v>
      </c>
      <c r="M466" s="3">
        <v>0</v>
      </c>
      <c r="N466" s="3">
        <v>0</v>
      </c>
      <c r="O466" s="3">
        <v>3.0000000000000001E-6</v>
      </c>
      <c r="P466" s="3">
        <v>5.0000000000000003E-10</v>
      </c>
      <c r="Q466" s="3"/>
      <c r="R466">
        <f>'Init cond'!E466*V466</f>
        <v>1712.5561973707922</v>
      </c>
      <c r="S466">
        <f>'Init cond'!F466*V466</f>
        <v>385.48815244788381</v>
      </c>
      <c r="T466" s="44">
        <f>'Init cond'!H466*V466</f>
        <v>7311.3738934933117</v>
      </c>
      <c r="U466" s="44">
        <f>'Init cond'!I466*V466</f>
        <v>575.33624060889895</v>
      </c>
      <c r="V466" s="25">
        <f>FORECAST(A466,INDEX(Z$3:Z$100,MATCH(A466,X$3:X$100,1)):INDEX(Z$3:Z$100,MATCH(A466,X$3:X$100,1)+1),INDEX(X$3:X$100,MATCH(A466,X$3:X$100,1)):INDEX(X$3:X$100,MATCH(A466,X$3:X$100,1)+1))/1000000</f>
        <v>65.789207199999808</v>
      </c>
    </row>
    <row r="467" spans="1:22" x14ac:dyDescent="0.35">
      <c r="A467">
        <v>465</v>
      </c>
      <c r="B467" s="15">
        <f t="shared" si="51"/>
        <v>-465</v>
      </c>
      <c r="C467" s="15">
        <v>0</v>
      </c>
      <c r="D467" s="15">
        <v>0</v>
      </c>
      <c r="E467" s="9">
        <f t="shared" si="47"/>
        <v>23.980786939972472</v>
      </c>
      <c r="F467" s="9">
        <f t="shared" si="48"/>
        <v>2.8505431639430294</v>
      </c>
      <c r="G467" s="3">
        <v>1.0000000000000001E-30</v>
      </c>
      <c r="H467" s="9">
        <f t="shared" si="49"/>
        <v>111.42708238165481</v>
      </c>
      <c r="I467" s="9">
        <f t="shared" si="50"/>
        <v>8.8616346763955178</v>
      </c>
      <c r="J467" s="9">
        <v>1</v>
      </c>
      <c r="K467" s="3">
        <v>0</v>
      </c>
      <c r="L467" s="3">
        <v>0</v>
      </c>
      <c r="M467" s="3">
        <v>0</v>
      </c>
      <c r="N467" s="3">
        <v>0</v>
      </c>
      <c r="O467" s="3">
        <v>3.0000000000000001E-6</v>
      </c>
      <c r="P467" s="3">
        <v>5.0000000000000003E-10</v>
      </c>
      <c r="Q467" s="3"/>
      <c r="R467">
        <f>'Init cond'!E467*V467</f>
        <v>1590.6367999451591</v>
      </c>
      <c r="S467">
        <f>'Init cond'!F467*V467</f>
        <v>357.92869830429828</v>
      </c>
      <c r="T467" s="44">
        <f>'Init cond'!H467*V467</f>
        <v>6790.4174785999994</v>
      </c>
      <c r="U467" s="44">
        <f>'Init cond'!I467*V467</f>
        <v>534.34315924683631</v>
      </c>
      <c r="V467" s="25">
        <f>FORECAST(A467,INDEX(Z$3:Z$100,MATCH(A467,X$3:X$100,1)):INDEX(Z$3:Z$100,MATCH(A467,X$3:X$100,1)+1),INDEX(X$3:X$100,MATCH(A467,X$3:X$100,1)):INDEX(X$3:X$100,MATCH(A467,X$3:X$100,1)+1))/1000000</f>
        <v>61.101537</v>
      </c>
    </row>
    <row r="468" spans="1:22" x14ac:dyDescent="0.35">
      <c r="A468">
        <v>466</v>
      </c>
      <c r="B468" s="15">
        <f t="shared" si="51"/>
        <v>-466</v>
      </c>
      <c r="C468" s="15">
        <v>0</v>
      </c>
      <c r="D468" s="15">
        <v>0</v>
      </c>
      <c r="E468" s="9">
        <f t="shared" si="47"/>
        <v>23.980786939972472</v>
      </c>
      <c r="F468" s="9">
        <f t="shared" si="48"/>
        <v>2.8505431639430294</v>
      </c>
      <c r="G468" s="3">
        <v>1.0000000000000001E-30</v>
      </c>
      <c r="H468" s="9">
        <f t="shared" si="49"/>
        <v>111.42708238165481</v>
      </c>
      <c r="I468" s="9">
        <f t="shared" si="50"/>
        <v>8.8616346763955178</v>
      </c>
      <c r="J468" s="9">
        <v>1</v>
      </c>
      <c r="K468" s="3">
        <v>0</v>
      </c>
      <c r="L468" s="3">
        <v>0</v>
      </c>
      <c r="M468" s="3">
        <v>0</v>
      </c>
      <c r="N468" s="3">
        <v>0</v>
      </c>
      <c r="O468" s="3">
        <v>3.0000000000000001E-6</v>
      </c>
      <c r="P468" s="3">
        <v>5.0000000000000003E-10</v>
      </c>
      <c r="Q468" s="3"/>
      <c r="R468">
        <f>'Init cond'!E468*V468</f>
        <v>1413.5436677019873</v>
      </c>
      <c r="S468">
        <f>'Init cond'!F468*V468</f>
        <v>317.98788228106696</v>
      </c>
      <c r="T468" s="44">
        <f>'Init cond'!H468*V468</f>
        <v>6032.5441786933643</v>
      </c>
      <c r="U468" s="44">
        <f>'Init cond'!I468*V468</f>
        <v>474.70666539404448</v>
      </c>
      <c r="V468" s="25">
        <f>FORECAST(A468,INDEX(Z$3:Z$100,MATCH(A468,X$3:X$100,1)):INDEX(Z$3:Z$100,MATCH(A468,X$3:X$100,1)+1),INDEX(X$3:X$100,MATCH(A468,X$3:X$100,1)):INDEX(X$3:X$100,MATCH(A468,X$3:X$100,1)+1))/1000000</f>
        <v>54.282041200000286</v>
      </c>
    </row>
    <row r="469" spans="1:22" x14ac:dyDescent="0.35">
      <c r="A469">
        <v>467</v>
      </c>
      <c r="B469" s="15">
        <f t="shared" si="51"/>
        <v>-467</v>
      </c>
      <c r="C469" s="15">
        <v>0</v>
      </c>
      <c r="D469" s="15">
        <v>0</v>
      </c>
      <c r="E469" s="9">
        <f t="shared" si="47"/>
        <v>23.980786939972472</v>
      </c>
      <c r="F469" s="9">
        <f t="shared" si="48"/>
        <v>2.8505431639430294</v>
      </c>
      <c r="G469" s="3">
        <v>1.0000000000000001E-30</v>
      </c>
      <c r="H469" s="9">
        <f t="shared" si="49"/>
        <v>111.42708238165481</v>
      </c>
      <c r="I469" s="9">
        <f t="shared" si="50"/>
        <v>8.8616346763955178</v>
      </c>
      <c r="J469" s="9">
        <v>1</v>
      </c>
      <c r="K469" s="3">
        <v>0</v>
      </c>
      <c r="L469" s="3">
        <v>0</v>
      </c>
      <c r="M469" s="3">
        <v>0</v>
      </c>
      <c r="N469" s="3">
        <v>0</v>
      </c>
      <c r="O469" s="3">
        <v>3.0000000000000001E-6</v>
      </c>
      <c r="P469" s="3">
        <v>5.0000000000000003E-10</v>
      </c>
      <c r="Q469" s="3"/>
      <c r="R469">
        <f>'Init cond'!E469*V469</f>
        <v>1236.0575773431224</v>
      </c>
      <c r="S469">
        <f>'Init cond'!F469*V469</f>
        <v>278.05779134647872</v>
      </c>
      <c r="T469" s="44">
        <f>'Init cond'!H469*V469</f>
        <v>5274.6708787866773</v>
      </c>
      <c r="U469" s="44">
        <f>'Init cond'!I469*V469</f>
        <v>415.06988576595666</v>
      </c>
      <c r="V469" s="25">
        <f>FORECAST(A469,INDEX(Z$3:Z$100,MATCH(A469,X$3:X$100,1)):INDEX(Z$3:Z$100,MATCH(A469,X$3:X$100,1)+1),INDEX(X$3:X$100,MATCH(A469,X$3:X$100,1)):INDEX(X$3:X$100,MATCH(A469,X$3:X$100,1)+1))/1000000</f>
        <v>47.462545400000096</v>
      </c>
    </row>
    <row r="470" spans="1:22" x14ac:dyDescent="0.35">
      <c r="A470">
        <v>468</v>
      </c>
      <c r="B470" s="15">
        <f t="shared" si="51"/>
        <v>-468</v>
      </c>
      <c r="C470" s="15">
        <v>0</v>
      </c>
      <c r="D470" s="15">
        <v>0</v>
      </c>
      <c r="E470" s="9">
        <f t="shared" si="47"/>
        <v>23.980786939972472</v>
      </c>
      <c r="F470" s="9">
        <f t="shared" si="48"/>
        <v>2.8505431639430294</v>
      </c>
      <c r="G470" s="3">
        <v>1.0000000000000001E-30</v>
      </c>
      <c r="H470" s="9">
        <f t="shared" si="49"/>
        <v>111.42708238165481</v>
      </c>
      <c r="I470" s="9">
        <f t="shared" si="50"/>
        <v>8.8616346763955178</v>
      </c>
      <c r="J470" s="9">
        <v>1</v>
      </c>
      <c r="K470" s="3">
        <v>0</v>
      </c>
      <c r="L470" s="3">
        <v>0</v>
      </c>
      <c r="M470" s="3">
        <v>0</v>
      </c>
      <c r="N470" s="3">
        <v>0</v>
      </c>
      <c r="O470" s="3">
        <v>3.0000000000000001E-6</v>
      </c>
      <c r="P470" s="3">
        <v>5.0000000000000003E-10</v>
      </c>
      <c r="Q470" s="3"/>
      <c r="R470">
        <f>'Init cond'!E470*V470</f>
        <v>1058.4695447329855</v>
      </c>
      <c r="S470">
        <f>'Init cond'!F470*V470</f>
        <v>238.07569504538378</v>
      </c>
      <c r="T470" s="44">
        <f>'Init cond'!H470*V470</f>
        <v>4516.7975788799895</v>
      </c>
      <c r="U470" s="44">
        <f>'Init cond'!I470*V470</f>
        <v>355.43282036257676</v>
      </c>
      <c r="V470" s="25">
        <f>FORECAST(A470,INDEX(Z$3:Z$100,MATCH(A470,X$3:X$100,1)):INDEX(Z$3:Z$100,MATCH(A470,X$3:X$100,1)+1),INDEX(X$3:X$100,MATCH(A470,X$3:X$100,1)):INDEX(X$3:X$100,MATCH(A470,X$3:X$100,1)+1))/1000000</f>
        <v>40.643049599999905</v>
      </c>
    </row>
    <row r="471" spans="1:22" x14ac:dyDescent="0.35">
      <c r="A471">
        <v>469</v>
      </c>
      <c r="B471" s="15">
        <f t="shared" si="51"/>
        <v>-469</v>
      </c>
      <c r="C471" s="15">
        <v>0</v>
      </c>
      <c r="D471" s="15">
        <v>0</v>
      </c>
      <c r="E471" s="9">
        <f t="shared" si="47"/>
        <v>23.980786939972472</v>
      </c>
      <c r="F471" s="9">
        <f t="shared" si="48"/>
        <v>2.8505431639430294</v>
      </c>
      <c r="G471" s="3">
        <v>1.0000000000000001E-30</v>
      </c>
      <c r="H471" s="9">
        <f t="shared" si="49"/>
        <v>111.42708238165481</v>
      </c>
      <c r="I471" s="9">
        <f t="shared" si="50"/>
        <v>8.8616346763955178</v>
      </c>
      <c r="J471" s="9">
        <v>1</v>
      </c>
      <c r="K471" s="3">
        <v>0</v>
      </c>
      <c r="L471" s="3">
        <v>0</v>
      </c>
      <c r="M471" s="3">
        <v>0</v>
      </c>
      <c r="N471" s="3">
        <v>0</v>
      </c>
      <c r="O471" s="3">
        <v>3.0000000000000001E-6</v>
      </c>
      <c r="P471" s="3">
        <v>5.0000000000000003E-10</v>
      </c>
      <c r="Q471" s="3"/>
      <c r="R471">
        <f>'Init cond'!E471*V471</f>
        <v>880.88280305140597</v>
      </c>
      <c r="S471">
        <f>'Init cond'!F471*V471</f>
        <v>198.1176011767547</v>
      </c>
      <c r="T471" s="44">
        <f>'Init cond'!H471*V471</f>
        <v>3758.9242789733544</v>
      </c>
      <c r="U471" s="44">
        <f>'Init cond'!I471*V471</f>
        <v>295.79511483454644</v>
      </c>
      <c r="V471" s="25">
        <f>FORECAST(A471,INDEX(Z$3:Z$100,MATCH(A471,X$3:X$100,1)):INDEX(Z$3:Z$100,MATCH(A471,X$3:X$100,1)+1),INDEX(X$3:X$100,MATCH(A471,X$3:X$100,1)):INDEX(X$3:X$100,MATCH(A471,X$3:X$100,1)+1))/1000000</f>
        <v>33.823553800000191</v>
      </c>
    </row>
    <row r="472" spans="1:22" x14ac:dyDescent="0.35">
      <c r="A472">
        <v>470</v>
      </c>
      <c r="B472" s="15">
        <f t="shared" si="51"/>
        <v>-470</v>
      </c>
      <c r="C472" s="15">
        <v>0</v>
      </c>
      <c r="D472" s="15">
        <v>0</v>
      </c>
      <c r="E472" s="9">
        <f t="shared" si="47"/>
        <v>23.980786939972472</v>
      </c>
      <c r="F472" s="9">
        <f t="shared" si="48"/>
        <v>2.8505431639430294</v>
      </c>
      <c r="G472" s="3">
        <v>1.0000000000000001E-30</v>
      </c>
      <c r="H472" s="9">
        <f t="shared" si="49"/>
        <v>111.42708238165481</v>
      </c>
      <c r="I472" s="9">
        <f t="shared" si="50"/>
        <v>8.8616346763955178</v>
      </c>
      <c r="J472" s="9">
        <v>1</v>
      </c>
      <c r="K472" s="3">
        <v>0</v>
      </c>
      <c r="L472" s="3">
        <v>0</v>
      </c>
      <c r="M472" s="3">
        <v>0</v>
      </c>
      <c r="N472" s="3">
        <v>0</v>
      </c>
      <c r="O472" s="3">
        <v>3.0000000000000001E-6</v>
      </c>
      <c r="P472" s="3">
        <v>5.0000000000000003E-10</v>
      </c>
      <c r="Q472" s="3"/>
      <c r="R472">
        <f>'Init cond'!E472*V472</f>
        <v>703.28500798784</v>
      </c>
      <c r="S472">
        <f>'Init cond'!F472*V472</f>
        <v>158.16887767593121</v>
      </c>
      <c r="T472" s="44">
        <f>'Init cond'!H472*V472</f>
        <v>3001.0509790666665</v>
      </c>
      <c r="U472" s="44">
        <f>'Init cond'!I472*V472</f>
        <v>236.1569835133264</v>
      </c>
      <c r="V472" s="25">
        <f>FORECAST(A472,INDEX(Z$3:Z$100,MATCH(A472,X$3:X$100,1)):INDEX(Z$3:Z$100,MATCH(A472,X$3:X$100,1)+1),INDEX(X$3:X$100,MATCH(A472,X$3:X$100,1)):INDEX(X$3:X$100,MATCH(A472,X$3:X$100,1)+1))/1000000</f>
        <v>27.004058000000001</v>
      </c>
    </row>
    <row r="473" spans="1:22" x14ac:dyDescent="0.35">
      <c r="A473">
        <v>471</v>
      </c>
      <c r="B473" s="15">
        <f t="shared" si="51"/>
        <v>-471</v>
      </c>
      <c r="C473" s="15">
        <v>0</v>
      </c>
      <c r="D473" s="15">
        <v>0</v>
      </c>
      <c r="E473" s="9">
        <f t="shared" si="47"/>
        <v>23.980786939972472</v>
      </c>
      <c r="F473" s="9">
        <f t="shared" si="48"/>
        <v>2.8505431639430294</v>
      </c>
      <c r="G473" s="3">
        <v>1.0000000000000001E-30</v>
      </c>
      <c r="H473" s="9">
        <f t="shared" si="49"/>
        <v>111.42708238165481</v>
      </c>
      <c r="I473" s="9">
        <f t="shared" si="50"/>
        <v>8.8616346763955178</v>
      </c>
      <c r="J473" s="9">
        <v>1</v>
      </c>
      <c r="K473" s="3">
        <v>0</v>
      </c>
      <c r="L473" s="3">
        <v>0</v>
      </c>
      <c r="M473" s="3">
        <v>0</v>
      </c>
      <c r="N473" s="3">
        <v>0</v>
      </c>
      <c r="O473" s="3">
        <v>3.0000000000000001E-6</v>
      </c>
      <c r="P473" s="3">
        <v>5.0000000000000003E-10</v>
      </c>
      <c r="Q473" s="3"/>
      <c r="R473">
        <f>'Init cond'!E473*V473</f>
        <v>624.35351009636838</v>
      </c>
      <c r="S473">
        <f>'Init cond'!F473*V473</f>
        <v>140.42849453635728</v>
      </c>
      <c r="T473" s="44">
        <f>'Init cond'!H473*V473</f>
        <v>2664.0990688266716</v>
      </c>
      <c r="U473" s="44">
        <f>'Init cond'!I473*V473</f>
        <v>209.64175692558015</v>
      </c>
      <c r="V473" s="25">
        <f>FORECAST(A473,INDEX(Z$3:Z$100,MATCH(A473,X$3:X$100,1)):INDEX(Z$3:Z$100,MATCH(A473,X$3:X$100,1)+1),INDEX(X$3:X$100,MATCH(A473,X$3:X$100,1)):INDEX(X$3:X$100,MATCH(A473,X$3:X$100,1)+1))/1000000</f>
        <v>23.972097200000047</v>
      </c>
    </row>
    <row r="474" spans="1:22" x14ac:dyDescent="0.35">
      <c r="A474">
        <v>472</v>
      </c>
      <c r="B474" s="15">
        <f t="shared" si="51"/>
        <v>-472</v>
      </c>
      <c r="C474" s="15">
        <v>0</v>
      </c>
      <c r="D474" s="15">
        <v>0</v>
      </c>
      <c r="E474" s="9">
        <f t="shared" si="47"/>
        <v>23.980786939972472</v>
      </c>
      <c r="F474" s="9">
        <f t="shared" si="48"/>
        <v>2.8505431639430294</v>
      </c>
      <c r="G474" s="3">
        <v>1.0000000000000001E-30</v>
      </c>
      <c r="H474" s="9">
        <f t="shared" si="49"/>
        <v>111.42708238165481</v>
      </c>
      <c r="I474" s="9">
        <f t="shared" si="50"/>
        <v>8.8616346763955178</v>
      </c>
      <c r="J474" s="9">
        <v>1</v>
      </c>
      <c r="K474" s="3">
        <v>0</v>
      </c>
      <c r="L474" s="3">
        <v>0</v>
      </c>
      <c r="M474" s="3">
        <v>0</v>
      </c>
      <c r="N474" s="3">
        <v>0</v>
      </c>
      <c r="O474" s="3">
        <v>3.0000000000000001E-6</v>
      </c>
      <c r="P474" s="3">
        <v>5.0000000000000003E-10</v>
      </c>
      <c r="Q474" s="3"/>
      <c r="R474">
        <f>'Init cond'!E474*V474</f>
        <v>545.42354478352252</v>
      </c>
      <c r="S474">
        <f>'Init cond'!F474*V474</f>
        <v>122.66571169935536</v>
      </c>
      <c r="T474" s="44">
        <f>'Init cond'!H474*V474</f>
        <v>2327.1471585866771</v>
      </c>
      <c r="U474" s="44">
        <f>'Init cond'!I474*V474</f>
        <v>183.12653033783397</v>
      </c>
      <c r="V474" s="25">
        <f>FORECAST(A474,INDEX(Z$3:Z$100,MATCH(A474,X$3:X$100,1)):INDEX(Z$3:Z$100,MATCH(A474,X$3:X$100,1)+1),INDEX(X$3:X$100,MATCH(A474,X$3:X$100,1)):INDEX(X$3:X$100,MATCH(A474,X$3:X$100,1)+1))/1000000</f>
        <v>20.940136400000096</v>
      </c>
    </row>
    <row r="475" spans="1:22" x14ac:dyDescent="0.35">
      <c r="A475">
        <v>473</v>
      </c>
      <c r="B475" s="15">
        <f t="shared" si="51"/>
        <v>-473</v>
      </c>
      <c r="C475" s="15">
        <v>0</v>
      </c>
      <c r="D475" s="15">
        <v>0</v>
      </c>
      <c r="E475" s="9">
        <f t="shared" si="47"/>
        <v>23.980786939972472</v>
      </c>
      <c r="F475" s="9">
        <f t="shared" si="48"/>
        <v>2.8505431639430294</v>
      </c>
      <c r="G475" s="3">
        <v>1.0000000000000001E-30</v>
      </c>
      <c r="H475" s="9">
        <f t="shared" si="49"/>
        <v>111.42708238165481</v>
      </c>
      <c r="I475" s="9">
        <f t="shared" si="50"/>
        <v>8.8616346763955178</v>
      </c>
      <c r="J475" s="9">
        <v>1</v>
      </c>
      <c r="K475" s="3">
        <v>0</v>
      </c>
      <c r="L475" s="3">
        <v>0</v>
      </c>
      <c r="M475" s="3">
        <v>0</v>
      </c>
      <c r="N475" s="3">
        <v>0</v>
      </c>
      <c r="O475" s="3">
        <v>3.0000000000000001E-6</v>
      </c>
      <c r="P475" s="3">
        <v>5.0000000000000003E-10</v>
      </c>
      <c r="Q475" s="3"/>
      <c r="R475">
        <f>'Init cond'!E475*V475</f>
        <v>466.47456041056051</v>
      </c>
      <c r="S475">
        <f>'Init cond'!F475*V475</f>
        <v>104.91954895476337</v>
      </c>
      <c r="T475" s="44">
        <f>'Init cond'!H475*V475</f>
        <v>1990.1952483466823</v>
      </c>
      <c r="U475" s="44">
        <f>'Init cond'!I475*V475</f>
        <v>156.61130375008776</v>
      </c>
      <c r="V475" s="25">
        <f>FORECAST(A475,INDEX(Z$3:Z$100,MATCH(A475,X$3:X$100,1)):INDEX(Z$3:Z$100,MATCH(A475,X$3:X$100,1)+1),INDEX(X$3:X$100,MATCH(A475,X$3:X$100,1)):INDEX(X$3:X$100,MATCH(A475,X$3:X$100,1)+1))/1000000</f>
        <v>17.908175600000142</v>
      </c>
    </row>
    <row r="476" spans="1:22" x14ac:dyDescent="0.35">
      <c r="A476">
        <v>474</v>
      </c>
      <c r="B476" s="15">
        <f t="shared" si="51"/>
        <v>-474</v>
      </c>
      <c r="C476" s="15">
        <v>0</v>
      </c>
      <c r="D476" s="15">
        <v>0</v>
      </c>
      <c r="E476" s="9">
        <f t="shared" si="47"/>
        <v>23.980786939972472</v>
      </c>
      <c r="F476" s="9">
        <f t="shared" si="48"/>
        <v>2.8505431639430294</v>
      </c>
      <c r="G476" s="3">
        <v>1.0000000000000001E-30</v>
      </c>
      <c r="H476" s="9">
        <f t="shared" si="49"/>
        <v>111.42708238165481</v>
      </c>
      <c r="I476" s="9">
        <f t="shared" si="50"/>
        <v>8.8616346763955178</v>
      </c>
      <c r="J476" s="9">
        <v>1</v>
      </c>
      <c r="K476" s="3">
        <v>0</v>
      </c>
      <c r="L476" s="3">
        <v>0</v>
      </c>
      <c r="M476" s="3">
        <v>0</v>
      </c>
      <c r="N476" s="3">
        <v>0</v>
      </c>
      <c r="O476" s="3">
        <v>3.0000000000000001E-6</v>
      </c>
      <c r="P476" s="3">
        <v>5.0000000000000003E-10</v>
      </c>
      <c r="Q476" s="3"/>
      <c r="R476">
        <f>'Init cond'!E476*V476</f>
        <v>387.52558833574886</v>
      </c>
      <c r="S476">
        <f>'Init cond'!F476*V476</f>
        <v>87.152539863540682</v>
      </c>
      <c r="T476" s="44">
        <f>'Init cond'!H476*V476</f>
        <v>1653.2433381066878</v>
      </c>
      <c r="U476" s="44">
        <f>'Init cond'!I476*V476</f>
        <v>130.09607716234157</v>
      </c>
      <c r="V476" s="25">
        <f>FORECAST(A476,INDEX(Z$3:Z$100,MATCH(A476,X$3:X$100,1)):INDEX(Z$3:Z$100,MATCH(A476,X$3:X$100,1)+1),INDEX(X$3:X$100,MATCH(A476,X$3:X$100,1)):INDEX(X$3:X$100,MATCH(A476,X$3:X$100,1)+1))/1000000</f>
        <v>14.876214800000191</v>
      </c>
    </row>
    <row r="477" spans="1:22" x14ac:dyDescent="0.35">
      <c r="A477">
        <v>475</v>
      </c>
      <c r="B477" s="15">
        <f t="shared" si="51"/>
        <v>-475</v>
      </c>
      <c r="C477" s="15">
        <v>0</v>
      </c>
      <c r="D477" s="15">
        <v>0</v>
      </c>
      <c r="E477" s="9">
        <f t="shared" si="47"/>
        <v>23.980786939972472</v>
      </c>
      <c r="F477" s="9">
        <f t="shared" si="48"/>
        <v>2.8505431639430294</v>
      </c>
      <c r="G477" s="3">
        <v>1.0000000000000001E-30</v>
      </c>
      <c r="H477" s="9">
        <f t="shared" si="49"/>
        <v>111.42708238165481</v>
      </c>
      <c r="I477" s="9">
        <f t="shared" si="50"/>
        <v>8.8616346763955178</v>
      </c>
      <c r="J477" s="9">
        <v>1</v>
      </c>
      <c r="K477" s="3">
        <v>0</v>
      </c>
      <c r="L477" s="3">
        <v>0</v>
      </c>
      <c r="M477" s="3">
        <v>0</v>
      </c>
      <c r="N477" s="3">
        <v>0</v>
      </c>
      <c r="O477" s="3">
        <v>3.0000000000000001E-6</v>
      </c>
      <c r="P477" s="3">
        <v>5.0000000000000003E-10</v>
      </c>
      <c r="Q477" s="3"/>
      <c r="R477">
        <f>'Init cond'!E477*V477</f>
        <v>308.56595859567784</v>
      </c>
      <c r="S477">
        <f>'Init cond'!F477*V477</f>
        <v>69.408726841722213</v>
      </c>
      <c r="T477" s="44">
        <f>'Init cond'!H477*V477</f>
        <v>1316.2914278666665</v>
      </c>
      <c r="U477" s="44">
        <f>'Init cond'!I477*V477</f>
        <v>103.58085057459327</v>
      </c>
      <c r="V477" s="25">
        <f>FORECAST(A477,INDEX(Z$3:Z$100,MATCH(A477,X$3:X$100,1)):INDEX(Z$3:Z$100,MATCH(A477,X$3:X$100,1)+1),INDEX(X$3:X$100,MATCH(A477,X$3:X$100,1)):INDEX(X$3:X$100,MATCH(A477,X$3:X$100,1)+1))/1000000</f>
        <v>11.844253999999999</v>
      </c>
    </row>
    <row r="478" spans="1:22" x14ac:dyDescent="0.35">
      <c r="A478">
        <v>476</v>
      </c>
      <c r="B478" s="15">
        <f t="shared" si="51"/>
        <v>-476</v>
      </c>
      <c r="C478" s="15">
        <v>0</v>
      </c>
      <c r="D478" s="15">
        <v>0</v>
      </c>
      <c r="E478" s="9">
        <f t="shared" si="47"/>
        <v>23.980786939972472</v>
      </c>
      <c r="F478" s="9">
        <f t="shared" si="48"/>
        <v>2.8505431639430294</v>
      </c>
      <c r="G478" s="3">
        <v>1.0000000000000001E-30</v>
      </c>
      <c r="H478" s="9">
        <f t="shared" si="49"/>
        <v>111.42708238165481</v>
      </c>
      <c r="I478" s="9">
        <f t="shared" si="50"/>
        <v>8.8616346763955178</v>
      </c>
      <c r="J478" s="9">
        <v>1</v>
      </c>
      <c r="K478" s="3">
        <v>0</v>
      </c>
      <c r="L478" s="3">
        <v>0</v>
      </c>
      <c r="M478" s="3">
        <v>0</v>
      </c>
      <c r="N478" s="3">
        <v>0</v>
      </c>
      <c r="O478" s="3">
        <v>3.0000000000000001E-6</v>
      </c>
      <c r="P478" s="3">
        <v>5.0000000000000003E-10</v>
      </c>
      <c r="Q478" s="3"/>
      <c r="R478">
        <f>'Init cond'!E478*V478</f>
        <v>265.76096775100581</v>
      </c>
      <c r="S478">
        <f>'Init cond'!F478*V478</f>
        <v>59.767266723593998</v>
      </c>
      <c r="T478" s="44">
        <f>'Init cond'!H478*V478</f>
        <v>1133.5253041733413</v>
      </c>
      <c r="U478" s="44">
        <f>'Init cond'!I478*V478</f>
        <v>89.198723526134231</v>
      </c>
      <c r="V478" s="25">
        <f>FORECAST(A478,INDEX(Z$3:Z$100,MATCH(A478,X$3:X$100,1)):INDEX(Z$3:Z$100,MATCH(A478,X$3:X$100,1)+1),INDEX(X$3:X$100,MATCH(A478,X$3:X$100,1)):INDEX(X$3:X$100,MATCH(A478,X$3:X$100,1)+1))/1000000</f>
        <v>10.199687800000072</v>
      </c>
    </row>
    <row r="479" spans="1:22" x14ac:dyDescent="0.35">
      <c r="A479">
        <v>477</v>
      </c>
      <c r="B479" s="15">
        <f t="shared" si="51"/>
        <v>-477</v>
      </c>
      <c r="C479" s="15">
        <v>0</v>
      </c>
      <c r="D479" s="15">
        <v>0</v>
      </c>
      <c r="E479" s="9">
        <f t="shared" si="47"/>
        <v>23.980786939972472</v>
      </c>
      <c r="F479" s="9">
        <f t="shared" si="48"/>
        <v>2.8505431639430294</v>
      </c>
      <c r="G479" s="3">
        <v>1.0000000000000001E-30</v>
      </c>
      <c r="H479" s="9">
        <f t="shared" si="49"/>
        <v>111.42708238165481</v>
      </c>
      <c r="I479" s="9">
        <f t="shared" si="50"/>
        <v>8.8616346763955178</v>
      </c>
      <c r="J479" s="9">
        <v>1</v>
      </c>
      <c r="K479" s="3">
        <v>0</v>
      </c>
      <c r="L479" s="3">
        <v>0</v>
      </c>
      <c r="M479" s="3">
        <v>0</v>
      </c>
      <c r="N479" s="3">
        <v>0</v>
      </c>
      <c r="O479" s="3">
        <v>3.0000000000000001E-6</v>
      </c>
      <c r="P479" s="3">
        <v>5.0000000000000003E-10</v>
      </c>
      <c r="Q479" s="3"/>
      <c r="R479">
        <f>'Init cond'!E479*V479</f>
        <v>222.85682790411974</v>
      </c>
      <c r="S479">
        <f>'Init cond'!F479*V479</f>
        <v>50.128634490127808</v>
      </c>
      <c r="T479" s="44">
        <f>'Init cond'!H479*V479</f>
        <v>950.75918048000267</v>
      </c>
      <c r="U479" s="44">
        <f>'Init cond'!I479*V479</f>
        <v>74.816596477674139</v>
      </c>
      <c r="V479" s="25">
        <f>FORECAST(A479,INDEX(Z$3:Z$100,MATCH(A479,X$3:X$100,1)):INDEX(Z$3:Z$100,MATCH(A479,X$3:X$100,1)+1),INDEX(X$3:X$100,MATCH(A479,X$3:X$100,1)):INDEX(X$3:X$100,MATCH(A479,X$3:X$100,1)+1))/1000000</f>
        <v>8.5551216000000245</v>
      </c>
    </row>
    <row r="480" spans="1:22" x14ac:dyDescent="0.35">
      <c r="A480">
        <v>478</v>
      </c>
      <c r="B480" s="15">
        <f t="shared" si="51"/>
        <v>-478</v>
      </c>
      <c r="C480" s="15">
        <v>0</v>
      </c>
      <c r="D480" s="15">
        <v>0</v>
      </c>
      <c r="E480" s="9">
        <f t="shared" si="47"/>
        <v>23.980786939972472</v>
      </c>
      <c r="F480" s="9">
        <f t="shared" si="48"/>
        <v>2.8505431639430294</v>
      </c>
      <c r="G480" s="3">
        <v>1.0000000000000001E-30</v>
      </c>
      <c r="H480" s="9">
        <f t="shared" si="49"/>
        <v>111.42708238165481</v>
      </c>
      <c r="I480" s="9">
        <f t="shared" si="50"/>
        <v>8.8616346763955178</v>
      </c>
      <c r="J480" s="9">
        <v>1</v>
      </c>
      <c r="K480" s="3">
        <v>0</v>
      </c>
      <c r="L480" s="3">
        <v>0</v>
      </c>
      <c r="M480" s="3">
        <v>0</v>
      </c>
      <c r="N480" s="3">
        <v>0</v>
      </c>
      <c r="O480" s="3">
        <v>3.0000000000000001E-6</v>
      </c>
      <c r="P480" s="3">
        <v>5.0000000000000003E-10</v>
      </c>
      <c r="Q480" s="3"/>
      <c r="R480">
        <f>'Init cond'!E480*V480</f>
        <v>180.00280214306909</v>
      </c>
      <c r="S480">
        <f>'Init cond'!F480*V480</f>
        <v>40.511382666071604</v>
      </c>
      <c r="T480" s="44">
        <f>'Init cond'!H480*V480</f>
        <v>767.99305678666394</v>
      </c>
      <c r="U480" s="44">
        <f>'Init cond'!I480*V480</f>
        <v>60.43446942921404</v>
      </c>
      <c r="V480" s="25">
        <f>FORECAST(A480,INDEX(Z$3:Z$100,MATCH(A480,X$3:X$100,1)):INDEX(Z$3:Z$100,MATCH(A480,X$3:X$100,1)+1),INDEX(X$3:X$100,MATCH(A480,X$3:X$100,1)):INDEX(X$3:X$100,MATCH(A480,X$3:X$100,1)+1))/1000000</f>
        <v>6.9105553999999758</v>
      </c>
    </row>
    <row r="481" spans="1:22" x14ac:dyDescent="0.35">
      <c r="A481">
        <v>479</v>
      </c>
      <c r="B481" s="15">
        <f t="shared" si="51"/>
        <v>-479</v>
      </c>
      <c r="C481" s="15">
        <v>0</v>
      </c>
      <c r="D481" s="15">
        <v>0</v>
      </c>
      <c r="E481" s="9">
        <f t="shared" si="47"/>
        <v>23.980786939972472</v>
      </c>
      <c r="F481" s="9">
        <f t="shared" si="48"/>
        <v>2.8505431639430294</v>
      </c>
      <c r="G481" s="3">
        <v>1.0000000000000001E-30</v>
      </c>
      <c r="H481" s="9">
        <f t="shared" si="49"/>
        <v>111.42708238165481</v>
      </c>
      <c r="I481" s="9">
        <f t="shared" si="50"/>
        <v>8.8616346763955178</v>
      </c>
      <c r="J481" s="9">
        <v>1</v>
      </c>
      <c r="K481" s="3">
        <v>0</v>
      </c>
      <c r="L481" s="3">
        <v>0</v>
      </c>
      <c r="M481" s="3">
        <v>0</v>
      </c>
      <c r="N481" s="3">
        <v>0</v>
      </c>
      <c r="O481" s="3">
        <v>3.0000000000000001E-6</v>
      </c>
      <c r="P481" s="3">
        <v>5.0000000000000003E-10</v>
      </c>
      <c r="Q481" s="3"/>
      <c r="R481">
        <f>'Init cond'!E481*V481</f>
        <v>0</v>
      </c>
      <c r="S481">
        <f>'Init cond'!F481*V481</f>
        <v>0</v>
      </c>
      <c r="T481" s="44">
        <f>'Init cond'!H481*V481</f>
        <v>0</v>
      </c>
      <c r="U481" s="44">
        <f>'Init cond'!I481*V481</f>
        <v>0</v>
      </c>
      <c r="V481" s="25">
        <f>FORECAST(A481,INDEX(Z$3:Z$100,MATCH(A481,X$3:X$100,1)):INDEX(Z$3:Z$100,MATCH(A481,X$3:X$100,1)+1),INDEX(X$3:X$100,MATCH(A481,X$3:X$100,1)):INDEX(X$3:X$100,MATCH(A481,X$3:X$100,1)+1))/1000000</f>
        <v>5.2659892000000479</v>
      </c>
    </row>
    <row r="482" spans="1:22" x14ac:dyDescent="0.35">
      <c r="A482">
        <v>480</v>
      </c>
      <c r="B482" s="15">
        <f t="shared" si="51"/>
        <v>-480</v>
      </c>
      <c r="C482" s="15">
        <v>0</v>
      </c>
      <c r="D482" s="15">
        <v>0</v>
      </c>
      <c r="E482" s="9">
        <f t="shared" si="47"/>
        <v>23.980786939972472</v>
      </c>
      <c r="F482" s="9">
        <f t="shared" si="48"/>
        <v>2.8505431639430294</v>
      </c>
      <c r="G482" s="3">
        <v>1.0000000000000001E-30</v>
      </c>
      <c r="H482" s="9">
        <f t="shared" si="49"/>
        <v>111.42708238165481</v>
      </c>
      <c r="I482" s="9">
        <f t="shared" si="50"/>
        <v>8.8616346763955178</v>
      </c>
      <c r="J482" s="9">
        <v>1</v>
      </c>
      <c r="K482" s="3">
        <v>0</v>
      </c>
      <c r="L482" s="3">
        <v>0</v>
      </c>
      <c r="M482" s="3">
        <v>0</v>
      </c>
      <c r="N482" s="3">
        <v>0</v>
      </c>
      <c r="O482" s="3">
        <v>3.0000000000000001E-6</v>
      </c>
      <c r="P482" s="3">
        <v>5.0000000000000003E-10</v>
      </c>
      <c r="Q482" s="3"/>
      <c r="R482">
        <f>'Init cond'!E482*V482</f>
        <v>0</v>
      </c>
      <c r="S482">
        <f>'Init cond'!F482*V482</f>
        <v>0</v>
      </c>
      <c r="T482" s="44">
        <f>'Init cond'!H482*V482</f>
        <v>0</v>
      </c>
      <c r="U482" s="44">
        <f>'Init cond'!I482*V482</f>
        <v>0</v>
      </c>
      <c r="V482" s="25">
        <f>FORECAST(A482,INDEX(Z$3:Z$100,MATCH(A482,X$3:X$100,1)):INDEX(Z$3:Z$100,MATCH(A482,X$3:X$100,1)+1),INDEX(X$3:X$100,MATCH(A482,X$3:X$100,1)):INDEX(X$3:X$100,MATCH(A482,X$3:X$100,1)+1))/1000000</f>
        <v>3.6214230000000001</v>
      </c>
    </row>
    <row r="483" spans="1:22" x14ac:dyDescent="0.35">
      <c r="A483">
        <v>481</v>
      </c>
      <c r="B483" s="15">
        <f t="shared" si="51"/>
        <v>-481</v>
      </c>
      <c r="C483" s="15">
        <v>0</v>
      </c>
      <c r="D483" s="15">
        <v>0</v>
      </c>
      <c r="E483" s="9">
        <f t="shared" si="47"/>
        <v>23.980786939972472</v>
      </c>
      <c r="F483" s="9">
        <f t="shared" si="48"/>
        <v>2.8505431639430294</v>
      </c>
      <c r="G483" s="3">
        <v>1.0000000000000001E-30</v>
      </c>
      <c r="H483" s="9">
        <f t="shared" si="49"/>
        <v>111.42708238165481</v>
      </c>
      <c r="I483" s="9">
        <f t="shared" si="50"/>
        <v>8.8616346763955178</v>
      </c>
      <c r="J483" s="9">
        <v>1</v>
      </c>
      <c r="K483" s="3">
        <v>0</v>
      </c>
      <c r="L483" s="3">
        <v>0</v>
      </c>
      <c r="M483" s="3">
        <v>0</v>
      </c>
      <c r="N483" s="3">
        <v>0</v>
      </c>
      <c r="O483" s="3">
        <v>3.0000000000000001E-6</v>
      </c>
      <c r="P483" s="3">
        <v>5.0000000000000003E-10</v>
      </c>
      <c r="Q483" s="3"/>
      <c r="R483">
        <f>'Init cond'!E483*V483</f>
        <v>0</v>
      </c>
      <c r="S483">
        <f>'Init cond'!F483*V483</f>
        <v>0</v>
      </c>
      <c r="T483" s="44">
        <f>'Init cond'!H483*V483</f>
        <v>0</v>
      </c>
      <c r="U483" s="44">
        <f>'Init cond'!I483*V483</f>
        <v>0</v>
      </c>
      <c r="V483" s="25">
        <f>FORECAST(A483,INDEX(Z$3:Z$100,MATCH(A483,X$3:X$100,1)):INDEX(Z$3:Z$100,MATCH(A483,X$3:X$100,1)+1),INDEX(X$3:X$100,MATCH(A483,X$3:X$100,1)):INDEX(X$3:X$100,MATCH(A483,X$3:X$100,1)+1))/1000000</f>
        <v>2.8971384000000358</v>
      </c>
    </row>
    <row r="484" spans="1:22" x14ac:dyDescent="0.35">
      <c r="A484">
        <v>482</v>
      </c>
      <c r="B484" s="15">
        <f t="shared" si="51"/>
        <v>-482</v>
      </c>
      <c r="C484" s="15">
        <v>0</v>
      </c>
      <c r="D484" s="15">
        <v>0</v>
      </c>
      <c r="E484" s="9">
        <f t="shared" si="47"/>
        <v>23.980786939972472</v>
      </c>
      <c r="F484" s="9">
        <f t="shared" si="48"/>
        <v>2.8505431639430294</v>
      </c>
      <c r="G484" s="3">
        <v>1.0000000000000001E-30</v>
      </c>
      <c r="H484" s="9">
        <f t="shared" si="49"/>
        <v>111.42708238165481</v>
      </c>
      <c r="I484" s="9">
        <f t="shared" si="50"/>
        <v>8.8616346763955178</v>
      </c>
      <c r="J484" s="9">
        <v>1</v>
      </c>
      <c r="K484" s="3">
        <v>0</v>
      </c>
      <c r="L484" s="3">
        <v>0</v>
      </c>
      <c r="M484" s="3">
        <v>0</v>
      </c>
      <c r="N484" s="3">
        <v>0</v>
      </c>
      <c r="O484" s="3">
        <v>3.0000000000000001E-6</v>
      </c>
      <c r="P484" s="3">
        <v>5.0000000000000003E-10</v>
      </c>
      <c r="Q484" s="3"/>
      <c r="R484">
        <f>'Init cond'!E484*V484</f>
        <v>0</v>
      </c>
      <c r="S484">
        <f>'Init cond'!F484*V484</f>
        <v>0</v>
      </c>
      <c r="T484" s="44">
        <f>'Init cond'!H484*V484</f>
        <v>0</v>
      </c>
      <c r="U484" s="44">
        <f>'Init cond'!I484*V484</f>
        <v>0</v>
      </c>
      <c r="V484" s="25">
        <f>FORECAST(A484,INDEX(Z$3:Z$100,MATCH(A484,X$3:X$100,1)):INDEX(Z$3:Z$100,MATCH(A484,X$3:X$100,1)+1),INDEX(X$3:X$100,MATCH(A484,X$3:X$100,1)):INDEX(X$3:X$100,MATCH(A484,X$3:X$100,1)+1))/1000000</f>
        <v>2.1728538000000119</v>
      </c>
    </row>
    <row r="485" spans="1:22" x14ac:dyDescent="0.35">
      <c r="A485">
        <v>483</v>
      </c>
      <c r="B485" s="15">
        <f t="shared" si="51"/>
        <v>-483</v>
      </c>
      <c r="C485" s="15">
        <v>0</v>
      </c>
      <c r="D485" s="15">
        <v>0</v>
      </c>
      <c r="E485" s="9">
        <f t="shared" si="47"/>
        <v>23.980786939972472</v>
      </c>
      <c r="F485" s="9">
        <f t="shared" si="48"/>
        <v>2.8505431639430294</v>
      </c>
      <c r="G485" s="3">
        <v>1.0000000000000001E-30</v>
      </c>
      <c r="H485" s="9">
        <f t="shared" si="49"/>
        <v>111.42708238165481</v>
      </c>
      <c r="I485" s="9">
        <f t="shared" si="50"/>
        <v>8.8616346763955178</v>
      </c>
      <c r="J485" s="9">
        <v>1</v>
      </c>
      <c r="K485" s="3">
        <v>0</v>
      </c>
      <c r="L485" s="3">
        <v>0</v>
      </c>
      <c r="M485" s="3">
        <v>0</v>
      </c>
      <c r="N485" s="3">
        <v>0</v>
      </c>
      <c r="O485" s="3">
        <v>3.0000000000000001E-6</v>
      </c>
      <c r="P485" s="3">
        <v>5.0000000000000003E-10</v>
      </c>
      <c r="Q485" s="3"/>
      <c r="R485">
        <f>'Init cond'!E485*V485</f>
        <v>0</v>
      </c>
      <c r="S485">
        <f>'Init cond'!F485*V485</f>
        <v>0</v>
      </c>
      <c r="T485" s="44">
        <f>'Init cond'!H485*V485</f>
        <v>0</v>
      </c>
      <c r="U485" s="44">
        <f>'Init cond'!I485*V485</f>
        <v>0</v>
      </c>
      <c r="V485" s="25">
        <f>FORECAST(A485,INDEX(Z$3:Z$100,MATCH(A485,X$3:X$100,1)):INDEX(Z$3:Z$100,MATCH(A485,X$3:X$100,1)+1),INDEX(X$3:X$100,MATCH(A485,X$3:X$100,1)):INDEX(X$3:X$100,MATCH(A485,X$3:X$100,1)+1))/1000000</f>
        <v>1.4485691999999881</v>
      </c>
    </row>
    <row r="486" spans="1:22" x14ac:dyDescent="0.35">
      <c r="A486">
        <v>484</v>
      </c>
      <c r="B486" s="15">
        <f t="shared" si="51"/>
        <v>-484</v>
      </c>
      <c r="C486" s="15">
        <v>0</v>
      </c>
      <c r="D486" s="15">
        <v>0</v>
      </c>
      <c r="E486" s="9">
        <f t="shared" si="47"/>
        <v>23.980786939972472</v>
      </c>
      <c r="F486" s="9">
        <f t="shared" si="48"/>
        <v>2.8505431639430294</v>
      </c>
      <c r="G486" s="3">
        <v>1.0000000000000001E-30</v>
      </c>
      <c r="H486" s="9">
        <f t="shared" si="49"/>
        <v>111.42708238165481</v>
      </c>
      <c r="I486" s="9">
        <f t="shared" si="50"/>
        <v>8.8616346763955178</v>
      </c>
      <c r="J486" s="9">
        <v>1</v>
      </c>
      <c r="K486" s="3">
        <v>0</v>
      </c>
      <c r="L486" s="3">
        <v>0</v>
      </c>
      <c r="M486" s="3">
        <v>0</v>
      </c>
      <c r="N486" s="3">
        <v>0</v>
      </c>
      <c r="O486" s="3">
        <v>3.0000000000000001E-6</v>
      </c>
      <c r="P486" s="3">
        <v>5.0000000000000003E-10</v>
      </c>
      <c r="Q486" s="3"/>
      <c r="R486">
        <f>'Init cond'!E486*V486</f>
        <v>0</v>
      </c>
      <c r="S486">
        <f>'Init cond'!F486*V486</f>
        <v>0</v>
      </c>
      <c r="T486" s="44">
        <f>'Init cond'!H486*V486</f>
        <v>0</v>
      </c>
      <c r="U486" s="44">
        <f>'Init cond'!I486*V486</f>
        <v>0</v>
      </c>
      <c r="V486" s="25">
        <f>FORECAST(A486,INDEX(Z$3:Z$100,MATCH(A486,X$3:X$100,1)):INDEX(Z$3:Z$100,MATCH(A486,X$3:X$100,1)+1),INDEX(X$3:X$100,MATCH(A486,X$3:X$100,1)):INDEX(X$3:X$100,MATCH(A486,X$3:X$100,1)+1))/1000000</f>
        <v>0.72428460000002381</v>
      </c>
    </row>
    <row r="487" spans="1:22" x14ac:dyDescent="0.35">
      <c r="A487">
        <v>485</v>
      </c>
      <c r="B487" s="15">
        <f t="shared" si="51"/>
        <v>-485</v>
      </c>
      <c r="C487" s="15">
        <v>0</v>
      </c>
      <c r="D487" s="15">
        <v>0</v>
      </c>
      <c r="E487" s="9">
        <f t="shared" si="47"/>
        <v>23.980786939972472</v>
      </c>
      <c r="F487" s="9">
        <f t="shared" si="48"/>
        <v>2.8505431639430294</v>
      </c>
      <c r="G487" s="3">
        <v>1.0000000000000001E-30</v>
      </c>
      <c r="H487" s="9">
        <f t="shared" si="49"/>
        <v>111.42708238165481</v>
      </c>
      <c r="I487" s="9">
        <f t="shared" si="50"/>
        <v>8.8616346763955178</v>
      </c>
      <c r="J487" s="9">
        <v>1</v>
      </c>
      <c r="K487" s="3">
        <v>0</v>
      </c>
      <c r="L487" s="3">
        <v>0</v>
      </c>
      <c r="M487" s="3">
        <v>0</v>
      </c>
      <c r="N487" s="3">
        <v>0</v>
      </c>
      <c r="O487" s="3">
        <v>3.0000000000000001E-6</v>
      </c>
      <c r="P487" s="3">
        <v>5.0000000000000003E-10</v>
      </c>
      <c r="Q487" s="3"/>
      <c r="R487">
        <f>'Init cond'!E487*V487</f>
        <v>0</v>
      </c>
      <c r="S487">
        <f>'Init cond'!F487*V487</f>
        <v>0</v>
      </c>
      <c r="T487" s="44">
        <f>'Init cond'!H487*V487</f>
        <v>0</v>
      </c>
      <c r="U487" s="44">
        <f>'Init cond'!I487*V487</f>
        <v>0</v>
      </c>
      <c r="V487" s="43">
        <v>0</v>
      </c>
    </row>
    <row r="488" spans="1:22" x14ac:dyDescent="0.35">
      <c r="J488" s="7"/>
      <c r="K488" s="7"/>
      <c r="L488" s="7"/>
      <c r="M488" s="7"/>
      <c r="N488" s="7"/>
    </row>
    <row r="489" spans="1:22" x14ac:dyDescent="0.35">
      <c r="J489" s="7"/>
      <c r="K489" s="7"/>
      <c r="L489" s="7"/>
      <c r="M489" s="7"/>
      <c r="N489" s="7"/>
    </row>
    <row r="490" spans="1:22" x14ac:dyDescent="0.35">
      <c r="J490" s="7"/>
      <c r="K490" s="7"/>
      <c r="L490" s="7"/>
      <c r="M490" s="7"/>
      <c r="N490" s="7"/>
    </row>
    <row r="491" spans="1:22" x14ac:dyDescent="0.35">
      <c r="J491" s="7"/>
      <c r="K491" s="7"/>
      <c r="L491" s="7"/>
      <c r="M491" s="7"/>
      <c r="N491" s="7"/>
    </row>
    <row r="492" spans="1:22" x14ac:dyDescent="0.35">
      <c r="J492" s="7"/>
      <c r="K492" s="7"/>
      <c r="L492" s="7"/>
      <c r="M492" s="7"/>
      <c r="N492" s="7"/>
    </row>
    <row r="493" spans="1:22" x14ac:dyDescent="0.35">
      <c r="J493" s="7"/>
      <c r="K493" s="7"/>
      <c r="L493" s="7"/>
      <c r="M493" s="7"/>
      <c r="N493" s="7"/>
    </row>
    <row r="494" spans="1:22" x14ac:dyDescent="0.35">
      <c r="J494" s="7"/>
      <c r="K494" s="7"/>
      <c r="L494" s="7"/>
      <c r="M494" s="7"/>
      <c r="N494" s="7"/>
    </row>
    <row r="495" spans="1:22" x14ac:dyDescent="0.35">
      <c r="J495" s="7"/>
      <c r="K495" s="7"/>
      <c r="L495" s="7"/>
      <c r="M495" s="7"/>
      <c r="N495" s="7"/>
    </row>
    <row r="496" spans="1:22" x14ac:dyDescent="0.35">
      <c r="J496" s="7"/>
      <c r="K496" s="7"/>
      <c r="L496" s="7"/>
      <c r="M496" s="7"/>
      <c r="N496" s="7"/>
    </row>
    <row r="497" spans="10:14" x14ac:dyDescent="0.35">
      <c r="J497" s="7"/>
      <c r="K497" s="7"/>
      <c r="L497" s="7"/>
      <c r="M497" s="7"/>
      <c r="N497" s="7"/>
    </row>
    <row r="498" spans="10:14" x14ac:dyDescent="0.35">
      <c r="J498" s="7"/>
      <c r="K498" s="7"/>
      <c r="L498" s="7"/>
      <c r="M498" s="7"/>
      <c r="N498" s="7"/>
    </row>
    <row r="499" spans="10:14" x14ac:dyDescent="0.35">
      <c r="J499" s="7"/>
      <c r="K499" s="7"/>
      <c r="L499" s="7"/>
      <c r="M499" s="7"/>
      <c r="N499" s="7"/>
    </row>
    <row r="500" spans="10:14" x14ac:dyDescent="0.35">
      <c r="J500" s="7"/>
      <c r="K500" s="7"/>
      <c r="L500" s="7"/>
      <c r="M500" s="7"/>
      <c r="N500" s="7"/>
    </row>
    <row r="501" spans="10:14" x14ac:dyDescent="0.35">
      <c r="J501" s="7"/>
      <c r="K501" s="7"/>
      <c r="L501" s="7"/>
      <c r="M501" s="7"/>
      <c r="N501" s="7"/>
    </row>
    <row r="502" spans="10:14" x14ac:dyDescent="0.35">
      <c r="J502" s="7"/>
      <c r="K502" s="7"/>
      <c r="L502" s="7"/>
      <c r="M502" s="7"/>
      <c r="N502" s="7"/>
    </row>
    <row r="503" spans="10:14" x14ac:dyDescent="0.35">
      <c r="J503" s="7"/>
      <c r="K503" s="7"/>
      <c r="L503" s="7"/>
      <c r="M503" s="7"/>
      <c r="N503" s="7"/>
    </row>
    <row r="504" spans="10:14" x14ac:dyDescent="0.35">
      <c r="J504" s="7"/>
      <c r="K504" s="7"/>
      <c r="L504" s="7"/>
      <c r="M504" s="7"/>
      <c r="N504" s="7"/>
    </row>
    <row r="505" spans="10:14" x14ac:dyDescent="0.35">
      <c r="J505" s="7"/>
      <c r="K505" s="7"/>
      <c r="L505" s="7"/>
      <c r="M505" s="7"/>
      <c r="N505" s="7"/>
    </row>
    <row r="506" spans="10:14" x14ac:dyDescent="0.35">
      <c r="J506" s="7"/>
      <c r="K506" s="7"/>
      <c r="L506" s="7"/>
      <c r="M506" s="7"/>
      <c r="N506" s="7"/>
    </row>
    <row r="507" spans="10:14" x14ac:dyDescent="0.35">
      <c r="J507" s="7"/>
      <c r="K507" s="7"/>
      <c r="L507" s="7"/>
      <c r="M507" s="7"/>
      <c r="N507" s="7"/>
    </row>
    <row r="508" spans="10:14" x14ac:dyDescent="0.35">
      <c r="J508" s="7"/>
      <c r="K508" s="7"/>
      <c r="L508" s="7"/>
      <c r="M508" s="7"/>
      <c r="N508" s="7"/>
    </row>
    <row r="509" spans="10:14" x14ac:dyDescent="0.35">
      <c r="J509" s="7"/>
      <c r="K509" s="7"/>
      <c r="L509" s="7"/>
      <c r="M509" s="7"/>
      <c r="N509" s="7"/>
    </row>
    <row r="510" spans="10:14" x14ac:dyDescent="0.35">
      <c r="J510" s="7"/>
      <c r="K510" s="7"/>
      <c r="L510" s="7"/>
      <c r="M510" s="7"/>
      <c r="N510" s="7"/>
    </row>
    <row r="511" spans="10:14" x14ac:dyDescent="0.35">
      <c r="J511" s="7"/>
      <c r="K511" s="7"/>
      <c r="L511" s="7"/>
      <c r="M511" s="7"/>
      <c r="N511" s="7"/>
    </row>
    <row r="512" spans="10:14" x14ac:dyDescent="0.35">
      <c r="J512" s="7"/>
      <c r="K512" s="7"/>
      <c r="L512" s="7"/>
      <c r="M512" s="7"/>
      <c r="N512" s="7"/>
    </row>
    <row r="513" spans="10:14" x14ac:dyDescent="0.35">
      <c r="J513" s="7"/>
      <c r="K513" s="7"/>
      <c r="L513" s="7"/>
      <c r="M513" s="7"/>
      <c r="N513" s="7"/>
    </row>
    <row r="514" spans="10:14" x14ac:dyDescent="0.35">
      <c r="J514" s="7"/>
      <c r="K514" s="7"/>
      <c r="L514" s="7"/>
      <c r="M514" s="7"/>
      <c r="N514" s="7"/>
    </row>
    <row r="515" spans="10:14" x14ac:dyDescent="0.35">
      <c r="J515" s="7"/>
      <c r="K515" s="7"/>
      <c r="L515" s="7"/>
      <c r="M515" s="7"/>
      <c r="N515" s="7"/>
    </row>
    <row r="516" spans="10:14" x14ac:dyDescent="0.35">
      <c r="J516" s="7"/>
      <c r="K516" s="7"/>
      <c r="L516" s="7"/>
      <c r="M516" s="7"/>
      <c r="N516" s="7"/>
    </row>
    <row r="517" spans="10:14" x14ac:dyDescent="0.35">
      <c r="J517" s="7"/>
      <c r="K517" s="7"/>
      <c r="L517" s="7"/>
      <c r="M517" s="7"/>
      <c r="N517" s="7"/>
    </row>
    <row r="518" spans="10:14" x14ac:dyDescent="0.35">
      <c r="J518" s="7"/>
      <c r="K518" s="7"/>
      <c r="L518" s="7"/>
      <c r="M518" s="7"/>
      <c r="N518" s="7"/>
    </row>
    <row r="519" spans="10:14" x14ac:dyDescent="0.35">
      <c r="J519" s="7"/>
      <c r="K519" s="7"/>
      <c r="L519" s="7"/>
      <c r="M519" s="7"/>
      <c r="N519" s="7"/>
    </row>
    <row r="520" spans="10:14" x14ac:dyDescent="0.35">
      <c r="J520" s="7"/>
      <c r="K520" s="7"/>
      <c r="L520" s="7"/>
      <c r="M520" s="7"/>
      <c r="N520" s="7"/>
    </row>
    <row r="521" spans="10:14" x14ac:dyDescent="0.35">
      <c r="J521" s="7"/>
      <c r="K521" s="7"/>
      <c r="L521" s="7"/>
      <c r="M521" s="7"/>
      <c r="N521" s="7"/>
    </row>
    <row r="522" spans="10:14" x14ac:dyDescent="0.35">
      <c r="J522" s="7"/>
      <c r="K522" s="7"/>
      <c r="L522" s="7"/>
      <c r="M522" s="7"/>
      <c r="N522" s="7"/>
    </row>
    <row r="523" spans="10:14" x14ac:dyDescent="0.35">
      <c r="J523" s="7"/>
      <c r="K523" s="7"/>
      <c r="L523" s="7"/>
      <c r="M523" s="7"/>
      <c r="N523" s="7"/>
    </row>
    <row r="524" spans="10:14" x14ac:dyDescent="0.35">
      <c r="J524" s="7"/>
      <c r="K524" s="7"/>
      <c r="L524" s="7"/>
      <c r="M524" s="7"/>
      <c r="N524" s="7"/>
    </row>
    <row r="525" spans="10:14" x14ac:dyDescent="0.35">
      <c r="J525" s="7"/>
      <c r="K525" s="7"/>
      <c r="L525" s="7"/>
      <c r="M525" s="7"/>
      <c r="N525" s="7"/>
    </row>
    <row r="526" spans="10:14" x14ac:dyDescent="0.35">
      <c r="J526" s="7"/>
      <c r="K526" s="7"/>
      <c r="L526" s="7"/>
      <c r="M526" s="7"/>
      <c r="N526" s="7"/>
    </row>
    <row r="527" spans="10:14" x14ac:dyDescent="0.35">
      <c r="J527" s="7"/>
      <c r="K527" s="7"/>
      <c r="L527" s="7"/>
      <c r="M527" s="7"/>
      <c r="N527" s="7"/>
    </row>
    <row r="528" spans="10:14" x14ac:dyDescent="0.35">
      <c r="J528" s="7"/>
      <c r="K528" s="7"/>
      <c r="L528" s="7"/>
      <c r="M528" s="7"/>
      <c r="N528" s="7"/>
    </row>
    <row r="529" spans="10:14" x14ac:dyDescent="0.35">
      <c r="J529" s="7"/>
      <c r="K529" s="7"/>
      <c r="L529" s="7"/>
      <c r="M529" s="7"/>
      <c r="N529" s="7"/>
    </row>
    <row r="530" spans="10:14" x14ac:dyDescent="0.35">
      <c r="J530" s="7"/>
      <c r="K530" s="7"/>
      <c r="L530" s="7"/>
      <c r="M530" s="7"/>
      <c r="N530" s="7"/>
    </row>
    <row r="531" spans="10:14" x14ac:dyDescent="0.35">
      <c r="J531" s="7"/>
      <c r="K531" s="7"/>
      <c r="L531" s="7"/>
      <c r="M531" s="7"/>
      <c r="N531" s="7"/>
    </row>
    <row r="532" spans="10:14" x14ac:dyDescent="0.35">
      <c r="J532" s="7"/>
      <c r="K532" s="7"/>
      <c r="L532" s="7"/>
      <c r="M532" s="7"/>
      <c r="N532" s="7"/>
    </row>
    <row r="533" spans="10:14" x14ac:dyDescent="0.35">
      <c r="J533" s="7"/>
      <c r="K533" s="7"/>
      <c r="L533" s="7"/>
      <c r="M533" s="7"/>
      <c r="N533" s="7"/>
    </row>
    <row r="534" spans="10:14" x14ac:dyDescent="0.35">
      <c r="J534" s="7"/>
      <c r="K534" s="7"/>
      <c r="L534" s="7"/>
      <c r="M534" s="7"/>
      <c r="N534" s="7"/>
    </row>
    <row r="535" spans="10:14" x14ac:dyDescent="0.35">
      <c r="J535" s="7"/>
      <c r="K535" s="7"/>
      <c r="L535" s="7"/>
      <c r="M535" s="7"/>
      <c r="N535" s="7"/>
    </row>
    <row r="536" spans="10:14" x14ac:dyDescent="0.35">
      <c r="J536" s="7"/>
      <c r="K536" s="7"/>
      <c r="L536" s="7"/>
      <c r="M536" s="7"/>
      <c r="N536" s="7"/>
    </row>
    <row r="537" spans="10:14" x14ac:dyDescent="0.35">
      <c r="J537" s="7"/>
      <c r="K537" s="7"/>
      <c r="L537" s="7"/>
      <c r="M537" s="7"/>
      <c r="N537" s="7"/>
    </row>
    <row r="538" spans="10:14" x14ac:dyDescent="0.35">
      <c r="J538" s="7"/>
      <c r="K538" s="7"/>
      <c r="L538" s="7"/>
      <c r="M538" s="7"/>
      <c r="N538" s="7"/>
    </row>
    <row r="539" spans="10:14" x14ac:dyDescent="0.35">
      <c r="J539" s="7"/>
      <c r="K539" s="7"/>
      <c r="L539" s="7"/>
      <c r="M539" s="7"/>
      <c r="N539" s="7"/>
    </row>
    <row r="540" spans="10:14" x14ac:dyDescent="0.35">
      <c r="J540" s="7"/>
      <c r="K540" s="7"/>
      <c r="L540" s="7"/>
      <c r="M540" s="7"/>
      <c r="N540" s="7"/>
    </row>
    <row r="541" spans="10:14" x14ac:dyDescent="0.35">
      <c r="J541" s="7"/>
      <c r="K541" s="7"/>
      <c r="L541" s="7"/>
      <c r="M541" s="7"/>
      <c r="N541" s="7"/>
    </row>
    <row r="542" spans="10:14" x14ac:dyDescent="0.35">
      <c r="J542" s="7"/>
      <c r="K542" s="7"/>
      <c r="L542" s="7"/>
      <c r="M542" s="7"/>
      <c r="N542" s="7"/>
    </row>
    <row r="543" spans="10:14" x14ac:dyDescent="0.35">
      <c r="J543" s="7"/>
      <c r="K543" s="7"/>
      <c r="L543" s="7"/>
      <c r="M543" s="7"/>
      <c r="N543" s="7"/>
    </row>
    <row r="544" spans="10:14" x14ac:dyDescent="0.35">
      <c r="J544" s="7"/>
      <c r="K544" s="7"/>
      <c r="L544" s="7"/>
      <c r="M544" s="7"/>
      <c r="N544" s="7"/>
    </row>
    <row r="545" spans="10:14" x14ac:dyDescent="0.35">
      <c r="J545" s="7"/>
      <c r="K545" s="7"/>
      <c r="L545" s="7"/>
      <c r="M545" s="7"/>
      <c r="N545" s="7"/>
    </row>
    <row r="546" spans="10:14" x14ac:dyDescent="0.35">
      <c r="J546" s="7"/>
      <c r="K546" s="7"/>
      <c r="L546" s="7"/>
      <c r="M546" s="7"/>
      <c r="N546" s="7"/>
    </row>
    <row r="547" spans="10:14" x14ac:dyDescent="0.35">
      <c r="J547" s="7"/>
      <c r="K547" s="7"/>
      <c r="L547" s="7"/>
      <c r="M547" s="7"/>
      <c r="N547" s="7"/>
    </row>
    <row r="548" spans="10:14" x14ac:dyDescent="0.35">
      <c r="J548" s="7"/>
      <c r="K548" s="7"/>
      <c r="L548" s="7"/>
      <c r="M548" s="7"/>
      <c r="N548" s="7"/>
    </row>
    <row r="549" spans="10:14" x14ac:dyDescent="0.35">
      <c r="J549" s="7"/>
      <c r="K549" s="7"/>
      <c r="L549" s="7"/>
      <c r="M549" s="7"/>
      <c r="N549" s="7"/>
    </row>
    <row r="550" spans="10:14" x14ac:dyDescent="0.35">
      <c r="J550" s="7"/>
      <c r="K550" s="7"/>
      <c r="L550" s="7"/>
      <c r="M550" s="7"/>
      <c r="N550" s="7"/>
    </row>
    <row r="551" spans="10:14" x14ac:dyDescent="0.35">
      <c r="J551" s="7"/>
      <c r="K551" s="7"/>
      <c r="L551" s="7"/>
      <c r="M551" s="7"/>
      <c r="N551" s="7"/>
    </row>
    <row r="552" spans="10:14" x14ac:dyDescent="0.35">
      <c r="J552" s="7"/>
      <c r="K552" s="7"/>
      <c r="L552" s="7"/>
      <c r="M552" s="7"/>
      <c r="N552" s="7"/>
    </row>
    <row r="553" spans="10:14" x14ac:dyDescent="0.35">
      <c r="J553" s="7"/>
      <c r="K553" s="7"/>
      <c r="L553" s="7"/>
      <c r="M553" s="7"/>
      <c r="N553" s="7"/>
    </row>
    <row r="554" spans="10:14" x14ac:dyDescent="0.35">
      <c r="J554" s="7"/>
      <c r="K554" s="7"/>
      <c r="L554" s="7"/>
      <c r="M554" s="7"/>
      <c r="N554" s="7"/>
    </row>
    <row r="555" spans="10:14" x14ac:dyDescent="0.35">
      <c r="J555" s="7"/>
      <c r="K555" s="7"/>
      <c r="L555" s="7"/>
      <c r="M555" s="7"/>
      <c r="N555" s="7"/>
    </row>
    <row r="556" spans="10:14" x14ac:dyDescent="0.35">
      <c r="J556" s="7"/>
      <c r="K556" s="7"/>
      <c r="L556" s="7"/>
      <c r="M556" s="7"/>
      <c r="N556" s="7"/>
    </row>
    <row r="557" spans="10:14" x14ac:dyDescent="0.35">
      <c r="J557" s="7"/>
      <c r="K557" s="7"/>
      <c r="L557" s="7"/>
      <c r="M557" s="7"/>
      <c r="N557" s="7"/>
    </row>
    <row r="558" spans="10:14" x14ac:dyDescent="0.35">
      <c r="J558" s="7"/>
      <c r="K558" s="7"/>
      <c r="L558" s="7"/>
      <c r="M558" s="7"/>
      <c r="N558" s="7"/>
    </row>
    <row r="559" spans="10:14" x14ac:dyDescent="0.35">
      <c r="J559" s="7"/>
      <c r="K559" s="7"/>
      <c r="L559" s="7"/>
      <c r="M559" s="7"/>
      <c r="N559" s="7"/>
    </row>
    <row r="560" spans="10:14" x14ac:dyDescent="0.35">
      <c r="J560" s="7"/>
      <c r="K560" s="7"/>
      <c r="L560" s="7"/>
      <c r="M560" s="7"/>
      <c r="N560" s="7"/>
    </row>
    <row r="561" spans="10:14" x14ac:dyDescent="0.35">
      <c r="J561" s="7"/>
      <c r="K561" s="7"/>
      <c r="L561" s="7"/>
      <c r="M561" s="7"/>
      <c r="N561" s="7"/>
    </row>
    <row r="562" spans="10:14" x14ac:dyDescent="0.35">
      <c r="J562" s="7"/>
      <c r="K562" s="7"/>
      <c r="L562" s="7"/>
      <c r="M562" s="7"/>
      <c r="N562" s="7"/>
    </row>
    <row r="563" spans="10:14" x14ac:dyDescent="0.35">
      <c r="J563" s="7"/>
      <c r="K563" s="7"/>
      <c r="L563" s="7"/>
      <c r="M563" s="7"/>
      <c r="N563" s="7"/>
    </row>
    <row r="564" spans="10:14" x14ac:dyDescent="0.35">
      <c r="J564" s="7"/>
      <c r="K564" s="7"/>
      <c r="L564" s="7"/>
      <c r="M564" s="7"/>
      <c r="N564" s="7"/>
    </row>
    <row r="565" spans="10:14" x14ac:dyDescent="0.35">
      <c r="J565" s="7"/>
      <c r="K565" s="7"/>
      <c r="L565" s="7"/>
      <c r="M565" s="7"/>
      <c r="N565" s="7"/>
    </row>
    <row r="566" spans="10:14" x14ac:dyDescent="0.35">
      <c r="J566" s="7"/>
      <c r="K566" s="7"/>
      <c r="L566" s="7"/>
      <c r="M566" s="7"/>
      <c r="N566" s="7"/>
    </row>
    <row r="567" spans="10:14" x14ac:dyDescent="0.35">
      <c r="J567" s="7"/>
      <c r="K567" s="7"/>
      <c r="L567" s="7"/>
      <c r="M567" s="7"/>
      <c r="N567" s="7"/>
    </row>
    <row r="568" spans="10:14" x14ac:dyDescent="0.35">
      <c r="J568" s="7"/>
      <c r="K568" s="7"/>
      <c r="L568" s="7"/>
      <c r="M568" s="7"/>
      <c r="N568" s="7"/>
    </row>
    <row r="569" spans="10:14" x14ac:dyDescent="0.35">
      <c r="J569" s="7"/>
      <c r="K569" s="7"/>
      <c r="L569" s="7"/>
      <c r="M569" s="7"/>
      <c r="N569" s="7"/>
    </row>
    <row r="570" spans="10:14" x14ac:dyDescent="0.35">
      <c r="J570" s="7"/>
      <c r="K570" s="7"/>
      <c r="L570" s="7"/>
      <c r="M570" s="7"/>
      <c r="N570" s="7"/>
    </row>
    <row r="571" spans="10:14" x14ac:dyDescent="0.35">
      <c r="J571" s="7"/>
      <c r="K571" s="7"/>
      <c r="L571" s="7"/>
      <c r="M571" s="7"/>
      <c r="N571" s="7"/>
    </row>
    <row r="572" spans="10:14" x14ac:dyDescent="0.35">
      <c r="J572" s="7"/>
      <c r="K572" s="7"/>
      <c r="L572" s="7"/>
      <c r="M572" s="7"/>
      <c r="N572" s="7"/>
    </row>
    <row r="573" spans="10:14" x14ac:dyDescent="0.35">
      <c r="J573" s="7"/>
      <c r="K573" s="7"/>
      <c r="L573" s="7"/>
      <c r="M573" s="7"/>
      <c r="N573" s="7"/>
    </row>
    <row r="574" spans="10:14" x14ac:dyDescent="0.35">
      <c r="J574" s="7"/>
      <c r="K574" s="7"/>
      <c r="L574" s="7"/>
      <c r="M574" s="7"/>
      <c r="N574" s="7"/>
    </row>
    <row r="575" spans="10:14" x14ac:dyDescent="0.35">
      <c r="J575" s="7"/>
      <c r="K575" s="7"/>
      <c r="L575" s="7"/>
      <c r="M575" s="7"/>
      <c r="N575" s="7"/>
    </row>
    <row r="576" spans="10:14" x14ac:dyDescent="0.35">
      <c r="J576" s="7"/>
      <c r="K576" s="7"/>
      <c r="L576" s="7"/>
      <c r="M576" s="7"/>
      <c r="N576" s="7"/>
    </row>
    <row r="577" spans="10:14" x14ac:dyDescent="0.35">
      <c r="J577" s="7"/>
      <c r="K577" s="7"/>
      <c r="L577" s="7"/>
      <c r="M577" s="7"/>
      <c r="N577" s="7"/>
    </row>
    <row r="578" spans="10:14" x14ac:dyDescent="0.35">
      <c r="J578" s="7"/>
      <c r="K578" s="7"/>
      <c r="L578" s="7"/>
      <c r="M578" s="7"/>
      <c r="N578" s="7"/>
    </row>
    <row r="579" spans="10:14" x14ac:dyDescent="0.35">
      <c r="J579" s="7"/>
      <c r="K579" s="7"/>
      <c r="L579" s="7"/>
      <c r="M579" s="7"/>
      <c r="N579" s="7"/>
    </row>
    <row r="580" spans="10:14" x14ac:dyDescent="0.35">
      <c r="J580" s="7"/>
      <c r="K580" s="7"/>
      <c r="L580" s="7"/>
      <c r="M580" s="7"/>
      <c r="N580" s="7"/>
    </row>
    <row r="581" spans="10:14" x14ac:dyDescent="0.35">
      <c r="J581" s="7"/>
      <c r="K581" s="7"/>
      <c r="L581" s="7"/>
      <c r="M581" s="7"/>
      <c r="N581" s="7"/>
    </row>
    <row r="582" spans="10:14" x14ac:dyDescent="0.35">
      <c r="J582" s="7"/>
      <c r="K582" s="7"/>
      <c r="L582" s="7"/>
      <c r="M582" s="7"/>
      <c r="N582" s="7"/>
    </row>
    <row r="583" spans="10:14" x14ac:dyDescent="0.35">
      <c r="J583" s="7"/>
      <c r="K583" s="7"/>
      <c r="L583" s="7"/>
      <c r="M583" s="7"/>
      <c r="N583" s="7"/>
    </row>
    <row r="584" spans="10:14" x14ac:dyDescent="0.35">
      <c r="J584" s="7"/>
      <c r="K584" s="7"/>
      <c r="L584" s="7"/>
      <c r="M584" s="7"/>
      <c r="N584" s="7"/>
    </row>
    <row r="585" spans="10:14" x14ac:dyDescent="0.35">
      <c r="J585" s="7"/>
      <c r="K585" s="7"/>
      <c r="L585" s="7"/>
      <c r="M585" s="7"/>
      <c r="N585" s="7"/>
    </row>
    <row r="586" spans="10:14" x14ac:dyDescent="0.35">
      <c r="J586" s="7"/>
      <c r="K586" s="7"/>
      <c r="L586" s="7"/>
      <c r="M586" s="7"/>
      <c r="N586" s="7"/>
    </row>
    <row r="587" spans="10:14" x14ac:dyDescent="0.35">
      <c r="J587" s="7"/>
      <c r="K587" s="7"/>
      <c r="L587" s="7"/>
      <c r="M587" s="7"/>
      <c r="N587" s="7"/>
    </row>
    <row r="588" spans="10:14" x14ac:dyDescent="0.35">
      <c r="J588" s="7"/>
      <c r="K588" s="7"/>
      <c r="L588" s="7"/>
      <c r="M588" s="7"/>
      <c r="N588" s="7"/>
    </row>
    <row r="589" spans="10:14" x14ac:dyDescent="0.35">
      <c r="J589" s="7"/>
      <c r="K589" s="7"/>
      <c r="L589" s="7"/>
      <c r="M589" s="7"/>
      <c r="N589" s="7"/>
    </row>
    <row r="590" spans="10:14" x14ac:dyDescent="0.35">
      <c r="J590" s="7"/>
      <c r="K590" s="7"/>
      <c r="L590" s="7"/>
      <c r="M590" s="7"/>
      <c r="N590" s="7"/>
    </row>
    <row r="591" spans="10:14" x14ac:dyDescent="0.35">
      <c r="J591" s="7"/>
      <c r="K591" s="7"/>
      <c r="L591" s="7"/>
      <c r="M591" s="7"/>
      <c r="N591" s="7"/>
    </row>
    <row r="592" spans="10:14" x14ac:dyDescent="0.35">
      <c r="J592" s="7"/>
      <c r="K592" s="7"/>
      <c r="L592" s="7"/>
      <c r="M592" s="7"/>
      <c r="N592" s="7"/>
    </row>
    <row r="593" spans="10:14" x14ac:dyDescent="0.35">
      <c r="J593" s="7"/>
      <c r="K593" s="7"/>
      <c r="L593" s="7"/>
      <c r="M593" s="7"/>
      <c r="N593" s="7"/>
    </row>
    <row r="594" spans="10:14" x14ac:dyDescent="0.35">
      <c r="J594" s="7"/>
      <c r="K594" s="7"/>
      <c r="L594" s="7"/>
      <c r="M594" s="7"/>
      <c r="N594" s="7"/>
    </row>
    <row r="595" spans="10:14" x14ac:dyDescent="0.35">
      <c r="J595" s="7"/>
      <c r="K595" s="7"/>
      <c r="L595" s="7"/>
      <c r="M595" s="7"/>
      <c r="N595" s="7"/>
    </row>
    <row r="596" spans="10:14" x14ac:dyDescent="0.35">
      <c r="J596" s="7"/>
      <c r="K596" s="7"/>
      <c r="L596" s="7"/>
      <c r="M596" s="7"/>
      <c r="N596" s="7"/>
    </row>
    <row r="597" spans="10:14" x14ac:dyDescent="0.35">
      <c r="J597" s="7"/>
      <c r="K597" s="7"/>
      <c r="L597" s="7"/>
      <c r="M597" s="7"/>
      <c r="N597" s="7"/>
    </row>
    <row r="598" spans="10:14" x14ac:dyDescent="0.35">
      <c r="J598" s="7"/>
      <c r="K598" s="7"/>
      <c r="L598" s="7"/>
      <c r="M598" s="7"/>
      <c r="N598" s="7"/>
    </row>
    <row r="599" spans="10:14" x14ac:dyDescent="0.35">
      <c r="J599" s="7"/>
      <c r="K599" s="7"/>
      <c r="L599" s="7"/>
      <c r="M599" s="7"/>
      <c r="N599" s="7"/>
    </row>
    <row r="600" spans="10:14" x14ac:dyDescent="0.35">
      <c r="J600" s="7"/>
      <c r="K600" s="7"/>
      <c r="L600" s="7"/>
      <c r="M600" s="7"/>
      <c r="N600" s="7"/>
    </row>
    <row r="601" spans="10:14" x14ac:dyDescent="0.35">
      <c r="J601" s="7"/>
      <c r="K601" s="7"/>
      <c r="L601" s="7"/>
      <c r="M601" s="7"/>
      <c r="N601" s="7"/>
    </row>
    <row r="602" spans="10:14" x14ac:dyDescent="0.35">
      <c r="J602" s="7"/>
      <c r="K602" s="7"/>
      <c r="L602" s="7"/>
      <c r="M602" s="7"/>
      <c r="N602" s="7"/>
    </row>
    <row r="603" spans="10:14" x14ac:dyDescent="0.35">
      <c r="J603" s="7"/>
      <c r="K603" s="7"/>
      <c r="L603" s="7"/>
      <c r="M603" s="7"/>
      <c r="N603" s="7"/>
    </row>
    <row r="604" spans="10:14" x14ac:dyDescent="0.35">
      <c r="J604" s="7"/>
      <c r="K604" s="7"/>
      <c r="L604" s="7"/>
      <c r="M604" s="7"/>
      <c r="N604" s="7"/>
    </row>
    <row r="605" spans="10:14" x14ac:dyDescent="0.35">
      <c r="J605" s="7"/>
      <c r="K605" s="7"/>
      <c r="L605" s="7"/>
      <c r="M605" s="7"/>
      <c r="N605" s="7"/>
    </row>
    <row r="606" spans="10:14" x14ac:dyDescent="0.35">
      <c r="J606" s="7"/>
      <c r="K606" s="7"/>
      <c r="L606" s="7"/>
      <c r="M606" s="7"/>
      <c r="N606" s="7"/>
    </row>
    <row r="607" spans="10:14" x14ac:dyDescent="0.35">
      <c r="J607" s="7"/>
      <c r="K607" s="7"/>
      <c r="L607" s="7"/>
      <c r="M607" s="7"/>
      <c r="N607" s="7"/>
    </row>
    <row r="608" spans="10:14" x14ac:dyDescent="0.35">
      <c r="J608" s="7"/>
      <c r="K608" s="7"/>
      <c r="L608" s="7"/>
      <c r="M608" s="7"/>
      <c r="N608" s="7"/>
    </row>
    <row r="609" spans="10:14" x14ac:dyDescent="0.35">
      <c r="J609" s="7"/>
      <c r="K609" s="7"/>
      <c r="L609" s="7"/>
      <c r="M609" s="7"/>
      <c r="N609" s="7"/>
    </row>
    <row r="610" spans="10:14" x14ac:dyDescent="0.35">
      <c r="J610" s="7"/>
      <c r="K610" s="7"/>
      <c r="L610" s="7"/>
      <c r="M610" s="7"/>
      <c r="N610" s="7"/>
    </row>
    <row r="611" spans="10:14" x14ac:dyDescent="0.35">
      <c r="J611" s="7"/>
      <c r="K611" s="7"/>
      <c r="L611" s="7"/>
      <c r="M611" s="7"/>
      <c r="N611" s="7"/>
    </row>
    <row r="612" spans="10:14" x14ac:dyDescent="0.35">
      <c r="J612" s="7"/>
      <c r="K612" s="7"/>
      <c r="L612" s="7"/>
      <c r="M612" s="7"/>
      <c r="N612" s="7"/>
    </row>
    <row r="613" spans="10:14" x14ac:dyDescent="0.35">
      <c r="J613" s="7"/>
      <c r="K613" s="7"/>
      <c r="L613" s="7"/>
      <c r="M613" s="7"/>
      <c r="N613" s="7"/>
    </row>
    <row r="614" spans="10:14" x14ac:dyDescent="0.35">
      <c r="J614" s="7"/>
      <c r="K614" s="7"/>
      <c r="L614" s="7"/>
      <c r="M614" s="7"/>
      <c r="N614" s="7"/>
    </row>
    <row r="615" spans="10:14" x14ac:dyDescent="0.35">
      <c r="J615" s="7"/>
      <c r="K615" s="7"/>
      <c r="L615" s="7"/>
      <c r="M615" s="7"/>
      <c r="N615" s="7"/>
    </row>
    <row r="616" spans="10:14" x14ac:dyDescent="0.35">
      <c r="J616" s="7"/>
      <c r="K616" s="7"/>
      <c r="L616" s="7"/>
      <c r="M616" s="7"/>
      <c r="N616" s="7"/>
    </row>
    <row r="617" spans="10:14" x14ac:dyDescent="0.35">
      <c r="J617" s="7"/>
      <c r="K617" s="7"/>
      <c r="L617" s="7"/>
      <c r="M617" s="7"/>
      <c r="N617" s="7"/>
    </row>
    <row r="618" spans="10:14" x14ac:dyDescent="0.35">
      <c r="J618" s="7"/>
      <c r="K618" s="7"/>
      <c r="L618" s="7"/>
      <c r="M618" s="7"/>
      <c r="N618" s="7"/>
    </row>
    <row r="619" spans="10:14" x14ac:dyDescent="0.35">
      <c r="J619" s="7"/>
      <c r="K619" s="7"/>
      <c r="L619" s="7"/>
      <c r="M619" s="7"/>
      <c r="N619" s="7"/>
    </row>
    <row r="620" spans="10:14" x14ac:dyDescent="0.35">
      <c r="J620" s="7"/>
      <c r="K620" s="7"/>
      <c r="L620" s="7"/>
      <c r="M620" s="7"/>
      <c r="N620" s="7"/>
    </row>
    <row r="621" spans="10:14" x14ac:dyDescent="0.35">
      <c r="J621" s="7"/>
      <c r="K621" s="7"/>
      <c r="L621" s="7"/>
      <c r="M621" s="7"/>
      <c r="N621" s="7"/>
    </row>
    <row r="622" spans="10:14" x14ac:dyDescent="0.35">
      <c r="J622" s="7"/>
      <c r="K622" s="7"/>
      <c r="L622" s="7"/>
      <c r="M622" s="7"/>
      <c r="N622" s="7"/>
    </row>
    <row r="623" spans="10:14" x14ac:dyDescent="0.35">
      <c r="J623" s="7"/>
      <c r="K623" s="7"/>
      <c r="L623" s="7"/>
      <c r="M623" s="7"/>
      <c r="N623" s="7"/>
    </row>
    <row r="624" spans="10:14" x14ac:dyDescent="0.35">
      <c r="J624" s="7"/>
      <c r="K624" s="7"/>
      <c r="L624" s="7"/>
      <c r="M624" s="7"/>
      <c r="N624" s="7"/>
    </row>
    <row r="625" spans="10:14" x14ac:dyDescent="0.35">
      <c r="J625" s="7"/>
      <c r="K625" s="7"/>
      <c r="L625" s="7"/>
      <c r="M625" s="7"/>
      <c r="N625" s="7"/>
    </row>
    <row r="626" spans="10:14" x14ac:dyDescent="0.35">
      <c r="J626" s="7"/>
      <c r="K626" s="7"/>
      <c r="L626" s="7"/>
      <c r="M626" s="7"/>
      <c r="N626" s="7"/>
    </row>
    <row r="627" spans="10:14" x14ac:dyDescent="0.35">
      <c r="J627" s="7"/>
      <c r="K627" s="7"/>
      <c r="L627" s="7"/>
      <c r="M627" s="7"/>
      <c r="N627" s="7"/>
    </row>
    <row r="628" spans="10:14" x14ac:dyDescent="0.35">
      <c r="J628" s="7"/>
      <c r="K628" s="7"/>
      <c r="L628" s="7"/>
      <c r="M628" s="7"/>
      <c r="N628" s="7"/>
    </row>
    <row r="629" spans="10:14" x14ac:dyDescent="0.35">
      <c r="J629" s="7"/>
      <c r="K629" s="7"/>
      <c r="L629" s="7"/>
      <c r="M629" s="7"/>
      <c r="N629" s="7"/>
    </row>
    <row r="630" spans="10:14" x14ac:dyDescent="0.35">
      <c r="J630" s="7"/>
      <c r="K630" s="7"/>
      <c r="L630" s="7"/>
      <c r="M630" s="7"/>
      <c r="N630" s="7"/>
    </row>
    <row r="631" spans="10:14" x14ac:dyDescent="0.35">
      <c r="J631" s="7"/>
      <c r="K631" s="7"/>
      <c r="L631" s="7"/>
      <c r="M631" s="7"/>
      <c r="N631" s="7"/>
    </row>
    <row r="632" spans="10:14" x14ac:dyDescent="0.35">
      <c r="J632" s="7"/>
      <c r="K632" s="7"/>
      <c r="L632" s="7"/>
      <c r="M632" s="7"/>
      <c r="N632" s="7"/>
    </row>
    <row r="633" spans="10:14" x14ac:dyDescent="0.35">
      <c r="J633" s="7"/>
      <c r="K633" s="7"/>
      <c r="L633" s="7"/>
      <c r="M633" s="7"/>
      <c r="N633" s="7"/>
    </row>
    <row r="634" spans="10:14" x14ac:dyDescent="0.35">
      <c r="J634" s="7"/>
      <c r="K634" s="7"/>
      <c r="L634" s="7"/>
      <c r="M634" s="7"/>
      <c r="N634" s="7"/>
    </row>
    <row r="635" spans="10:14" x14ac:dyDescent="0.35">
      <c r="J635" s="7"/>
      <c r="K635" s="7"/>
      <c r="L635" s="7"/>
      <c r="M635" s="7"/>
      <c r="N635" s="7"/>
    </row>
    <row r="636" spans="10:14" x14ac:dyDescent="0.35">
      <c r="J636" s="7"/>
      <c r="K636" s="7"/>
      <c r="L636" s="7"/>
      <c r="M636" s="7"/>
      <c r="N636" s="7"/>
    </row>
    <row r="637" spans="10:14" x14ac:dyDescent="0.35">
      <c r="J637" s="7"/>
      <c r="K637" s="7"/>
      <c r="L637" s="7"/>
      <c r="M637" s="7"/>
      <c r="N637" s="7"/>
    </row>
    <row r="638" spans="10:14" x14ac:dyDescent="0.35">
      <c r="J638" s="7"/>
      <c r="K638" s="7"/>
      <c r="L638" s="7"/>
      <c r="M638" s="7"/>
      <c r="N638" s="7"/>
    </row>
    <row r="639" spans="10:14" x14ac:dyDescent="0.35">
      <c r="J639" s="7"/>
      <c r="K639" s="7"/>
      <c r="L639" s="7"/>
      <c r="M639" s="7"/>
      <c r="N639" s="7"/>
    </row>
    <row r="640" spans="10:14" x14ac:dyDescent="0.35">
      <c r="J640" s="7"/>
      <c r="K640" s="7"/>
      <c r="L640" s="7"/>
      <c r="M640" s="7"/>
      <c r="N640" s="7"/>
    </row>
    <row r="641" spans="10:14" x14ac:dyDescent="0.35">
      <c r="J641" s="7"/>
      <c r="K641" s="7"/>
      <c r="L641" s="7"/>
      <c r="M641" s="7"/>
      <c r="N641" s="7"/>
    </row>
    <row r="642" spans="10:14" x14ac:dyDescent="0.35">
      <c r="J642" s="7"/>
      <c r="K642" s="7"/>
      <c r="L642" s="7"/>
      <c r="M642" s="7"/>
      <c r="N642" s="7"/>
    </row>
    <row r="643" spans="10:14" x14ac:dyDescent="0.35">
      <c r="J643" s="7"/>
      <c r="K643" s="7"/>
      <c r="L643" s="7"/>
      <c r="M643" s="7"/>
      <c r="N643" s="7"/>
    </row>
    <row r="644" spans="10:14" x14ac:dyDescent="0.35">
      <c r="J644" s="7"/>
      <c r="K644" s="7"/>
      <c r="L644" s="7"/>
      <c r="M644" s="7"/>
      <c r="N644" s="7"/>
    </row>
    <row r="645" spans="10:14" x14ac:dyDescent="0.35">
      <c r="J645" s="7"/>
      <c r="K645" s="7"/>
      <c r="L645" s="7"/>
      <c r="M645" s="7"/>
      <c r="N645" s="7"/>
    </row>
    <row r="646" spans="10:14" x14ac:dyDescent="0.35">
      <c r="J646" s="7"/>
      <c r="K646" s="7"/>
      <c r="L646" s="7"/>
      <c r="M646" s="7"/>
      <c r="N646" s="7"/>
    </row>
    <row r="647" spans="10:14" x14ac:dyDescent="0.35">
      <c r="J647" s="7"/>
      <c r="K647" s="7"/>
      <c r="L647" s="7"/>
      <c r="M647" s="7"/>
      <c r="N647" s="7"/>
    </row>
    <row r="648" spans="10:14" x14ac:dyDescent="0.35">
      <c r="J648" s="7"/>
      <c r="K648" s="7"/>
      <c r="L648" s="7"/>
      <c r="M648" s="7"/>
      <c r="N648" s="7"/>
    </row>
    <row r="649" spans="10:14" x14ac:dyDescent="0.35">
      <c r="J649" s="7"/>
      <c r="K649" s="7"/>
      <c r="L649" s="7"/>
      <c r="M649" s="7"/>
      <c r="N649" s="7"/>
    </row>
    <row r="650" spans="10:14" x14ac:dyDescent="0.35">
      <c r="J650" s="7"/>
      <c r="K650" s="7"/>
      <c r="L650" s="7"/>
      <c r="M650" s="7"/>
      <c r="N650" s="7"/>
    </row>
    <row r="651" spans="10:14" x14ac:dyDescent="0.35">
      <c r="J651" s="7"/>
      <c r="K651" s="7"/>
      <c r="L651" s="7"/>
      <c r="M651" s="7"/>
      <c r="N651" s="7"/>
    </row>
    <row r="652" spans="10:14" x14ac:dyDescent="0.35">
      <c r="J652" s="7"/>
      <c r="K652" s="7"/>
      <c r="L652" s="7"/>
      <c r="M652" s="7"/>
      <c r="N652" s="7"/>
    </row>
    <row r="653" spans="10:14" x14ac:dyDescent="0.35">
      <c r="J653" s="7"/>
      <c r="K653" s="7"/>
      <c r="L653" s="7"/>
      <c r="M653" s="7"/>
      <c r="N653" s="7"/>
    </row>
    <row r="654" spans="10:14" x14ac:dyDescent="0.35">
      <c r="J654" s="7"/>
      <c r="K654" s="7"/>
      <c r="L654" s="7"/>
      <c r="M654" s="7"/>
      <c r="N654" s="7"/>
    </row>
    <row r="655" spans="10:14" x14ac:dyDescent="0.35">
      <c r="J655" s="7"/>
      <c r="K655" s="7"/>
      <c r="L655" s="7"/>
      <c r="M655" s="7"/>
      <c r="N655" s="7"/>
    </row>
    <row r="656" spans="10:14" x14ac:dyDescent="0.35">
      <c r="J656" s="7"/>
      <c r="K656" s="7"/>
      <c r="L656" s="7"/>
      <c r="M656" s="7"/>
      <c r="N656" s="7"/>
    </row>
    <row r="657" spans="10:14" x14ac:dyDescent="0.35">
      <c r="J657" s="7"/>
      <c r="K657" s="7"/>
      <c r="L657" s="7"/>
      <c r="M657" s="7"/>
      <c r="N657" s="7"/>
    </row>
    <row r="658" spans="10:14" x14ac:dyDescent="0.35">
      <c r="J658" s="7"/>
      <c r="K658" s="7"/>
      <c r="L658" s="7"/>
      <c r="M658" s="7"/>
      <c r="N658" s="7"/>
    </row>
    <row r="659" spans="10:14" x14ac:dyDescent="0.35">
      <c r="J659" s="7"/>
      <c r="K659" s="7"/>
      <c r="L659" s="7"/>
      <c r="M659" s="7"/>
      <c r="N659" s="7"/>
    </row>
    <row r="660" spans="10:14" x14ac:dyDescent="0.35">
      <c r="J660" s="7"/>
      <c r="K660" s="7"/>
      <c r="L660" s="7"/>
      <c r="M660" s="7"/>
      <c r="N660" s="7"/>
    </row>
    <row r="661" spans="10:14" x14ac:dyDescent="0.35">
      <c r="J661" s="7"/>
      <c r="K661" s="7"/>
      <c r="L661" s="7"/>
      <c r="M661" s="7"/>
      <c r="N661" s="7"/>
    </row>
    <row r="662" spans="10:14" x14ac:dyDescent="0.35">
      <c r="J662" s="7"/>
      <c r="K662" s="7"/>
      <c r="L662" s="7"/>
      <c r="M662" s="7"/>
      <c r="N662" s="7"/>
    </row>
    <row r="663" spans="10:14" x14ac:dyDescent="0.35">
      <c r="J663" s="7"/>
      <c r="K663" s="7"/>
      <c r="L663" s="7"/>
      <c r="M663" s="7"/>
      <c r="N663" s="7"/>
    </row>
    <row r="664" spans="10:14" x14ac:dyDescent="0.35">
      <c r="J664" s="7"/>
      <c r="K664" s="7"/>
      <c r="L664" s="7"/>
      <c r="M664" s="7"/>
      <c r="N664" s="7"/>
    </row>
    <row r="665" spans="10:14" x14ac:dyDescent="0.35">
      <c r="J665" s="7"/>
      <c r="K665" s="7"/>
      <c r="L665" s="7"/>
      <c r="M665" s="7"/>
      <c r="N665" s="7"/>
    </row>
    <row r="666" spans="10:14" x14ac:dyDescent="0.35">
      <c r="J666" s="7"/>
      <c r="K666" s="7"/>
      <c r="L666" s="7"/>
      <c r="M666" s="7"/>
      <c r="N666" s="7"/>
    </row>
    <row r="667" spans="10:14" x14ac:dyDescent="0.35">
      <c r="J667" s="7"/>
      <c r="K667" s="7"/>
      <c r="L667" s="7"/>
      <c r="M667" s="7"/>
      <c r="N667" s="7"/>
    </row>
    <row r="668" spans="10:14" x14ac:dyDescent="0.35">
      <c r="J668" s="7"/>
      <c r="K668" s="7"/>
      <c r="L668" s="7"/>
      <c r="M668" s="7"/>
      <c r="N668" s="7"/>
    </row>
    <row r="669" spans="10:14" x14ac:dyDescent="0.35">
      <c r="J669" s="7"/>
      <c r="K669" s="7"/>
      <c r="L669" s="7"/>
      <c r="M669" s="7"/>
      <c r="N669" s="7"/>
    </row>
    <row r="670" spans="10:14" x14ac:dyDescent="0.35">
      <c r="J670" s="7"/>
      <c r="K670" s="7"/>
      <c r="L670" s="7"/>
      <c r="M670" s="7"/>
      <c r="N670" s="7"/>
    </row>
    <row r="671" spans="10:14" x14ac:dyDescent="0.35">
      <c r="J671" s="7"/>
      <c r="K671" s="7"/>
      <c r="L671" s="7"/>
      <c r="M671" s="7"/>
      <c r="N671" s="7"/>
    </row>
    <row r="672" spans="10:14" x14ac:dyDescent="0.35">
      <c r="J672" s="7"/>
      <c r="K672" s="7"/>
      <c r="L672" s="7"/>
      <c r="M672" s="7"/>
      <c r="N672" s="7"/>
    </row>
    <row r="673" spans="10:14" x14ac:dyDescent="0.35">
      <c r="J673" s="7"/>
      <c r="K673" s="7"/>
      <c r="L673" s="7"/>
      <c r="M673" s="7"/>
      <c r="N673" s="7"/>
    </row>
    <row r="674" spans="10:14" x14ac:dyDescent="0.35">
      <c r="J674" s="7"/>
      <c r="K674" s="7"/>
      <c r="L674" s="7"/>
      <c r="M674" s="7"/>
      <c r="N674" s="7"/>
    </row>
    <row r="675" spans="10:14" x14ac:dyDescent="0.35">
      <c r="J675" s="7"/>
      <c r="K675" s="7"/>
      <c r="L675" s="7"/>
      <c r="M675" s="7"/>
      <c r="N675" s="7"/>
    </row>
    <row r="676" spans="10:14" x14ac:dyDescent="0.35">
      <c r="J676" s="7"/>
      <c r="K676" s="7"/>
      <c r="L676" s="7"/>
      <c r="M676" s="7"/>
      <c r="N676" s="7"/>
    </row>
    <row r="677" spans="10:14" x14ac:dyDescent="0.35">
      <c r="J677" s="7"/>
      <c r="K677" s="7"/>
      <c r="L677" s="7"/>
      <c r="M677" s="7"/>
      <c r="N677" s="7"/>
    </row>
    <row r="678" spans="10:14" x14ac:dyDescent="0.35">
      <c r="J678" s="7"/>
      <c r="K678" s="7"/>
      <c r="L678" s="7"/>
      <c r="M678" s="7"/>
      <c r="N678" s="7"/>
    </row>
    <row r="679" spans="10:14" x14ac:dyDescent="0.35">
      <c r="J679" s="7"/>
      <c r="K679" s="7"/>
      <c r="L679" s="7"/>
      <c r="M679" s="7"/>
      <c r="N679" s="7"/>
    </row>
    <row r="680" spans="10:14" x14ac:dyDescent="0.35">
      <c r="J680" s="7"/>
      <c r="K680" s="7"/>
      <c r="L680" s="7"/>
      <c r="M680" s="7"/>
      <c r="N680" s="7"/>
    </row>
    <row r="681" spans="10:14" x14ac:dyDescent="0.35">
      <c r="J681" s="7"/>
      <c r="K681" s="7"/>
      <c r="L681" s="7"/>
      <c r="M681" s="7"/>
      <c r="N681" s="7"/>
    </row>
    <row r="682" spans="10:14" x14ac:dyDescent="0.35">
      <c r="J682" s="7"/>
      <c r="K682" s="7"/>
      <c r="L682" s="7"/>
      <c r="M682" s="7"/>
      <c r="N682" s="7"/>
    </row>
    <row r="683" spans="10:14" x14ac:dyDescent="0.35">
      <c r="J683" s="7"/>
      <c r="K683" s="7"/>
      <c r="L683" s="7"/>
      <c r="M683" s="7"/>
      <c r="N683" s="7"/>
    </row>
    <row r="684" spans="10:14" x14ac:dyDescent="0.35">
      <c r="J684" s="7"/>
      <c r="K684" s="7"/>
      <c r="L684" s="7"/>
      <c r="M684" s="7"/>
      <c r="N684" s="7"/>
    </row>
    <row r="685" spans="10:14" x14ac:dyDescent="0.35">
      <c r="J685" s="7"/>
      <c r="K685" s="7"/>
      <c r="L685" s="7"/>
      <c r="M685" s="7"/>
      <c r="N685" s="7"/>
    </row>
    <row r="686" spans="10:14" x14ac:dyDescent="0.35">
      <c r="J686" s="7"/>
      <c r="K686" s="7"/>
      <c r="L686" s="7"/>
      <c r="M686" s="7"/>
      <c r="N686" s="7"/>
    </row>
    <row r="687" spans="10:14" x14ac:dyDescent="0.35">
      <c r="J687" s="7"/>
      <c r="K687" s="7"/>
      <c r="L687" s="7"/>
      <c r="M687" s="7"/>
      <c r="N687" s="7"/>
    </row>
    <row r="688" spans="10:14" x14ac:dyDescent="0.35">
      <c r="J688" s="7"/>
      <c r="K688" s="7"/>
      <c r="L688" s="7"/>
      <c r="M688" s="7"/>
      <c r="N688" s="7"/>
    </row>
    <row r="689" spans="10:14" x14ac:dyDescent="0.35">
      <c r="J689" s="7"/>
      <c r="K689" s="7"/>
      <c r="L689" s="7"/>
      <c r="M689" s="7"/>
      <c r="N689" s="7"/>
    </row>
    <row r="690" spans="10:14" x14ac:dyDescent="0.35">
      <c r="J690" s="7"/>
      <c r="K690" s="7"/>
      <c r="L690" s="7"/>
      <c r="M690" s="7"/>
      <c r="N690" s="7"/>
    </row>
    <row r="691" spans="10:14" x14ac:dyDescent="0.35">
      <c r="J691" s="7"/>
      <c r="K691" s="7"/>
      <c r="L691" s="7"/>
      <c r="M691" s="7"/>
      <c r="N691" s="7"/>
    </row>
    <row r="692" spans="10:14" x14ac:dyDescent="0.35">
      <c r="J692" s="7"/>
      <c r="K692" s="7"/>
      <c r="L692" s="7"/>
      <c r="M692" s="7"/>
      <c r="N692" s="7"/>
    </row>
    <row r="693" spans="10:14" x14ac:dyDescent="0.35">
      <c r="J693" s="7"/>
      <c r="K693" s="7"/>
      <c r="L693" s="7"/>
      <c r="M693" s="7"/>
      <c r="N693" s="7"/>
    </row>
    <row r="694" spans="10:14" x14ac:dyDescent="0.35">
      <c r="J694" s="7"/>
      <c r="K694" s="7"/>
      <c r="L694" s="7"/>
      <c r="M694" s="7"/>
      <c r="N694" s="7"/>
    </row>
    <row r="695" spans="10:14" x14ac:dyDescent="0.35">
      <c r="J695" s="7"/>
      <c r="K695" s="7"/>
      <c r="L695" s="7"/>
      <c r="M695" s="7"/>
      <c r="N695" s="7"/>
    </row>
    <row r="696" spans="10:14" x14ac:dyDescent="0.35">
      <c r="J696" s="7"/>
      <c r="K696" s="7"/>
      <c r="L696" s="7"/>
      <c r="M696" s="7"/>
      <c r="N696" s="7"/>
    </row>
    <row r="697" spans="10:14" x14ac:dyDescent="0.35">
      <c r="J697" s="7"/>
      <c r="K697" s="7"/>
      <c r="L697" s="7"/>
      <c r="M697" s="7"/>
      <c r="N697" s="7"/>
    </row>
    <row r="698" spans="10:14" x14ac:dyDescent="0.35">
      <c r="J698" s="7"/>
      <c r="K698" s="7"/>
      <c r="L698" s="7"/>
      <c r="M698" s="7"/>
      <c r="N698" s="7"/>
    </row>
    <row r="699" spans="10:14" x14ac:dyDescent="0.35">
      <c r="J699" s="7"/>
      <c r="K699" s="7"/>
      <c r="L699" s="7"/>
      <c r="M699" s="7"/>
      <c r="N699" s="7"/>
    </row>
    <row r="700" spans="10:14" x14ac:dyDescent="0.35">
      <c r="J700" s="7"/>
      <c r="K700" s="7"/>
      <c r="L700" s="7"/>
      <c r="M700" s="7"/>
      <c r="N700" s="7"/>
    </row>
    <row r="701" spans="10:14" x14ac:dyDescent="0.35">
      <c r="J701" s="7"/>
      <c r="K701" s="7"/>
      <c r="L701" s="7"/>
      <c r="M701" s="7"/>
      <c r="N701" s="7"/>
    </row>
    <row r="702" spans="10:14" x14ac:dyDescent="0.35">
      <c r="J702" s="7"/>
      <c r="K702" s="7"/>
      <c r="L702" s="7"/>
      <c r="M702" s="7"/>
      <c r="N702" s="7"/>
    </row>
    <row r="703" spans="10:14" x14ac:dyDescent="0.35">
      <c r="J703" s="7"/>
      <c r="K703" s="7"/>
      <c r="L703" s="7"/>
      <c r="M703" s="7"/>
      <c r="N703" s="7"/>
    </row>
    <row r="704" spans="10:14" x14ac:dyDescent="0.35">
      <c r="J704" s="7"/>
      <c r="K704" s="7"/>
      <c r="L704" s="7"/>
      <c r="M704" s="7"/>
      <c r="N704" s="7"/>
    </row>
    <row r="705" spans="10:14" x14ac:dyDescent="0.35">
      <c r="J705" s="7"/>
      <c r="K705" s="7"/>
      <c r="L705" s="7"/>
      <c r="M705" s="7"/>
      <c r="N705" s="7"/>
    </row>
    <row r="706" spans="10:14" x14ac:dyDescent="0.35">
      <c r="J706" s="7"/>
      <c r="K706" s="7"/>
      <c r="L706" s="7"/>
      <c r="M706" s="7"/>
      <c r="N706" s="7"/>
    </row>
    <row r="707" spans="10:14" x14ac:dyDescent="0.35">
      <c r="J707" s="7"/>
      <c r="K707" s="7"/>
      <c r="L707" s="7"/>
      <c r="M707" s="7"/>
      <c r="N707" s="7"/>
    </row>
    <row r="708" spans="10:14" x14ac:dyDescent="0.35">
      <c r="J708" s="7"/>
      <c r="K708" s="7"/>
      <c r="L708" s="7"/>
      <c r="M708" s="7"/>
      <c r="N708" s="7"/>
    </row>
    <row r="709" spans="10:14" x14ac:dyDescent="0.35">
      <c r="J709" s="7"/>
      <c r="K709" s="7"/>
      <c r="L709" s="7"/>
      <c r="M709" s="7"/>
      <c r="N709" s="7"/>
    </row>
    <row r="710" spans="10:14" x14ac:dyDescent="0.35">
      <c r="J710" s="7"/>
      <c r="K710" s="7"/>
      <c r="L710" s="7"/>
      <c r="M710" s="7"/>
      <c r="N710" s="7"/>
    </row>
    <row r="711" spans="10:14" x14ac:dyDescent="0.35">
      <c r="J711" s="7"/>
      <c r="K711" s="7"/>
      <c r="L711" s="7"/>
      <c r="M711" s="7"/>
      <c r="N711" s="7"/>
    </row>
    <row r="712" spans="10:14" x14ac:dyDescent="0.35">
      <c r="J712" s="7"/>
      <c r="K712" s="7"/>
      <c r="L712" s="7"/>
      <c r="M712" s="7"/>
      <c r="N712" s="7"/>
    </row>
    <row r="713" spans="10:14" x14ac:dyDescent="0.35">
      <c r="J713" s="7"/>
      <c r="K713" s="7"/>
      <c r="L713" s="7"/>
      <c r="M713" s="7"/>
      <c r="N713" s="7"/>
    </row>
    <row r="714" spans="10:14" x14ac:dyDescent="0.35">
      <c r="J714" s="7"/>
      <c r="K714" s="7"/>
      <c r="L714" s="7"/>
      <c r="M714" s="7"/>
      <c r="N714" s="7"/>
    </row>
    <row r="715" spans="10:14" x14ac:dyDescent="0.35">
      <c r="J715" s="7"/>
      <c r="K715" s="7"/>
      <c r="L715" s="7"/>
      <c r="M715" s="7"/>
      <c r="N715" s="7"/>
    </row>
    <row r="716" spans="10:14" x14ac:dyDescent="0.35">
      <c r="J716" s="7"/>
      <c r="K716" s="7"/>
      <c r="L716" s="7"/>
      <c r="M716" s="7"/>
      <c r="N716" s="7"/>
    </row>
    <row r="717" spans="10:14" x14ac:dyDescent="0.35">
      <c r="J717" s="7"/>
      <c r="K717" s="7"/>
      <c r="L717" s="7"/>
      <c r="M717" s="7"/>
      <c r="N717" s="7"/>
    </row>
    <row r="718" spans="10:14" x14ac:dyDescent="0.35">
      <c r="J718" s="7"/>
      <c r="K718" s="7"/>
      <c r="L718" s="7"/>
      <c r="M718" s="7"/>
      <c r="N718" s="7"/>
    </row>
    <row r="719" spans="10:14" x14ac:dyDescent="0.35">
      <c r="J719" s="7"/>
      <c r="K719" s="7"/>
      <c r="L719" s="7"/>
      <c r="M719" s="7"/>
      <c r="N719" s="7"/>
    </row>
    <row r="720" spans="10:14" x14ac:dyDescent="0.35">
      <c r="J720" s="7"/>
      <c r="K720" s="7"/>
      <c r="L720" s="7"/>
      <c r="M720" s="7"/>
      <c r="N720" s="7"/>
    </row>
    <row r="721" spans="10:14" x14ac:dyDescent="0.35">
      <c r="J721" s="7"/>
      <c r="K721" s="7"/>
      <c r="L721" s="7"/>
      <c r="M721" s="7"/>
      <c r="N721" s="7"/>
    </row>
    <row r="722" spans="10:14" x14ac:dyDescent="0.35">
      <c r="J722" s="7"/>
      <c r="K722" s="7"/>
      <c r="L722" s="7"/>
      <c r="M722" s="7"/>
      <c r="N722" s="7"/>
    </row>
    <row r="723" spans="10:14" x14ac:dyDescent="0.35">
      <c r="J723" s="7"/>
      <c r="K723" s="7"/>
      <c r="L723" s="7"/>
      <c r="M723" s="7"/>
      <c r="N723" s="7"/>
    </row>
    <row r="724" spans="10:14" x14ac:dyDescent="0.35">
      <c r="J724" s="7"/>
      <c r="K724" s="7"/>
      <c r="L724" s="7"/>
      <c r="M724" s="7"/>
      <c r="N724" s="7"/>
    </row>
    <row r="725" spans="10:14" x14ac:dyDescent="0.35">
      <c r="J725" s="7"/>
      <c r="K725" s="7"/>
      <c r="L725" s="7"/>
      <c r="M725" s="7"/>
      <c r="N725" s="7"/>
    </row>
    <row r="726" spans="10:14" x14ac:dyDescent="0.35">
      <c r="J726" s="7"/>
      <c r="K726" s="7"/>
      <c r="L726" s="7"/>
      <c r="M726" s="7"/>
      <c r="N726" s="7"/>
    </row>
    <row r="727" spans="10:14" x14ac:dyDescent="0.35">
      <c r="J727" s="7"/>
      <c r="K727" s="7"/>
      <c r="L727" s="7"/>
      <c r="M727" s="7"/>
      <c r="N727" s="7"/>
    </row>
    <row r="728" spans="10:14" x14ac:dyDescent="0.35">
      <c r="J728" s="7"/>
      <c r="K728" s="7"/>
      <c r="L728" s="7"/>
      <c r="M728" s="7"/>
      <c r="N728" s="7"/>
    </row>
    <row r="729" spans="10:14" x14ac:dyDescent="0.35">
      <c r="J729" s="7"/>
      <c r="K729" s="7"/>
      <c r="L729" s="7"/>
      <c r="M729" s="7"/>
      <c r="N729" s="7"/>
    </row>
    <row r="730" spans="10:14" x14ac:dyDescent="0.35">
      <c r="J730" s="7"/>
      <c r="K730" s="7"/>
      <c r="L730" s="7"/>
      <c r="M730" s="7"/>
      <c r="N730" s="7"/>
    </row>
    <row r="731" spans="10:14" x14ac:dyDescent="0.35">
      <c r="J731" s="7"/>
      <c r="K731" s="7"/>
      <c r="L731" s="7"/>
      <c r="M731" s="7"/>
      <c r="N731" s="7"/>
    </row>
    <row r="732" spans="10:14" x14ac:dyDescent="0.35">
      <c r="J732" s="7"/>
      <c r="K732" s="7"/>
      <c r="L732" s="7"/>
      <c r="M732" s="7"/>
      <c r="N732" s="7"/>
    </row>
    <row r="733" spans="10:14" x14ac:dyDescent="0.35">
      <c r="J733" s="7"/>
      <c r="K733" s="7"/>
      <c r="L733" s="7"/>
      <c r="M733" s="7"/>
      <c r="N733" s="7"/>
    </row>
    <row r="734" spans="10:14" x14ac:dyDescent="0.35">
      <c r="J734" s="7"/>
      <c r="K734" s="7"/>
      <c r="L734" s="7"/>
      <c r="M734" s="7"/>
      <c r="N734" s="7"/>
    </row>
    <row r="735" spans="10:14" x14ac:dyDescent="0.35">
      <c r="J735" s="7"/>
      <c r="K735" s="7"/>
      <c r="L735" s="7"/>
      <c r="M735" s="7"/>
      <c r="N735" s="7"/>
    </row>
    <row r="736" spans="10:14" x14ac:dyDescent="0.35">
      <c r="J736" s="7"/>
      <c r="K736" s="7"/>
      <c r="L736" s="7"/>
      <c r="M736" s="7"/>
      <c r="N736" s="7"/>
    </row>
    <row r="737" spans="10:14" x14ac:dyDescent="0.35">
      <c r="J737" s="7"/>
      <c r="K737" s="7"/>
      <c r="L737" s="7"/>
      <c r="M737" s="7"/>
      <c r="N737" s="7"/>
    </row>
    <row r="738" spans="10:14" x14ac:dyDescent="0.35">
      <c r="J738" s="7"/>
      <c r="K738" s="7"/>
      <c r="L738" s="7"/>
      <c r="M738" s="7"/>
      <c r="N738" s="7"/>
    </row>
    <row r="739" spans="10:14" x14ac:dyDescent="0.35">
      <c r="J739" s="7"/>
      <c r="K739" s="7"/>
      <c r="L739" s="7"/>
      <c r="M739" s="7"/>
      <c r="N739" s="7"/>
    </row>
    <row r="740" spans="10:14" x14ac:dyDescent="0.35">
      <c r="J740" s="7"/>
      <c r="K740" s="7"/>
      <c r="L740" s="7"/>
      <c r="M740" s="7"/>
      <c r="N740" s="7"/>
    </row>
    <row r="741" spans="10:14" x14ac:dyDescent="0.35">
      <c r="J741" s="7"/>
      <c r="K741" s="7"/>
      <c r="L741" s="7"/>
      <c r="M741" s="7"/>
      <c r="N741" s="7"/>
    </row>
    <row r="742" spans="10:14" x14ac:dyDescent="0.35">
      <c r="J742" s="7"/>
      <c r="K742" s="7"/>
      <c r="L742" s="7"/>
      <c r="M742" s="7"/>
      <c r="N742" s="7"/>
    </row>
    <row r="743" spans="10:14" x14ac:dyDescent="0.35">
      <c r="J743" s="7"/>
      <c r="K743" s="7"/>
      <c r="L743" s="7"/>
      <c r="M743" s="7"/>
      <c r="N743" s="7"/>
    </row>
    <row r="744" spans="10:14" x14ac:dyDescent="0.35">
      <c r="J744" s="7"/>
      <c r="K744" s="7"/>
      <c r="L744" s="7"/>
      <c r="M744" s="7"/>
      <c r="N744" s="7"/>
    </row>
    <row r="745" spans="10:14" x14ac:dyDescent="0.35">
      <c r="J745" s="7"/>
      <c r="K745" s="7"/>
      <c r="L745" s="7"/>
      <c r="M745" s="7"/>
      <c r="N745" s="7"/>
    </row>
    <row r="746" spans="10:14" x14ac:dyDescent="0.35">
      <c r="J746" s="7"/>
      <c r="K746" s="7"/>
      <c r="L746" s="7"/>
      <c r="M746" s="7"/>
      <c r="N746" s="7"/>
    </row>
    <row r="747" spans="10:14" x14ac:dyDescent="0.35">
      <c r="J747" s="7"/>
      <c r="K747" s="7"/>
      <c r="L747" s="7"/>
      <c r="M747" s="7"/>
      <c r="N747" s="7"/>
    </row>
    <row r="748" spans="10:14" x14ac:dyDescent="0.35">
      <c r="J748" s="7"/>
      <c r="K748" s="7"/>
      <c r="L748" s="7"/>
      <c r="M748" s="7"/>
      <c r="N748" s="7"/>
    </row>
    <row r="749" spans="10:14" x14ac:dyDescent="0.35">
      <c r="J749" s="7"/>
      <c r="K749" s="7"/>
      <c r="L749" s="7"/>
      <c r="M749" s="7"/>
      <c r="N749" s="7"/>
    </row>
    <row r="750" spans="10:14" x14ac:dyDescent="0.35">
      <c r="J750" s="7"/>
      <c r="K750" s="7"/>
      <c r="L750" s="7"/>
      <c r="M750" s="7"/>
      <c r="N750" s="7"/>
    </row>
    <row r="751" spans="10:14" x14ac:dyDescent="0.35">
      <c r="J751" s="7"/>
      <c r="K751" s="7"/>
      <c r="L751" s="7"/>
      <c r="M751" s="7"/>
      <c r="N751" s="7"/>
    </row>
    <row r="752" spans="10:14" x14ac:dyDescent="0.35">
      <c r="J752" s="7"/>
      <c r="K752" s="7"/>
      <c r="L752" s="7"/>
      <c r="M752" s="7"/>
      <c r="N752" s="7"/>
    </row>
    <row r="753" spans="10:14" x14ac:dyDescent="0.35">
      <c r="J753" s="7"/>
      <c r="K753" s="7"/>
      <c r="L753" s="7"/>
      <c r="M753" s="7"/>
      <c r="N753" s="7"/>
    </row>
    <row r="754" spans="10:14" x14ac:dyDescent="0.35">
      <c r="J754" s="7"/>
      <c r="K754" s="7"/>
      <c r="L754" s="7"/>
      <c r="M754" s="7"/>
      <c r="N754" s="7"/>
    </row>
    <row r="755" spans="10:14" x14ac:dyDescent="0.35">
      <c r="J755" s="7"/>
      <c r="K755" s="7"/>
      <c r="L755" s="7"/>
      <c r="M755" s="7"/>
      <c r="N755" s="7"/>
    </row>
    <row r="756" spans="10:14" x14ac:dyDescent="0.35">
      <c r="J756" s="7"/>
      <c r="K756" s="7"/>
      <c r="L756" s="7"/>
      <c r="M756" s="7"/>
      <c r="N756" s="7"/>
    </row>
    <row r="757" spans="10:14" x14ac:dyDescent="0.35">
      <c r="J757" s="7"/>
      <c r="K757" s="7"/>
      <c r="L757" s="7"/>
      <c r="M757" s="7"/>
      <c r="N757" s="7"/>
    </row>
    <row r="758" spans="10:14" x14ac:dyDescent="0.35">
      <c r="J758" s="7"/>
      <c r="K758" s="7"/>
      <c r="L758" s="7"/>
      <c r="M758" s="7"/>
      <c r="N758" s="7"/>
    </row>
    <row r="759" spans="10:14" x14ac:dyDescent="0.35">
      <c r="J759" s="7"/>
      <c r="K759" s="7"/>
      <c r="L759" s="7"/>
      <c r="M759" s="7"/>
      <c r="N759" s="7"/>
    </row>
    <row r="760" spans="10:14" x14ac:dyDescent="0.35">
      <c r="J760" s="7"/>
      <c r="K760" s="7"/>
      <c r="L760" s="7"/>
      <c r="M760" s="7"/>
      <c r="N760" s="7"/>
    </row>
    <row r="761" spans="10:14" x14ac:dyDescent="0.35">
      <c r="J761" s="7"/>
      <c r="K761" s="7"/>
      <c r="L761" s="7"/>
      <c r="M761" s="7"/>
      <c r="N761" s="7"/>
    </row>
    <row r="762" spans="10:14" x14ac:dyDescent="0.35">
      <c r="J762" s="7"/>
      <c r="K762" s="7"/>
      <c r="L762" s="7"/>
      <c r="M762" s="7"/>
      <c r="N762" s="7"/>
    </row>
    <row r="763" spans="10:14" x14ac:dyDescent="0.35">
      <c r="J763" s="7"/>
      <c r="K763" s="7"/>
      <c r="L763" s="7"/>
      <c r="M763" s="7"/>
      <c r="N763" s="7"/>
    </row>
    <row r="764" spans="10:14" x14ac:dyDescent="0.35">
      <c r="J764" s="7"/>
      <c r="K764" s="7"/>
      <c r="L764" s="7"/>
      <c r="M764" s="7"/>
      <c r="N764" s="7"/>
    </row>
    <row r="765" spans="10:14" x14ac:dyDescent="0.35">
      <c r="J765" s="7"/>
      <c r="K765" s="7"/>
      <c r="L765" s="7"/>
      <c r="M765" s="7"/>
      <c r="N765" s="7"/>
    </row>
    <row r="766" spans="10:14" x14ac:dyDescent="0.35">
      <c r="J766" s="7"/>
      <c r="K766" s="7"/>
      <c r="L766" s="7"/>
      <c r="M766" s="7"/>
      <c r="N766" s="7"/>
    </row>
    <row r="767" spans="10:14" x14ac:dyDescent="0.35">
      <c r="J767" s="7"/>
      <c r="K767" s="7"/>
      <c r="L767" s="7"/>
      <c r="M767" s="7"/>
      <c r="N767" s="7"/>
    </row>
    <row r="768" spans="10:14" x14ac:dyDescent="0.35">
      <c r="J768" s="7"/>
      <c r="K768" s="7"/>
      <c r="L768" s="7"/>
      <c r="M768" s="7"/>
      <c r="N768" s="7"/>
    </row>
    <row r="769" spans="10:14" x14ac:dyDescent="0.35">
      <c r="J769" s="7"/>
      <c r="K769" s="7"/>
      <c r="L769" s="7"/>
      <c r="M769" s="7"/>
      <c r="N769" s="7"/>
    </row>
    <row r="770" spans="10:14" x14ac:dyDescent="0.35">
      <c r="J770" s="7"/>
      <c r="K770" s="7"/>
      <c r="L770" s="7"/>
      <c r="M770" s="7"/>
      <c r="N770" s="7"/>
    </row>
    <row r="771" spans="10:14" x14ac:dyDescent="0.35">
      <c r="J771" s="7"/>
      <c r="K771" s="7"/>
      <c r="L771" s="7"/>
      <c r="M771" s="7"/>
      <c r="N771" s="7"/>
    </row>
    <row r="772" spans="10:14" x14ac:dyDescent="0.35">
      <c r="J772" s="7"/>
      <c r="K772" s="7"/>
      <c r="L772" s="7"/>
      <c r="M772" s="7"/>
      <c r="N772" s="7"/>
    </row>
    <row r="773" spans="10:14" x14ac:dyDescent="0.35">
      <c r="J773" s="7"/>
      <c r="K773" s="7"/>
      <c r="L773" s="7"/>
      <c r="M773" s="7"/>
      <c r="N773" s="7"/>
    </row>
    <row r="774" spans="10:14" x14ac:dyDescent="0.35">
      <c r="J774" s="7"/>
      <c r="K774" s="7"/>
      <c r="L774" s="7"/>
      <c r="M774" s="7"/>
      <c r="N774" s="7"/>
    </row>
    <row r="775" spans="10:14" x14ac:dyDescent="0.35">
      <c r="J775" s="7"/>
      <c r="K775" s="7"/>
      <c r="L775" s="7"/>
      <c r="M775" s="7"/>
      <c r="N775" s="7"/>
    </row>
    <row r="776" spans="10:14" x14ac:dyDescent="0.35">
      <c r="J776" s="7"/>
      <c r="K776" s="7"/>
      <c r="L776" s="7"/>
      <c r="M776" s="7"/>
      <c r="N776" s="7"/>
    </row>
    <row r="777" spans="10:14" x14ac:dyDescent="0.35">
      <c r="J777" s="7"/>
      <c r="K777" s="7"/>
      <c r="L777" s="7"/>
      <c r="M777" s="7"/>
      <c r="N777" s="7"/>
    </row>
    <row r="778" spans="10:14" x14ac:dyDescent="0.35">
      <c r="J778" s="7"/>
      <c r="K778" s="7"/>
      <c r="L778" s="7"/>
      <c r="M778" s="7"/>
      <c r="N778" s="7"/>
    </row>
    <row r="779" spans="10:14" x14ac:dyDescent="0.35">
      <c r="J779" s="7"/>
      <c r="K779" s="7"/>
      <c r="L779" s="7"/>
      <c r="M779" s="7"/>
      <c r="N779" s="7"/>
    </row>
    <row r="780" spans="10:14" x14ac:dyDescent="0.35">
      <c r="J780" s="7"/>
      <c r="K780" s="7"/>
      <c r="L780" s="7"/>
      <c r="M780" s="7"/>
      <c r="N780" s="7"/>
    </row>
    <row r="781" spans="10:14" x14ac:dyDescent="0.35">
      <c r="J781" s="7"/>
      <c r="K781" s="7"/>
      <c r="L781" s="7"/>
      <c r="M781" s="7"/>
      <c r="N781" s="7"/>
    </row>
    <row r="782" spans="10:14" x14ac:dyDescent="0.35">
      <c r="J782" s="7"/>
      <c r="K782" s="7"/>
      <c r="L782" s="7"/>
      <c r="M782" s="7"/>
      <c r="N782" s="7"/>
    </row>
    <row r="783" spans="10:14" x14ac:dyDescent="0.35">
      <c r="J783" s="7"/>
      <c r="K783" s="7"/>
      <c r="L783" s="7"/>
      <c r="M783" s="7"/>
      <c r="N783" s="7"/>
    </row>
    <row r="784" spans="10:14" x14ac:dyDescent="0.35">
      <c r="J784" s="7"/>
      <c r="K784" s="7"/>
      <c r="L784" s="7"/>
      <c r="M784" s="7"/>
      <c r="N784" s="7"/>
    </row>
    <row r="785" spans="10:14" x14ac:dyDescent="0.35">
      <c r="J785" s="7"/>
      <c r="K785" s="7"/>
      <c r="L785" s="7"/>
      <c r="M785" s="7"/>
      <c r="N785" s="7"/>
    </row>
    <row r="786" spans="10:14" x14ac:dyDescent="0.35">
      <c r="J786" s="7"/>
      <c r="K786" s="7"/>
      <c r="L786" s="7"/>
      <c r="M786" s="7"/>
      <c r="N786" s="7"/>
    </row>
    <row r="787" spans="10:14" x14ac:dyDescent="0.35">
      <c r="J787" s="7"/>
      <c r="K787" s="7"/>
      <c r="L787" s="7"/>
      <c r="M787" s="7"/>
      <c r="N787" s="7"/>
    </row>
    <row r="788" spans="10:14" x14ac:dyDescent="0.35">
      <c r="J788" s="7"/>
      <c r="K788" s="7"/>
      <c r="L788" s="7"/>
      <c r="M788" s="7"/>
      <c r="N788" s="7"/>
    </row>
    <row r="789" spans="10:14" x14ac:dyDescent="0.35">
      <c r="J789" s="7"/>
      <c r="K789" s="7"/>
      <c r="L789" s="7"/>
      <c r="M789" s="7"/>
      <c r="N789" s="7"/>
    </row>
    <row r="790" spans="10:14" x14ac:dyDescent="0.35">
      <c r="J790" s="7"/>
      <c r="K790" s="7"/>
      <c r="L790" s="7"/>
      <c r="M790" s="7"/>
      <c r="N790" s="7"/>
    </row>
    <row r="791" spans="10:14" x14ac:dyDescent="0.35">
      <c r="J791" s="7"/>
      <c r="K791" s="7"/>
      <c r="L791" s="7"/>
      <c r="M791" s="7"/>
      <c r="N791" s="7"/>
    </row>
    <row r="792" spans="10:14" x14ac:dyDescent="0.35">
      <c r="J792" s="7"/>
      <c r="K792" s="7"/>
      <c r="L792" s="7"/>
      <c r="M792" s="7"/>
      <c r="N792" s="7"/>
    </row>
    <row r="793" spans="10:14" x14ac:dyDescent="0.35">
      <c r="J793" s="7"/>
      <c r="K793" s="7"/>
      <c r="L793" s="7"/>
      <c r="M793" s="7"/>
      <c r="N793" s="7"/>
    </row>
    <row r="794" spans="10:14" x14ac:dyDescent="0.35">
      <c r="J794" s="7"/>
      <c r="K794" s="7"/>
      <c r="L794" s="7"/>
      <c r="M794" s="7"/>
      <c r="N794" s="7"/>
    </row>
    <row r="795" spans="10:14" x14ac:dyDescent="0.35">
      <c r="J795" s="7"/>
      <c r="K795" s="7"/>
      <c r="L795" s="7"/>
      <c r="M795" s="7"/>
      <c r="N795" s="7"/>
    </row>
    <row r="796" spans="10:14" x14ac:dyDescent="0.35">
      <c r="J796" s="7"/>
      <c r="K796" s="7"/>
      <c r="L796" s="7"/>
      <c r="M796" s="7"/>
      <c r="N796" s="7"/>
    </row>
    <row r="797" spans="10:14" x14ac:dyDescent="0.35">
      <c r="J797" s="7"/>
      <c r="K797" s="7"/>
      <c r="L797" s="7"/>
      <c r="M797" s="7"/>
      <c r="N797" s="7"/>
    </row>
    <row r="798" spans="10:14" x14ac:dyDescent="0.35">
      <c r="J798" s="7"/>
      <c r="K798" s="7"/>
      <c r="L798" s="7"/>
      <c r="M798" s="7"/>
      <c r="N798" s="7"/>
    </row>
    <row r="799" spans="10:14" x14ac:dyDescent="0.35">
      <c r="J799" s="7"/>
      <c r="K799" s="7"/>
      <c r="L799" s="7"/>
      <c r="M799" s="7"/>
      <c r="N799" s="7"/>
    </row>
    <row r="800" spans="10:14" x14ac:dyDescent="0.35">
      <c r="J800" s="7"/>
      <c r="K800" s="7"/>
      <c r="L800" s="7"/>
      <c r="M800" s="7"/>
      <c r="N800" s="7"/>
    </row>
    <row r="801" spans="10:14" x14ac:dyDescent="0.35">
      <c r="J801" s="7"/>
      <c r="K801" s="7"/>
      <c r="L801" s="7"/>
      <c r="M801" s="7"/>
      <c r="N801" s="7"/>
    </row>
    <row r="802" spans="10:14" x14ac:dyDescent="0.35">
      <c r="J802" s="7"/>
      <c r="K802" s="7"/>
      <c r="L802" s="7"/>
      <c r="M802" s="7"/>
      <c r="N802" s="7"/>
    </row>
    <row r="803" spans="10:14" x14ac:dyDescent="0.35">
      <c r="J803" s="7"/>
      <c r="K803" s="7"/>
      <c r="L803" s="7"/>
      <c r="M803" s="7"/>
      <c r="N803" s="7"/>
    </row>
    <row r="804" spans="10:14" x14ac:dyDescent="0.35">
      <c r="J804" s="7"/>
      <c r="K804" s="7"/>
      <c r="L804" s="7"/>
      <c r="M804" s="7"/>
      <c r="N804" s="7"/>
    </row>
    <row r="805" spans="10:14" x14ac:dyDescent="0.35">
      <c r="J805" s="7"/>
      <c r="K805" s="7"/>
      <c r="L805" s="7"/>
      <c r="M805" s="7"/>
      <c r="N805" s="7"/>
    </row>
    <row r="806" spans="10:14" x14ac:dyDescent="0.35">
      <c r="J806" s="7"/>
      <c r="K806" s="7"/>
      <c r="L806" s="7"/>
      <c r="M806" s="7"/>
      <c r="N806" s="7"/>
    </row>
    <row r="807" spans="10:14" x14ac:dyDescent="0.35">
      <c r="J807" s="7"/>
      <c r="K807" s="7"/>
      <c r="L807" s="7"/>
      <c r="M807" s="7"/>
      <c r="N807" s="7"/>
    </row>
    <row r="808" spans="10:14" x14ac:dyDescent="0.35">
      <c r="J808" s="7"/>
      <c r="K808" s="7"/>
      <c r="L808" s="7"/>
      <c r="M808" s="7"/>
      <c r="N808" s="7"/>
    </row>
    <row r="809" spans="10:14" x14ac:dyDescent="0.35">
      <c r="J809" s="7"/>
      <c r="K809" s="7"/>
      <c r="L809" s="7"/>
      <c r="M809" s="7"/>
      <c r="N809" s="7"/>
    </row>
    <row r="810" spans="10:14" x14ac:dyDescent="0.35">
      <c r="J810" s="7"/>
      <c r="K810" s="7"/>
      <c r="L810" s="7"/>
      <c r="M810" s="7"/>
      <c r="N810" s="7"/>
    </row>
    <row r="811" spans="10:14" x14ac:dyDescent="0.35">
      <c r="J811" s="7"/>
      <c r="K811" s="7"/>
      <c r="L811" s="7"/>
      <c r="M811" s="7"/>
      <c r="N811" s="7"/>
    </row>
    <row r="812" spans="10:14" x14ac:dyDescent="0.35">
      <c r="J812" s="7"/>
      <c r="K812" s="7"/>
      <c r="L812" s="7"/>
      <c r="M812" s="7"/>
      <c r="N812" s="7"/>
    </row>
    <row r="813" spans="10:14" x14ac:dyDescent="0.35">
      <c r="J813" s="7"/>
      <c r="K813" s="7"/>
      <c r="L813" s="7"/>
      <c r="M813" s="7"/>
      <c r="N813" s="7"/>
    </row>
    <row r="814" spans="10:14" x14ac:dyDescent="0.35">
      <c r="J814" s="7"/>
      <c r="K814" s="7"/>
      <c r="L814" s="7"/>
      <c r="M814" s="7"/>
      <c r="N814" s="7"/>
    </row>
    <row r="815" spans="10:14" x14ac:dyDescent="0.35">
      <c r="J815" s="7"/>
      <c r="K815" s="7"/>
      <c r="L815" s="7"/>
      <c r="M815" s="7"/>
      <c r="N815" s="7"/>
    </row>
    <row r="816" spans="10:14" x14ac:dyDescent="0.35">
      <c r="J816" s="7"/>
      <c r="K816" s="7"/>
      <c r="L816" s="7"/>
      <c r="M816" s="7"/>
      <c r="N816" s="7"/>
    </row>
    <row r="817" spans="10:14" x14ac:dyDescent="0.35">
      <c r="J817" s="7"/>
      <c r="K817" s="7"/>
      <c r="L817" s="7"/>
      <c r="M817" s="7"/>
      <c r="N817" s="7"/>
    </row>
    <row r="818" spans="10:14" x14ac:dyDescent="0.35">
      <c r="J818" s="7"/>
      <c r="K818" s="7"/>
      <c r="L818" s="7"/>
      <c r="M818" s="7"/>
      <c r="N818" s="7"/>
    </row>
    <row r="819" spans="10:14" x14ac:dyDescent="0.35">
      <c r="J819" s="7"/>
      <c r="K819" s="7"/>
      <c r="L819" s="7"/>
      <c r="M819" s="7"/>
      <c r="N819" s="7"/>
    </row>
    <row r="820" spans="10:14" x14ac:dyDescent="0.35">
      <c r="J820" s="7"/>
      <c r="K820" s="7"/>
      <c r="L820" s="7"/>
      <c r="M820" s="7"/>
      <c r="N820" s="7"/>
    </row>
    <row r="821" spans="10:14" x14ac:dyDescent="0.35">
      <c r="J821" s="7"/>
      <c r="K821" s="7"/>
      <c r="L821" s="7"/>
      <c r="M821" s="7"/>
      <c r="N821" s="7"/>
    </row>
    <row r="822" spans="10:14" x14ac:dyDescent="0.35">
      <c r="J822" s="7"/>
      <c r="K822" s="7"/>
      <c r="L822" s="7"/>
      <c r="M822" s="7"/>
      <c r="N822" s="7"/>
    </row>
    <row r="823" spans="10:14" x14ac:dyDescent="0.35">
      <c r="J823" s="7"/>
      <c r="K823" s="7"/>
      <c r="L823" s="7"/>
      <c r="M823" s="7"/>
      <c r="N823" s="7"/>
    </row>
    <row r="824" spans="10:14" x14ac:dyDescent="0.35">
      <c r="J824" s="7"/>
      <c r="K824" s="7"/>
      <c r="L824" s="7"/>
      <c r="M824" s="7"/>
      <c r="N824" s="7"/>
    </row>
    <row r="825" spans="10:14" x14ac:dyDescent="0.35">
      <c r="J825" s="7"/>
      <c r="K825" s="7"/>
      <c r="L825" s="7"/>
      <c r="M825" s="7"/>
      <c r="N825" s="7"/>
    </row>
    <row r="826" spans="10:14" x14ac:dyDescent="0.35">
      <c r="J826" s="7"/>
      <c r="K826" s="7"/>
      <c r="L826" s="7"/>
      <c r="M826" s="7"/>
      <c r="N826" s="7"/>
    </row>
    <row r="827" spans="10:14" x14ac:dyDescent="0.35">
      <c r="J827" s="7"/>
      <c r="K827" s="7"/>
      <c r="L827" s="7"/>
      <c r="M827" s="7"/>
      <c r="N827" s="7"/>
    </row>
    <row r="828" spans="10:14" x14ac:dyDescent="0.35">
      <c r="J828" s="7"/>
      <c r="K828" s="7"/>
      <c r="L828" s="7"/>
      <c r="M828" s="7"/>
      <c r="N828" s="7"/>
    </row>
    <row r="829" spans="10:14" x14ac:dyDescent="0.35">
      <c r="J829" s="7"/>
      <c r="K829" s="7"/>
      <c r="L829" s="7"/>
      <c r="M829" s="7"/>
      <c r="N829" s="7"/>
    </row>
    <row r="830" spans="10:14" x14ac:dyDescent="0.35">
      <c r="J830" s="7"/>
      <c r="K830" s="7"/>
      <c r="L830" s="7"/>
      <c r="M830" s="7"/>
      <c r="N830" s="7"/>
    </row>
    <row r="831" spans="10:14" x14ac:dyDescent="0.35">
      <c r="J831" s="7"/>
      <c r="K831" s="7"/>
      <c r="L831" s="7"/>
      <c r="M831" s="7"/>
      <c r="N831" s="7"/>
    </row>
    <row r="832" spans="10:14" x14ac:dyDescent="0.35">
      <c r="J832" s="7"/>
      <c r="K832" s="7"/>
      <c r="L832" s="7"/>
      <c r="M832" s="7"/>
      <c r="N832" s="7"/>
    </row>
    <row r="833" spans="10:14" x14ac:dyDescent="0.35">
      <c r="J833" s="7"/>
      <c r="K833" s="7"/>
      <c r="L833" s="7"/>
      <c r="M833" s="7"/>
      <c r="N833" s="7"/>
    </row>
    <row r="834" spans="10:14" x14ac:dyDescent="0.35">
      <c r="J834" s="7"/>
      <c r="K834" s="7"/>
      <c r="L834" s="7"/>
      <c r="M834" s="7"/>
      <c r="N834" s="7"/>
    </row>
    <row r="835" spans="10:14" x14ac:dyDescent="0.35">
      <c r="J835" s="7"/>
      <c r="K835" s="7"/>
      <c r="L835" s="7"/>
      <c r="M835" s="7"/>
      <c r="N835" s="7"/>
    </row>
    <row r="836" spans="10:14" x14ac:dyDescent="0.35">
      <c r="J836" s="7"/>
      <c r="K836" s="7"/>
      <c r="L836" s="7"/>
      <c r="M836" s="7"/>
      <c r="N836" s="7"/>
    </row>
    <row r="837" spans="10:14" x14ac:dyDescent="0.35">
      <c r="J837" s="7"/>
      <c r="K837" s="7"/>
      <c r="L837" s="7"/>
      <c r="M837" s="7"/>
      <c r="N837" s="7"/>
    </row>
    <row r="838" spans="10:14" x14ac:dyDescent="0.35">
      <c r="J838" s="7"/>
      <c r="K838" s="7"/>
      <c r="L838" s="7"/>
      <c r="M838" s="7"/>
      <c r="N838" s="7"/>
    </row>
    <row r="839" spans="10:14" x14ac:dyDescent="0.35">
      <c r="J839" s="7"/>
      <c r="K839" s="7"/>
      <c r="L839" s="7"/>
      <c r="M839" s="7"/>
      <c r="N839" s="7"/>
    </row>
    <row r="840" spans="10:14" x14ac:dyDescent="0.35">
      <c r="J840" s="7"/>
      <c r="K840" s="7"/>
      <c r="L840" s="7"/>
      <c r="M840" s="7"/>
      <c r="N840" s="7"/>
    </row>
    <row r="841" spans="10:14" x14ac:dyDescent="0.35">
      <c r="J841" s="7"/>
      <c r="K841" s="7"/>
      <c r="L841" s="7"/>
      <c r="M841" s="7"/>
      <c r="N841" s="7"/>
    </row>
    <row r="842" spans="10:14" x14ac:dyDescent="0.35">
      <c r="J842" s="7"/>
      <c r="K842" s="7"/>
      <c r="L842" s="7"/>
      <c r="M842" s="7"/>
      <c r="N842" s="7"/>
    </row>
    <row r="843" spans="10:14" x14ac:dyDescent="0.35">
      <c r="J843" s="7"/>
      <c r="K843" s="7"/>
      <c r="L843" s="7"/>
      <c r="M843" s="7"/>
      <c r="N843" s="7"/>
    </row>
    <row r="844" spans="10:14" x14ac:dyDescent="0.35">
      <c r="J844" s="7"/>
      <c r="K844" s="7"/>
      <c r="L844" s="7"/>
      <c r="M844" s="7"/>
      <c r="N844" s="7"/>
    </row>
    <row r="845" spans="10:14" x14ac:dyDescent="0.35">
      <c r="J845" s="7"/>
      <c r="K845" s="7"/>
      <c r="L845" s="7"/>
      <c r="M845" s="7"/>
      <c r="N845" s="7"/>
    </row>
    <row r="846" spans="10:14" x14ac:dyDescent="0.35">
      <c r="J846" s="7"/>
      <c r="K846" s="7"/>
      <c r="L846" s="7"/>
      <c r="M846" s="7"/>
      <c r="N846" s="7"/>
    </row>
    <row r="847" spans="10:14" x14ac:dyDescent="0.35">
      <c r="J847" s="7"/>
      <c r="K847" s="7"/>
      <c r="L847" s="7"/>
      <c r="M847" s="7"/>
      <c r="N847" s="7"/>
    </row>
    <row r="848" spans="10:14" x14ac:dyDescent="0.35">
      <c r="J848" s="7"/>
      <c r="K848" s="7"/>
      <c r="L848" s="7"/>
      <c r="M848" s="7"/>
      <c r="N848" s="7"/>
    </row>
    <row r="849" spans="10:14" x14ac:dyDescent="0.35">
      <c r="J849" s="7"/>
      <c r="K849" s="7"/>
      <c r="L849" s="7"/>
      <c r="M849" s="7"/>
      <c r="N849" s="7"/>
    </row>
    <row r="850" spans="10:14" x14ac:dyDescent="0.35">
      <c r="J850" s="7"/>
      <c r="K850" s="7"/>
      <c r="L850" s="7"/>
      <c r="M850" s="7"/>
      <c r="N850" s="7"/>
    </row>
    <row r="851" spans="10:14" x14ac:dyDescent="0.35">
      <c r="J851" s="7"/>
      <c r="K851" s="7"/>
      <c r="L851" s="7"/>
      <c r="M851" s="7"/>
      <c r="N851" s="7"/>
    </row>
    <row r="852" spans="10:14" x14ac:dyDescent="0.35">
      <c r="J852" s="7"/>
      <c r="K852" s="7"/>
      <c r="L852" s="7"/>
      <c r="M852" s="7"/>
      <c r="N852" s="7"/>
    </row>
    <row r="853" spans="10:14" x14ac:dyDescent="0.35">
      <c r="J853" s="7"/>
      <c r="K853" s="7"/>
      <c r="L853" s="7"/>
      <c r="M853" s="7"/>
      <c r="N853" s="7"/>
    </row>
    <row r="854" spans="10:14" x14ac:dyDescent="0.35">
      <c r="J854" s="7"/>
      <c r="K854" s="7"/>
      <c r="L854" s="7"/>
      <c r="M854" s="7"/>
      <c r="N854" s="7"/>
    </row>
    <row r="855" spans="10:14" x14ac:dyDescent="0.35">
      <c r="J855" s="7"/>
      <c r="K855" s="7"/>
      <c r="L855" s="7"/>
      <c r="M855" s="7"/>
      <c r="N855" s="7"/>
    </row>
    <row r="856" spans="10:14" x14ac:dyDescent="0.35">
      <c r="J856" s="7"/>
      <c r="K856" s="7"/>
      <c r="L856" s="7"/>
      <c r="M856" s="7"/>
      <c r="N856" s="7"/>
    </row>
    <row r="857" spans="10:14" x14ac:dyDescent="0.35">
      <c r="J857" s="7"/>
      <c r="K857" s="7"/>
      <c r="L857" s="7"/>
      <c r="M857" s="7"/>
      <c r="N857" s="7"/>
    </row>
    <row r="858" spans="10:14" x14ac:dyDescent="0.35">
      <c r="J858" s="7"/>
      <c r="K858" s="7"/>
      <c r="L858" s="7"/>
      <c r="M858" s="7"/>
      <c r="N858" s="7"/>
    </row>
    <row r="859" spans="10:14" x14ac:dyDescent="0.35">
      <c r="J859" s="7"/>
      <c r="K859" s="7"/>
      <c r="L859" s="7"/>
      <c r="M859" s="7"/>
      <c r="N859" s="7"/>
    </row>
    <row r="860" spans="10:14" x14ac:dyDescent="0.35">
      <c r="J860" s="7"/>
      <c r="K860" s="7"/>
      <c r="L860" s="7"/>
      <c r="M860" s="7"/>
      <c r="N860" s="7"/>
    </row>
    <row r="861" spans="10:14" x14ac:dyDescent="0.35">
      <c r="J861" s="7"/>
      <c r="K861" s="7"/>
      <c r="L861" s="7"/>
      <c r="M861" s="7"/>
      <c r="N861" s="7"/>
    </row>
    <row r="862" spans="10:14" x14ac:dyDescent="0.35">
      <c r="J862" s="7"/>
      <c r="K862" s="7"/>
      <c r="L862" s="7"/>
      <c r="M862" s="7"/>
      <c r="N862" s="7"/>
    </row>
    <row r="863" spans="10:14" x14ac:dyDescent="0.35">
      <c r="J863" s="7"/>
      <c r="K863" s="7"/>
      <c r="L863" s="7"/>
      <c r="M863" s="7"/>
      <c r="N863" s="7"/>
    </row>
    <row r="864" spans="10:14" x14ac:dyDescent="0.35">
      <c r="J864" s="7"/>
      <c r="K864" s="7"/>
      <c r="L864" s="7"/>
      <c r="M864" s="7"/>
      <c r="N864" s="7"/>
    </row>
    <row r="865" spans="10:14" x14ac:dyDescent="0.35">
      <c r="J865" s="7"/>
      <c r="K865" s="7"/>
      <c r="L865" s="7"/>
      <c r="M865" s="7"/>
      <c r="N865" s="7"/>
    </row>
    <row r="866" spans="10:14" x14ac:dyDescent="0.35">
      <c r="J866" s="7"/>
      <c r="K866" s="7"/>
      <c r="L866" s="7"/>
      <c r="M866" s="7"/>
      <c r="N866" s="7"/>
    </row>
    <row r="867" spans="10:14" x14ac:dyDescent="0.35">
      <c r="J867" s="7"/>
      <c r="K867" s="7"/>
      <c r="L867" s="7"/>
      <c r="M867" s="7"/>
      <c r="N867" s="7"/>
    </row>
    <row r="868" spans="10:14" x14ac:dyDescent="0.35">
      <c r="J868" s="7"/>
      <c r="K868" s="7"/>
      <c r="L868" s="7"/>
      <c r="M868" s="7"/>
      <c r="N868" s="7"/>
    </row>
    <row r="869" spans="10:14" x14ac:dyDescent="0.35">
      <c r="J869" s="7"/>
      <c r="K869" s="7"/>
      <c r="L869" s="7"/>
      <c r="M869" s="7"/>
      <c r="N869" s="7"/>
    </row>
    <row r="870" spans="10:14" x14ac:dyDescent="0.35">
      <c r="J870" s="7"/>
      <c r="K870" s="7"/>
      <c r="L870" s="7"/>
      <c r="M870" s="7"/>
      <c r="N870" s="7"/>
    </row>
    <row r="871" spans="10:14" x14ac:dyDescent="0.35">
      <c r="J871" s="7"/>
      <c r="K871" s="7"/>
      <c r="L871" s="7"/>
      <c r="M871" s="7"/>
      <c r="N871" s="7"/>
    </row>
    <row r="872" spans="10:14" x14ac:dyDescent="0.35">
      <c r="J872" s="7"/>
      <c r="K872" s="7"/>
      <c r="L872" s="7"/>
      <c r="M872" s="7"/>
      <c r="N872" s="7"/>
    </row>
    <row r="873" spans="10:14" x14ac:dyDescent="0.35">
      <c r="J873" s="7"/>
      <c r="K873" s="7"/>
      <c r="L873" s="7"/>
      <c r="M873" s="7"/>
      <c r="N873" s="7"/>
    </row>
    <row r="874" spans="10:14" x14ac:dyDescent="0.35">
      <c r="J874" s="7"/>
      <c r="K874" s="7"/>
      <c r="L874" s="7"/>
      <c r="M874" s="7"/>
      <c r="N874" s="7"/>
    </row>
    <row r="875" spans="10:14" x14ac:dyDescent="0.35">
      <c r="J875" s="7"/>
      <c r="K875" s="7"/>
      <c r="L875" s="7"/>
      <c r="M875" s="7"/>
      <c r="N875" s="7"/>
    </row>
    <row r="876" spans="10:14" x14ac:dyDescent="0.35">
      <c r="J876" s="7"/>
      <c r="K876" s="7"/>
      <c r="L876" s="7"/>
      <c r="M876" s="7"/>
      <c r="N876" s="7"/>
    </row>
    <row r="877" spans="10:14" x14ac:dyDescent="0.35">
      <c r="J877" s="7"/>
      <c r="K877" s="7"/>
      <c r="L877" s="7"/>
      <c r="M877" s="7"/>
      <c r="N877" s="7"/>
    </row>
    <row r="878" spans="10:14" x14ac:dyDescent="0.35">
      <c r="J878" s="7"/>
      <c r="K878" s="7"/>
      <c r="L878" s="7"/>
      <c r="M878" s="7"/>
      <c r="N878" s="7"/>
    </row>
    <row r="879" spans="10:14" x14ac:dyDescent="0.35">
      <c r="J879" s="7"/>
      <c r="K879" s="7"/>
      <c r="L879" s="7"/>
      <c r="M879" s="7"/>
      <c r="N879" s="7"/>
    </row>
    <row r="880" spans="10:14" x14ac:dyDescent="0.35">
      <c r="J880" s="7"/>
      <c r="K880" s="7"/>
      <c r="L880" s="7"/>
      <c r="M880" s="7"/>
      <c r="N880" s="7"/>
    </row>
    <row r="881" spans="10:14" x14ac:dyDescent="0.35">
      <c r="J881" s="7"/>
      <c r="K881" s="7"/>
      <c r="L881" s="7"/>
      <c r="M881" s="7"/>
      <c r="N881" s="7"/>
    </row>
    <row r="882" spans="10:14" x14ac:dyDescent="0.35">
      <c r="J882" s="7"/>
      <c r="K882" s="7"/>
      <c r="L882" s="7"/>
      <c r="M882" s="7"/>
      <c r="N882" s="7"/>
    </row>
    <row r="883" spans="10:14" x14ac:dyDescent="0.35">
      <c r="J883" s="7"/>
      <c r="K883" s="7"/>
      <c r="L883" s="7"/>
      <c r="M883" s="7"/>
      <c r="N883" s="7"/>
    </row>
    <row r="884" spans="10:14" x14ac:dyDescent="0.35">
      <c r="J884" s="7"/>
      <c r="K884" s="7"/>
      <c r="L884" s="7"/>
      <c r="M884" s="7"/>
      <c r="N884" s="7"/>
    </row>
    <row r="885" spans="10:14" x14ac:dyDescent="0.35">
      <c r="J885" s="7"/>
      <c r="K885" s="7"/>
      <c r="L885" s="7"/>
      <c r="M885" s="7"/>
      <c r="N885" s="7"/>
    </row>
    <row r="886" spans="10:14" x14ac:dyDescent="0.35">
      <c r="J886" s="7"/>
      <c r="K886" s="7"/>
      <c r="L886" s="7"/>
      <c r="M886" s="7"/>
      <c r="N886" s="7"/>
    </row>
    <row r="887" spans="10:14" x14ac:dyDescent="0.35">
      <c r="J887" s="7"/>
      <c r="K887" s="7"/>
      <c r="L887" s="7"/>
      <c r="M887" s="7"/>
      <c r="N887" s="7"/>
    </row>
    <row r="888" spans="10:14" x14ac:dyDescent="0.35">
      <c r="J888" s="7"/>
      <c r="K888" s="7"/>
      <c r="L888" s="7"/>
      <c r="M888" s="7"/>
      <c r="N888" s="7"/>
    </row>
    <row r="889" spans="10:14" x14ac:dyDescent="0.35">
      <c r="J889" s="7"/>
      <c r="K889" s="7"/>
      <c r="L889" s="7"/>
      <c r="M889" s="7"/>
      <c r="N889" s="7"/>
    </row>
    <row r="890" spans="10:14" x14ac:dyDescent="0.35">
      <c r="J890" s="7"/>
      <c r="K890" s="7"/>
      <c r="L890" s="7"/>
      <c r="M890" s="7"/>
      <c r="N890" s="7"/>
    </row>
    <row r="891" spans="10:14" x14ac:dyDescent="0.35">
      <c r="J891" s="7"/>
      <c r="K891" s="7"/>
      <c r="L891" s="7"/>
      <c r="M891" s="7"/>
      <c r="N891" s="7"/>
    </row>
    <row r="892" spans="10:14" x14ac:dyDescent="0.35">
      <c r="J892" s="7"/>
      <c r="K892" s="7"/>
      <c r="L892" s="7"/>
      <c r="M892" s="7"/>
      <c r="N892" s="7"/>
    </row>
    <row r="893" spans="10:14" x14ac:dyDescent="0.35">
      <c r="J893" s="7"/>
      <c r="K893" s="7"/>
      <c r="L893" s="7"/>
      <c r="M893" s="7"/>
      <c r="N893" s="7"/>
    </row>
    <row r="894" spans="10:14" x14ac:dyDescent="0.35">
      <c r="J894" s="7"/>
      <c r="K894" s="7"/>
      <c r="L894" s="7"/>
      <c r="M894" s="7"/>
      <c r="N894" s="7"/>
    </row>
    <row r="895" spans="10:14" x14ac:dyDescent="0.35">
      <c r="J895" s="7"/>
      <c r="K895" s="7"/>
      <c r="L895" s="7"/>
      <c r="M895" s="7"/>
      <c r="N895" s="7"/>
    </row>
    <row r="896" spans="10:14" x14ac:dyDescent="0.35">
      <c r="J896" s="7"/>
      <c r="K896" s="7"/>
      <c r="L896" s="7"/>
      <c r="M896" s="7"/>
      <c r="N896" s="7"/>
    </row>
    <row r="897" spans="10:14" x14ac:dyDescent="0.35">
      <c r="J897" s="7"/>
      <c r="K897" s="7"/>
      <c r="L897" s="7"/>
      <c r="M897" s="7"/>
      <c r="N897" s="7"/>
    </row>
    <row r="898" spans="10:14" x14ac:dyDescent="0.35">
      <c r="J898" s="7"/>
      <c r="K898" s="7"/>
      <c r="L898" s="7"/>
      <c r="M898" s="7"/>
      <c r="N898" s="7"/>
    </row>
    <row r="899" spans="10:14" x14ac:dyDescent="0.35">
      <c r="J899" s="7"/>
      <c r="K899" s="7"/>
      <c r="L899" s="7"/>
      <c r="M899" s="7"/>
      <c r="N899" s="7"/>
    </row>
    <row r="900" spans="10:14" x14ac:dyDescent="0.35">
      <c r="J900" s="7"/>
      <c r="K900" s="7"/>
      <c r="L900" s="7"/>
      <c r="M900" s="7"/>
      <c r="N900" s="7"/>
    </row>
    <row r="901" spans="10:14" x14ac:dyDescent="0.35">
      <c r="J901" s="7"/>
      <c r="K901" s="7"/>
      <c r="L901" s="7"/>
      <c r="M901" s="7"/>
      <c r="N901" s="7"/>
    </row>
    <row r="902" spans="10:14" x14ac:dyDescent="0.35">
      <c r="J902" s="7"/>
      <c r="K902" s="7"/>
      <c r="L902" s="7"/>
      <c r="M902" s="7"/>
      <c r="N902" s="7"/>
    </row>
    <row r="903" spans="10:14" x14ac:dyDescent="0.35">
      <c r="J903" s="7"/>
      <c r="K903" s="7"/>
      <c r="L903" s="7"/>
      <c r="M903" s="7"/>
      <c r="N903" s="7"/>
    </row>
    <row r="904" spans="10:14" x14ac:dyDescent="0.35">
      <c r="J904" s="7"/>
      <c r="K904" s="7"/>
      <c r="L904" s="7"/>
      <c r="M904" s="7"/>
      <c r="N904" s="7"/>
    </row>
    <row r="905" spans="10:14" x14ac:dyDescent="0.35">
      <c r="J905" s="7"/>
      <c r="K905" s="7"/>
      <c r="L905" s="7"/>
      <c r="M905" s="7"/>
      <c r="N905" s="7"/>
    </row>
    <row r="906" spans="10:14" x14ac:dyDescent="0.35">
      <c r="J906" s="7"/>
      <c r="K906" s="7"/>
      <c r="L906" s="7"/>
      <c r="M906" s="7"/>
      <c r="N906" s="7"/>
    </row>
    <row r="907" spans="10:14" x14ac:dyDescent="0.35">
      <c r="J907" s="7"/>
      <c r="K907" s="7"/>
      <c r="L907" s="7"/>
      <c r="M907" s="7"/>
      <c r="N907" s="7"/>
    </row>
    <row r="908" spans="10:14" x14ac:dyDescent="0.35">
      <c r="J908" s="7"/>
      <c r="K908" s="7"/>
      <c r="L908" s="7"/>
      <c r="M908" s="7"/>
      <c r="N908" s="7"/>
    </row>
    <row r="909" spans="10:14" x14ac:dyDescent="0.35">
      <c r="J909" s="7"/>
      <c r="K909" s="7"/>
      <c r="L909" s="7"/>
      <c r="M909" s="7"/>
      <c r="N909" s="7"/>
    </row>
    <row r="910" spans="10:14" x14ac:dyDescent="0.35">
      <c r="J910" s="7"/>
      <c r="K910" s="7"/>
      <c r="L910" s="7"/>
      <c r="M910" s="7"/>
      <c r="N910" s="7"/>
    </row>
    <row r="911" spans="10:14" x14ac:dyDescent="0.35">
      <c r="J911" s="7"/>
      <c r="K911" s="7"/>
      <c r="L911" s="7"/>
      <c r="M911" s="7"/>
      <c r="N911" s="7"/>
    </row>
    <row r="912" spans="10:14" x14ac:dyDescent="0.35">
      <c r="J912" s="7"/>
      <c r="K912" s="7"/>
      <c r="L912" s="7"/>
      <c r="M912" s="7"/>
      <c r="N912" s="7"/>
    </row>
    <row r="913" spans="10:14" x14ac:dyDescent="0.35">
      <c r="J913" s="7"/>
      <c r="K913" s="7"/>
      <c r="L913" s="7"/>
      <c r="M913" s="7"/>
      <c r="N913" s="7"/>
    </row>
    <row r="914" spans="10:14" x14ac:dyDescent="0.35">
      <c r="J914" s="7"/>
      <c r="K914" s="7"/>
      <c r="L914" s="7"/>
      <c r="M914" s="7"/>
      <c r="N914" s="7"/>
    </row>
    <row r="915" spans="10:14" x14ac:dyDescent="0.35">
      <c r="J915" s="7"/>
      <c r="K915" s="7"/>
      <c r="L915" s="7"/>
      <c r="M915" s="7"/>
      <c r="N915" s="7"/>
    </row>
    <row r="916" spans="10:14" x14ac:dyDescent="0.35">
      <c r="J916" s="7"/>
      <c r="K916" s="7"/>
      <c r="L916" s="7"/>
      <c r="M916" s="7"/>
      <c r="N916" s="7"/>
    </row>
    <row r="917" spans="10:14" x14ac:dyDescent="0.35">
      <c r="J917" s="7"/>
      <c r="K917" s="7"/>
      <c r="L917" s="7"/>
      <c r="M917" s="7"/>
      <c r="N917" s="7"/>
    </row>
    <row r="918" spans="10:14" x14ac:dyDescent="0.35">
      <c r="J918" s="7"/>
      <c r="K918" s="7"/>
      <c r="L918" s="7"/>
      <c r="M918" s="7"/>
      <c r="N918" s="7"/>
    </row>
    <row r="919" spans="10:14" x14ac:dyDescent="0.35">
      <c r="J919" s="7"/>
      <c r="K919" s="7"/>
      <c r="L919" s="7"/>
      <c r="M919" s="7"/>
      <c r="N919" s="7"/>
    </row>
    <row r="920" spans="10:14" x14ac:dyDescent="0.35">
      <c r="J920" s="7"/>
      <c r="K920" s="7"/>
      <c r="L920" s="7"/>
      <c r="M920" s="7"/>
      <c r="N920" s="7"/>
    </row>
    <row r="921" spans="10:14" x14ac:dyDescent="0.35">
      <c r="J921" s="7"/>
      <c r="K921" s="7"/>
      <c r="L921" s="7"/>
      <c r="M921" s="7"/>
      <c r="N921" s="7"/>
    </row>
    <row r="922" spans="10:14" x14ac:dyDescent="0.35">
      <c r="J922" s="7"/>
      <c r="K922" s="7"/>
      <c r="L922" s="7"/>
      <c r="M922" s="7"/>
      <c r="N922" s="7"/>
    </row>
    <row r="923" spans="10:14" x14ac:dyDescent="0.35">
      <c r="J923" s="7"/>
      <c r="K923" s="7"/>
      <c r="L923" s="7"/>
      <c r="M923" s="7"/>
      <c r="N923" s="7"/>
    </row>
    <row r="924" spans="10:14" x14ac:dyDescent="0.35">
      <c r="J924" s="7"/>
      <c r="K924" s="7"/>
      <c r="L924" s="7"/>
      <c r="M924" s="7"/>
      <c r="N924" s="7"/>
    </row>
    <row r="925" spans="10:14" x14ac:dyDescent="0.35">
      <c r="J925" s="7"/>
      <c r="K925" s="7"/>
      <c r="L925" s="7"/>
      <c r="M925" s="7"/>
      <c r="N925" s="7"/>
    </row>
    <row r="926" spans="10:14" x14ac:dyDescent="0.35">
      <c r="J926" s="7"/>
      <c r="K926" s="7"/>
      <c r="L926" s="7"/>
      <c r="M926" s="7"/>
      <c r="N926" s="7"/>
    </row>
    <row r="927" spans="10:14" x14ac:dyDescent="0.35">
      <c r="J927" s="7"/>
      <c r="K927" s="7"/>
      <c r="L927" s="7"/>
      <c r="M927" s="7"/>
      <c r="N927" s="7"/>
    </row>
    <row r="928" spans="10:14" x14ac:dyDescent="0.35">
      <c r="J928" s="7"/>
      <c r="K928" s="7"/>
      <c r="L928" s="7"/>
      <c r="M928" s="7"/>
      <c r="N928" s="7"/>
    </row>
    <row r="929" spans="10:14" x14ac:dyDescent="0.35">
      <c r="J929" s="7"/>
      <c r="K929" s="7"/>
      <c r="L929" s="7"/>
      <c r="M929" s="7"/>
      <c r="N929" s="7"/>
    </row>
    <row r="930" spans="10:14" x14ac:dyDescent="0.35">
      <c r="J930" s="7"/>
      <c r="K930" s="7"/>
      <c r="L930" s="7"/>
      <c r="M930" s="7"/>
      <c r="N930" s="7"/>
    </row>
    <row r="931" spans="10:14" x14ac:dyDescent="0.35">
      <c r="J931" s="7"/>
      <c r="K931" s="7"/>
      <c r="L931" s="7"/>
      <c r="M931" s="7"/>
      <c r="N931" s="7"/>
    </row>
    <row r="932" spans="10:14" x14ac:dyDescent="0.35">
      <c r="J932" s="7"/>
      <c r="K932" s="7"/>
      <c r="L932" s="7"/>
      <c r="M932" s="7"/>
      <c r="N932" s="7"/>
    </row>
    <row r="933" spans="10:14" x14ac:dyDescent="0.35">
      <c r="J933" s="7"/>
      <c r="K933" s="7"/>
      <c r="L933" s="7"/>
      <c r="M933" s="7"/>
      <c r="N933" s="7"/>
    </row>
    <row r="934" spans="10:14" x14ac:dyDescent="0.35">
      <c r="J934" s="7"/>
      <c r="K934" s="7"/>
      <c r="L934" s="7"/>
      <c r="M934" s="7"/>
      <c r="N934" s="7"/>
    </row>
    <row r="935" spans="10:14" x14ac:dyDescent="0.35">
      <c r="J935" s="7"/>
      <c r="K935" s="7"/>
      <c r="L935" s="7"/>
      <c r="M935" s="7"/>
      <c r="N935" s="7"/>
    </row>
    <row r="936" spans="10:14" x14ac:dyDescent="0.35">
      <c r="J936" s="7"/>
      <c r="K936" s="7"/>
      <c r="L936" s="7"/>
      <c r="M936" s="7"/>
      <c r="N936" s="7"/>
    </row>
    <row r="937" spans="10:14" x14ac:dyDescent="0.35">
      <c r="J937" s="7"/>
      <c r="K937" s="7"/>
      <c r="L937" s="7"/>
      <c r="M937" s="7"/>
      <c r="N937" s="7"/>
    </row>
    <row r="938" spans="10:14" x14ac:dyDescent="0.35">
      <c r="J938" s="7"/>
      <c r="K938" s="7"/>
      <c r="L938" s="7"/>
      <c r="M938" s="7"/>
      <c r="N938" s="7"/>
    </row>
    <row r="939" spans="10:14" x14ac:dyDescent="0.35">
      <c r="J939" s="7"/>
      <c r="K939" s="7"/>
      <c r="L939" s="7"/>
      <c r="M939" s="7"/>
      <c r="N939" s="7"/>
    </row>
    <row r="940" spans="10:14" x14ac:dyDescent="0.35">
      <c r="J940" s="7"/>
      <c r="K940" s="7"/>
      <c r="L940" s="7"/>
      <c r="M940" s="7"/>
      <c r="N940" s="7"/>
    </row>
    <row r="941" spans="10:14" x14ac:dyDescent="0.35">
      <c r="J941" s="7"/>
      <c r="K941" s="7"/>
      <c r="L941" s="7"/>
      <c r="M941" s="7"/>
      <c r="N941" s="7"/>
    </row>
    <row r="942" spans="10:14" x14ac:dyDescent="0.35">
      <c r="J942" s="7"/>
      <c r="K942" s="7"/>
      <c r="L942" s="7"/>
      <c r="M942" s="7"/>
      <c r="N942" s="7"/>
    </row>
    <row r="943" spans="10:14" x14ac:dyDescent="0.35">
      <c r="J943" s="7"/>
      <c r="K943" s="7"/>
      <c r="L943" s="7"/>
      <c r="M943" s="7"/>
      <c r="N943" s="7"/>
    </row>
    <row r="944" spans="10:14" x14ac:dyDescent="0.35">
      <c r="J944" s="7"/>
      <c r="K944" s="7"/>
      <c r="L944" s="7"/>
      <c r="M944" s="7"/>
      <c r="N944" s="7"/>
    </row>
    <row r="945" spans="10:14" x14ac:dyDescent="0.35">
      <c r="J945" s="7"/>
      <c r="K945" s="7"/>
      <c r="L945" s="7"/>
      <c r="M945" s="7"/>
      <c r="N945" s="7"/>
    </row>
    <row r="946" spans="10:14" x14ac:dyDescent="0.35">
      <c r="J946" s="7"/>
      <c r="K946" s="7"/>
      <c r="L946" s="7"/>
      <c r="M946" s="7"/>
      <c r="N946" s="7"/>
    </row>
    <row r="947" spans="10:14" x14ac:dyDescent="0.35">
      <c r="J947" s="7"/>
      <c r="K947" s="7"/>
      <c r="L947" s="7"/>
      <c r="M947" s="7"/>
      <c r="N947" s="7"/>
    </row>
    <row r="948" spans="10:14" x14ac:dyDescent="0.35">
      <c r="J948" s="7"/>
      <c r="K948" s="7"/>
      <c r="L948" s="7"/>
      <c r="M948" s="7"/>
      <c r="N948" s="7"/>
    </row>
    <row r="949" spans="10:14" x14ac:dyDescent="0.35">
      <c r="J949" s="7"/>
      <c r="K949" s="7"/>
      <c r="L949" s="7"/>
      <c r="M949" s="7"/>
      <c r="N949" s="7"/>
    </row>
    <row r="950" spans="10:14" x14ac:dyDescent="0.35">
      <c r="J950" s="7"/>
      <c r="K950" s="7"/>
      <c r="L950" s="7"/>
      <c r="M950" s="7"/>
      <c r="N950" s="7"/>
    </row>
    <row r="951" spans="10:14" x14ac:dyDescent="0.35">
      <c r="J951" s="7"/>
      <c r="K951" s="7"/>
      <c r="L951" s="7"/>
      <c r="M951" s="7"/>
      <c r="N951" s="7"/>
    </row>
    <row r="952" spans="10:14" x14ac:dyDescent="0.35">
      <c r="J952" s="7"/>
      <c r="K952" s="7"/>
      <c r="L952" s="7"/>
      <c r="M952" s="7"/>
      <c r="N952" s="7"/>
    </row>
    <row r="953" spans="10:14" x14ac:dyDescent="0.35">
      <c r="J953" s="7"/>
      <c r="K953" s="7"/>
      <c r="L953" s="7"/>
      <c r="M953" s="7"/>
      <c r="N953" s="7"/>
    </row>
    <row r="954" spans="10:14" x14ac:dyDescent="0.35">
      <c r="J954" s="7"/>
      <c r="K954" s="7"/>
      <c r="L954" s="7"/>
      <c r="M954" s="7"/>
      <c r="N954" s="7"/>
    </row>
    <row r="955" spans="10:14" x14ac:dyDescent="0.35">
      <c r="J955" s="7"/>
      <c r="K955" s="7"/>
      <c r="L955" s="7"/>
      <c r="M955" s="7"/>
      <c r="N955" s="7"/>
    </row>
    <row r="956" spans="10:14" x14ac:dyDescent="0.35">
      <c r="J956" s="7"/>
      <c r="K956" s="7"/>
      <c r="L956" s="7"/>
      <c r="M956" s="7"/>
      <c r="N956" s="7"/>
    </row>
    <row r="957" spans="10:14" x14ac:dyDescent="0.35">
      <c r="J957" s="7"/>
      <c r="K957" s="7"/>
      <c r="L957" s="7"/>
      <c r="M957" s="7"/>
      <c r="N957" s="7"/>
    </row>
    <row r="958" spans="10:14" x14ac:dyDescent="0.35">
      <c r="J958" s="7"/>
      <c r="K958" s="7"/>
      <c r="L958" s="7"/>
      <c r="M958" s="7"/>
      <c r="N958" s="7"/>
    </row>
    <row r="959" spans="10:14" x14ac:dyDescent="0.35">
      <c r="J959" s="7"/>
      <c r="K959" s="7"/>
      <c r="L959" s="7"/>
      <c r="M959" s="7"/>
      <c r="N959" s="7"/>
    </row>
    <row r="960" spans="10:14" x14ac:dyDescent="0.35">
      <c r="J960" s="7"/>
      <c r="K960" s="7"/>
      <c r="L960" s="7"/>
      <c r="M960" s="7"/>
      <c r="N960" s="7"/>
    </row>
    <row r="961" spans="10:14" x14ac:dyDescent="0.35">
      <c r="J961" s="7"/>
      <c r="K961" s="7"/>
      <c r="L961" s="7"/>
      <c r="M961" s="7"/>
      <c r="N961" s="7"/>
    </row>
    <row r="962" spans="10:14" x14ac:dyDescent="0.35">
      <c r="J962" s="7"/>
      <c r="K962" s="7"/>
      <c r="L962" s="7"/>
      <c r="M962" s="7"/>
      <c r="N962" s="7"/>
    </row>
    <row r="963" spans="10:14" x14ac:dyDescent="0.35">
      <c r="J963" s="7"/>
      <c r="K963" s="7"/>
      <c r="L963" s="7"/>
      <c r="M963" s="7"/>
      <c r="N963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G6" sqref="G6:H14"/>
    </sheetView>
  </sheetViews>
  <sheetFormatPr defaultRowHeight="14.5" x14ac:dyDescent="0.35"/>
  <cols>
    <col min="2" max="3" width="9.90625" bestFit="1" customWidth="1"/>
    <col min="4" max="4" width="11.54296875" bestFit="1" customWidth="1"/>
    <col min="5" max="5" width="9.453125" bestFit="1" customWidth="1"/>
    <col min="6" max="6" width="11.54296875" bestFit="1" customWidth="1"/>
    <col min="9" max="9" width="10.54296875" bestFit="1" customWidth="1"/>
    <col min="13" max="14" width="9.90625" bestFit="1" customWidth="1"/>
    <col min="15" max="15" width="11.54296875" bestFit="1" customWidth="1"/>
    <col min="16" max="16" width="9.453125" bestFit="1" customWidth="1"/>
  </cols>
  <sheetData>
    <row r="1" spans="1:18" x14ac:dyDescent="0.35">
      <c r="A1" s="28" t="s">
        <v>0</v>
      </c>
      <c r="B1" s="28" t="s">
        <v>31</v>
      </c>
      <c r="C1" s="28" t="s">
        <v>0</v>
      </c>
      <c r="D1" s="28" t="s">
        <v>32</v>
      </c>
      <c r="E1" s="28" t="s">
        <v>0</v>
      </c>
      <c r="F1" s="33" t="s">
        <v>33</v>
      </c>
      <c r="G1" s="28" t="s">
        <v>0</v>
      </c>
      <c r="H1" s="28" t="s">
        <v>34</v>
      </c>
      <c r="N1" s="37"/>
      <c r="O1" s="33" t="s">
        <v>31</v>
      </c>
      <c r="P1" s="33" t="s">
        <v>32</v>
      </c>
      <c r="Q1" s="33" t="s">
        <v>35</v>
      </c>
      <c r="R1" s="33" t="s">
        <v>34</v>
      </c>
    </row>
    <row r="2" spans="1:18" x14ac:dyDescent="0.35">
      <c r="A2" s="26">
        <v>0</v>
      </c>
      <c r="B2" s="3">
        <f>B3</f>
        <v>7.1903423011166652E-8</v>
      </c>
      <c r="C2" s="26">
        <v>0</v>
      </c>
      <c r="D2" s="3">
        <f>P3</f>
        <v>1.5480580368959998E-7</v>
      </c>
      <c r="E2" s="26">
        <v>0</v>
      </c>
      <c r="F2" s="3">
        <f>Q3</f>
        <v>8.3336480639999994E-7</v>
      </c>
      <c r="G2" s="26">
        <v>0</v>
      </c>
      <c r="H2" s="3">
        <f>R3</f>
        <v>5.3716418783999995E-8</v>
      </c>
      <c r="N2" s="37" t="s">
        <v>36</v>
      </c>
      <c r="O2" s="38">
        <v>3.856197744E-8</v>
      </c>
      <c r="P2" s="38">
        <v>1.5946101521279996E-7</v>
      </c>
      <c r="Q2" s="38">
        <v>9.0919676735999995E-7</v>
      </c>
      <c r="R2" s="38">
        <v>6.0100469855999992E-8</v>
      </c>
    </row>
    <row r="3" spans="1:18" x14ac:dyDescent="0.35">
      <c r="A3" s="6">
        <f>39.7</f>
        <v>39.700000000000003</v>
      </c>
      <c r="B3" s="32">
        <v>7.1903423011166652E-8</v>
      </c>
      <c r="C3" s="6">
        <f>39.7</f>
        <v>39.700000000000003</v>
      </c>
      <c r="D3" s="32">
        <v>1.4669498800378601E-7</v>
      </c>
      <c r="E3" s="6">
        <f>39.7</f>
        <v>39.700000000000003</v>
      </c>
      <c r="F3" s="34">
        <v>7.9135183420464256E-7</v>
      </c>
      <c r="G3" s="6">
        <f>39.7</f>
        <v>39.700000000000003</v>
      </c>
      <c r="H3" s="32">
        <v>5.0984703558452698E-8</v>
      </c>
      <c r="N3" s="37" t="s">
        <v>37</v>
      </c>
      <c r="O3" s="38">
        <v>3.8296032768000007E-8</v>
      </c>
      <c r="P3" s="38">
        <v>1.5480580368959998E-7</v>
      </c>
      <c r="Q3" s="38">
        <v>8.3336480639999994E-7</v>
      </c>
      <c r="R3" s="38">
        <v>5.3716418783999995E-8</v>
      </c>
    </row>
    <row r="4" spans="1:18" x14ac:dyDescent="0.35">
      <c r="A4" s="29">
        <f>78.3</f>
        <v>78.3</v>
      </c>
      <c r="B4" s="32">
        <v>1.9039377895433399E-6</v>
      </c>
      <c r="C4" s="29">
        <f>78.3</f>
        <v>78.3</v>
      </c>
      <c r="D4" s="32">
        <v>1.47372308412342E-7</v>
      </c>
      <c r="E4" s="29">
        <f>78.3</f>
        <v>78.3</v>
      </c>
      <c r="F4" s="34">
        <v>8.054961476520169E-7</v>
      </c>
      <c r="G4" s="29">
        <f>78.3</f>
        <v>78.3</v>
      </c>
      <c r="H4" s="32">
        <v>5.2382273261591101E-8</v>
      </c>
    </row>
    <row r="5" spans="1:18" x14ac:dyDescent="0.35">
      <c r="A5" s="30">
        <f>84/0.978</f>
        <v>85.889570552147248</v>
      </c>
      <c r="B5" s="32">
        <v>2.6058733624454102E-6</v>
      </c>
      <c r="C5" s="30">
        <f>84/0.978</f>
        <v>85.889570552147248</v>
      </c>
      <c r="D5" s="32">
        <v>1.47314772370865E-7</v>
      </c>
      <c r="E5" s="6">
        <f>98</f>
        <v>98</v>
      </c>
      <c r="F5" s="34">
        <v>7.912652880320437E-7</v>
      </c>
      <c r="G5" s="6">
        <f>98</f>
        <v>98</v>
      </c>
      <c r="H5" s="32">
        <v>5.0767743775629998E-8</v>
      </c>
    </row>
    <row r="6" spans="1:18" x14ac:dyDescent="0.35">
      <c r="A6" s="6">
        <f>98</f>
        <v>98</v>
      </c>
      <c r="B6" s="32">
        <v>3.9239400913001797E-6</v>
      </c>
      <c r="C6" s="6">
        <f>98</f>
        <v>98</v>
      </c>
      <c r="D6" s="32">
        <v>1.4256716198503E-7</v>
      </c>
      <c r="E6" s="6">
        <f>167.3</f>
        <v>167.3</v>
      </c>
      <c r="F6" s="34">
        <v>7.2303492460758674E-7</v>
      </c>
      <c r="G6" s="6">
        <f>167.3</f>
        <v>167.3</v>
      </c>
      <c r="H6" s="32">
        <v>4.7120081200093101E-8</v>
      </c>
    </row>
    <row r="7" spans="1:18" x14ac:dyDescent="0.35">
      <c r="A7" s="6">
        <f>136.6</f>
        <v>136.6</v>
      </c>
      <c r="B7" s="32">
        <v>6.1993049905351247E-6</v>
      </c>
      <c r="C7" s="6">
        <f>167.3</f>
        <v>167.3</v>
      </c>
      <c r="D7" s="32">
        <v>1.3565028456220001E-7</v>
      </c>
      <c r="E7" s="6">
        <f>195.7</f>
        <v>195.7</v>
      </c>
      <c r="F7" s="34">
        <v>6.6882923630669678E-7</v>
      </c>
      <c r="G7" s="6">
        <f>195.7</f>
        <v>195.7</v>
      </c>
      <c r="H7" s="32">
        <v>4.3394647642331E-8</v>
      </c>
    </row>
    <row r="8" spans="1:18" x14ac:dyDescent="0.35">
      <c r="A8" s="6">
        <f>167.3</f>
        <v>167.3</v>
      </c>
      <c r="B8" s="32">
        <v>7.0484276504367313E-6</v>
      </c>
      <c r="C8" s="6">
        <f>195.7</f>
        <v>195.7</v>
      </c>
      <c r="D8" s="32">
        <v>1.3355418106580001E-7</v>
      </c>
      <c r="E8" s="30">
        <f>208/0.978</f>
        <v>212.67893660531698</v>
      </c>
      <c r="F8" s="34">
        <v>6.3903754971675874E-7</v>
      </c>
      <c r="G8" s="30">
        <f>208/0.978</f>
        <v>212.67893660531698</v>
      </c>
      <c r="H8" s="3">
        <v>4.1949530853288402E-8</v>
      </c>
    </row>
    <row r="9" spans="1:18" x14ac:dyDescent="0.35">
      <c r="A9" s="6">
        <f>195.7</f>
        <v>195.7</v>
      </c>
      <c r="B9" s="32">
        <v>8.597662587026013E-6</v>
      </c>
      <c r="C9" s="30">
        <f>208/0.978</f>
        <v>212.67893660531698</v>
      </c>
      <c r="D9" s="32">
        <v>1.2785181784421E-7</v>
      </c>
      <c r="E9" s="30">
        <f>248.5/0.978</f>
        <v>254.08997955010224</v>
      </c>
      <c r="F9" s="34">
        <v>5.7518810471101476E-7</v>
      </c>
      <c r="G9" s="30">
        <f>248.5/0.978</f>
        <v>254.08997955010224</v>
      </c>
      <c r="H9" s="3">
        <v>3.9224543185231103E-8</v>
      </c>
    </row>
    <row r="10" spans="1:18" x14ac:dyDescent="0.35">
      <c r="A10" s="30">
        <f>208/0.978</f>
        <v>212.67893660531698</v>
      </c>
      <c r="B10" s="32">
        <v>1.044485534044E-5</v>
      </c>
      <c r="C10" s="30">
        <f>248.5/0.978</f>
        <v>254.08997955010224</v>
      </c>
      <c r="D10" s="32">
        <v>1.1980176480010001E-7</v>
      </c>
      <c r="E10" s="30">
        <f>267/0.978</f>
        <v>273.00613496932516</v>
      </c>
      <c r="F10" s="34">
        <v>3.712745497407274E-7</v>
      </c>
      <c r="G10" s="30">
        <f>267/0.978</f>
        <v>273.00613496932516</v>
      </c>
      <c r="H10" s="3">
        <v>2.2932783988704099E-8</v>
      </c>
    </row>
    <row r="11" spans="1:18" x14ac:dyDescent="0.35">
      <c r="A11" s="30">
        <f>248.5/0.978</f>
        <v>254.08997955010224</v>
      </c>
      <c r="B11" s="32">
        <v>1.1280181739506699E-5</v>
      </c>
      <c r="C11" s="30">
        <f>267/0.978</f>
        <v>273.00613496932516</v>
      </c>
      <c r="D11" s="32">
        <v>1.02864690593532E-7</v>
      </c>
      <c r="E11" s="30">
        <f>288/0.978</f>
        <v>294.47852760736197</v>
      </c>
      <c r="F11" s="34">
        <v>3.3478774133272752E-7</v>
      </c>
      <c r="G11" s="30">
        <f>288/0.978</f>
        <v>294.47852760736197</v>
      </c>
      <c r="H11" s="3">
        <v>2.12523497028158E-8</v>
      </c>
    </row>
    <row r="12" spans="1:18" x14ac:dyDescent="0.35">
      <c r="A12" s="30">
        <f>267/0.978</f>
        <v>273.00613496932516</v>
      </c>
      <c r="B12" s="32">
        <v>1.9147172236503802E-5</v>
      </c>
      <c r="C12" s="30">
        <f>288/0.978</f>
        <v>294.47852760736197</v>
      </c>
      <c r="D12" s="32">
        <v>9.6907628605181202E-8</v>
      </c>
      <c r="E12" s="31">
        <f>330/0.978</f>
        <v>337.42331288343559</v>
      </c>
      <c r="F12" s="34">
        <v>3.2228222181420963E-7</v>
      </c>
      <c r="G12" s="31">
        <f>330/0.978</f>
        <v>337.42331288343559</v>
      </c>
      <c r="H12" s="3">
        <v>2.2876690848887699E-8</v>
      </c>
    </row>
    <row r="13" spans="1:18" x14ac:dyDescent="0.35">
      <c r="A13" s="30">
        <f>288/0.978</f>
        <v>294.47852760736197</v>
      </c>
      <c r="B13" s="32">
        <v>1.9718358531317401E-5</v>
      </c>
      <c r="C13" s="31">
        <f>330/0.978</f>
        <v>337.42331288343559</v>
      </c>
      <c r="D13" s="32">
        <v>9.4661534870078895E-8</v>
      </c>
      <c r="E13" s="30">
        <f>360/0.978</f>
        <v>368.09815950920245</v>
      </c>
      <c r="F13" s="34">
        <v>3.3982736600239384E-7</v>
      </c>
      <c r="G13" s="30">
        <f>360/0.978</f>
        <v>368.09815950920245</v>
      </c>
      <c r="H13" s="3">
        <v>2.1758790259425101E-8</v>
      </c>
    </row>
    <row r="14" spans="1:18" x14ac:dyDescent="0.35">
      <c r="A14" s="31">
        <f>330/0.978</f>
        <v>337.42331288343559</v>
      </c>
      <c r="B14" s="32">
        <v>2.14127843987E-5</v>
      </c>
      <c r="C14" s="30">
        <f>340/0.978</f>
        <v>347.64826175869121</v>
      </c>
      <c r="D14" s="32">
        <v>9.1845246241725302E-8</v>
      </c>
      <c r="E14" s="30">
        <f>399/0.978</f>
        <v>407.97546012269942</v>
      </c>
      <c r="F14" s="34">
        <v>2.6852205328066501E-7</v>
      </c>
      <c r="G14" s="30">
        <f>399/0.978</f>
        <v>407.97546012269942</v>
      </c>
      <c r="H14" s="3">
        <v>1.6165790974883501E-8</v>
      </c>
    </row>
    <row r="15" spans="1:18" x14ac:dyDescent="0.35">
      <c r="A15" s="30">
        <f>340/0.978</f>
        <v>347.64826175869121</v>
      </c>
      <c r="B15" s="32">
        <v>2.4838983050847399E-5</v>
      </c>
      <c r="C15" s="30">
        <f>360/0.978</f>
        <v>368.09815950920245</v>
      </c>
      <c r="D15" s="32">
        <v>8.9179585123239997E-8</v>
      </c>
    </row>
    <row r="16" spans="1:18" x14ac:dyDescent="0.35">
      <c r="A16" s="30">
        <f>360/0.978</f>
        <v>368.09815950920245</v>
      </c>
      <c r="B16" s="32">
        <v>2.34637949836423E-5</v>
      </c>
      <c r="C16" s="30">
        <f>381/0.978</f>
        <v>389.57055214723925</v>
      </c>
      <c r="D16" s="32">
        <v>8.8965702805481794E-8</v>
      </c>
    </row>
    <row r="17" spans="1:8" x14ac:dyDescent="0.35">
      <c r="A17" s="30">
        <f>399/0.978</f>
        <v>407.97546012269942</v>
      </c>
      <c r="B17" s="32">
        <v>2.3809055543548698E-5</v>
      </c>
      <c r="C17" s="30">
        <f>399/0.978</f>
        <v>407.97546012269942</v>
      </c>
      <c r="D17" s="32">
        <v>8.7819870636797894E-8</v>
      </c>
      <c r="E17" s="30"/>
      <c r="F17" s="35"/>
    </row>
    <row r="18" spans="1:8" x14ac:dyDescent="0.35">
      <c r="C18" s="30">
        <f>(429--1.7)/0.978</f>
        <v>440.3885480572597</v>
      </c>
      <c r="D18" s="32">
        <v>8.4288988353964697E-8</v>
      </c>
    </row>
    <row r="19" spans="1:8" x14ac:dyDescent="0.35">
      <c r="A19" s="30"/>
      <c r="B19" s="36"/>
      <c r="G19" s="30"/>
      <c r="H19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workbookViewId="0">
      <selection activeCell="E220" sqref="E220:E256"/>
    </sheetView>
  </sheetViews>
  <sheetFormatPr defaultRowHeight="14.5" x14ac:dyDescent="0.35"/>
  <sheetData>
    <row r="1" spans="1:5" x14ac:dyDescent="0.35">
      <c r="D1">
        <v>0</v>
      </c>
    </row>
    <row r="2" spans="1:5" x14ac:dyDescent="0.35">
      <c r="A2">
        <v>10</v>
      </c>
      <c r="B2">
        <v>1.1200000000000001</v>
      </c>
      <c r="D2">
        <v>1</v>
      </c>
      <c r="E2">
        <f>B$2</f>
        <v>1.1200000000000001</v>
      </c>
    </row>
    <row r="3" spans="1:5" x14ac:dyDescent="0.35">
      <c r="A3">
        <v>71</v>
      </c>
      <c r="B3">
        <v>0.80500000000000005</v>
      </c>
      <c r="D3">
        <v>2</v>
      </c>
      <c r="E3">
        <f t="shared" ref="E3:E11" si="0">B$2</f>
        <v>1.1200000000000001</v>
      </c>
    </row>
    <row r="4" spans="1:5" x14ac:dyDescent="0.35">
      <c r="A4">
        <v>103</v>
      </c>
      <c r="B4">
        <v>0.79500000000000004</v>
      </c>
      <c r="D4">
        <v>3</v>
      </c>
      <c r="E4">
        <f t="shared" si="0"/>
        <v>1.1200000000000001</v>
      </c>
    </row>
    <row r="5" spans="1:5" x14ac:dyDescent="0.35">
      <c r="A5">
        <v>132</v>
      </c>
      <c r="B5">
        <v>0.55800000000000005</v>
      </c>
      <c r="D5">
        <v>4</v>
      </c>
      <c r="E5">
        <f t="shared" si="0"/>
        <v>1.1200000000000001</v>
      </c>
    </row>
    <row r="6" spans="1:5" x14ac:dyDescent="0.35">
      <c r="A6">
        <v>157</v>
      </c>
      <c r="B6">
        <v>0.54500000000000004</v>
      </c>
      <c r="D6">
        <v>5</v>
      </c>
      <c r="E6">
        <f t="shared" si="0"/>
        <v>1.1200000000000001</v>
      </c>
    </row>
    <row r="7" spans="1:5" x14ac:dyDescent="0.35">
      <c r="A7">
        <v>218</v>
      </c>
      <c r="B7">
        <v>0.68</v>
      </c>
      <c r="D7">
        <v>6</v>
      </c>
      <c r="E7">
        <f t="shared" si="0"/>
        <v>1.1200000000000001</v>
      </c>
    </row>
    <row r="8" spans="1:5" x14ac:dyDescent="0.35">
      <c r="A8">
        <v>280</v>
      </c>
      <c r="B8">
        <v>4.76</v>
      </c>
      <c r="D8">
        <v>7</v>
      </c>
      <c r="E8">
        <f t="shared" si="0"/>
        <v>1.1200000000000001</v>
      </c>
    </row>
    <row r="9" spans="1:5" x14ac:dyDescent="0.35">
      <c r="A9">
        <v>349</v>
      </c>
      <c r="B9">
        <v>2.59</v>
      </c>
      <c r="D9">
        <v>8</v>
      </c>
      <c r="E9">
        <f t="shared" si="0"/>
        <v>1.1200000000000001</v>
      </c>
    </row>
    <row r="10" spans="1:5" x14ac:dyDescent="0.35">
      <c r="A10">
        <v>399</v>
      </c>
      <c r="B10">
        <v>0.59</v>
      </c>
      <c r="D10">
        <v>9</v>
      </c>
      <c r="E10">
        <f t="shared" si="0"/>
        <v>1.1200000000000001</v>
      </c>
    </row>
    <row r="11" spans="1:5" x14ac:dyDescent="0.35">
      <c r="D11">
        <v>10</v>
      </c>
      <c r="E11">
        <f t="shared" si="0"/>
        <v>1.1200000000000001</v>
      </c>
    </row>
    <row r="12" spans="1:5" x14ac:dyDescent="0.35">
      <c r="D12">
        <v>11</v>
      </c>
      <c r="E12" s="25">
        <f>FORECAST(D12,INDEX(B$2:B$10,MATCH(D12,A$2:A$10,1)):INDEX(B$2:B$10,MATCH(D12,A$2:A$10,1)+1),INDEX(A$2:A$10,MATCH(D12,A$2:A$10,1)):INDEX(A$2:A$10,MATCH(D12,A$2:A$10,1)+1))</f>
        <v>1.1148360655737706</v>
      </c>
    </row>
    <row r="13" spans="1:5" x14ac:dyDescent="0.35">
      <c r="D13">
        <v>12</v>
      </c>
      <c r="E13" s="25">
        <f>FORECAST(D13,INDEX(B$2:B$10,MATCH(D13,A$2:A$10,1)):INDEX(B$2:B$10,MATCH(D13,A$2:A$10,1)+1),INDEX(A$2:A$10,MATCH(D13,A$2:A$10,1)):INDEX(A$2:A$10,MATCH(D13,A$2:A$10,1)+1))</f>
        <v>1.109672131147541</v>
      </c>
    </row>
    <row r="14" spans="1:5" x14ac:dyDescent="0.35">
      <c r="D14">
        <v>13</v>
      </c>
      <c r="E14" s="25">
        <f>FORECAST(D14,INDEX(B$2:B$10,MATCH(D14,A$2:A$10,1)):INDEX(B$2:B$10,MATCH(D14,A$2:A$10,1)+1),INDEX(A$2:A$10,MATCH(D14,A$2:A$10,1)):INDEX(A$2:A$10,MATCH(D14,A$2:A$10,1)+1))</f>
        <v>1.1045081967213115</v>
      </c>
    </row>
    <row r="15" spans="1:5" x14ac:dyDescent="0.35">
      <c r="D15">
        <v>14</v>
      </c>
      <c r="E15" s="25">
        <f>FORECAST(D15,INDEX(B$2:B$10,MATCH(D15,A$2:A$10,1)):INDEX(B$2:B$10,MATCH(D15,A$2:A$10,1)+1),INDEX(A$2:A$10,MATCH(D15,A$2:A$10,1)):INDEX(A$2:A$10,MATCH(D15,A$2:A$10,1)+1))</f>
        <v>1.099344262295082</v>
      </c>
    </row>
    <row r="16" spans="1:5" x14ac:dyDescent="0.35">
      <c r="D16">
        <v>15</v>
      </c>
      <c r="E16" s="25">
        <f>FORECAST(D16,INDEX(B$2:B$10,MATCH(D16,A$2:A$10,1)):INDEX(B$2:B$10,MATCH(D16,A$2:A$10,1)+1),INDEX(A$2:A$10,MATCH(D16,A$2:A$10,1)):INDEX(A$2:A$10,MATCH(D16,A$2:A$10,1)+1))</f>
        <v>1.0941803278688527</v>
      </c>
    </row>
    <row r="17" spans="4:5" x14ac:dyDescent="0.35">
      <c r="D17">
        <v>16</v>
      </c>
      <c r="E17" s="25">
        <f>FORECAST(D17,INDEX(B$2:B$10,MATCH(D17,A$2:A$10,1)):INDEX(B$2:B$10,MATCH(D17,A$2:A$10,1)+1),INDEX(A$2:A$10,MATCH(D17,A$2:A$10,1)):INDEX(A$2:A$10,MATCH(D17,A$2:A$10,1)+1))</f>
        <v>1.0890163934426231</v>
      </c>
    </row>
    <row r="18" spans="4:5" x14ac:dyDescent="0.35">
      <c r="D18">
        <v>17</v>
      </c>
      <c r="E18" s="25">
        <f>FORECAST(D18,INDEX(B$2:B$10,MATCH(D18,A$2:A$10,1)):INDEX(B$2:B$10,MATCH(D18,A$2:A$10,1)+1),INDEX(A$2:A$10,MATCH(D18,A$2:A$10,1)):INDEX(A$2:A$10,MATCH(D18,A$2:A$10,1)+1))</f>
        <v>1.0838524590163936</v>
      </c>
    </row>
    <row r="19" spans="4:5" x14ac:dyDescent="0.35">
      <c r="D19">
        <v>18</v>
      </c>
      <c r="E19" s="25">
        <f>FORECAST(D19,INDEX(B$2:B$10,MATCH(D19,A$2:A$10,1)):INDEX(B$2:B$10,MATCH(D19,A$2:A$10,1)+1),INDEX(A$2:A$10,MATCH(D19,A$2:A$10,1)):INDEX(A$2:A$10,MATCH(D19,A$2:A$10,1)+1))</f>
        <v>1.0786885245901641</v>
      </c>
    </row>
    <row r="20" spans="4:5" x14ac:dyDescent="0.35">
      <c r="D20">
        <v>19</v>
      </c>
      <c r="E20" s="25">
        <f>FORECAST(D20,INDEX(B$2:B$10,MATCH(D20,A$2:A$10,1)):INDEX(B$2:B$10,MATCH(D20,A$2:A$10,1)+1),INDEX(A$2:A$10,MATCH(D20,A$2:A$10,1)):INDEX(A$2:A$10,MATCH(D20,A$2:A$10,1)+1))</f>
        <v>1.0735245901639345</v>
      </c>
    </row>
    <row r="21" spans="4:5" x14ac:dyDescent="0.35">
      <c r="D21">
        <v>20</v>
      </c>
      <c r="E21" s="25">
        <f>FORECAST(D21,INDEX(B$2:B$10,MATCH(D21,A$2:A$10,1)):INDEX(B$2:B$10,MATCH(D21,A$2:A$10,1)+1),INDEX(A$2:A$10,MATCH(D21,A$2:A$10,1)):INDEX(A$2:A$10,MATCH(D21,A$2:A$10,1)+1))</f>
        <v>1.068360655737705</v>
      </c>
    </row>
    <row r="22" spans="4:5" x14ac:dyDescent="0.35">
      <c r="D22">
        <v>21</v>
      </c>
      <c r="E22" s="25">
        <f>FORECAST(D22,INDEX(B$2:B$10,MATCH(D22,A$2:A$10,1)):INDEX(B$2:B$10,MATCH(D22,A$2:A$10,1)+1),INDEX(A$2:A$10,MATCH(D22,A$2:A$10,1)):INDEX(A$2:A$10,MATCH(D22,A$2:A$10,1)+1))</f>
        <v>1.0631967213114755</v>
      </c>
    </row>
    <row r="23" spans="4:5" x14ac:dyDescent="0.35">
      <c r="D23">
        <v>22</v>
      </c>
      <c r="E23" s="25">
        <f>FORECAST(D23,INDEX(B$2:B$10,MATCH(D23,A$2:A$10,1)):INDEX(B$2:B$10,MATCH(D23,A$2:A$10,1)+1),INDEX(A$2:A$10,MATCH(D23,A$2:A$10,1)):INDEX(A$2:A$10,MATCH(D23,A$2:A$10,1)+1))</f>
        <v>1.0580327868852459</v>
      </c>
    </row>
    <row r="24" spans="4:5" x14ac:dyDescent="0.35">
      <c r="D24">
        <v>23</v>
      </c>
      <c r="E24" s="25">
        <f>FORECAST(D24,INDEX(B$2:B$10,MATCH(D24,A$2:A$10,1)):INDEX(B$2:B$10,MATCH(D24,A$2:A$10,1)+1),INDEX(A$2:A$10,MATCH(D24,A$2:A$10,1)):INDEX(A$2:A$10,MATCH(D24,A$2:A$10,1)+1))</f>
        <v>1.0528688524590164</v>
      </c>
    </row>
    <row r="25" spans="4:5" x14ac:dyDescent="0.35">
      <c r="D25">
        <v>24</v>
      </c>
      <c r="E25" s="25">
        <f>FORECAST(D25,INDEX(B$2:B$10,MATCH(D25,A$2:A$10,1)):INDEX(B$2:B$10,MATCH(D25,A$2:A$10,1)+1),INDEX(A$2:A$10,MATCH(D25,A$2:A$10,1)):INDEX(A$2:A$10,MATCH(D25,A$2:A$10,1)+1))</f>
        <v>1.0477049180327871</v>
      </c>
    </row>
    <row r="26" spans="4:5" x14ac:dyDescent="0.35">
      <c r="D26">
        <v>25</v>
      </c>
      <c r="E26" s="25">
        <f>FORECAST(D26,INDEX(B$2:B$10,MATCH(D26,A$2:A$10,1)):INDEX(B$2:B$10,MATCH(D26,A$2:A$10,1)+1),INDEX(A$2:A$10,MATCH(D26,A$2:A$10,1)):INDEX(A$2:A$10,MATCH(D26,A$2:A$10,1)+1))</f>
        <v>1.0425409836065576</v>
      </c>
    </row>
    <row r="27" spans="4:5" x14ac:dyDescent="0.35">
      <c r="D27">
        <v>26</v>
      </c>
      <c r="E27" s="25">
        <f>FORECAST(D27,INDEX(B$2:B$10,MATCH(D27,A$2:A$10,1)):INDEX(B$2:B$10,MATCH(D27,A$2:A$10,1)+1),INDEX(A$2:A$10,MATCH(D27,A$2:A$10,1)):INDEX(A$2:A$10,MATCH(D27,A$2:A$10,1)+1))</f>
        <v>1.037377049180328</v>
      </c>
    </row>
    <row r="28" spans="4:5" x14ac:dyDescent="0.35">
      <c r="D28">
        <v>27</v>
      </c>
      <c r="E28" s="25">
        <f>FORECAST(D28,INDEX(B$2:B$10,MATCH(D28,A$2:A$10,1)):INDEX(B$2:B$10,MATCH(D28,A$2:A$10,1)+1),INDEX(A$2:A$10,MATCH(D28,A$2:A$10,1)):INDEX(A$2:A$10,MATCH(D28,A$2:A$10,1)+1))</f>
        <v>1.0322131147540985</v>
      </c>
    </row>
    <row r="29" spans="4:5" x14ac:dyDescent="0.35">
      <c r="D29">
        <v>28</v>
      </c>
      <c r="E29" s="25">
        <f>FORECAST(D29,INDEX(B$2:B$10,MATCH(D29,A$2:A$10,1)):INDEX(B$2:B$10,MATCH(D29,A$2:A$10,1)+1),INDEX(A$2:A$10,MATCH(D29,A$2:A$10,1)):INDEX(A$2:A$10,MATCH(D29,A$2:A$10,1)+1))</f>
        <v>1.027049180327869</v>
      </c>
    </row>
    <row r="30" spans="4:5" x14ac:dyDescent="0.35">
      <c r="D30">
        <v>29</v>
      </c>
      <c r="E30" s="25">
        <f>FORECAST(D30,INDEX(B$2:B$10,MATCH(D30,A$2:A$10,1)):INDEX(B$2:B$10,MATCH(D30,A$2:A$10,1)+1),INDEX(A$2:A$10,MATCH(D30,A$2:A$10,1)):INDEX(A$2:A$10,MATCH(D30,A$2:A$10,1)+1))</f>
        <v>1.0218852459016394</v>
      </c>
    </row>
    <row r="31" spans="4:5" x14ac:dyDescent="0.35">
      <c r="D31">
        <v>30</v>
      </c>
      <c r="E31" s="25">
        <f>FORECAST(D31,INDEX(B$2:B$10,MATCH(D31,A$2:A$10,1)):INDEX(B$2:B$10,MATCH(D31,A$2:A$10,1)+1),INDEX(A$2:A$10,MATCH(D31,A$2:A$10,1)):INDEX(A$2:A$10,MATCH(D31,A$2:A$10,1)+1))</f>
        <v>1.0167213114754099</v>
      </c>
    </row>
    <row r="32" spans="4:5" x14ac:dyDescent="0.35">
      <c r="D32">
        <v>31</v>
      </c>
      <c r="E32" s="25">
        <f>FORECAST(D32,INDEX(B$2:B$10,MATCH(D32,A$2:A$10,1)):INDEX(B$2:B$10,MATCH(D32,A$2:A$10,1)+1),INDEX(A$2:A$10,MATCH(D32,A$2:A$10,1)):INDEX(A$2:A$10,MATCH(D32,A$2:A$10,1)+1))</f>
        <v>1.0115573770491804</v>
      </c>
    </row>
    <row r="33" spans="4:5" x14ac:dyDescent="0.35">
      <c r="D33">
        <v>32</v>
      </c>
      <c r="E33" s="25">
        <f>FORECAST(D33,INDEX(B$2:B$10,MATCH(D33,A$2:A$10,1)):INDEX(B$2:B$10,MATCH(D33,A$2:A$10,1)+1),INDEX(A$2:A$10,MATCH(D33,A$2:A$10,1)):INDEX(A$2:A$10,MATCH(D33,A$2:A$10,1)+1))</f>
        <v>1.0063934426229508</v>
      </c>
    </row>
    <row r="34" spans="4:5" x14ac:dyDescent="0.35">
      <c r="D34">
        <v>33</v>
      </c>
      <c r="E34" s="25">
        <f>FORECAST(D34,INDEX(B$2:B$10,MATCH(D34,A$2:A$10,1)):INDEX(B$2:B$10,MATCH(D34,A$2:A$10,1)+1),INDEX(A$2:A$10,MATCH(D34,A$2:A$10,1)):INDEX(A$2:A$10,MATCH(D34,A$2:A$10,1)+1))</f>
        <v>1.0012295081967215</v>
      </c>
    </row>
    <row r="35" spans="4:5" x14ac:dyDescent="0.35">
      <c r="D35">
        <v>34</v>
      </c>
      <c r="E35" s="25">
        <f>FORECAST(D35,INDEX(B$2:B$10,MATCH(D35,A$2:A$10,1)):INDEX(B$2:B$10,MATCH(D35,A$2:A$10,1)+1),INDEX(A$2:A$10,MATCH(D35,A$2:A$10,1)):INDEX(A$2:A$10,MATCH(D35,A$2:A$10,1)+1))</f>
        <v>0.99606557377049187</v>
      </c>
    </row>
    <row r="36" spans="4:5" x14ac:dyDescent="0.35">
      <c r="D36">
        <v>35</v>
      </c>
      <c r="E36" s="25">
        <f>FORECAST(D36,INDEX(B$2:B$10,MATCH(D36,A$2:A$10,1)):INDEX(B$2:B$10,MATCH(D36,A$2:A$10,1)+1),INDEX(A$2:A$10,MATCH(D36,A$2:A$10,1)):INDEX(A$2:A$10,MATCH(D36,A$2:A$10,1)+1))</f>
        <v>0.99090163934426245</v>
      </c>
    </row>
    <row r="37" spans="4:5" x14ac:dyDescent="0.35">
      <c r="D37">
        <v>36</v>
      </c>
      <c r="E37" s="25">
        <f>FORECAST(D37,INDEX(B$2:B$10,MATCH(D37,A$2:A$10,1)):INDEX(B$2:B$10,MATCH(D37,A$2:A$10,1)+1),INDEX(A$2:A$10,MATCH(D37,A$2:A$10,1)):INDEX(A$2:A$10,MATCH(D37,A$2:A$10,1)+1))</f>
        <v>0.98573770491803292</v>
      </c>
    </row>
    <row r="38" spans="4:5" x14ac:dyDescent="0.35">
      <c r="D38">
        <v>37</v>
      </c>
      <c r="E38" s="25">
        <f>FORECAST(D38,INDEX(B$2:B$10,MATCH(D38,A$2:A$10,1)):INDEX(B$2:B$10,MATCH(D38,A$2:A$10,1)+1),INDEX(A$2:A$10,MATCH(D38,A$2:A$10,1)):INDEX(A$2:A$10,MATCH(D38,A$2:A$10,1)+1))</f>
        <v>0.98057377049180339</v>
      </c>
    </row>
    <row r="39" spans="4:5" x14ac:dyDescent="0.35">
      <c r="D39">
        <v>38</v>
      </c>
      <c r="E39" s="25">
        <f>FORECAST(D39,INDEX(B$2:B$10,MATCH(D39,A$2:A$10,1)):INDEX(B$2:B$10,MATCH(D39,A$2:A$10,1)+1),INDEX(A$2:A$10,MATCH(D39,A$2:A$10,1)):INDEX(A$2:A$10,MATCH(D39,A$2:A$10,1)+1))</f>
        <v>0.97540983606557385</v>
      </c>
    </row>
    <row r="40" spans="4:5" x14ac:dyDescent="0.35">
      <c r="D40">
        <v>39</v>
      </c>
      <c r="E40" s="25">
        <f>FORECAST(D40,INDEX(B$2:B$10,MATCH(D40,A$2:A$10,1)):INDEX(B$2:B$10,MATCH(D40,A$2:A$10,1)+1),INDEX(A$2:A$10,MATCH(D40,A$2:A$10,1)):INDEX(A$2:A$10,MATCH(D40,A$2:A$10,1)+1))</f>
        <v>0.97024590163934432</v>
      </c>
    </row>
    <row r="41" spans="4:5" x14ac:dyDescent="0.35">
      <c r="D41">
        <v>40</v>
      </c>
      <c r="E41" s="25">
        <f>FORECAST(D41,INDEX(B$2:B$10,MATCH(D41,A$2:A$10,1)):INDEX(B$2:B$10,MATCH(D41,A$2:A$10,1)+1),INDEX(A$2:A$10,MATCH(D41,A$2:A$10,1)):INDEX(A$2:A$10,MATCH(D41,A$2:A$10,1)+1))</f>
        <v>0.96508196721311479</v>
      </c>
    </row>
    <row r="42" spans="4:5" x14ac:dyDescent="0.35">
      <c r="D42">
        <v>41</v>
      </c>
      <c r="E42" s="25">
        <f>FORECAST(D42,INDEX(B$2:B$10,MATCH(D42,A$2:A$10,1)):INDEX(B$2:B$10,MATCH(D42,A$2:A$10,1)+1),INDEX(A$2:A$10,MATCH(D42,A$2:A$10,1)):INDEX(A$2:A$10,MATCH(D42,A$2:A$10,1)+1))</f>
        <v>0.95991803278688537</v>
      </c>
    </row>
    <row r="43" spans="4:5" x14ac:dyDescent="0.35">
      <c r="D43">
        <v>42</v>
      </c>
      <c r="E43" s="25">
        <f>FORECAST(D43,INDEX(B$2:B$10,MATCH(D43,A$2:A$10,1)):INDEX(B$2:B$10,MATCH(D43,A$2:A$10,1)+1),INDEX(A$2:A$10,MATCH(D43,A$2:A$10,1)):INDEX(A$2:A$10,MATCH(D43,A$2:A$10,1)+1))</f>
        <v>0.95475409836065583</v>
      </c>
    </row>
    <row r="44" spans="4:5" x14ac:dyDescent="0.35">
      <c r="D44">
        <v>43</v>
      </c>
      <c r="E44" s="25">
        <f>FORECAST(D44,INDEX(B$2:B$10,MATCH(D44,A$2:A$10,1)):INDEX(B$2:B$10,MATCH(D44,A$2:A$10,1)+1),INDEX(A$2:A$10,MATCH(D44,A$2:A$10,1)):INDEX(A$2:A$10,MATCH(D44,A$2:A$10,1)+1))</f>
        <v>0.9495901639344263</v>
      </c>
    </row>
    <row r="45" spans="4:5" x14ac:dyDescent="0.35">
      <c r="D45">
        <v>44</v>
      </c>
      <c r="E45" s="25">
        <f>FORECAST(D45,INDEX(B$2:B$10,MATCH(D45,A$2:A$10,1)):INDEX(B$2:B$10,MATCH(D45,A$2:A$10,1)+1),INDEX(A$2:A$10,MATCH(D45,A$2:A$10,1)):INDEX(A$2:A$10,MATCH(D45,A$2:A$10,1)+1))</f>
        <v>0.94442622950819677</v>
      </c>
    </row>
    <row r="46" spans="4:5" x14ac:dyDescent="0.35">
      <c r="D46">
        <v>45</v>
      </c>
      <c r="E46" s="25">
        <f>FORECAST(D46,INDEX(B$2:B$10,MATCH(D46,A$2:A$10,1)):INDEX(B$2:B$10,MATCH(D46,A$2:A$10,1)+1),INDEX(A$2:A$10,MATCH(D46,A$2:A$10,1)):INDEX(A$2:A$10,MATCH(D46,A$2:A$10,1)+1))</f>
        <v>0.93926229508196735</v>
      </c>
    </row>
    <row r="47" spans="4:5" x14ac:dyDescent="0.35">
      <c r="D47">
        <v>46</v>
      </c>
      <c r="E47" s="25">
        <f>FORECAST(D47,INDEX(B$2:B$10,MATCH(D47,A$2:A$10,1)):INDEX(B$2:B$10,MATCH(D47,A$2:A$10,1)+1),INDEX(A$2:A$10,MATCH(D47,A$2:A$10,1)):INDEX(A$2:A$10,MATCH(D47,A$2:A$10,1)+1))</f>
        <v>0.93409836065573781</v>
      </c>
    </row>
    <row r="48" spans="4:5" x14ac:dyDescent="0.35">
      <c r="D48">
        <v>47</v>
      </c>
      <c r="E48" s="25">
        <f>FORECAST(D48,INDEX(B$2:B$10,MATCH(D48,A$2:A$10,1)):INDEX(B$2:B$10,MATCH(D48,A$2:A$10,1)+1),INDEX(A$2:A$10,MATCH(D48,A$2:A$10,1)):INDEX(A$2:A$10,MATCH(D48,A$2:A$10,1)+1))</f>
        <v>0.92893442622950828</v>
      </c>
    </row>
    <row r="49" spans="4:5" x14ac:dyDescent="0.35">
      <c r="D49">
        <v>48</v>
      </c>
      <c r="E49" s="25">
        <f>FORECAST(D49,INDEX(B$2:B$10,MATCH(D49,A$2:A$10,1)):INDEX(B$2:B$10,MATCH(D49,A$2:A$10,1)+1),INDEX(A$2:A$10,MATCH(D49,A$2:A$10,1)):INDEX(A$2:A$10,MATCH(D49,A$2:A$10,1)+1))</f>
        <v>0.92377049180327875</v>
      </c>
    </row>
    <row r="50" spans="4:5" x14ac:dyDescent="0.35">
      <c r="D50">
        <v>49</v>
      </c>
      <c r="E50" s="25">
        <f>FORECAST(D50,INDEX(B$2:B$10,MATCH(D50,A$2:A$10,1)):INDEX(B$2:B$10,MATCH(D50,A$2:A$10,1)+1),INDEX(A$2:A$10,MATCH(D50,A$2:A$10,1)):INDEX(A$2:A$10,MATCH(D50,A$2:A$10,1)+1))</f>
        <v>0.91860655737704922</v>
      </c>
    </row>
    <row r="51" spans="4:5" x14ac:dyDescent="0.35">
      <c r="D51">
        <v>50</v>
      </c>
      <c r="E51" s="25">
        <f>FORECAST(D51,INDEX(B$2:B$10,MATCH(D51,A$2:A$10,1)):INDEX(B$2:B$10,MATCH(D51,A$2:A$10,1)+1),INDEX(A$2:A$10,MATCH(D51,A$2:A$10,1)):INDEX(A$2:A$10,MATCH(D51,A$2:A$10,1)+1))</f>
        <v>0.91344262295081968</v>
      </c>
    </row>
    <row r="52" spans="4:5" x14ac:dyDescent="0.35">
      <c r="D52">
        <v>51</v>
      </c>
      <c r="E52" s="25">
        <f>FORECAST(D52,INDEX(B$2:B$10,MATCH(D52,A$2:A$10,1)):INDEX(B$2:B$10,MATCH(D52,A$2:A$10,1)+1),INDEX(A$2:A$10,MATCH(D52,A$2:A$10,1)):INDEX(A$2:A$10,MATCH(D52,A$2:A$10,1)+1))</f>
        <v>0.90827868852459026</v>
      </c>
    </row>
    <row r="53" spans="4:5" x14ac:dyDescent="0.35">
      <c r="D53">
        <v>52</v>
      </c>
      <c r="E53" s="25">
        <f>FORECAST(D53,INDEX(B$2:B$10,MATCH(D53,A$2:A$10,1)):INDEX(B$2:B$10,MATCH(D53,A$2:A$10,1)+1),INDEX(A$2:A$10,MATCH(D53,A$2:A$10,1)):INDEX(A$2:A$10,MATCH(D53,A$2:A$10,1)+1))</f>
        <v>0.90311475409836073</v>
      </c>
    </row>
    <row r="54" spans="4:5" x14ac:dyDescent="0.35">
      <c r="D54">
        <v>53</v>
      </c>
      <c r="E54" s="25">
        <f>FORECAST(D54,INDEX(B$2:B$10,MATCH(D54,A$2:A$10,1)):INDEX(B$2:B$10,MATCH(D54,A$2:A$10,1)+1),INDEX(A$2:A$10,MATCH(D54,A$2:A$10,1)):INDEX(A$2:A$10,MATCH(D54,A$2:A$10,1)+1))</f>
        <v>0.8979508196721312</v>
      </c>
    </row>
    <row r="55" spans="4:5" x14ac:dyDescent="0.35">
      <c r="D55">
        <v>54</v>
      </c>
      <c r="E55" s="25">
        <f>FORECAST(D55,INDEX(B$2:B$10,MATCH(D55,A$2:A$10,1)):INDEX(B$2:B$10,MATCH(D55,A$2:A$10,1)+1),INDEX(A$2:A$10,MATCH(D55,A$2:A$10,1)):INDEX(A$2:A$10,MATCH(D55,A$2:A$10,1)+1))</f>
        <v>0.89278688524590177</v>
      </c>
    </row>
    <row r="56" spans="4:5" x14ac:dyDescent="0.35">
      <c r="D56">
        <v>55</v>
      </c>
      <c r="E56" s="25">
        <f>FORECAST(D56,INDEX(B$2:B$10,MATCH(D56,A$2:A$10,1)):INDEX(B$2:B$10,MATCH(D56,A$2:A$10,1)+1),INDEX(A$2:A$10,MATCH(D56,A$2:A$10,1)):INDEX(A$2:A$10,MATCH(D56,A$2:A$10,1)+1))</f>
        <v>0.88762295081967224</v>
      </c>
    </row>
    <row r="57" spans="4:5" x14ac:dyDescent="0.35">
      <c r="D57">
        <v>56</v>
      </c>
      <c r="E57" s="25">
        <f>FORECAST(D57,INDEX(B$2:B$10,MATCH(D57,A$2:A$10,1)):INDEX(B$2:B$10,MATCH(D57,A$2:A$10,1)+1),INDEX(A$2:A$10,MATCH(D57,A$2:A$10,1)):INDEX(A$2:A$10,MATCH(D57,A$2:A$10,1)+1))</f>
        <v>0.88245901639344271</v>
      </c>
    </row>
    <row r="58" spans="4:5" x14ac:dyDescent="0.35">
      <c r="D58">
        <v>57</v>
      </c>
      <c r="E58" s="25">
        <f>FORECAST(D58,INDEX(B$2:B$10,MATCH(D58,A$2:A$10,1)):INDEX(B$2:B$10,MATCH(D58,A$2:A$10,1)+1),INDEX(A$2:A$10,MATCH(D58,A$2:A$10,1)):INDEX(A$2:A$10,MATCH(D58,A$2:A$10,1)+1))</f>
        <v>0.87729508196721318</v>
      </c>
    </row>
    <row r="59" spans="4:5" x14ac:dyDescent="0.35">
      <c r="D59">
        <v>58</v>
      </c>
      <c r="E59" s="25">
        <f>FORECAST(D59,INDEX(B$2:B$10,MATCH(D59,A$2:A$10,1)):INDEX(B$2:B$10,MATCH(D59,A$2:A$10,1)+1),INDEX(A$2:A$10,MATCH(D59,A$2:A$10,1)):INDEX(A$2:A$10,MATCH(D59,A$2:A$10,1)+1))</f>
        <v>0.87213114754098364</v>
      </c>
    </row>
    <row r="60" spans="4:5" x14ac:dyDescent="0.35">
      <c r="D60">
        <v>59</v>
      </c>
      <c r="E60" s="25">
        <f>FORECAST(D60,INDEX(B$2:B$10,MATCH(D60,A$2:A$10,1)):INDEX(B$2:B$10,MATCH(D60,A$2:A$10,1)+1),INDEX(A$2:A$10,MATCH(D60,A$2:A$10,1)):INDEX(A$2:A$10,MATCH(D60,A$2:A$10,1)+1))</f>
        <v>0.86696721311475411</v>
      </c>
    </row>
    <row r="61" spans="4:5" x14ac:dyDescent="0.35">
      <c r="D61">
        <v>60</v>
      </c>
      <c r="E61" s="25">
        <f>FORECAST(D61,INDEX(B$2:B$10,MATCH(D61,A$2:A$10,1)):INDEX(B$2:B$10,MATCH(D61,A$2:A$10,1)+1),INDEX(A$2:A$10,MATCH(D61,A$2:A$10,1)):INDEX(A$2:A$10,MATCH(D61,A$2:A$10,1)+1))</f>
        <v>0.86180327868852458</v>
      </c>
    </row>
    <row r="62" spans="4:5" x14ac:dyDescent="0.35">
      <c r="D62">
        <v>61</v>
      </c>
      <c r="E62" s="25">
        <f>FORECAST(D62,INDEX(B$2:B$10,MATCH(D62,A$2:A$10,1)):INDEX(B$2:B$10,MATCH(D62,A$2:A$10,1)+1),INDEX(A$2:A$10,MATCH(D62,A$2:A$10,1)):INDEX(A$2:A$10,MATCH(D62,A$2:A$10,1)+1))</f>
        <v>0.85663934426229515</v>
      </c>
    </row>
    <row r="63" spans="4:5" x14ac:dyDescent="0.35">
      <c r="D63">
        <v>62</v>
      </c>
      <c r="E63" s="25">
        <f>FORECAST(D63,INDEX(B$2:B$10,MATCH(D63,A$2:A$10,1)):INDEX(B$2:B$10,MATCH(D63,A$2:A$10,1)+1),INDEX(A$2:A$10,MATCH(D63,A$2:A$10,1)):INDEX(A$2:A$10,MATCH(D63,A$2:A$10,1)+1))</f>
        <v>0.85147540983606562</v>
      </c>
    </row>
    <row r="64" spans="4:5" x14ac:dyDescent="0.35">
      <c r="D64">
        <v>63</v>
      </c>
      <c r="E64" s="25">
        <f>FORECAST(D64,INDEX(B$2:B$10,MATCH(D64,A$2:A$10,1)):INDEX(B$2:B$10,MATCH(D64,A$2:A$10,1)+1),INDEX(A$2:A$10,MATCH(D64,A$2:A$10,1)):INDEX(A$2:A$10,MATCH(D64,A$2:A$10,1)+1))</f>
        <v>0.8463114754098362</v>
      </c>
    </row>
    <row r="65" spans="4:5" x14ac:dyDescent="0.35">
      <c r="D65">
        <v>64</v>
      </c>
      <c r="E65" s="25">
        <f>FORECAST(D65,INDEX(B$2:B$10,MATCH(D65,A$2:A$10,1)):INDEX(B$2:B$10,MATCH(D65,A$2:A$10,1)+1),INDEX(A$2:A$10,MATCH(D65,A$2:A$10,1)):INDEX(A$2:A$10,MATCH(D65,A$2:A$10,1)+1))</f>
        <v>0.84114754098360667</v>
      </c>
    </row>
    <row r="66" spans="4:5" x14ac:dyDescent="0.35">
      <c r="D66">
        <v>65</v>
      </c>
      <c r="E66" s="25">
        <f>FORECAST(D66,INDEX(B$2:B$10,MATCH(D66,A$2:A$10,1)):INDEX(B$2:B$10,MATCH(D66,A$2:A$10,1)+1),INDEX(A$2:A$10,MATCH(D66,A$2:A$10,1)):INDEX(A$2:A$10,MATCH(D66,A$2:A$10,1)+1))</f>
        <v>0.83598360655737713</v>
      </c>
    </row>
    <row r="67" spans="4:5" x14ac:dyDescent="0.35">
      <c r="D67">
        <v>66</v>
      </c>
      <c r="E67" s="25">
        <f>FORECAST(D67,INDEX(B$2:B$10,MATCH(D67,A$2:A$10,1)):INDEX(B$2:B$10,MATCH(D67,A$2:A$10,1)+1),INDEX(A$2:A$10,MATCH(D67,A$2:A$10,1)):INDEX(A$2:A$10,MATCH(D67,A$2:A$10,1)+1))</f>
        <v>0.8308196721311476</v>
      </c>
    </row>
    <row r="68" spans="4:5" x14ac:dyDescent="0.35">
      <c r="D68">
        <v>67</v>
      </c>
      <c r="E68" s="25">
        <f>FORECAST(D68,INDEX(B$2:B$10,MATCH(D68,A$2:A$10,1)):INDEX(B$2:B$10,MATCH(D68,A$2:A$10,1)+1),INDEX(A$2:A$10,MATCH(D68,A$2:A$10,1)):INDEX(A$2:A$10,MATCH(D68,A$2:A$10,1)+1))</f>
        <v>0.82565573770491807</v>
      </c>
    </row>
    <row r="69" spans="4:5" x14ac:dyDescent="0.35">
      <c r="D69">
        <v>68</v>
      </c>
      <c r="E69" s="25">
        <f>FORECAST(D69,INDEX(B$2:B$10,MATCH(D69,A$2:A$10,1)):INDEX(B$2:B$10,MATCH(D69,A$2:A$10,1)+1),INDEX(A$2:A$10,MATCH(D69,A$2:A$10,1)):INDEX(A$2:A$10,MATCH(D69,A$2:A$10,1)+1))</f>
        <v>0.82049180327868854</v>
      </c>
    </row>
    <row r="70" spans="4:5" x14ac:dyDescent="0.35">
      <c r="D70">
        <v>69</v>
      </c>
      <c r="E70" s="25">
        <f>FORECAST(D70,INDEX(B$2:B$10,MATCH(D70,A$2:A$10,1)):INDEX(B$2:B$10,MATCH(D70,A$2:A$10,1)+1),INDEX(A$2:A$10,MATCH(D70,A$2:A$10,1)):INDEX(A$2:A$10,MATCH(D70,A$2:A$10,1)+1))</f>
        <v>0.815327868852459</v>
      </c>
    </row>
    <row r="71" spans="4:5" x14ac:dyDescent="0.35">
      <c r="D71">
        <v>70</v>
      </c>
      <c r="E71" s="25">
        <f>FORECAST(D71,INDEX(B$2:B$10,MATCH(D71,A$2:A$10,1)):INDEX(B$2:B$10,MATCH(D71,A$2:A$10,1)+1),INDEX(A$2:A$10,MATCH(D71,A$2:A$10,1)):INDEX(A$2:A$10,MATCH(D71,A$2:A$10,1)+1))</f>
        <v>0.81016393442622958</v>
      </c>
    </row>
    <row r="72" spans="4:5" x14ac:dyDescent="0.35">
      <c r="D72">
        <v>71</v>
      </c>
      <c r="E72" s="25">
        <f>FORECAST(D72,INDEX(B$2:B$10,MATCH(D72,A$2:A$10,1)):INDEX(B$2:B$10,MATCH(D72,A$2:A$10,1)+1),INDEX(A$2:A$10,MATCH(D72,A$2:A$10,1)):INDEX(A$2:A$10,MATCH(D72,A$2:A$10,1)+1))</f>
        <v>0.80500000000000005</v>
      </c>
    </row>
    <row r="73" spans="4:5" x14ac:dyDescent="0.35">
      <c r="D73">
        <v>72</v>
      </c>
      <c r="E73" s="25">
        <f>FORECAST(D73,INDEX(B$2:B$10,MATCH(D73,A$2:A$10,1)):INDEX(B$2:B$10,MATCH(D73,A$2:A$10,1)+1),INDEX(A$2:A$10,MATCH(D73,A$2:A$10,1)):INDEX(A$2:A$10,MATCH(D73,A$2:A$10,1)+1))</f>
        <v>0.8046875</v>
      </c>
    </row>
    <row r="74" spans="4:5" x14ac:dyDescent="0.35">
      <c r="D74">
        <v>73</v>
      </c>
      <c r="E74" s="25">
        <f>FORECAST(D74,INDEX(B$2:B$10,MATCH(D74,A$2:A$10,1)):INDEX(B$2:B$10,MATCH(D74,A$2:A$10,1)+1),INDEX(A$2:A$10,MATCH(D74,A$2:A$10,1)):INDEX(A$2:A$10,MATCH(D74,A$2:A$10,1)+1))</f>
        <v>0.80437500000000006</v>
      </c>
    </row>
    <row r="75" spans="4:5" x14ac:dyDescent="0.35">
      <c r="D75">
        <v>74</v>
      </c>
      <c r="E75" s="25">
        <f>FORECAST(D75,INDEX(B$2:B$10,MATCH(D75,A$2:A$10,1)):INDEX(B$2:B$10,MATCH(D75,A$2:A$10,1)+1),INDEX(A$2:A$10,MATCH(D75,A$2:A$10,1)):INDEX(A$2:A$10,MATCH(D75,A$2:A$10,1)+1))</f>
        <v>0.80406250000000001</v>
      </c>
    </row>
    <row r="76" spans="4:5" x14ac:dyDescent="0.35">
      <c r="D76">
        <v>75</v>
      </c>
      <c r="E76" s="25">
        <f>FORECAST(D76,INDEX(B$2:B$10,MATCH(D76,A$2:A$10,1)):INDEX(B$2:B$10,MATCH(D76,A$2:A$10,1)+1),INDEX(A$2:A$10,MATCH(D76,A$2:A$10,1)):INDEX(A$2:A$10,MATCH(D76,A$2:A$10,1)+1))</f>
        <v>0.80375000000000008</v>
      </c>
    </row>
    <row r="77" spans="4:5" x14ac:dyDescent="0.35">
      <c r="D77">
        <v>76</v>
      </c>
      <c r="E77" s="25">
        <f>FORECAST(D77,INDEX(B$2:B$10,MATCH(D77,A$2:A$10,1)):INDEX(B$2:B$10,MATCH(D77,A$2:A$10,1)+1),INDEX(A$2:A$10,MATCH(D77,A$2:A$10,1)):INDEX(A$2:A$10,MATCH(D77,A$2:A$10,1)+1))</f>
        <v>0.80343750000000003</v>
      </c>
    </row>
    <row r="78" spans="4:5" x14ac:dyDescent="0.35">
      <c r="D78">
        <v>77</v>
      </c>
      <c r="E78" s="25">
        <f>FORECAST(D78,INDEX(B$2:B$10,MATCH(D78,A$2:A$10,1)):INDEX(B$2:B$10,MATCH(D78,A$2:A$10,1)+1),INDEX(A$2:A$10,MATCH(D78,A$2:A$10,1)):INDEX(A$2:A$10,MATCH(D78,A$2:A$10,1)+1))</f>
        <v>0.80312500000000009</v>
      </c>
    </row>
    <row r="79" spans="4:5" x14ac:dyDescent="0.35">
      <c r="D79">
        <v>78</v>
      </c>
      <c r="E79" s="25">
        <f>FORECAST(D79,INDEX(B$2:B$10,MATCH(D79,A$2:A$10,1)):INDEX(B$2:B$10,MATCH(D79,A$2:A$10,1)+1),INDEX(A$2:A$10,MATCH(D79,A$2:A$10,1)):INDEX(A$2:A$10,MATCH(D79,A$2:A$10,1)+1))</f>
        <v>0.80281250000000004</v>
      </c>
    </row>
    <row r="80" spans="4:5" x14ac:dyDescent="0.35">
      <c r="D80">
        <v>79</v>
      </c>
      <c r="E80" s="25">
        <f>FORECAST(D80,INDEX(B$2:B$10,MATCH(D80,A$2:A$10,1)):INDEX(B$2:B$10,MATCH(D80,A$2:A$10,1)+1),INDEX(A$2:A$10,MATCH(D80,A$2:A$10,1)):INDEX(A$2:A$10,MATCH(D80,A$2:A$10,1)+1))</f>
        <v>0.8025000000000001</v>
      </c>
    </row>
    <row r="81" spans="4:5" x14ac:dyDescent="0.35">
      <c r="D81">
        <v>80</v>
      </c>
      <c r="E81" s="25">
        <f>FORECAST(D81,INDEX(B$2:B$10,MATCH(D81,A$2:A$10,1)):INDEX(B$2:B$10,MATCH(D81,A$2:A$10,1)+1),INDEX(A$2:A$10,MATCH(D81,A$2:A$10,1)):INDEX(A$2:A$10,MATCH(D81,A$2:A$10,1)+1))</f>
        <v>0.80218750000000005</v>
      </c>
    </row>
    <row r="82" spans="4:5" x14ac:dyDescent="0.35">
      <c r="D82">
        <v>81</v>
      </c>
      <c r="E82" s="25">
        <f>FORECAST(D82,INDEX(B$2:B$10,MATCH(D82,A$2:A$10,1)):INDEX(B$2:B$10,MATCH(D82,A$2:A$10,1)+1),INDEX(A$2:A$10,MATCH(D82,A$2:A$10,1)):INDEX(A$2:A$10,MATCH(D82,A$2:A$10,1)+1))</f>
        <v>0.801875</v>
      </c>
    </row>
    <row r="83" spans="4:5" x14ac:dyDescent="0.35">
      <c r="D83">
        <v>82</v>
      </c>
      <c r="E83" s="25">
        <f>FORECAST(D83,INDEX(B$2:B$10,MATCH(D83,A$2:A$10,1)):INDEX(B$2:B$10,MATCH(D83,A$2:A$10,1)+1),INDEX(A$2:A$10,MATCH(D83,A$2:A$10,1)):INDEX(A$2:A$10,MATCH(D83,A$2:A$10,1)+1))</f>
        <v>0.80156250000000007</v>
      </c>
    </row>
    <row r="84" spans="4:5" x14ac:dyDescent="0.35">
      <c r="D84">
        <v>83</v>
      </c>
      <c r="E84" s="25">
        <f>FORECAST(D84,INDEX(B$2:B$10,MATCH(D84,A$2:A$10,1)):INDEX(B$2:B$10,MATCH(D84,A$2:A$10,1)+1),INDEX(A$2:A$10,MATCH(D84,A$2:A$10,1)):INDEX(A$2:A$10,MATCH(D84,A$2:A$10,1)+1))</f>
        <v>0.80125000000000002</v>
      </c>
    </row>
    <row r="85" spans="4:5" x14ac:dyDescent="0.35">
      <c r="D85">
        <v>84</v>
      </c>
      <c r="E85" s="25">
        <f>FORECAST(D85,INDEX(B$2:B$10,MATCH(D85,A$2:A$10,1)):INDEX(B$2:B$10,MATCH(D85,A$2:A$10,1)+1),INDEX(A$2:A$10,MATCH(D85,A$2:A$10,1)):INDEX(A$2:A$10,MATCH(D85,A$2:A$10,1)+1))</f>
        <v>0.80093750000000008</v>
      </c>
    </row>
    <row r="86" spans="4:5" x14ac:dyDescent="0.35">
      <c r="D86">
        <v>85</v>
      </c>
      <c r="E86" s="25">
        <f>FORECAST(D86,INDEX(B$2:B$10,MATCH(D86,A$2:A$10,1)):INDEX(B$2:B$10,MATCH(D86,A$2:A$10,1)+1),INDEX(A$2:A$10,MATCH(D86,A$2:A$10,1)):INDEX(A$2:A$10,MATCH(D86,A$2:A$10,1)+1))</f>
        <v>0.80062500000000003</v>
      </c>
    </row>
    <row r="87" spans="4:5" x14ac:dyDescent="0.35">
      <c r="D87">
        <v>86</v>
      </c>
      <c r="E87" s="25">
        <f>FORECAST(D87,INDEX(B$2:B$10,MATCH(D87,A$2:A$10,1)):INDEX(B$2:B$10,MATCH(D87,A$2:A$10,1)+1),INDEX(A$2:A$10,MATCH(D87,A$2:A$10,1)):INDEX(A$2:A$10,MATCH(D87,A$2:A$10,1)+1))</f>
        <v>0.80031250000000009</v>
      </c>
    </row>
    <row r="88" spans="4:5" x14ac:dyDescent="0.35">
      <c r="D88">
        <v>87</v>
      </c>
      <c r="E88" s="25">
        <f>FORECAST(D88,INDEX(B$2:B$10,MATCH(D88,A$2:A$10,1)):INDEX(B$2:B$10,MATCH(D88,A$2:A$10,1)+1),INDEX(A$2:A$10,MATCH(D88,A$2:A$10,1)):INDEX(A$2:A$10,MATCH(D88,A$2:A$10,1)+1))</f>
        <v>0.8</v>
      </c>
    </row>
    <row r="89" spans="4:5" x14ac:dyDescent="0.35">
      <c r="D89">
        <v>88</v>
      </c>
      <c r="E89" s="25">
        <f>FORECAST(D89,INDEX(B$2:B$10,MATCH(D89,A$2:A$10,1)):INDEX(B$2:B$10,MATCH(D89,A$2:A$10,1)+1),INDEX(A$2:A$10,MATCH(D89,A$2:A$10,1)):INDEX(A$2:A$10,MATCH(D89,A$2:A$10,1)+1))</f>
        <v>0.79968750000000011</v>
      </c>
    </row>
    <row r="90" spans="4:5" x14ac:dyDescent="0.35">
      <c r="D90">
        <v>89</v>
      </c>
      <c r="E90" s="25">
        <f>FORECAST(D90,INDEX(B$2:B$10,MATCH(D90,A$2:A$10,1)):INDEX(B$2:B$10,MATCH(D90,A$2:A$10,1)+1),INDEX(A$2:A$10,MATCH(D90,A$2:A$10,1)):INDEX(A$2:A$10,MATCH(D90,A$2:A$10,1)+1))</f>
        <v>0.79937500000000006</v>
      </c>
    </row>
    <row r="91" spans="4:5" x14ac:dyDescent="0.35">
      <c r="D91">
        <v>90</v>
      </c>
      <c r="E91" s="25">
        <f>FORECAST(D91,INDEX(B$2:B$10,MATCH(D91,A$2:A$10,1)):INDEX(B$2:B$10,MATCH(D91,A$2:A$10,1)+1),INDEX(A$2:A$10,MATCH(D91,A$2:A$10,1)):INDEX(A$2:A$10,MATCH(D91,A$2:A$10,1)+1))</f>
        <v>0.79906250000000001</v>
      </c>
    </row>
    <row r="92" spans="4:5" x14ac:dyDescent="0.35">
      <c r="D92">
        <v>91</v>
      </c>
      <c r="E92" s="25">
        <f>FORECAST(D92,INDEX(B$2:B$10,MATCH(D92,A$2:A$10,1)):INDEX(B$2:B$10,MATCH(D92,A$2:A$10,1)+1),INDEX(A$2:A$10,MATCH(D92,A$2:A$10,1)):INDEX(A$2:A$10,MATCH(D92,A$2:A$10,1)+1))</f>
        <v>0.79875000000000007</v>
      </c>
    </row>
    <row r="93" spans="4:5" x14ac:dyDescent="0.35">
      <c r="D93">
        <v>92</v>
      </c>
      <c r="E93" s="25">
        <f>FORECAST(D93,INDEX(B$2:B$10,MATCH(D93,A$2:A$10,1)):INDEX(B$2:B$10,MATCH(D93,A$2:A$10,1)+1),INDEX(A$2:A$10,MATCH(D93,A$2:A$10,1)):INDEX(A$2:A$10,MATCH(D93,A$2:A$10,1)+1))</f>
        <v>0.79843750000000002</v>
      </c>
    </row>
    <row r="94" spans="4:5" x14ac:dyDescent="0.35">
      <c r="D94">
        <v>93</v>
      </c>
      <c r="E94" s="25">
        <f>FORECAST(D94,INDEX(B$2:B$10,MATCH(D94,A$2:A$10,1)):INDEX(B$2:B$10,MATCH(D94,A$2:A$10,1)+1),INDEX(A$2:A$10,MATCH(D94,A$2:A$10,1)):INDEX(A$2:A$10,MATCH(D94,A$2:A$10,1)+1))</f>
        <v>0.79812500000000008</v>
      </c>
    </row>
    <row r="95" spans="4:5" x14ac:dyDescent="0.35">
      <c r="D95">
        <v>94</v>
      </c>
      <c r="E95" s="25">
        <f>FORECAST(D95,INDEX(B$2:B$10,MATCH(D95,A$2:A$10,1)):INDEX(B$2:B$10,MATCH(D95,A$2:A$10,1)+1),INDEX(A$2:A$10,MATCH(D95,A$2:A$10,1)):INDEX(A$2:A$10,MATCH(D95,A$2:A$10,1)+1))</f>
        <v>0.79781250000000004</v>
      </c>
    </row>
    <row r="96" spans="4:5" x14ac:dyDescent="0.35">
      <c r="D96">
        <v>95</v>
      </c>
      <c r="E96" s="25">
        <f>FORECAST(D96,INDEX(B$2:B$10,MATCH(D96,A$2:A$10,1)):INDEX(B$2:B$10,MATCH(D96,A$2:A$10,1)+1),INDEX(A$2:A$10,MATCH(D96,A$2:A$10,1)):INDEX(A$2:A$10,MATCH(D96,A$2:A$10,1)+1))</f>
        <v>0.7975000000000001</v>
      </c>
    </row>
    <row r="97" spans="4:5" x14ac:dyDescent="0.35">
      <c r="D97">
        <v>96</v>
      </c>
      <c r="E97" s="25">
        <f>FORECAST(D97,INDEX(B$2:B$10,MATCH(D97,A$2:A$10,1)):INDEX(B$2:B$10,MATCH(D97,A$2:A$10,1)+1),INDEX(A$2:A$10,MATCH(D97,A$2:A$10,1)):INDEX(A$2:A$10,MATCH(D97,A$2:A$10,1)+1))</f>
        <v>0.79718750000000005</v>
      </c>
    </row>
    <row r="98" spans="4:5" x14ac:dyDescent="0.35">
      <c r="D98">
        <v>97</v>
      </c>
      <c r="E98" s="25">
        <f>FORECAST(D98,INDEX(B$2:B$10,MATCH(D98,A$2:A$10,1)):INDEX(B$2:B$10,MATCH(D98,A$2:A$10,1)+1),INDEX(A$2:A$10,MATCH(D98,A$2:A$10,1)):INDEX(A$2:A$10,MATCH(D98,A$2:A$10,1)+1))</f>
        <v>0.796875</v>
      </c>
    </row>
    <row r="99" spans="4:5" x14ac:dyDescent="0.35">
      <c r="D99">
        <v>98</v>
      </c>
      <c r="E99" s="25">
        <f>FORECAST(D99,INDEX(B$2:B$10,MATCH(D99,A$2:A$10,1)):INDEX(B$2:B$10,MATCH(D99,A$2:A$10,1)+1),INDEX(A$2:A$10,MATCH(D99,A$2:A$10,1)):INDEX(A$2:A$10,MATCH(D99,A$2:A$10,1)+1))</f>
        <v>0.79656250000000006</v>
      </c>
    </row>
    <row r="100" spans="4:5" x14ac:dyDescent="0.35">
      <c r="D100">
        <v>99</v>
      </c>
      <c r="E100" s="25">
        <f>FORECAST(D100,INDEX(B$2:B$10,MATCH(D100,A$2:A$10,1)):INDEX(B$2:B$10,MATCH(D100,A$2:A$10,1)+1),INDEX(A$2:A$10,MATCH(D100,A$2:A$10,1)):INDEX(A$2:A$10,MATCH(D100,A$2:A$10,1)+1))</f>
        <v>0.79625000000000001</v>
      </c>
    </row>
    <row r="101" spans="4:5" x14ac:dyDescent="0.35">
      <c r="D101">
        <v>100</v>
      </c>
      <c r="E101" s="25">
        <f>FORECAST(D101,INDEX(B$2:B$10,MATCH(D101,A$2:A$10,1)):INDEX(B$2:B$10,MATCH(D101,A$2:A$10,1)+1),INDEX(A$2:A$10,MATCH(D101,A$2:A$10,1)):INDEX(A$2:A$10,MATCH(D101,A$2:A$10,1)+1))</f>
        <v>0.79593750000000008</v>
      </c>
    </row>
    <row r="102" spans="4:5" x14ac:dyDescent="0.35">
      <c r="D102">
        <v>101</v>
      </c>
      <c r="E102" s="25">
        <f>FORECAST(D102,INDEX(B$2:B$10,MATCH(D102,A$2:A$10,1)):INDEX(B$2:B$10,MATCH(D102,A$2:A$10,1)+1),INDEX(A$2:A$10,MATCH(D102,A$2:A$10,1)):INDEX(A$2:A$10,MATCH(D102,A$2:A$10,1)+1))</f>
        <v>0.79562500000000003</v>
      </c>
    </row>
    <row r="103" spans="4:5" x14ac:dyDescent="0.35">
      <c r="D103">
        <v>102</v>
      </c>
      <c r="E103" s="25">
        <f>FORECAST(D103,INDEX(B$2:B$10,MATCH(D103,A$2:A$10,1)):INDEX(B$2:B$10,MATCH(D103,A$2:A$10,1)+1),INDEX(A$2:A$10,MATCH(D103,A$2:A$10,1)):INDEX(A$2:A$10,MATCH(D103,A$2:A$10,1)+1))</f>
        <v>0.79531250000000009</v>
      </c>
    </row>
    <row r="104" spans="4:5" x14ac:dyDescent="0.35">
      <c r="D104">
        <v>103</v>
      </c>
      <c r="E104" s="25">
        <f>FORECAST(D104,INDEX(B$2:B$10,MATCH(D104,A$2:A$10,1)):INDEX(B$2:B$10,MATCH(D104,A$2:A$10,1)+1),INDEX(A$2:A$10,MATCH(D104,A$2:A$10,1)):INDEX(A$2:A$10,MATCH(D104,A$2:A$10,1)+1))</f>
        <v>0.79500000000000004</v>
      </c>
    </row>
    <row r="105" spans="4:5" x14ac:dyDescent="0.35">
      <c r="D105">
        <v>104</v>
      </c>
      <c r="E105" s="25">
        <f>FORECAST(D105,INDEX(B$2:B$10,MATCH(D105,A$2:A$10,1)):INDEX(B$2:B$10,MATCH(D105,A$2:A$10,1)+1),INDEX(A$2:A$10,MATCH(D105,A$2:A$10,1)):INDEX(A$2:A$10,MATCH(D105,A$2:A$10,1)+1))</f>
        <v>0.78682758620689663</v>
      </c>
    </row>
    <row r="106" spans="4:5" x14ac:dyDescent="0.35">
      <c r="D106">
        <v>105</v>
      </c>
      <c r="E106" s="25">
        <f>FORECAST(D106,INDEX(B$2:B$10,MATCH(D106,A$2:A$10,1)):INDEX(B$2:B$10,MATCH(D106,A$2:A$10,1)+1),INDEX(A$2:A$10,MATCH(D106,A$2:A$10,1)):INDEX(A$2:A$10,MATCH(D106,A$2:A$10,1)+1))</f>
        <v>0.77865517241379323</v>
      </c>
    </row>
    <row r="107" spans="4:5" x14ac:dyDescent="0.35">
      <c r="D107">
        <v>106</v>
      </c>
      <c r="E107" s="25">
        <f>FORECAST(D107,INDEX(B$2:B$10,MATCH(D107,A$2:A$10,1)):INDEX(B$2:B$10,MATCH(D107,A$2:A$10,1)+1),INDEX(A$2:A$10,MATCH(D107,A$2:A$10,1)):INDEX(A$2:A$10,MATCH(D107,A$2:A$10,1)+1))</f>
        <v>0.77048275862068971</v>
      </c>
    </row>
    <row r="108" spans="4:5" x14ac:dyDescent="0.35">
      <c r="D108">
        <v>107</v>
      </c>
      <c r="E108" s="25">
        <f>FORECAST(D108,INDEX(B$2:B$10,MATCH(D108,A$2:A$10,1)):INDEX(B$2:B$10,MATCH(D108,A$2:A$10,1)+1),INDEX(A$2:A$10,MATCH(D108,A$2:A$10,1)):INDEX(A$2:A$10,MATCH(D108,A$2:A$10,1)+1))</f>
        <v>0.76231034482758631</v>
      </c>
    </row>
    <row r="109" spans="4:5" x14ac:dyDescent="0.35">
      <c r="D109">
        <v>108</v>
      </c>
      <c r="E109" s="25">
        <f>FORECAST(D109,INDEX(B$2:B$10,MATCH(D109,A$2:A$10,1)):INDEX(B$2:B$10,MATCH(D109,A$2:A$10,1)+1),INDEX(A$2:A$10,MATCH(D109,A$2:A$10,1)):INDEX(A$2:A$10,MATCH(D109,A$2:A$10,1)+1))</f>
        <v>0.7541379310344829</v>
      </c>
    </row>
    <row r="110" spans="4:5" x14ac:dyDescent="0.35">
      <c r="D110">
        <v>109</v>
      </c>
      <c r="E110" s="25">
        <f>FORECAST(D110,INDEX(B$2:B$10,MATCH(D110,A$2:A$10,1)):INDEX(B$2:B$10,MATCH(D110,A$2:A$10,1)+1),INDEX(A$2:A$10,MATCH(D110,A$2:A$10,1)):INDEX(A$2:A$10,MATCH(D110,A$2:A$10,1)+1))</f>
        <v>0.74596551724137938</v>
      </c>
    </row>
    <row r="111" spans="4:5" x14ac:dyDescent="0.35">
      <c r="D111">
        <v>110</v>
      </c>
      <c r="E111" s="25">
        <f>FORECAST(D111,INDEX(B$2:B$10,MATCH(D111,A$2:A$10,1)):INDEX(B$2:B$10,MATCH(D111,A$2:A$10,1)+1),INDEX(A$2:A$10,MATCH(D111,A$2:A$10,1)):INDEX(A$2:A$10,MATCH(D111,A$2:A$10,1)+1))</f>
        <v>0.73779310344827598</v>
      </c>
    </row>
    <row r="112" spans="4:5" x14ac:dyDescent="0.35">
      <c r="D112">
        <v>111</v>
      </c>
      <c r="E112" s="25">
        <f>FORECAST(D112,INDEX(B$2:B$10,MATCH(D112,A$2:A$10,1)):INDEX(B$2:B$10,MATCH(D112,A$2:A$10,1)+1),INDEX(A$2:A$10,MATCH(D112,A$2:A$10,1)):INDEX(A$2:A$10,MATCH(D112,A$2:A$10,1)+1))</f>
        <v>0.72962068965517246</v>
      </c>
    </row>
    <row r="113" spans="4:5" x14ac:dyDescent="0.35">
      <c r="D113">
        <v>112</v>
      </c>
      <c r="E113" s="25">
        <f>FORECAST(D113,INDEX(B$2:B$10,MATCH(D113,A$2:A$10,1)):INDEX(B$2:B$10,MATCH(D113,A$2:A$10,1)+1),INDEX(A$2:A$10,MATCH(D113,A$2:A$10,1)):INDEX(A$2:A$10,MATCH(D113,A$2:A$10,1)+1))</f>
        <v>0.72144827586206906</v>
      </c>
    </row>
    <row r="114" spans="4:5" x14ac:dyDescent="0.35">
      <c r="D114">
        <v>113</v>
      </c>
      <c r="E114" s="25">
        <f>FORECAST(D114,INDEX(B$2:B$10,MATCH(D114,A$2:A$10,1)):INDEX(B$2:B$10,MATCH(D114,A$2:A$10,1)+1),INDEX(A$2:A$10,MATCH(D114,A$2:A$10,1)):INDEX(A$2:A$10,MATCH(D114,A$2:A$10,1)+1))</f>
        <v>0.71327586206896565</v>
      </c>
    </row>
    <row r="115" spans="4:5" x14ac:dyDescent="0.35">
      <c r="D115">
        <v>114</v>
      </c>
      <c r="E115" s="25">
        <f>FORECAST(D115,INDEX(B$2:B$10,MATCH(D115,A$2:A$10,1)):INDEX(B$2:B$10,MATCH(D115,A$2:A$10,1)+1),INDEX(A$2:A$10,MATCH(D115,A$2:A$10,1)):INDEX(A$2:A$10,MATCH(D115,A$2:A$10,1)+1))</f>
        <v>0.70510344827586213</v>
      </c>
    </row>
    <row r="116" spans="4:5" x14ac:dyDescent="0.35">
      <c r="D116">
        <v>115</v>
      </c>
      <c r="E116" s="25">
        <f>FORECAST(D116,INDEX(B$2:B$10,MATCH(D116,A$2:A$10,1)):INDEX(B$2:B$10,MATCH(D116,A$2:A$10,1)+1),INDEX(A$2:A$10,MATCH(D116,A$2:A$10,1)):INDEX(A$2:A$10,MATCH(D116,A$2:A$10,1)+1))</f>
        <v>0.69693103448275873</v>
      </c>
    </row>
    <row r="117" spans="4:5" x14ac:dyDescent="0.35">
      <c r="D117">
        <v>116</v>
      </c>
      <c r="E117" s="25">
        <f>FORECAST(D117,INDEX(B$2:B$10,MATCH(D117,A$2:A$10,1)):INDEX(B$2:B$10,MATCH(D117,A$2:A$10,1)+1),INDEX(A$2:A$10,MATCH(D117,A$2:A$10,1)):INDEX(A$2:A$10,MATCH(D117,A$2:A$10,1)+1))</f>
        <v>0.68875862068965521</v>
      </c>
    </row>
    <row r="118" spans="4:5" x14ac:dyDescent="0.35">
      <c r="D118">
        <v>117</v>
      </c>
      <c r="E118" s="25">
        <f>FORECAST(D118,INDEX(B$2:B$10,MATCH(D118,A$2:A$10,1)):INDEX(B$2:B$10,MATCH(D118,A$2:A$10,1)+1),INDEX(A$2:A$10,MATCH(D118,A$2:A$10,1)):INDEX(A$2:A$10,MATCH(D118,A$2:A$10,1)+1))</f>
        <v>0.6805862068965518</v>
      </c>
    </row>
    <row r="119" spans="4:5" x14ac:dyDescent="0.35">
      <c r="D119">
        <v>118</v>
      </c>
      <c r="E119" s="25">
        <f>FORECAST(D119,INDEX(B$2:B$10,MATCH(D119,A$2:A$10,1)):INDEX(B$2:B$10,MATCH(D119,A$2:A$10,1)+1),INDEX(A$2:A$10,MATCH(D119,A$2:A$10,1)):INDEX(A$2:A$10,MATCH(D119,A$2:A$10,1)+1))</f>
        <v>0.6724137931034484</v>
      </c>
    </row>
    <row r="120" spans="4:5" x14ac:dyDescent="0.35">
      <c r="D120">
        <v>119</v>
      </c>
      <c r="E120" s="25">
        <f>FORECAST(D120,INDEX(B$2:B$10,MATCH(D120,A$2:A$10,1)):INDEX(B$2:B$10,MATCH(D120,A$2:A$10,1)+1),INDEX(A$2:A$10,MATCH(D120,A$2:A$10,1)):INDEX(A$2:A$10,MATCH(D120,A$2:A$10,1)+1))</f>
        <v>0.66424137931034488</v>
      </c>
    </row>
    <row r="121" spans="4:5" x14ac:dyDescent="0.35">
      <c r="D121">
        <v>120</v>
      </c>
      <c r="E121" s="25">
        <f>FORECAST(D121,INDEX(B$2:B$10,MATCH(D121,A$2:A$10,1)):INDEX(B$2:B$10,MATCH(D121,A$2:A$10,1)+1),INDEX(A$2:A$10,MATCH(D121,A$2:A$10,1)):INDEX(A$2:A$10,MATCH(D121,A$2:A$10,1)+1))</f>
        <v>0.65606896551724148</v>
      </c>
    </row>
    <row r="122" spans="4:5" x14ac:dyDescent="0.35">
      <c r="D122">
        <v>121</v>
      </c>
      <c r="E122" s="25">
        <f>FORECAST(D122,INDEX(B$2:B$10,MATCH(D122,A$2:A$10,1)):INDEX(B$2:B$10,MATCH(D122,A$2:A$10,1)+1),INDEX(A$2:A$10,MATCH(D122,A$2:A$10,1)):INDEX(A$2:A$10,MATCH(D122,A$2:A$10,1)+1))</f>
        <v>0.64789655172413807</v>
      </c>
    </row>
    <row r="123" spans="4:5" x14ac:dyDescent="0.35">
      <c r="D123">
        <v>122</v>
      </c>
      <c r="E123" s="25">
        <f>FORECAST(D123,INDEX(B$2:B$10,MATCH(D123,A$2:A$10,1)):INDEX(B$2:B$10,MATCH(D123,A$2:A$10,1)+1),INDEX(A$2:A$10,MATCH(D123,A$2:A$10,1)):INDEX(A$2:A$10,MATCH(D123,A$2:A$10,1)+1))</f>
        <v>0.63972413793103455</v>
      </c>
    </row>
    <row r="124" spans="4:5" x14ac:dyDescent="0.35">
      <c r="D124">
        <v>123</v>
      </c>
      <c r="E124" s="25">
        <f>FORECAST(D124,INDEX(B$2:B$10,MATCH(D124,A$2:A$10,1)):INDEX(B$2:B$10,MATCH(D124,A$2:A$10,1)+1),INDEX(A$2:A$10,MATCH(D124,A$2:A$10,1)):INDEX(A$2:A$10,MATCH(D124,A$2:A$10,1)+1))</f>
        <v>0.63155172413793115</v>
      </c>
    </row>
    <row r="125" spans="4:5" x14ac:dyDescent="0.35">
      <c r="D125">
        <v>124</v>
      </c>
      <c r="E125" s="25">
        <f>FORECAST(D125,INDEX(B$2:B$10,MATCH(D125,A$2:A$10,1)):INDEX(B$2:B$10,MATCH(D125,A$2:A$10,1)+1),INDEX(A$2:A$10,MATCH(D125,A$2:A$10,1)):INDEX(A$2:A$10,MATCH(D125,A$2:A$10,1)+1))</f>
        <v>0.62337931034482774</v>
      </c>
    </row>
    <row r="126" spans="4:5" x14ac:dyDescent="0.35">
      <c r="D126">
        <v>125</v>
      </c>
      <c r="E126" s="25">
        <f>FORECAST(D126,INDEX(B$2:B$10,MATCH(D126,A$2:A$10,1)):INDEX(B$2:B$10,MATCH(D126,A$2:A$10,1)+1),INDEX(A$2:A$10,MATCH(D126,A$2:A$10,1)):INDEX(A$2:A$10,MATCH(D126,A$2:A$10,1)+1))</f>
        <v>0.61520689655172434</v>
      </c>
    </row>
    <row r="127" spans="4:5" x14ac:dyDescent="0.35">
      <c r="D127">
        <v>126</v>
      </c>
      <c r="E127" s="25">
        <f>FORECAST(D127,INDEX(B$2:B$10,MATCH(D127,A$2:A$10,1)):INDEX(B$2:B$10,MATCH(D127,A$2:A$10,1)+1),INDEX(A$2:A$10,MATCH(D127,A$2:A$10,1)):INDEX(A$2:A$10,MATCH(D127,A$2:A$10,1)+1))</f>
        <v>0.60703448275862071</v>
      </c>
    </row>
    <row r="128" spans="4:5" x14ac:dyDescent="0.35">
      <c r="D128">
        <v>127</v>
      </c>
      <c r="E128" s="25">
        <f>FORECAST(D128,INDEX(B$2:B$10,MATCH(D128,A$2:A$10,1)):INDEX(B$2:B$10,MATCH(D128,A$2:A$10,1)+1),INDEX(A$2:A$10,MATCH(D128,A$2:A$10,1)):INDEX(A$2:A$10,MATCH(D128,A$2:A$10,1)+1))</f>
        <v>0.5988620689655173</v>
      </c>
    </row>
    <row r="129" spans="4:5" x14ac:dyDescent="0.35">
      <c r="D129">
        <v>128</v>
      </c>
      <c r="E129" s="25">
        <f>FORECAST(D129,INDEX(B$2:B$10,MATCH(D129,A$2:A$10,1)):INDEX(B$2:B$10,MATCH(D129,A$2:A$10,1)+1),INDEX(A$2:A$10,MATCH(D129,A$2:A$10,1)):INDEX(A$2:A$10,MATCH(D129,A$2:A$10,1)+1))</f>
        <v>0.5906896551724139</v>
      </c>
    </row>
    <row r="130" spans="4:5" x14ac:dyDescent="0.35">
      <c r="D130">
        <v>129</v>
      </c>
      <c r="E130" s="25">
        <f>FORECAST(D130,INDEX(B$2:B$10,MATCH(D130,A$2:A$10,1)):INDEX(B$2:B$10,MATCH(D130,A$2:A$10,1)+1),INDEX(A$2:A$10,MATCH(D130,A$2:A$10,1)):INDEX(A$2:A$10,MATCH(D130,A$2:A$10,1)+1))</f>
        <v>0.58251724137931049</v>
      </c>
    </row>
    <row r="131" spans="4:5" x14ac:dyDescent="0.35">
      <c r="D131">
        <v>130</v>
      </c>
      <c r="E131" s="25">
        <f>FORECAST(D131,INDEX(B$2:B$10,MATCH(D131,A$2:A$10,1)):INDEX(B$2:B$10,MATCH(D131,A$2:A$10,1)+1),INDEX(A$2:A$10,MATCH(D131,A$2:A$10,1)):INDEX(A$2:A$10,MATCH(D131,A$2:A$10,1)+1))</f>
        <v>0.57434482758620709</v>
      </c>
    </row>
    <row r="132" spans="4:5" x14ac:dyDescent="0.35">
      <c r="D132">
        <v>131</v>
      </c>
      <c r="E132" s="25">
        <f>FORECAST(D132,INDEX(B$2:B$10,MATCH(D132,A$2:A$10,1)):INDEX(B$2:B$10,MATCH(D132,A$2:A$10,1)+1),INDEX(A$2:A$10,MATCH(D132,A$2:A$10,1)):INDEX(A$2:A$10,MATCH(D132,A$2:A$10,1)+1))</f>
        <v>0.56617241379310346</v>
      </c>
    </row>
    <row r="133" spans="4:5" x14ac:dyDescent="0.35">
      <c r="D133">
        <v>132</v>
      </c>
      <c r="E133" s="25">
        <f>FORECAST(D133,INDEX(B$2:B$10,MATCH(D133,A$2:A$10,1)):INDEX(B$2:B$10,MATCH(D133,A$2:A$10,1)+1),INDEX(A$2:A$10,MATCH(D133,A$2:A$10,1)):INDEX(A$2:A$10,MATCH(D133,A$2:A$10,1)+1))</f>
        <v>0.55800000000000016</v>
      </c>
    </row>
    <row r="134" spans="4:5" x14ac:dyDescent="0.35">
      <c r="D134">
        <v>133</v>
      </c>
      <c r="E134" s="25">
        <f>FORECAST(D134,INDEX(B$2:B$10,MATCH(D134,A$2:A$10,1)):INDEX(B$2:B$10,MATCH(D134,A$2:A$10,1)+1),INDEX(A$2:A$10,MATCH(D134,A$2:A$10,1)):INDEX(A$2:A$10,MATCH(D134,A$2:A$10,1)+1))</f>
        <v>0.55748000000000009</v>
      </c>
    </row>
    <row r="135" spans="4:5" x14ac:dyDescent="0.35">
      <c r="D135">
        <v>134</v>
      </c>
      <c r="E135" s="25">
        <f>FORECAST(D135,INDEX(B$2:B$10,MATCH(D135,A$2:A$10,1)):INDEX(B$2:B$10,MATCH(D135,A$2:A$10,1)+1),INDEX(A$2:A$10,MATCH(D135,A$2:A$10,1)):INDEX(A$2:A$10,MATCH(D135,A$2:A$10,1)+1))</f>
        <v>0.55696000000000012</v>
      </c>
    </row>
    <row r="136" spans="4:5" x14ac:dyDescent="0.35">
      <c r="D136">
        <v>135</v>
      </c>
      <c r="E136" s="25">
        <f>FORECAST(D136,INDEX(B$2:B$10,MATCH(D136,A$2:A$10,1)):INDEX(B$2:B$10,MATCH(D136,A$2:A$10,1)+1),INDEX(A$2:A$10,MATCH(D136,A$2:A$10,1)):INDEX(A$2:A$10,MATCH(D136,A$2:A$10,1)+1))</f>
        <v>0.55644000000000016</v>
      </c>
    </row>
    <row r="137" spans="4:5" x14ac:dyDescent="0.35">
      <c r="D137">
        <v>136</v>
      </c>
      <c r="E137" s="25">
        <f>FORECAST(D137,INDEX(B$2:B$10,MATCH(D137,A$2:A$10,1)):INDEX(B$2:B$10,MATCH(D137,A$2:A$10,1)+1),INDEX(A$2:A$10,MATCH(D137,A$2:A$10,1)):INDEX(A$2:A$10,MATCH(D137,A$2:A$10,1)+1))</f>
        <v>0.55592000000000019</v>
      </c>
    </row>
    <row r="138" spans="4:5" x14ac:dyDescent="0.35">
      <c r="D138">
        <v>137</v>
      </c>
      <c r="E138" s="25">
        <f>FORECAST(D138,INDEX(B$2:B$10,MATCH(D138,A$2:A$10,1)):INDEX(B$2:B$10,MATCH(D138,A$2:A$10,1)+1),INDEX(A$2:A$10,MATCH(D138,A$2:A$10,1)):INDEX(A$2:A$10,MATCH(D138,A$2:A$10,1)+1))</f>
        <v>0.55540000000000012</v>
      </c>
    </row>
    <row r="139" spans="4:5" x14ac:dyDescent="0.35">
      <c r="D139">
        <v>138</v>
      </c>
      <c r="E139" s="25">
        <f>FORECAST(D139,INDEX(B$2:B$10,MATCH(D139,A$2:A$10,1)):INDEX(B$2:B$10,MATCH(D139,A$2:A$10,1)+1),INDEX(A$2:A$10,MATCH(D139,A$2:A$10,1)):INDEX(A$2:A$10,MATCH(D139,A$2:A$10,1)+1))</f>
        <v>0.55488000000000015</v>
      </c>
    </row>
    <row r="140" spans="4:5" x14ac:dyDescent="0.35">
      <c r="D140">
        <v>139</v>
      </c>
      <c r="E140" s="25">
        <f>FORECAST(D140,INDEX(B$2:B$10,MATCH(D140,A$2:A$10,1)):INDEX(B$2:B$10,MATCH(D140,A$2:A$10,1)+1),INDEX(A$2:A$10,MATCH(D140,A$2:A$10,1)):INDEX(A$2:A$10,MATCH(D140,A$2:A$10,1)+1))</f>
        <v>0.55436000000000019</v>
      </c>
    </row>
    <row r="141" spans="4:5" x14ac:dyDescent="0.35">
      <c r="D141">
        <v>140</v>
      </c>
      <c r="E141" s="25">
        <f>FORECAST(D141,INDEX(B$2:B$10,MATCH(D141,A$2:A$10,1)):INDEX(B$2:B$10,MATCH(D141,A$2:A$10,1)+1),INDEX(A$2:A$10,MATCH(D141,A$2:A$10,1)):INDEX(A$2:A$10,MATCH(D141,A$2:A$10,1)+1))</f>
        <v>0.55384000000000011</v>
      </c>
    </row>
    <row r="142" spans="4:5" x14ac:dyDescent="0.35">
      <c r="D142">
        <v>141</v>
      </c>
      <c r="E142" s="25">
        <f>FORECAST(D142,INDEX(B$2:B$10,MATCH(D142,A$2:A$10,1)):INDEX(B$2:B$10,MATCH(D142,A$2:A$10,1)+1),INDEX(A$2:A$10,MATCH(D142,A$2:A$10,1)):INDEX(A$2:A$10,MATCH(D142,A$2:A$10,1)+1))</f>
        <v>0.55332000000000015</v>
      </c>
    </row>
    <row r="143" spans="4:5" x14ac:dyDescent="0.35">
      <c r="D143">
        <v>142</v>
      </c>
      <c r="E143" s="25">
        <f>FORECAST(D143,INDEX(B$2:B$10,MATCH(D143,A$2:A$10,1)):INDEX(B$2:B$10,MATCH(D143,A$2:A$10,1)+1),INDEX(A$2:A$10,MATCH(D143,A$2:A$10,1)):INDEX(A$2:A$10,MATCH(D143,A$2:A$10,1)+1))</f>
        <v>0.55280000000000018</v>
      </c>
    </row>
    <row r="144" spans="4:5" x14ac:dyDescent="0.35">
      <c r="D144">
        <v>143</v>
      </c>
      <c r="E144" s="25">
        <f>FORECAST(D144,INDEX(B$2:B$10,MATCH(D144,A$2:A$10,1)):INDEX(B$2:B$10,MATCH(D144,A$2:A$10,1)+1),INDEX(A$2:A$10,MATCH(D144,A$2:A$10,1)):INDEX(A$2:A$10,MATCH(D144,A$2:A$10,1)+1))</f>
        <v>0.5522800000000001</v>
      </c>
    </row>
    <row r="145" spans="4:5" x14ac:dyDescent="0.35">
      <c r="D145">
        <v>144</v>
      </c>
      <c r="E145" s="25">
        <f>FORECAST(D145,INDEX(B$2:B$10,MATCH(D145,A$2:A$10,1)):INDEX(B$2:B$10,MATCH(D145,A$2:A$10,1)+1),INDEX(A$2:A$10,MATCH(D145,A$2:A$10,1)):INDEX(A$2:A$10,MATCH(D145,A$2:A$10,1)+1))</f>
        <v>0.55176000000000014</v>
      </c>
    </row>
    <row r="146" spans="4:5" x14ac:dyDescent="0.35">
      <c r="D146">
        <v>145</v>
      </c>
      <c r="E146" s="25">
        <f>FORECAST(D146,INDEX(B$2:B$10,MATCH(D146,A$2:A$10,1)):INDEX(B$2:B$10,MATCH(D146,A$2:A$10,1)+1),INDEX(A$2:A$10,MATCH(D146,A$2:A$10,1)):INDEX(A$2:A$10,MATCH(D146,A$2:A$10,1)+1))</f>
        <v>0.55124000000000017</v>
      </c>
    </row>
    <row r="147" spans="4:5" x14ac:dyDescent="0.35">
      <c r="D147">
        <v>146</v>
      </c>
      <c r="E147" s="25">
        <f>FORECAST(D147,INDEX(B$2:B$10,MATCH(D147,A$2:A$10,1)):INDEX(B$2:B$10,MATCH(D147,A$2:A$10,1)+1),INDEX(A$2:A$10,MATCH(D147,A$2:A$10,1)):INDEX(A$2:A$10,MATCH(D147,A$2:A$10,1)+1))</f>
        <v>0.5507200000000001</v>
      </c>
    </row>
    <row r="148" spans="4:5" x14ac:dyDescent="0.35">
      <c r="D148">
        <v>147</v>
      </c>
      <c r="E148" s="25">
        <f>FORECAST(D148,INDEX(B$2:B$10,MATCH(D148,A$2:A$10,1)):INDEX(B$2:B$10,MATCH(D148,A$2:A$10,1)+1),INDEX(A$2:A$10,MATCH(D148,A$2:A$10,1)):INDEX(A$2:A$10,MATCH(D148,A$2:A$10,1)+1))</f>
        <v>0.55020000000000013</v>
      </c>
    </row>
    <row r="149" spans="4:5" x14ac:dyDescent="0.35">
      <c r="D149">
        <v>148</v>
      </c>
      <c r="E149" s="25">
        <f>FORECAST(D149,INDEX(B$2:B$10,MATCH(D149,A$2:A$10,1)):INDEX(B$2:B$10,MATCH(D149,A$2:A$10,1)+1),INDEX(A$2:A$10,MATCH(D149,A$2:A$10,1)):INDEX(A$2:A$10,MATCH(D149,A$2:A$10,1)+1))</f>
        <v>0.54968000000000017</v>
      </c>
    </row>
    <row r="150" spans="4:5" x14ac:dyDescent="0.35">
      <c r="D150">
        <v>149</v>
      </c>
      <c r="E150" s="25">
        <f>FORECAST(D150,INDEX(B$2:B$10,MATCH(D150,A$2:A$10,1)):INDEX(B$2:B$10,MATCH(D150,A$2:A$10,1)+1),INDEX(A$2:A$10,MATCH(D150,A$2:A$10,1)):INDEX(A$2:A$10,MATCH(D150,A$2:A$10,1)+1))</f>
        <v>0.54916000000000009</v>
      </c>
    </row>
    <row r="151" spans="4:5" x14ac:dyDescent="0.35">
      <c r="D151">
        <v>150</v>
      </c>
      <c r="E151" s="25">
        <f>FORECAST(D151,INDEX(B$2:B$10,MATCH(D151,A$2:A$10,1)):INDEX(B$2:B$10,MATCH(D151,A$2:A$10,1)+1),INDEX(A$2:A$10,MATCH(D151,A$2:A$10,1)):INDEX(A$2:A$10,MATCH(D151,A$2:A$10,1)+1))</f>
        <v>0.54864000000000013</v>
      </c>
    </row>
    <row r="152" spans="4:5" x14ac:dyDescent="0.35">
      <c r="D152">
        <v>151</v>
      </c>
      <c r="E152" s="25">
        <f>FORECAST(D152,INDEX(B$2:B$10,MATCH(D152,A$2:A$10,1)):INDEX(B$2:B$10,MATCH(D152,A$2:A$10,1)+1),INDEX(A$2:A$10,MATCH(D152,A$2:A$10,1)):INDEX(A$2:A$10,MATCH(D152,A$2:A$10,1)+1))</f>
        <v>0.54812000000000016</v>
      </c>
    </row>
    <row r="153" spans="4:5" x14ac:dyDescent="0.35">
      <c r="D153">
        <v>152</v>
      </c>
      <c r="E153" s="25">
        <f>FORECAST(D153,INDEX(B$2:B$10,MATCH(D153,A$2:A$10,1)):INDEX(B$2:B$10,MATCH(D153,A$2:A$10,1)+1),INDEX(A$2:A$10,MATCH(D153,A$2:A$10,1)):INDEX(A$2:A$10,MATCH(D153,A$2:A$10,1)+1))</f>
        <v>0.54760000000000009</v>
      </c>
    </row>
    <row r="154" spans="4:5" x14ac:dyDescent="0.35">
      <c r="D154">
        <v>153</v>
      </c>
      <c r="E154" s="25">
        <f>FORECAST(D154,INDEX(B$2:B$10,MATCH(D154,A$2:A$10,1)):INDEX(B$2:B$10,MATCH(D154,A$2:A$10,1)+1),INDEX(A$2:A$10,MATCH(D154,A$2:A$10,1)):INDEX(A$2:A$10,MATCH(D154,A$2:A$10,1)+1))</f>
        <v>0.54708000000000012</v>
      </c>
    </row>
    <row r="155" spans="4:5" x14ac:dyDescent="0.35">
      <c r="D155">
        <v>154</v>
      </c>
      <c r="E155" s="25">
        <f>FORECAST(D155,INDEX(B$2:B$10,MATCH(D155,A$2:A$10,1)):INDEX(B$2:B$10,MATCH(D155,A$2:A$10,1)+1),INDEX(A$2:A$10,MATCH(D155,A$2:A$10,1)):INDEX(A$2:A$10,MATCH(D155,A$2:A$10,1)+1))</f>
        <v>0.54656000000000016</v>
      </c>
    </row>
    <row r="156" spans="4:5" x14ac:dyDescent="0.35">
      <c r="D156">
        <v>155</v>
      </c>
      <c r="E156" s="25">
        <f>FORECAST(D156,INDEX(B$2:B$10,MATCH(D156,A$2:A$10,1)):INDEX(B$2:B$10,MATCH(D156,A$2:A$10,1)+1),INDEX(A$2:A$10,MATCH(D156,A$2:A$10,1)):INDEX(A$2:A$10,MATCH(D156,A$2:A$10,1)+1))</f>
        <v>0.54604000000000008</v>
      </c>
    </row>
    <row r="157" spans="4:5" x14ac:dyDescent="0.35">
      <c r="D157">
        <v>156</v>
      </c>
      <c r="E157" s="25">
        <f>FORECAST(D157,INDEX(B$2:B$10,MATCH(D157,A$2:A$10,1)):INDEX(B$2:B$10,MATCH(D157,A$2:A$10,1)+1),INDEX(A$2:A$10,MATCH(D157,A$2:A$10,1)):INDEX(A$2:A$10,MATCH(D157,A$2:A$10,1)+1))</f>
        <v>0.54552000000000012</v>
      </c>
    </row>
    <row r="158" spans="4:5" x14ac:dyDescent="0.35">
      <c r="D158">
        <v>157</v>
      </c>
      <c r="E158" s="25">
        <f>FORECAST(D158,INDEX(B$2:B$10,MATCH(D158,A$2:A$10,1)):INDEX(B$2:B$10,MATCH(D158,A$2:A$10,1)+1),INDEX(A$2:A$10,MATCH(D158,A$2:A$10,1)):INDEX(A$2:A$10,MATCH(D158,A$2:A$10,1)+1))</f>
        <v>0.54500000000000004</v>
      </c>
    </row>
    <row r="159" spans="4:5" x14ac:dyDescent="0.35">
      <c r="D159">
        <v>158</v>
      </c>
      <c r="E159" s="25">
        <f>FORECAST(D159,INDEX(B$2:B$10,MATCH(D159,A$2:A$10,1)):INDEX(B$2:B$10,MATCH(D159,A$2:A$10,1)+1),INDEX(A$2:A$10,MATCH(D159,A$2:A$10,1)):INDEX(A$2:A$10,MATCH(D159,A$2:A$10,1)+1))</f>
        <v>0.5472131147540984</v>
      </c>
    </row>
    <row r="160" spans="4:5" x14ac:dyDescent="0.35">
      <c r="D160">
        <v>159</v>
      </c>
      <c r="E160" s="25">
        <f>FORECAST(D160,INDEX(B$2:B$10,MATCH(D160,A$2:A$10,1)):INDEX(B$2:B$10,MATCH(D160,A$2:A$10,1)+1),INDEX(A$2:A$10,MATCH(D160,A$2:A$10,1)):INDEX(A$2:A$10,MATCH(D160,A$2:A$10,1)+1))</f>
        <v>0.54942622950819675</v>
      </c>
    </row>
    <row r="161" spans="4:5" x14ac:dyDescent="0.35">
      <c r="D161">
        <v>160</v>
      </c>
      <c r="E161" s="25">
        <f>FORECAST(D161,INDEX(B$2:B$10,MATCH(D161,A$2:A$10,1)):INDEX(B$2:B$10,MATCH(D161,A$2:A$10,1)+1),INDEX(A$2:A$10,MATCH(D161,A$2:A$10,1)):INDEX(A$2:A$10,MATCH(D161,A$2:A$10,1)+1))</f>
        <v>0.55163934426229511</v>
      </c>
    </row>
    <row r="162" spans="4:5" x14ac:dyDescent="0.35">
      <c r="D162">
        <v>161</v>
      </c>
      <c r="E162" s="25">
        <f>FORECAST(D162,INDEX(B$2:B$10,MATCH(D162,A$2:A$10,1)):INDEX(B$2:B$10,MATCH(D162,A$2:A$10,1)+1),INDEX(A$2:A$10,MATCH(D162,A$2:A$10,1)):INDEX(A$2:A$10,MATCH(D162,A$2:A$10,1)+1))</f>
        <v>0.55385245901639346</v>
      </c>
    </row>
    <row r="163" spans="4:5" x14ac:dyDescent="0.35">
      <c r="D163">
        <v>162</v>
      </c>
      <c r="E163" s="25">
        <f>FORECAST(D163,INDEX(B$2:B$10,MATCH(D163,A$2:A$10,1)):INDEX(B$2:B$10,MATCH(D163,A$2:A$10,1)+1),INDEX(A$2:A$10,MATCH(D163,A$2:A$10,1)):INDEX(A$2:A$10,MATCH(D163,A$2:A$10,1)+1))</f>
        <v>0.55606557377049182</v>
      </c>
    </row>
    <row r="164" spans="4:5" x14ac:dyDescent="0.35">
      <c r="D164">
        <v>163</v>
      </c>
      <c r="E164" s="25">
        <f>FORECAST(D164,INDEX(B$2:B$10,MATCH(D164,A$2:A$10,1)):INDEX(B$2:B$10,MATCH(D164,A$2:A$10,1)+1),INDEX(A$2:A$10,MATCH(D164,A$2:A$10,1)):INDEX(A$2:A$10,MATCH(D164,A$2:A$10,1)+1))</f>
        <v>0.55827868852459028</v>
      </c>
    </row>
    <row r="165" spans="4:5" x14ac:dyDescent="0.35">
      <c r="D165">
        <v>164</v>
      </c>
      <c r="E165" s="25">
        <f>FORECAST(D165,INDEX(B$2:B$10,MATCH(D165,A$2:A$10,1)):INDEX(B$2:B$10,MATCH(D165,A$2:A$10,1)+1),INDEX(A$2:A$10,MATCH(D165,A$2:A$10,1)):INDEX(A$2:A$10,MATCH(D165,A$2:A$10,1)+1))</f>
        <v>0.56049180327868853</v>
      </c>
    </row>
    <row r="166" spans="4:5" x14ac:dyDescent="0.35">
      <c r="D166">
        <v>165</v>
      </c>
      <c r="E166" s="25">
        <f>FORECAST(D166,INDEX(B$2:B$10,MATCH(D166,A$2:A$10,1)):INDEX(B$2:B$10,MATCH(D166,A$2:A$10,1)+1),INDEX(A$2:A$10,MATCH(D166,A$2:A$10,1)):INDEX(A$2:A$10,MATCH(D166,A$2:A$10,1)+1))</f>
        <v>0.56270491803278699</v>
      </c>
    </row>
    <row r="167" spans="4:5" x14ac:dyDescent="0.35">
      <c r="D167">
        <v>166</v>
      </c>
      <c r="E167" s="25">
        <f>FORECAST(D167,INDEX(B$2:B$10,MATCH(D167,A$2:A$10,1)):INDEX(B$2:B$10,MATCH(D167,A$2:A$10,1)+1),INDEX(A$2:A$10,MATCH(D167,A$2:A$10,1)):INDEX(A$2:A$10,MATCH(D167,A$2:A$10,1)+1))</f>
        <v>0.56491803278688524</v>
      </c>
    </row>
    <row r="168" spans="4:5" x14ac:dyDescent="0.35">
      <c r="D168">
        <v>167</v>
      </c>
      <c r="E168" s="25">
        <f>FORECAST(D168,INDEX(B$2:B$10,MATCH(D168,A$2:A$10,1)):INDEX(B$2:B$10,MATCH(D168,A$2:A$10,1)+1),INDEX(A$2:A$10,MATCH(D168,A$2:A$10,1)):INDEX(A$2:A$10,MATCH(D168,A$2:A$10,1)+1))</f>
        <v>0.5671311475409837</v>
      </c>
    </row>
    <row r="169" spans="4:5" x14ac:dyDescent="0.35">
      <c r="D169">
        <v>168</v>
      </c>
      <c r="E169" s="25">
        <f>FORECAST(D169,INDEX(B$2:B$10,MATCH(D169,A$2:A$10,1)):INDEX(B$2:B$10,MATCH(D169,A$2:A$10,1)+1),INDEX(A$2:A$10,MATCH(D169,A$2:A$10,1)):INDEX(A$2:A$10,MATCH(D169,A$2:A$10,1)+1))</f>
        <v>0.56934426229508195</v>
      </c>
    </row>
    <row r="170" spans="4:5" x14ac:dyDescent="0.35">
      <c r="D170">
        <v>169</v>
      </c>
      <c r="E170" s="25">
        <f>FORECAST(D170,INDEX(B$2:B$10,MATCH(D170,A$2:A$10,1)):INDEX(B$2:B$10,MATCH(D170,A$2:A$10,1)+1),INDEX(A$2:A$10,MATCH(D170,A$2:A$10,1)):INDEX(A$2:A$10,MATCH(D170,A$2:A$10,1)+1))</f>
        <v>0.57155737704918042</v>
      </c>
    </row>
    <row r="171" spans="4:5" x14ac:dyDescent="0.35">
      <c r="D171">
        <v>170</v>
      </c>
      <c r="E171" s="25">
        <f>FORECAST(D171,INDEX(B$2:B$10,MATCH(D171,A$2:A$10,1)):INDEX(B$2:B$10,MATCH(D171,A$2:A$10,1)+1),INDEX(A$2:A$10,MATCH(D171,A$2:A$10,1)):INDEX(A$2:A$10,MATCH(D171,A$2:A$10,1)+1))</f>
        <v>0.57377049180327866</v>
      </c>
    </row>
    <row r="172" spans="4:5" x14ac:dyDescent="0.35">
      <c r="D172">
        <v>171</v>
      </c>
      <c r="E172" s="25">
        <f>FORECAST(D172,INDEX(B$2:B$10,MATCH(D172,A$2:A$10,1)):INDEX(B$2:B$10,MATCH(D172,A$2:A$10,1)+1),INDEX(A$2:A$10,MATCH(D172,A$2:A$10,1)):INDEX(A$2:A$10,MATCH(D172,A$2:A$10,1)+1))</f>
        <v>0.57598360655737713</v>
      </c>
    </row>
    <row r="173" spans="4:5" x14ac:dyDescent="0.35">
      <c r="D173">
        <v>172</v>
      </c>
      <c r="E173" s="25">
        <f>FORECAST(D173,INDEX(B$2:B$10,MATCH(D173,A$2:A$10,1)):INDEX(B$2:B$10,MATCH(D173,A$2:A$10,1)+1),INDEX(A$2:A$10,MATCH(D173,A$2:A$10,1)):INDEX(A$2:A$10,MATCH(D173,A$2:A$10,1)+1))</f>
        <v>0.57819672131147537</v>
      </c>
    </row>
    <row r="174" spans="4:5" x14ac:dyDescent="0.35">
      <c r="D174">
        <v>173</v>
      </c>
      <c r="E174" s="25">
        <f>FORECAST(D174,INDEX(B$2:B$10,MATCH(D174,A$2:A$10,1)):INDEX(B$2:B$10,MATCH(D174,A$2:A$10,1)+1),INDEX(A$2:A$10,MATCH(D174,A$2:A$10,1)):INDEX(A$2:A$10,MATCH(D174,A$2:A$10,1)+1))</f>
        <v>0.58040983606557384</v>
      </c>
    </row>
    <row r="175" spans="4:5" x14ac:dyDescent="0.35">
      <c r="D175">
        <v>174</v>
      </c>
      <c r="E175" s="25">
        <f>FORECAST(D175,INDEX(B$2:B$10,MATCH(D175,A$2:A$10,1)):INDEX(B$2:B$10,MATCH(D175,A$2:A$10,1)+1),INDEX(A$2:A$10,MATCH(D175,A$2:A$10,1)):INDEX(A$2:A$10,MATCH(D175,A$2:A$10,1)+1))</f>
        <v>0.58262295081967219</v>
      </c>
    </row>
    <row r="176" spans="4:5" x14ac:dyDescent="0.35">
      <c r="D176">
        <v>175</v>
      </c>
      <c r="E176" s="25">
        <f>FORECAST(D176,INDEX(B$2:B$10,MATCH(D176,A$2:A$10,1)):INDEX(B$2:B$10,MATCH(D176,A$2:A$10,1)+1),INDEX(A$2:A$10,MATCH(D176,A$2:A$10,1)):INDEX(A$2:A$10,MATCH(D176,A$2:A$10,1)+1))</f>
        <v>0.58483606557377055</v>
      </c>
    </row>
    <row r="177" spans="4:5" x14ac:dyDescent="0.35">
      <c r="D177">
        <v>176</v>
      </c>
      <c r="E177" s="25">
        <f>FORECAST(D177,INDEX(B$2:B$10,MATCH(D177,A$2:A$10,1)):INDEX(B$2:B$10,MATCH(D177,A$2:A$10,1)+1),INDEX(A$2:A$10,MATCH(D177,A$2:A$10,1)):INDEX(A$2:A$10,MATCH(D177,A$2:A$10,1)+1))</f>
        <v>0.5870491803278689</v>
      </c>
    </row>
    <row r="178" spans="4:5" x14ac:dyDescent="0.35">
      <c r="D178">
        <v>177</v>
      </c>
      <c r="E178" s="25">
        <f>FORECAST(D178,INDEX(B$2:B$10,MATCH(D178,A$2:A$10,1)):INDEX(B$2:B$10,MATCH(D178,A$2:A$10,1)+1),INDEX(A$2:A$10,MATCH(D178,A$2:A$10,1)):INDEX(A$2:A$10,MATCH(D178,A$2:A$10,1)+1))</f>
        <v>0.58926229508196726</v>
      </c>
    </row>
    <row r="179" spans="4:5" x14ac:dyDescent="0.35">
      <c r="D179">
        <v>178</v>
      </c>
      <c r="E179" s="25">
        <f>FORECAST(D179,INDEX(B$2:B$10,MATCH(D179,A$2:A$10,1)):INDEX(B$2:B$10,MATCH(D179,A$2:A$10,1)+1),INDEX(A$2:A$10,MATCH(D179,A$2:A$10,1)):INDEX(A$2:A$10,MATCH(D179,A$2:A$10,1)+1))</f>
        <v>0.59147540983606561</v>
      </c>
    </row>
    <row r="180" spans="4:5" x14ac:dyDescent="0.35">
      <c r="D180">
        <v>179</v>
      </c>
      <c r="E180" s="25">
        <f>FORECAST(D180,INDEX(B$2:B$10,MATCH(D180,A$2:A$10,1)):INDEX(B$2:B$10,MATCH(D180,A$2:A$10,1)+1),INDEX(A$2:A$10,MATCH(D180,A$2:A$10,1)):INDEX(A$2:A$10,MATCH(D180,A$2:A$10,1)+1))</f>
        <v>0.59368852459016397</v>
      </c>
    </row>
    <row r="181" spans="4:5" x14ac:dyDescent="0.35">
      <c r="D181">
        <v>180</v>
      </c>
      <c r="E181" s="25">
        <f>FORECAST(D181,INDEX(B$2:B$10,MATCH(D181,A$2:A$10,1)):INDEX(B$2:B$10,MATCH(D181,A$2:A$10,1)+1),INDEX(A$2:A$10,MATCH(D181,A$2:A$10,1)):INDEX(A$2:A$10,MATCH(D181,A$2:A$10,1)+1))</f>
        <v>0.59590163934426232</v>
      </c>
    </row>
    <row r="182" spans="4:5" x14ac:dyDescent="0.35">
      <c r="D182">
        <v>181</v>
      </c>
      <c r="E182" s="25">
        <f>FORECAST(D182,INDEX(B$2:B$10,MATCH(D182,A$2:A$10,1)):INDEX(B$2:B$10,MATCH(D182,A$2:A$10,1)+1),INDEX(A$2:A$10,MATCH(D182,A$2:A$10,1)):INDEX(A$2:A$10,MATCH(D182,A$2:A$10,1)+1))</f>
        <v>0.59811475409836068</v>
      </c>
    </row>
    <row r="183" spans="4:5" x14ac:dyDescent="0.35">
      <c r="D183">
        <v>182</v>
      </c>
      <c r="E183" s="25">
        <f>FORECAST(D183,INDEX(B$2:B$10,MATCH(D183,A$2:A$10,1)):INDEX(B$2:B$10,MATCH(D183,A$2:A$10,1)+1),INDEX(A$2:A$10,MATCH(D183,A$2:A$10,1)):INDEX(A$2:A$10,MATCH(D183,A$2:A$10,1)+1))</f>
        <v>0.60032786885245903</v>
      </c>
    </row>
    <row r="184" spans="4:5" x14ac:dyDescent="0.35">
      <c r="D184">
        <v>183</v>
      </c>
      <c r="E184" s="25">
        <f>FORECAST(D184,INDEX(B$2:B$10,MATCH(D184,A$2:A$10,1)):INDEX(B$2:B$10,MATCH(D184,A$2:A$10,1)+1),INDEX(A$2:A$10,MATCH(D184,A$2:A$10,1)):INDEX(A$2:A$10,MATCH(D184,A$2:A$10,1)+1))</f>
        <v>0.60254098360655739</v>
      </c>
    </row>
    <row r="185" spans="4:5" x14ac:dyDescent="0.35">
      <c r="D185">
        <v>184</v>
      </c>
      <c r="E185" s="25">
        <f>FORECAST(D185,INDEX(B$2:B$10,MATCH(D185,A$2:A$10,1)):INDEX(B$2:B$10,MATCH(D185,A$2:A$10,1)+1),INDEX(A$2:A$10,MATCH(D185,A$2:A$10,1)):INDEX(A$2:A$10,MATCH(D185,A$2:A$10,1)+1))</f>
        <v>0.60475409836065586</v>
      </c>
    </row>
    <row r="186" spans="4:5" x14ac:dyDescent="0.35">
      <c r="D186">
        <v>185</v>
      </c>
      <c r="E186" s="25">
        <f>FORECAST(D186,INDEX(B$2:B$10,MATCH(D186,A$2:A$10,1)):INDEX(B$2:B$10,MATCH(D186,A$2:A$10,1)+1),INDEX(A$2:A$10,MATCH(D186,A$2:A$10,1)):INDEX(A$2:A$10,MATCH(D186,A$2:A$10,1)+1))</f>
        <v>0.6069672131147541</v>
      </c>
    </row>
    <row r="187" spans="4:5" x14ac:dyDescent="0.35">
      <c r="D187">
        <v>186</v>
      </c>
      <c r="E187" s="25">
        <f>FORECAST(D187,INDEX(B$2:B$10,MATCH(D187,A$2:A$10,1)):INDEX(B$2:B$10,MATCH(D187,A$2:A$10,1)+1),INDEX(A$2:A$10,MATCH(D187,A$2:A$10,1)):INDEX(A$2:A$10,MATCH(D187,A$2:A$10,1)+1))</f>
        <v>0.60918032786885257</v>
      </c>
    </row>
    <row r="188" spans="4:5" x14ac:dyDescent="0.35">
      <c r="D188">
        <v>187</v>
      </c>
      <c r="E188" s="25">
        <f>FORECAST(D188,INDEX(B$2:B$10,MATCH(D188,A$2:A$10,1)):INDEX(B$2:B$10,MATCH(D188,A$2:A$10,1)+1),INDEX(A$2:A$10,MATCH(D188,A$2:A$10,1)):INDEX(A$2:A$10,MATCH(D188,A$2:A$10,1)+1))</f>
        <v>0.61139344262295081</v>
      </c>
    </row>
    <row r="189" spans="4:5" x14ac:dyDescent="0.35">
      <c r="D189">
        <v>188</v>
      </c>
      <c r="E189" s="25">
        <f>FORECAST(D189,INDEX(B$2:B$10,MATCH(D189,A$2:A$10,1)):INDEX(B$2:B$10,MATCH(D189,A$2:A$10,1)+1),INDEX(A$2:A$10,MATCH(D189,A$2:A$10,1)):INDEX(A$2:A$10,MATCH(D189,A$2:A$10,1)+1))</f>
        <v>0.61360655737704928</v>
      </c>
    </row>
    <row r="190" spans="4:5" x14ac:dyDescent="0.35">
      <c r="D190">
        <v>189</v>
      </c>
      <c r="E190" s="25">
        <f>FORECAST(D190,INDEX(B$2:B$10,MATCH(D190,A$2:A$10,1)):INDEX(B$2:B$10,MATCH(D190,A$2:A$10,1)+1),INDEX(A$2:A$10,MATCH(D190,A$2:A$10,1)):INDEX(A$2:A$10,MATCH(D190,A$2:A$10,1)+1))</f>
        <v>0.61581967213114752</v>
      </c>
    </row>
    <row r="191" spans="4:5" x14ac:dyDescent="0.35">
      <c r="D191">
        <v>190</v>
      </c>
      <c r="E191" s="25">
        <f>FORECAST(D191,INDEX(B$2:B$10,MATCH(D191,A$2:A$10,1)):INDEX(B$2:B$10,MATCH(D191,A$2:A$10,1)+1),INDEX(A$2:A$10,MATCH(D191,A$2:A$10,1)):INDEX(A$2:A$10,MATCH(D191,A$2:A$10,1)+1))</f>
        <v>0.61803278688524599</v>
      </c>
    </row>
    <row r="192" spans="4:5" x14ac:dyDescent="0.35">
      <c r="D192">
        <v>191</v>
      </c>
      <c r="E192" s="25">
        <f>FORECAST(D192,INDEX(B$2:B$10,MATCH(D192,A$2:A$10,1)):INDEX(B$2:B$10,MATCH(D192,A$2:A$10,1)+1),INDEX(A$2:A$10,MATCH(D192,A$2:A$10,1)):INDEX(A$2:A$10,MATCH(D192,A$2:A$10,1)+1))</f>
        <v>0.62024590163934423</v>
      </c>
    </row>
    <row r="193" spans="4:5" x14ac:dyDescent="0.35">
      <c r="D193">
        <v>192</v>
      </c>
      <c r="E193" s="25">
        <f>FORECAST(D193,INDEX(B$2:B$10,MATCH(D193,A$2:A$10,1)):INDEX(B$2:B$10,MATCH(D193,A$2:A$10,1)+1),INDEX(A$2:A$10,MATCH(D193,A$2:A$10,1)):INDEX(A$2:A$10,MATCH(D193,A$2:A$10,1)+1))</f>
        <v>0.6224590163934427</v>
      </c>
    </row>
    <row r="194" spans="4:5" x14ac:dyDescent="0.35">
      <c r="D194">
        <v>193</v>
      </c>
      <c r="E194" s="25">
        <f>FORECAST(D194,INDEX(B$2:B$10,MATCH(D194,A$2:A$10,1)):INDEX(B$2:B$10,MATCH(D194,A$2:A$10,1)+1),INDEX(A$2:A$10,MATCH(D194,A$2:A$10,1)):INDEX(A$2:A$10,MATCH(D194,A$2:A$10,1)+1))</f>
        <v>0.62467213114754105</v>
      </c>
    </row>
    <row r="195" spans="4:5" x14ac:dyDescent="0.35">
      <c r="D195">
        <v>194</v>
      </c>
      <c r="E195" s="25">
        <f>FORECAST(D195,INDEX(B$2:B$10,MATCH(D195,A$2:A$10,1)):INDEX(B$2:B$10,MATCH(D195,A$2:A$10,1)+1),INDEX(A$2:A$10,MATCH(D195,A$2:A$10,1)):INDEX(A$2:A$10,MATCH(D195,A$2:A$10,1)+1))</f>
        <v>0.62688524590163941</v>
      </c>
    </row>
    <row r="196" spans="4:5" x14ac:dyDescent="0.35">
      <c r="D196">
        <v>195</v>
      </c>
      <c r="E196" s="25">
        <f>FORECAST(D196,INDEX(B$2:B$10,MATCH(D196,A$2:A$10,1)):INDEX(B$2:B$10,MATCH(D196,A$2:A$10,1)+1),INDEX(A$2:A$10,MATCH(D196,A$2:A$10,1)):INDEX(A$2:A$10,MATCH(D196,A$2:A$10,1)+1))</f>
        <v>0.62909836065573776</v>
      </c>
    </row>
    <row r="197" spans="4:5" x14ac:dyDescent="0.35">
      <c r="D197">
        <v>196</v>
      </c>
      <c r="E197" s="25">
        <f>FORECAST(D197,INDEX(B$2:B$10,MATCH(D197,A$2:A$10,1)):INDEX(B$2:B$10,MATCH(D197,A$2:A$10,1)+1),INDEX(A$2:A$10,MATCH(D197,A$2:A$10,1)):INDEX(A$2:A$10,MATCH(D197,A$2:A$10,1)+1))</f>
        <v>0.63131147540983612</v>
      </c>
    </row>
    <row r="198" spans="4:5" x14ac:dyDescent="0.35">
      <c r="D198">
        <v>197</v>
      </c>
      <c r="E198" s="25">
        <f>FORECAST(D198,INDEX(B$2:B$10,MATCH(D198,A$2:A$10,1)):INDEX(B$2:B$10,MATCH(D198,A$2:A$10,1)+1),INDEX(A$2:A$10,MATCH(D198,A$2:A$10,1)):INDEX(A$2:A$10,MATCH(D198,A$2:A$10,1)+1))</f>
        <v>0.63352459016393448</v>
      </c>
    </row>
    <row r="199" spans="4:5" x14ac:dyDescent="0.35">
      <c r="D199">
        <v>198</v>
      </c>
      <c r="E199" s="25">
        <f>FORECAST(D199,INDEX(B$2:B$10,MATCH(D199,A$2:A$10,1)):INDEX(B$2:B$10,MATCH(D199,A$2:A$10,1)+1),INDEX(A$2:A$10,MATCH(D199,A$2:A$10,1)):INDEX(A$2:A$10,MATCH(D199,A$2:A$10,1)+1))</f>
        <v>0.63573770491803283</v>
      </c>
    </row>
    <row r="200" spans="4:5" x14ac:dyDescent="0.35">
      <c r="D200">
        <v>199</v>
      </c>
      <c r="E200" s="25">
        <f>FORECAST(D200,INDEX(B$2:B$10,MATCH(D200,A$2:A$10,1)):INDEX(B$2:B$10,MATCH(D200,A$2:A$10,1)+1),INDEX(A$2:A$10,MATCH(D200,A$2:A$10,1)):INDEX(A$2:A$10,MATCH(D200,A$2:A$10,1)+1))</f>
        <v>0.63795081967213119</v>
      </c>
    </row>
    <row r="201" spans="4:5" x14ac:dyDescent="0.35">
      <c r="D201">
        <v>200</v>
      </c>
      <c r="E201" s="25">
        <f>FORECAST(D201,INDEX(B$2:B$10,MATCH(D201,A$2:A$10,1)):INDEX(B$2:B$10,MATCH(D201,A$2:A$10,1)+1),INDEX(A$2:A$10,MATCH(D201,A$2:A$10,1)):INDEX(A$2:A$10,MATCH(D201,A$2:A$10,1)+1))</f>
        <v>0.64016393442622954</v>
      </c>
    </row>
    <row r="202" spans="4:5" x14ac:dyDescent="0.35">
      <c r="D202">
        <v>201</v>
      </c>
      <c r="E202" s="25">
        <f>FORECAST(D202,INDEX(B$2:B$10,MATCH(D202,A$2:A$10,1)):INDEX(B$2:B$10,MATCH(D202,A$2:A$10,1)+1),INDEX(A$2:A$10,MATCH(D202,A$2:A$10,1)):INDEX(A$2:A$10,MATCH(D202,A$2:A$10,1)+1))</f>
        <v>0.6423770491803279</v>
      </c>
    </row>
    <row r="203" spans="4:5" x14ac:dyDescent="0.35">
      <c r="D203">
        <v>202</v>
      </c>
      <c r="E203" s="25">
        <f>FORECAST(D203,INDEX(B$2:B$10,MATCH(D203,A$2:A$10,1)):INDEX(B$2:B$10,MATCH(D203,A$2:A$10,1)+1),INDEX(A$2:A$10,MATCH(D203,A$2:A$10,1)):INDEX(A$2:A$10,MATCH(D203,A$2:A$10,1)+1))</f>
        <v>0.64459016393442625</v>
      </c>
    </row>
    <row r="204" spans="4:5" x14ac:dyDescent="0.35">
      <c r="D204">
        <v>203</v>
      </c>
      <c r="E204" s="25">
        <f>FORECAST(D204,INDEX(B$2:B$10,MATCH(D204,A$2:A$10,1)):INDEX(B$2:B$10,MATCH(D204,A$2:A$10,1)+1),INDEX(A$2:A$10,MATCH(D204,A$2:A$10,1)):INDEX(A$2:A$10,MATCH(D204,A$2:A$10,1)+1))</f>
        <v>0.64680327868852472</v>
      </c>
    </row>
    <row r="205" spans="4:5" x14ac:dyDescent="0.35">
      <c r="D205">
        <v>204</v>
      </c>
      <c r="E205" s="25">
        <f>FORECAST(D205,INDEX(B$2:B$10,MATCH(D205,A$2:A$10,1)):INDEX(B$2:B$10,MATCH(D205,A$2:A$10,1)+1),INDEX(A$2:A$10,MATCH(D205,A$2:A$10,1)):INDEX(A$2:A$10,MATCH(D205,A$2:A$10,1)+1))</f>
        <v>0.64901639344262296</v>
      </c>
    </row>
    <row r="206" spans="4:5" x14ac:dyDescent="0.35">
      <c r="D206">
        <v>205</v>
      </c>
      <c r="E206" s="25">
        <f>FORECAST(D206,INDEX(B$2:B$10,MATCH(D206,A$2:A$10,1)):INDEX(B$2:B$10,MATCH(D206,A$2:A$10,1)+1),INDEX(A$2:A$10,MATCH(D206,A$2:A$10,1)):INDEX(A$2:A$10,MATCH(D206,A$2:A$10,1)+1))</f>
        <v>0.65122950819672143</v>
      </c>
    </row>
    <row r="207" spans="4:5" x14ac:dyDescent="0.35">
      <c r="D207">
        <v>206</v>
      </c>
      <c r="E207" s="25">
        <f>FORECAST(D207,INDEX(B$2:B$10,MATCH(D207,A$2:A$10,1)):INDEX(B$2:B$10,MATCH(D207,A$2:A$10,1)+1),INDEX(A$2:A$10,MATCH(D207,A$2:A$10,1)):INDEX(A$2:A$10,MATCH(D207,A$2:A$10,1)+1))</f>
        <v>0.65344262295081967</v>
      </c>
    </row>
    <row r="208" spans="4:5" x14ac:dyDescent="0.35">
      <c r="D208">
        <v>207</v>
      </c>
      <c r="E208" s="25">
        <f>FORECAST(D208,INDEX(B$2:B$10,MATCH(D208,A$2:A$10,1)):INDEX(B$2:B$10,MATCH(D208,A$2:A$10,1)+1),INDEX(A$2:A$10,MATCH(D208,A$2:A$10,1)):INDEX(A$2:A$10,MATCH(D208,A$2:A$10,1)+1))</f>
        <v>0.65565573770491814</v>
      </c>
    </row>
    <row r="209" spans="4:5" x14ac:dyDescent="0.35">
      <c r="D209">
        <v>208</v>
      </c>
      <c r="E209" s="25">
        <f>FORECAST(D209,INDEX(B$2:B$10,MATCH(D209,A$2:A$10,1)):INDEX(B$2:B$10,MATCH(D209,A$2:A$10,1)+1),INDEX(A$2:A$10,MATCH(D209,A$2:A$10,1)):INDEX(A$2:A$10,MATCH(D209,A$2:A$10,1)+1))</f>
        <v>0.65786885245901638</v>
      </c>
    </row>
    <row r="210" spans="4:5" x14ac:dyDescent="0.35">
      <c r="D210">
        <v>209</v>
      </c>
      <c r="E210" s="25">
        <f>FORECAST(D210,INDEX(B$2:B$10,MATCH(D210,A$2:A$10,1)):INDEX(B$2:B$10,MATCH(D210,A$2:A$10,1)+1),INDEX(A$2:A$10,MATCH(D210,A$2:A$10,1)):INDEX(A$2:A$10,MATCH(D210,A$2:A$10,1)+1))</f>
        <v>0.66008196721311485</v>
      </c>
    </row>
    <row r="211" spans="4:5" x14ac:dyDescent="0.35">
      <c r="D211">
        <v>210</v>
      </c>
      <c r="E211" s="25">
        <f>FORECAST(D211,INDEX(B$2:B$10,MATCH(D211,A$2:A$10,1)):INDEX(B$2:B$10,MATCH(D211,A$2:A$10,1)+1),INDEX(A$2:A$10,MATCH(D211,A$2:A$10,1)):INDEX(A$2:A$10,MATCH(D211,A$2:A$10,1)+1))</f>
        <v>0.6622950819672131</v>
      </c>
    </row>
    <row r="212" spans="4:5" x14ac:dyDescent="0.35">
      <c r="D212">
        <v>211</v>
      </c>
      <c r="E212" s="25">
        <f>FORECAST(D212,INDEX(B$2:B$10,MATCH(D212,A$2:A$10,1)):INDEX(B$2:B$10,MATCH(D212,A$2:A$10,1)+1),INDEX(A$2:A$10,MATCH(D212,A$2:A$10,1)):INDEX(A$2:A$10,MATCH(D212,A$2:A$10,1)+1))</f>
        <v>0.66450819672131156</v>
      </c>
    </row>
    <row r="213" spans="4:5" x14ac:dyDescent="0.35">
      <c r="D213">
        <v>212</v>
      </c>
      <c r="E213" s="25">
        <f>FORECAST(D213,INDEX(B$2:B$10,MATCH(D213,A$2:A$10,1)):INDEX(B$2:B$10,MATCH(D213,A$2:A$10,1)+1),INDEX(A$2:A$10,MATCH(D213,A$2:A$10,1)):INDEX(A$2:A$10,MATCH(D213,A$2:A$10,1)+1))</f>
        <v>0.66672131147540992</v>
      </c>
    </row>
    <row r="214" spans="4:5" x14ac:dyDescent="0.35">
      <c r="D214">
        <v>213</v>
      </c>
      <c r="E214" s="25">
        <f>FORECAST(D214,INDEX(B$2:B$10,MATCH(D214,A$2:A$10,1)):INDEX(B$2:B$10,MATCH(D214,A$2:A$10,1)+1),INDEX(A$2:A$10,MATCH(D214,A$2:A$10,1)):INDEX(A$2:A$10,MATCH(D214,A$2:A$10,1)+1))</f>
        <v>0.66893442622950827</v>
      </c>
    </row>
    <row r="215" spans="4:5" x14ac:dyDescent="0.35">
      <c r="D215">
        <v>214</v>
      </c>
      <c r="E215" s="25">
        <f>FORECAST(D215,INDEX(B$2:B$10,MATCH(D215,A$2:A$10,1)):INDEX(B$2:B$10,MATCH(D215,A$2:A$10,1)+1),INDEX(A$2:A$10,MATCH(D215,A$2:A$10,1)):INDEX(A$2:A$10,MATCH(D215,A$2:A$10,1)+1))</f>
        <v>0.67114754098360663</v>
      </c>
    </row>
    <row r="216" spans="4:5" x14ac:dyDescent="0.35">
      <c r="D216">
        <v>215</v>
      </c>
      <c r="E216" s="25">
        <f>FORECAST(D216,INDEX(B$2:B$10,MATCH(D216,A$2:A$10,1)):INDEX(B$2:B$10,MATCH(D216,A$2:A$10,1)+1),INDEX(A$2:A$10,MATCH(D216,A$2:A$10,1)):INDEX(A$2:A$10,MATCH(D216,A$2:A$10,1)+1))</f>
        <v>0.67336065573770498</v>
      </c>
    </row>
    <row r="217" spans="4:5" x14ac:dyDescent="0.35">
      <c r="D217">
        <v>216</v>
      </c>
      <c r="E217" s="25">
        <f>FORECAST(D217,INDEX(B$2:B$10,MATCH(D217,A$2:A$10,1)):INDEX(B$2:B$10,MATCH(D217,A$2:A$10,1)+1),INDEX(A$2:A$10,MATCH(D217,A$2:A$10,1)):INDEX(A$2:A$10,MATCH(D217,A$2:A$10,1)+1))</f>
        <v>0.67557377049180334</v>
      </c>
    </row>
    <row r="218" spans="4:5" x14ac:dyDescent="0.35">
      <c r="D218">
        <v>217</v>
      </c>
      <c r="E218" s="25">
        <f>FORECAST(D218,INDEX(B$2:B$10,MATCH(D218,A$2:A$10,1)):INDEX(B$2:B$10,MATCH(D218,A$2:A$10,1)+1),INDEX(A$2:A$10,MATCH(D218,A$2:A$10,1)):INDEX(A$2:A$10,MATCH(D218,A$2:A$10,1)+1))</f>
        <v>0.67778688524590169</v>
      </c>
    </row>
    <row r="219" spans="4:5" x14ac:dyDescent="0.35">
      <c r="D219">
        <v>218</v>
      </c>
      <c r="E219" s="25">
        <f>FORECAST(D219,INDEX(B$2:B$10,MATCH(D219,A$2:A$10,1)):INDEX(B$2:B$10,MATCH(D219,A$2:A$10,1)+1),INDEX(A$2:A$10,MATCH(D219,A$2:A$10,1)):INDEX(A$2:A$10,MATCH(D219,A$2:A$10,1)+1))</f>
        <v>0.67999999999999972</v>
      </c>
    </row>
    <row r="220" spans="4:5" x14ac:dyDescent="0.35">
      <c r="D220">
        <v>219</v>
      </c>
      <c r="E220" s="25">
        <f>E219</f>
        <v>0.67999999999999972</v>
      </c>
    </row>
    <row r="221" spans="4:5" x14ac:dyDescent="0.35">
      <c r="D221">
        <v>220</v>
      </c>
      <c r="E221" s="25">
        <f t="shared" ref="E221:E256" si="1">E220</f>
        <v>0.67999999999999972</v>
      </c>
    </row>
    <row r="222" spans="4:5" x14ac:dyDescent="0.35">
      <c r="D222">
        <v>221</v>
      </c>
      <c r="E222" s="25">
        <f t="shared" si="1"/>
        <v>0.67999999999999972</v>
      </c>
    </row>
    <row r="223" spans="4:5" x14ac:dyDescent="0.35">
      <c r="D223">
        <v>222</v>
      </c>
      <c r="E223" s="25">
        <f t="shared" si="1"/>
        <v>0.67999999999999972</v>
      </c>
    </row>
    <row r="224" spans="4:5" x14ac:dyDescent="0.35">
      <c r="D224">
        <v>223</v>
      </c>
      <c r="E224" s="25">
        <f t="shared" si="1"/>
        <v>0.67999999999999972</v>
      </c>
    </row>
    <row r="225" spans="4:5" x14ac:dyDescent="0.35">
      <c r="D225">
        <v>224</v>
      </c>
      <c r="E225" s="25">
        <f t="shared" si="1"/>
        <v>0.67999999999999972</v>
      </c>
    </row>
    <row r="226" spans="4:5" x14ac:dyDescent="0.35">
      <c r="D226">
        <v>225</v>
      </c>
      <c r="E226" s="25">
        <f t="shared" si="1"/>
        <v>0.67999999999999972</v>
      </c>
    </row>
    <row r="227" spans="4:5" x14ac:dyDescent="0.35">
      <c r="D227">
        <v>226</v>
      </c>
      <c r="E227" s="25">
        <f t="shared" si="1"/>
        <v>0.67999999999999972</v>
      </c>
    </row>
    <row r="228" spans="4:5" x14ac:dyDescent="0.35">
      <c r="D228">
        <v>227</v>
      </c>
      <c r="E228" s="25">
        <f t="shared" si="1"/>
        <v>0.67999999999999972</v>
      </c>
    </row>
    <row r="229" spans="4:5" x14ac:dyDescent="0.35">
      <c r="D229">
        <v>228</v>
      </c>
      <c r="E229" s="25">
        <f t="shared" si="1"/>
        <v>0.67999999999999972</v>
      </c>
    </row>
    <row r="230" spans="4:5" x14ac:dyDescent="0.35">
      <c r="D230">
        <v>229</v>
      </c>
      <c r="E230" s="25">
        <f t="shared" si="1"/>
        <v>0.67999999999999972</v>
      </c>
    </row>
    <row r="231" spans="4:5" x14ac:dyDescent="0.35">
      <c r="D231">
        <v>230</v>
      </c>
      <c r="E231" s="25">
        <f t="shared" si="1"/>
        <v>0.67999999999999972</v>
      </c>
    </row>
    <row r="232" spans="4:5" x14ac:dyDescent="0.35">
      <c r="D232">
        <v>231</v>
      </c>
      <c r="E232" s="25">
        <f t="shared" si="1"/>
        <v>0.67999999999999972</v>
      </c>
    </row>
    <row r="233" spans="4:5" x14ac:dyDescent="0.35">
      <c r="D233">
        <v>232</v>
      </c>
      <c r="E233" s="25">
        <f t="shared" si="1"/>
        <v>0.67999999999999972</v>
      </c>
    </row>
    <row r="234" spans="4:5" x14ac:dyDescent="0.35">
      <c r="D234">
        <v>233</v>
      </c>
      <c r="E234" s="25">
        <f t="shared" si="1"/>
        <v>0.67999999999999972</v>
      </c>
    </row>
    <row r="235" spans="4:5" x14ac:dyDescent="0.35">
      <c r="D235">
        <v>234</v>
      </c>
      <c r="E235" s="25">
        <f t="shared" si="1"/>
        <v>0.67999999999999972</v>
      </c>
    </row>
    <row r="236" spans="4:5" x14ac:dyDescent="0.35">
      <c r="D236">
        <v>235</v>
      </c>
      <c r="E236" s="25">
        <f t="shared" si="1"/>
        <v>0.67999999999999972</v>
      </c>
    </row>
    <row r="237" spans="4:5" x14ac:dyDescent="0.35">
      <c r="D237">
        <v>236</v>
      </c>
      <c r="E237" s="25">
        <f t="shared" si="1"/>
        <v>0.67999999999999972</v>
      </c>
    </row>
    <row r="238" spans="4:5" x14ac:dyDescent="0.35">
      <c r="D238">
        <v>237</v>
      </c>
      <c r="E238" s="25">
        <f t="shared" si="1"/>
        <v>0.67999999999999972</v>
      </c>
    </row>
    <row r="239" spans="4:5" x14ac:dyDescent="0.35">
      <c r="D239">
        <v>238</v>
      </c>
      <c r="E239" s="25">
        <f t="shared" si="1"/>
        <v>0.67999999999999972</v>
      </c>
    </row>
    <row r="240" spans="4:5" x14ac:dyDescent="0.35">
      <c r="D240">
        <v>239</v>
      </c>
      <c r="E240" s="25">
        <f t="shared" si="1"/>
        <v>0.67999999999999972</v>
      </c>
    </row>
    <row r="241" spans="4:5" x14ac:dyDescent="0.35">
      <c r="D241">
        <v>240</v>
      </c>
      <c r="E241" s="25">
        <f t="shared" si="1"/>
        <v>0.67999999999999972</v>
      </c>
    </row>
    <row r="242" spans="4:5" x14ac:dyDescent="0.35">
      <c r="D242">
        <v>241</v>
      </c>
      <c r="E242" s="25">
        <f t="shared" si="1"/>
        <v>0.67999999999999972</v>
      </c>
    </row>
    <row r="243" spans="4:5" x14ac:dyDescent="0.35">
      <c r="D243">
        <v>242</v>
      </c>
      <c r="E243" s="25">
        <f t="shared" si="1"/>
        <v>0.67999999999999972</v>
      </c>
    </row>
    <row r="244" spans="4:5" x14ac:dyDescent="0.35">
      <c r="D244">
        <v>243</v>
      </c>
      <c r="E244" s="25">
        <f t="shared" si="1"/>
        <v>0.67999999999999972</v>
      </c>
    </row>
    <row r="245" spans="4:5" x14ac:dyDescent="0.35">
      <c r="D245">
        <v>244</v>
      </c>
      <c r="E245" s="25">
        <f t="shared" si="1"/>
        <v>0.67999999999999972</v>
      </c>
    </row>
    <row r="246" spans="4:5" x14ac:dyDescent="0.35">
      <c r="D246">
        <v>245</v>
      </c>
      <c r="E246" s="25">
        <f t="shared" si="1"/>
        <v>0.67999999999999972</v>
      </c>
    </row>
    <row r="247" spans="4:5" x14ac:dyDescent="0.35">
      <c r="D247">
        <v>246</v>
      </c>
      <c r="E247" s="25">
        <f t="shared" si="1"/>
        <v>0.67999999999999972</v>
      </c>
    </row>
    <row r="248" spans="4:5" x14ac:dyDescent="0.35">
      <c r="D248">
        <v>247</v>
      </c>
      <c r="E248" s="25">
        <f t="shared" si="1"/>
        <v>0.67999999999999972</v>
      </c>
    </row>
    <row r="249" spans="4:5" x14ac:dyDescent="0.35">
      <c r="D249">
        <v>248</v>
      </c>
      <c r="E249" s="25">
        <f t="shared" si="1"/>
        <v>0.67999999999999972</v>
      </c>
    </row>
    <row r="250" spans="4:5" x14ac:dyDescent="0.35">
      <c r="D250">
        <v>249</v>
      </c>
      <c r="E250" s="25">
        <f t="shared" si="1"/>
        <v>0.67999999999999972</v>
      </c>
    </row>
    <row r="251" spans="4:5" x14ac:dyDescent="0.35">
      <c r="D251">
        <v>250</v>
      </c>
      <c r="E251" s="25">
        <f t="shared" si="1"/>
        <v>0.67999999999999972</v>
      </c>
    </row>
    <row r="252" spans="4:5" x14ac:dyDescent="0.35">
      <c r="D252">
        <v>251</v>
      </c>
      <c r="E252" s="25">
        <f>E251</f>
        <v>0.67999999999999972</v>
      </c>
    </row>
    <row r="253" spans="4:5" x14ac:dyDescent="0.35">
      <c r="D253">
        <v>252</v>
      </c>
      <c r="E253" s="25">
        <f t="shared" si="1"/>
        <v>0.67999999999999972</v>
      </c>
    </row>
    <row r="254" spans="4:5" x14ac:dyDescent="0.35">
      <c r="D254">
        <v>253</v>
      </c>
      <c r="E254" s="25">
        <f t="shared" si="1"/>
        <v>0.67999999999999972</v>
      </c>
    </row>
    <row r="255" spans="4:5" x14ac:dyDescent="0.35">
      <c r="D255">
        <v>254</v>
      </c>
      <c r="E255" s="25">
        <f t="shared" si="1"/>
        <v>0.67999999999999972</v>
      </c>
    </row>
    <row r="256" spans="4:5" x14ac:dyDescent="0.35">
      <c r="D256">
        <v>255</v>
      </c>
      <c r="E256" s="25">
        <f t="shared" si="1"/>
        <v>0.67999999999999972</v>
      </c>
    </row>
    <row r="257" spans="4:5" x14ac:dyDescent="0.35">
      <c r="D257">
        <v>256</v>
      </c>
      <c r="E257" s="25">
        <f>FORECAST(D257,INDEX(B$2:B$10,MATCH(D257,A$2:A$10,1)):INDEX(B$2:B$10,MATCH(D257,A$2:A$10,1)+1),INDEX(A$2:A$10,MATCH(D257,A$2:A$10,1)):INDEX(A$2:A$10,MATCH(D257,A$2:A$10,1)+1))</f>
        <v>3.1806451612903217</v>
      </c>
    </row>
    <row r="258" spans="4:5" x14ac:dyDescent="0.35">
      <c r="D258">
        <v>257</v>
      </c>
      <c r="E258" s="25">
        <f>FORECAST(D258,INDEX(B$2:B$10,MATCH(D258,A$2:A$10,1)):INDEX(B$2:B$10,MATCH(D258,A$2:A$10,1)+1),INDEX(A$2:A$10,MATCH(D258,A$2:A$10,1)):INDEX(A$2:A$10,MATCH(D258,A$2:A$10,1)+1))</f>
        <v>3.2464516129032255</v>
      </c>
    </row>
    <row r="259" spans="4:5" x14ac:dyDescent="0.35">
      <c r="D259">
        <v>258</v>
      </c>
      <c r="E259" s="25">
        <f>FORECAST(D259,INDEX(B$2:B$10,MATCH(D259,A$2:A$10,1)):INDEX(B$2:B$10,MATCH(D259,A$2:A$10,1)+1),INDEX(A$2:A$10,MATCH(D259,A$2:A$10,1)):INDEX(A$2:A$10,MATCH(D259,A$2:A$10,1)+1))</f>
        <v>3.3122580645161293</v>
      </c>
    </row>
    <row r="260" spans="4:5" x14ac:dyDescent="0.35">
      <c r="D260">
        <v>259</v>
      </c>
      <c r="E260" s="25">
        <f>FORECAST(D260,INDEX(B$2:B$10,MATCH(D260,A$2:A$10,1)):INDEX(B$2:B$10,MATCH(D260,A$2:A$10,1)+1),INDEX(A$2:A$10,MATCH(D260,A$2:A$10,1)):INDEX(A$2:A$10,MATCH(D260,A$2:A$10,1)+1))</f>
        <v>3.378064516129033</v>
      </c>
    </row>
    <row r="261" spans="4:5" x14ac:dyDescent="0.35">
      <c r="D261">
        <v>260</v>
      </c>
      <c r="E261" s="25">
        <f>FORECAST(D261,INDEX(B$2:B$10,MATCH(D261,A$2:A$10,1)):INDEX(B$2:B$10,MATCH(D261,A$2:A$10,1)+1),INDEX(A$2:A$10,MATCH(D261,A$2:A$10,1)):INDEX(A$2:A$10,MATCH(D261,A$2:A$10,1)+1))</f>
        <v>3.4438709677419332</v>
      </c>
    </row>
    <row r="262" spans="4:5" x14ac:dyDescent="0.35">
      <c r="D262">
        <v>261</v>
      </c>
      <c r="E262" s="25">
        <f>FORECAST(D262,INDEX(B$2:B$10,MATCH(D262,A$2:A$10,1)):INDEX(B$2:B$10,MATCH(D262,A$2:A$10,1)+1),INDEX(A$2:A$10,MATCH(D262,A$2:A$10,1)):INDEX(A$2:A$10,MATCH(D262,A$2:A$10,1)+1))</f>
        <v>3.509677419354837</v>
      </c>
    </row>
    <row r="263" spans="4:5" x14ac:dyDescent="0.35">
      <c r="D263">
        <v>262</v>
      </c>
      <c r="E263" s="25">
        <f>FORECAST(D263,INDEX(B$2:B$10,MATCH(D263,A$2:A$10,1)):INDEX(B$2:B$10,MATCH(D263,A$2:A$10,1)+1),INDEX(A$2:A$10,MATCH(D263,A$2:A$10,1)):INDEX(A$2:A$10,MATCH(D263,A$2:A$10,1)+1))</f>
        <v>3.5754838709677408</v>
      </c>
    </row>
    <row r="264" spans="4:5" x14ac:dyDescent="0.35">
      <c r="D264">
        <v>263</v>
      </c>
      <c r="E264" s="25">
        <f>FORECAST(D264,INDEX(B$2:B$10,MATCH(D264,A$2:A$10,1)):INDEX(B$2:B$10,MATCH(D264,A$2:A$10,1)+1),INDEX(A$2:A$10,MATCH(D264,A$2:A$10,1)):INDEX(A$2:A$10,MATCH(D264,A$2:A$10,1)+1))</f>
        <v>3.6412903225806446</v>
      </c>
    </row>
    <row r="265" spans="4:5" x14ac:dyDescent="0.35">
      <c r="D265">
        <v>264</v>
      </c>
      <c r="E265" s="25">
        <f>FORECAST(D265,INDEX(B$2:B$10,MATCH(D265,A$2:A$10,1)):INDEX(B$2:B$10,MATCH(D265,A$2:A$10,1)+1),INDEX(A$2:A$10,MATCH(D265,A$2:A$10,1)):INDEX(A$2:A$10,MATCH(D265,A$2:A$10,1)+1))</f>
        <v>3.7070967741935483</v>
      </c>
    </row>
    <row r="266" spans="4:5" x14ac:dyDescent="0.35">
      <c r="D266">
        <v>265</v>
      </c>
      <c r="E266" s="25">
        <f>FORECAST(D266,INDEX(B$2:B$10,MATCH(D266,A$2:A$10,1)):INDEX(B$2:B$10,MATCH(D266,A$2:A$10,1)+1),INDEX(A$2:A$10,MATCH(D266,A$2:A$10,1)):INDEX(A$2:A$10,MATCH(D266,A$2:A$10,1)+1))</f>
        <v>3.7729032258064521</v>
      </c>
    </row>
    <row r="267" spans="4:5" x14ac:dyDescent="0.35">
      <c r="D267">
        <v>266</v>
      </c>
      <c r="E267" s="25">
        <f>FORECAST(D267,INDEX(B$2:B$10,MATCH(D267,A$2:A$10,1)):INDEX(B$2:B$10,MATCH(D267,A$2:A$10,1)+1),INDEX(A$2:A$10,MATCH(D267,A$2:A$10,1)):INDEX(A$2:A$10,MATCH(D267,A$2:A$10,1)+1))</f>
        <v>3.8387096774193523</v>
      </c>
    </row>
    <row r="268" spans="4:5" x14ac:dyDescent="0.35">
      <c r="D268">
        <v>267</v>
      </c>
      <c r="E268" s="25">
        <f>FORECAST(D268,INDEX(B$2:B$10,MATCH(D268,A$2:A$10,1)):INDEX(B$2:B$10,MATCH(D268,A$2:A$10,1)+1),INDEX(A$2:A$10,MATCH(D268,A$2:A$10,1)):INDEX(A$2:A$10,MATCH(D268,A$2:A$10,1)+1))</f>
        <v>3.9045161290322561</v>
      </c>
    </row>
    <row r="269" spans="4:5" x14ac:dyDescent="0.35">
      <c r="D269">
        <v>268</v>
      </c>
      <c r="E269" s="25">
        <f>FORECAST(D269,INDEX(B$2:B$10,MATCH(D269,A$2:A$10,1)):INDEX(B$2:B$10,MATCH(D269,A$2:A$10,1)+1),INDEX(A$2:A$10,MATCH(D269,A$2:A$10,1)):INDEX(A$2:A$10,MATCH(D269,A$2:A$10,1)+1))</f>
        <v>3.9703225806451599</v>
      </c>
    </row>
    <row r="270" spans="4:5" x14ac:dyDescent="0.35">
      <c r="D270">
        <v>269</v>
      </c>
      <c r="E270" s="25">
        <f>FORECAST(D270,INDEX(B$2:B$10,MATCH(D270,A$2:A$10,1)):INDEX(B$2:B$10,MATCH(D270,A$2:A$10,1)+1),INDEX(A$2:A$10,MATCH(D270,A$2:A$10,1)):INDEX(A$2:A$10,MATCH(D270,A$2:A$10,1)+1))</f>
        <v>4.0361290322580636</v>
      </c>
    </row>
    <row r="271" spans="4:5" x14ac:dyDescent="0.35">
      <c r="D271">
        <v>270</v>
      </c>
      <c r="E271" s="25">
        <f>FORECAST(D271,INDEX(B$2:B$10,MATCH(D271,A$2:A$10,1)):INDEX(B$2:B$10,MATCH(D271,A$2:A$10,1)+1),INDEX(A$2:A$10,MATCH(D271,A$2:A$10,1)):INDEX(A$2:A$10,MATCH(D271,A$2:A$10,1)+1))</f>
        <v>4.1019354838709674</v>
      </c>
    </row>
    <row r="272" spans="4:5" x14ac:dyDescent="0.35">
      <c r="D272">
        <v>271</v>
      </c>
      <c r="E272" s="25">
        <f>FORECAST(D272,INDEX(B$2:B$10,MATCH(D272,A$2:A$10,1)):INDEX(B$2:B$10,MATCH(D272,A$2:A$10,1)+1),INDEX(A$2:A$10,MATCH(D272,A$2:A$10,1)):INDEX(A$2:A$10,MATCH(D272,A$2:A$10,1)+1))</f>
        <v>4.1677419354838712</v>
      </c>
    </row>
    <row r="273" spans="4:5" x14ac:dyDescent="0.35">
      <c r="D273">
        <v>272</v>
      </c>
      <c r="E273" s="25">
        <f>FORECAST(D273,INDEX(B$2:B$10,MATCH(D273,A$2:A$10,1)):INDEX(B$2:B$10,MATCH(D273,A$2:A$10,1)+1),INDEX(A$2:A$10,MATCH(D273,A$2:A$10,1)):INDEX(A$2:A$10,MATCH(D273,A$2:A$10,1)+1))</f>
        <v>4.2335483870967749</v>
      </c>
    </row>
    <row r="274" spans="4:5" x14ac:dyDescent="0.35">
      <c r="D274">
        <v>273</v>
      </c>
      <c r="E274" s="25">
        <f>FORECAST(D274,INDEX(B$2:B$10,MATCH(D274,A$2:A$10,1)):INDEX(B$2:B$10,MATCH(D274,A$2:A$10,1)+1),INDEX(A$2:A$10,MATCH(D274,A$2:A$10,1)):INDEX(A$2:A$10,MATCH(D274,A$2:A$10,1)+1))</f>
        <v>4.2993548387096752</v>
      </c>
    </row>
    <row r="275" spans="4:5" x14ac:dyDescent="0.35">
      <c r="D275">
        <v>274</v>
      </c>
      <c r="E275" s="25">
        <f>FORECAST(D275,INDEX(B$2:B$10,MATCH(D275,A$2:A$10,1)):INDEX(B$2:B$10,MATCH(D275,A$2:A$10,1)+1),INDEX(A$2:A$10,MATCH(D275,A$2:A$10,1)):INDEX(A$2:A$10,MATCH(D275,A$2:A$10,1)+1))</f>
        <v>4.3651612903225789</v>
      </c>
    </row>
    <row r="276" spans="4:5" x14ac:dyDescent="0.35">
      <c r="D276">
        <v>275</v>
      </c>
      <c r="E276" s="25">
        <f>FORECAST(D276,INDEX(B$2:B$10,MATCH(D276,A$2:A$10,1)):INDEX(B$2:B$10,MATCH(D276,A$2:A$10,1)+1),INDEX(A$2:A$10,MATCH(D276,A$2:A$10,1)):INDEX(A$2:A$10,MATCH(D276,A$2:A$10,1)+1))</f>
        <v>4.4309677419354827</v>
      </c>
    </row>
    <row r="277" spans="4:5" x14ac:dyDescent="0.35">
      <c r="D277">
        <v>276</v>
      </c>
      <c r="E277" s="25">
        <f>FORECAST(D277,INDEX(B$2:B$10,MATCH(D277,A$2:A$10,1)):INDEX(B$2:B$10,MATCH(D277,A$2:A$10,1)+1),INDEX(A$2:A$10,MATCH(D277,A$2:A$10,1)):INDEX(A$2:A$10,MATCH(D277,A$2:A$10,1)+1))</f>
        <v>4.4967741935483865</v>
      </c>
    </row>
    <row r="278" spans="4:5" x14ac:dyDescent="0.35">
      <c r="D278">
        <v>277</v>
      </c>
      <c r="E278" s="25">
        <f>FORECAST(D278,INDEX(B$2:B$10,MATCH(D278,A$2:A$10,1)):INDEX(B$2:B$10,MATCH(D278,A$2:A$10,1)+1),INDEX(A$2:A$10,MATCH(D278,A$2:A$10,1)):INDEX(A$2:A$10,MATCH(D278,A$2:A$10,1)+1))</f>
        <v>4.5625806451612902</v>
      </c>
    </row>
    <row r="279" spans="4:5" x14ac:dyDescent="0.35">
      <c r="D279">
        <v>278</v>
      </c>
      <c r="E279" s="25">
        <f>FORECAST(D279,INDEX(B$2:B$10,MATCH(D279,A$2:A$10,1)):INDEX(B$2:B$10,MATCH(D279,A$2:A$10,1)+1),INDEX(A$2:A$10,MATCH(D279,A$2:A$10,1)):INDEX(A$2:A$10,MATCH(D279,A$2:A$10,1)+1))</f>
        <v>4.628387096774194</v>
      </c>
    </row>
    <row r="280" spans="4:5" x14ac:dyDescent="0.35">
      <c r="D280">
        <v>279</v>
      </c>
      <c r="E280" s="25">
        <f>FORECAST(D280,INDEX(B$2:B$10,MATCH(D280,A$2:A$10,1)):INDEX(B$2:B$10,MATCH(D280,A$2:A$10,1)+1),INDEX(A$2:A$10,MATCH(D280,A$2:A$10,1)):INDEX(A$2:A$10,MATCH(D280,A$2:A$10,1)+1))</f>
        <v>4.6941935483870942</v>
      </c>
    </row>
    <row r="281" spans="4:5" x14ac:dyDescent="0.35">
      <c r="D281">
        <v>280</v>
      </c>
      <c r="E281" s="25">
        <f>FORECAST(D281,INDEX(B$2:B$10,MATCH(D281,A$2:A$10,1)):INDEX(B$2:B$10,MATCH(D281,A$2:A$10,1)+1),INDEX(A$2:A$10,MATCH(D281,A$2:A$10,1)):INDEX(A$2:A$10,MATCH(D281,A$2:A$10,1)+1))</f>
        <v>4.759999999999998</v>
      </c>
    </row>
    <row r="282" spans="4:5" x14ac:dyDescent="0.35">
      <c r="D282">
        <v>281</v>
      </c>
      <c r="E282" s="25">
        <f>FORECAST(D282,INDEX(B$2:B$10,MATCH(D282,A$2:A$10,1)):INDEX(B$2:B$10,MATCH(D282,A$2:A$10,1)+1),INDEX(A$2:A$10,MATCH(D282,A$2:A$10,1)):INDEX(A$2:A$10,MATCH(D282,A$2:A$10,1)+1))</f>
        <v>4.7285507246376799</v>
      </c>
    </row>
    <row r="283" spans="4:5" x14ac:dyDescent="0.35">
      <c r="D283">
        <v>282</v>
      </c>
      <c r="E283" s="25">
        <f>FORECAST(D283,INDEX(B$2:B$10,MATCH(D283,A$2:A$10,1)):INDEX(B$2:B$10,MATCH(D283,A$2:A$10,1)+1),INDEX(A$2:A$10,MATCH(D283,A$2:A$10,1)):INDEX(A$2:A$10,MATCH(D283,A$2:A$10,1)+1))</f>
        <v>4.69710144927536</v>
      </c>
    </row>
    <row r="284" spans="4:5" x14ac:dyDescent="0.35">
      <c r="D284">
        <v>283</v>
      </c>
      <c r="E284" s="25">
        <f>FORECAST(D284,INDEX(B$2:B$10,MATCH(D284,A$2:A$10,1)):INDEX(B$2:B$10,MATCH(D284,A$2:A$10,1)+1),INDEX(A$2:A$10,MATCH(D284,A$2:A$10,1)):INDEX(A$2:A$10,MATCH(D284,A$2:A$10,1)+1))</f>
        <v>4.6656521739130419</v>
      </c>
    </row>
    <row r="285" spans="4:5" x14ac:dyDescent="0.35">
      <c r="D285">
        <v>284</v>
      </c>
      <c r="E285" s="25">
        <f>FORECAST(D285,INDEX(B$2:B$10,MATCH(D285,A$2:A$10,1)):INDEX(B$2:B$10,MATCH(D285,A$2:A$10,1)+1),INDEX(A$2:A$10,MATCH(D285,A$2:A$10,1)):INDEX(A$2:A$10,MATCH(D285,A$2:A$10,1)+1))</f>
        <v>4.6342028985507238</v>
      </c>
    </row>
    <row r="286" spans="4:5" x14ac:dyDescent="0.35">
      <c r="D286">
        <v>285</v>
      </c>
      <c r="E286" s="25">
        <f>FORECAST(D286,INDEX(B$2:B$10,MATCH(D286,A$2:A$10,1)):INDEX(B$2:B$10,MATCH(D286,A$2:A$10,1)+1),INDEX(A$2:A$10,MATCH(D286,A$2:A$10,1)):INDEX(A$2:A$10,MATCH(D286,A$2:A$10,1)+1))</f>
        <v>4.6027536231884039</v>
      </c>
    </row>
    <row r="287" spans="4:5" x14ac:dyDescent="0.35">
      <c r="D287">
        <v>286</v>
      </c>
      <c r="E287" s="25">
        <f>FORECAST(D287,INDEX(B$2:B$10,MATCH(D287,A$2:A$10,1)):INDEX(B$2:B$10,MATCH(D287,A$2:A$10,1)+1),INDEX(A$2:A$10,MATCH(D287,A$2:A$10,1)):INDEX(A$2:A$10,MATCH(D287,A$2:A$10,1)+1))</f>
        <v>4.5713043478260857</v>
      </c>
    </row>
    <row r="288" spans="4:5" x14ac:dyDescent="0.35">
      <c r="D288">
        <v>287</v>
      </c>
      <c r="E288" s="25">
        <f>FORECAST(D288,INDEX(B$2:B$10,MATCH(D288,A$2:A$10,1)):INDEX(B$2:B$10,MATCH(D288,A$2:A$10,1)+1),INDEX(A$2:A$10,MATCH(D288,A$2:A$10,1)):INDEX(A$2:A$10,MATCH(D288,A$2:A$10,1)+1))</f>
        <v>4.5398550724637659</v>
      </c>
    </row>
    <row r="289" spans="4:5" x14ac:dyDescent="0.35">
      <c r="D289">
        <v>288</v>
      </c>
      <c r="E289" s="25">
        <f>FORECAST(D289,INDEX(B$2:B$10,MATCH(D289,A$2:A$10,1)):INDEX(B$2:B$10,MATCH(D289,A$2:A$10,1)+1),INDEX(A$2:A$10,MATCH(D289,A$2:A$10,1)):INDEX(A$2:A$10,MATCH(D289,A$2:A$10,1)+1))</f>
        <v>4.5084057971014477</v>
      </c>
    </row>
    <row r="290" spans="4:5" x14ac:dyDescent="0.35">
      <c r="D290">
        <v>289</v>
      </c>
      <c r="E290" s="25">
        <f>FORECAST(D290,INDEX(B$2:B$10,MATCH(D290,A$2:A$10,1)):INDEX(B$2:B$10,MATCH(D290,A$2:A$10,1)+1),INDEX(A$2:A$10,MATCH(D290,A$2:A$10,1)):INDEX(A$2:A$10,MATCH(D290,A$2:A$10,1)+1))</f>
        <v>4.4769565217391296</v>
      </c>
    </row>
    <row r="291" spans="4:5" x14ac:dyDescent="0.35">
      <c r="D291">
        <v>290</v>
      </c>
      <c r="E291" s="25">
        <f>FORECAST(D291,INDEX(B$2:B$10,MATCH(D291,A$2:A$10,1)):INDEX(B$2:B$10,MATCH(D291,A$2:A$10,1)+1),INDEX(A$2:A$10,MATCH(D291,A$2:A$10,1)):INDEX(A$2:A$10,MATCH(D291,A$2:A$10,1)+1))</f>
        <v>4.4455072463768097</v>
      </c>
    </row>
    <row r="292" spans="4:5" x14ac:dyDescent="0.35">
      <c r="D292">
        <v>291</v>
      </c>
      <c r="E292" s="25">
        <f>FORECAST(D292,INDEX(B$2:B$10,MATCH(D292,A$2:A$10,1)):INDEX(B$2:B$10,MATCH(D292,A$2:A$10,1)+1),INDEX(A$2:A$10,MATCH(D292,A$2:A$10,1)):INDEX(A$2:A$10,MATCH(D292,A$2:A$10,1)+1))</f>
        <v>4.4140579710144916</v>
      </c>
    </row>
    <row r="293" spans="4:5" x14ac:dyDescent="0.35">
      <c r="D293">
        <v>292</v>
      </c>
      <c r="E293" s="25">
        <f>FORECAST(D293,INDEX(B$2:B$10,MATCH(D293,A$2:A$10,1)):INDEX(B$2:B$10,MATCH(D293,A$2:A$10,1)+1),INDEX(A$2:A$10,MATCH(D293,A$2:A$10,1)):INDEX(A$2:A$10,MATCH(D293,A$2:A$10,1)+1))</f>
        <v>4.3826086956521717</v>
      </c>
    </row>
    <row r="294" spans="4:5" x14ac:dyDescent="0.35">
      <c r="D294">
        <v>293</v>
      </c>
      <c r="E294" s="25">
        <f>FORECAST(D294,INDEX(B$2:B$10,MATCH(D294,A$2:A$10,1)):INDEX(B$2:B$10,MATCH(D294,A$2:A$10,1)+1),INDEX(A$2:A$10,MATCH(D294,A$2:A$10,1)):INDEX(A$2:A$10,MATCH(D294,A$2:A$10,1)+1))</f>
        <v>4.3511594202898536</v>
      </c>
    </row>
    <row r="295" spans="4:5" x14ac:dyDescent="0.35">
      <c r="D295">
        <v>294</v>
      </c>
      <c r="E295" s="25">
        <f>FORECAST(D295,INDEX(B$2:B$10,MATCH(D295,A$2:A$10,1)):INDEX(B$2:B$10,MATCH(D295,A$2:A$10,1)+1),INDEX(A$2:A$10,MATCH(D295,A$2:A$10,1)):INDEX(A$2:A$10,MATCH(D295,A$2:A$10,1)+1))</f>
        <v>4.3197101449275355</v>
      </c>
    </row>
    <row r="296" spans="4:5" x14ac:dyDescent="0.35">
      <c r="D296">
        <v>295</v>
      </c>
      <c r="E296" s="25">
        <f>FORECAST(D296,INDEX(B$2:B$10,MATCH(D296,A$2:A$10,1)):INDEX(B$2:B$10,MATCH(D296,A$2:A$10,1)+1),INDEX(A$2:A$10,MATCH(D296,A$2:A$10,1)):INDEX(A$2:A$10,MATCH(D296,A$2:A$10,1)+1))</f>
        <v>4.2882608695652156</v>
      </c>
    </row>
    <row r="297" spans="4:5" x14ac:dyDescent="0.35">
      <c r="D297">
        <v>296</v>
      </c>
      <c r="E297" s="25">
        <f>FORECAST(D297,INDEX(B$2:B$10,MATCH(D297,A$2:A$10,1)):INDEX(B$2:B$10,MATCH(D297,A$2:A$10,1)+1),INDEX(A$2:A$10,MATCH(D297,A$2:A$10,1)):INDEX(A$2:A$10,MATCH(D297,A$2:A$10,1)+1))</f>
        <v>4.2568115942028975</v>
      </c>
    </row>
    <row r="298" spans="4:5" x14ac:dyDescent="0.35">
      <c r="D298">
        <v>297</v>
      </c>
      <c r="E298" s="25">
        <f>FORECAST(D298,INDEX(B$2:B$10,MATCH(D298,A$2:A$10,1)):INDEX(B$2:B$10,MATCH(D298,A$2:A$10,1)+1),INDEX(A$2:A$10,MATCH(D298,A$2:A$10,1)):INDEX(A$2:A$10,MATCH(D298,A$2:A$10,1)+1))</f>
        <v>4.2253623188405776</v>
      </c>
    </row>
    <row r="299" spans="4:5" x14ac:dyDescent="0.35">
      <c r="D299">
        <v>298</v>
      </c>
      <c r="E299" s="25">
        <f>FORECAST(D299,INDEX(B$2:B$10,MATCH(D299,A$2:A$10,1)):INDEX(B$2:B$10,MATCH(D299,A$2:A$10,1)+1),INDEX(A$2:A$10,MATCH(D299,A$2:A$10,1)):INDEX(A$2:A$10,MATCH(D299,A$2:A$10,1)+1))</f>
        <v>4.1939130434782594</v>
      </c>
    </row>
    <row r="300" spans="4:5" x14ac:dyDescent="0.35">
      <c r="D300">
        <v>299</v>
      </c>
      <c r="E300" s="25">
        <f>FORECAST(D300,INDEX(B$2:B$10,MATCH(D300,A$2:A$10,1)):INDEX(B$2:B$10,MATCH(D300,A$2:A$10,1)+1),INDEX(A$2:A$10,MATCH(D300,A$2:A$10,1)):INDEX(A$2:A$10,MATCH(D300,A$2:A$10,1)+1))</f>
        <v>4.1624637681159413</v>
      </c>
    </row>
    <row r="301" spans="4:5" x14ac:dyDescent="0.35">
      <c r="D301">
        <v>300</v>
      </c>
      <c r="E301" s="25">
        <f>FORECAST(D301,INDEX(B$2:B$10,MATCH(D301,A$2:A$10,1)):INDEX(B$2:B$10,MATCH(D301,A$2:A$10,1)+1),INDEX(A$2:A$10,MATCH(D301,A$2:A$10,1)):INDEX(A$2:A$10,MATCH(D301,A$2:A$10,1)+1))</f>
        <v>4.1310144927536214</v>
      </c>
    </row>
    <row r="302" spans="4:5" x14ac:dyDescent="0.35">
      <c r="D302">
        <v>301</v>
      </c>
      <c r="E302" s="25">
        <f>FORECAST(D302,INDEX(B$2:B$10,MATCH(D302,A$2:A$10,1)):INDEX(B$2:B$10,MATCH(D302,A$2:A$10,1)+1),INDEX(A$2:A$10,MATCH(D302,A$2:A$10,1)):INDEX(A$2:A$10,MATCH(D302,A$2:A$10,1)+1))</f>
        <v>4.0995652173913033</v>
      </c>
    </row>
    <row r="303" spans="4:5" x14ac:dyDescent="0.35">
      <c r="D303">
        <v>302</v>
      </c>
      <c r="E303" s="25">
        <f>FORECAST(D303,INDEX(B$2:B$10,MATCH(D303,A$2:A$10,1)):INDEX(B$2:B$10,MATCH(D303,A$2:A$10,1)+1),INDEX(A$2:A$10,MATCH(D303,A$2:A$10,1)):INDEX(A$2:A$10,MATCH(D303,A$2:A$10,1)+1))</f>
        <v>4.0681159420289834</v>
      </c>
    </row>
    <row r="304" spans="4:5" x14ac:dyDescent="0.35">
      <c r="D304">
        <v>303</v>
      </c>
      <c r="E304" s="25">
        <f>FORECAST(D304,INDEX(B$2:B$10,MATCH(D304,A$2:A$10,1)):INDEX(B$2:B$10,MATCH(D304,A$2:A$10,1)+1),INDEX(A$2:A$10,MATCH(D304,A$2:A$10,1)):INDEX(A$2:A$10,MATCH(D304,A$2:A$10,1)+1))</f>
        <v>4.0366666666666653</v>
      </c>
    </row>
    <row r="305" spans="4:5" x14ac:dyDescent="0.35">
      <c r="D305">
        <v>304</v>
      </c>
      <c r="E305" s="25">
        <f>FORECAST(D305,INDEX(B$2:B$10,MATCH(D305,A$2:A$10,1)):INDEX(B$2:B$10,MATCH(D305,A$2:A$10,1)+1),INDEX(A$2:A$10,MATCH(D305,A$2:A$10,1)):INDEX(A$2:A$10,MATCH(D305,A$2:A$10,1)+1))</f>
        <v>4.0052173913043454</v>
      </c>
    </row>
    <row r="306" spans="4:5" x14ac:dyDescent="0.35">
      <c r="D306">
        <v>305</v>
      </c>
      <c r="E306" s="25">
        <f>FORECAST(D306,INDEX(B$2:B$10,MATCH(D306,A$2:A$10,1)):INDEX(B$2:B$10,MATCH(D306,A$2:A$10,1)+1),INDEX(A$2:A$10,MATCH(D306,A$2:A$10,1)):INDEX(A$2:A$10,MATCH(D306,A$2:A$10,1)+1))</f>
        <v>3.9737681159420273</v>
      </c>
    </row>
    <row r="307" spans="4:5" x14ac:dyDescent="0.35">
      <c r="D307">
        <v>306</v>
      </c>
      <c r="E307" s="25">
        <f>FORECAST(D307,INDEX(B$2:B$10,MATCH(D307,A$2:A$10,1)):INDEX(B$2:B$10,MATCH(D307,A$2:A$10,1)+1),INDEX(A$2:A$10,MATCH(D307,A$2:A$10,1)):INDEX(A$2:A$10,MATCH(D307,A$2:A$10,1)+1))</f>
        <v>3.9423188405797092</v>
      </c>
    </row>
    <row r="308" spans="4:5" x14ac:dyDescent="0.35">
      <c r="D308">
        <v>307</v>
      </c>
      <c r="E308" s="25">
        <f>FORECAST(D308,INDEX(B$2:B$10,MATCH(D308,A$2:A$10,1)):INDEX(B$2:B$10,MATCH(D308,A$2:A$10,1)+1),INDEX(A$2:A$10,MATCH(D308,A$2:A$10,1)):INDEX(A$2:A$10,MATCH(D308,A$2:A$10,1)+1))</f>
        <v>3.9108695652173893</v>
      </c>
    </row>
    <row r="309" spans="4:5" x14ac:dyDescent="0.35">
      <c r="D309">
        <v>308</v>
      </c>
      <c r="E309" s="25">
        <f>FORECAST(D309,INDEX(B$2:B$10,MATCH(D309,A$2:A$10,1)):INDEX(B$2:B$10,MATCH(D309,A$2:A$10,1)+1),INDEX(A$2:A$10,MATCH(D309,A$2:A$10,1)):INDEX(A$2:A$10,MATCH(D309,A$2:A$10,1)+1))</f>
        <v>3.8794202898550711</v>
      </c>
    </row>
    <row r="310" spans="4:5" x14ac:dyDescent="0.35">
      <c r="D310">
        <v>309</v>
      </c>
      <c r="E310" s="25">
        <f>FORECAST(D310,INDEX(B$2:B$10,MATCH(D310,A$2:A$10,1)):INDEX(B$2:B$10,MATCH(D310,A$2:A$10,1)+1),INDEX(A$2:A$10,MATCH(D310,A$2:A$10,1)):INDEX(A$2:A$10,MATCH(D310,A$2:A$10,1)+1))</f>
        <v>3.8479710144927513</v>
      </c>
    </row>
    <row r="311" spans="4:5" x14ac:dyDescent="0.35">
      <c r="D311">
        <v>310</v>
      </c>
      <c r="E311" s="25">
        <f>FORECAST(D311,INDEX(B$2:B$10,MATCH(D311,A$2:A$10,1)):INDEX(B$2:B$10,MATCH(D311,A$2:A$10,1)+1),INDEX(A$2:A$10,MATCH(D311,A$2:A$10,1)):INDEX(A$2:A$10,MATCH(D311,A$2:A$10,1)+1))</f>
        <v>3.8165217391304331</v>
      </c>
    </row>
    <row r="312" spans="4:5" x14ac:dyDescent="0.35">
      <c r="D312">
        <v>311</v>
      </c>
      <c r="E312" s="25">
        <f>FORECAST(D312,INDEX(B$2:B$10,MATCH(D312,A$2:A$10,1)):INDEX(B$2:B$10,MATCH(D312,A$2:A$10,1)+1),INDEX(A$2:A$10,MATCH(D312,A$2:A$10,1)):INDEX(A$2:A$10,MATCH(D312,A$2:A$10,1)+1))</f>
        <v>3.785072463768115</v>
      </c>
    </row>
    <row r="313" spans="4:5" x14ac:dyDescent="0.35">
      <c r="D313">
        <v>312</v>
      </c>
      <c r="E313" s="25">
        <f>FORECAST(D313,INDEX(B$2:B$10,MATCH(D313,A$2:A$10,1)):INDEX(B$2:B$10,MATCH(D313,A$2:A$10,1)+1),INDEX(A$2:A$10,MATCH(D313,A$2:A$10,1)):INDEX(A$2:A$10,MATCH(D313,A$2:A$10,1)+1))</f>
        <v>3.7536231884057951</v>
      </c>
    </row>
    <row r="314" spans="4:5" x14ac:dyDescent="0.35">
      <c r="D314">
        <v>313</v>
      </c>
      <c r="E314" s="25">
        <f>FORECAST(D314,INDEX(B$2:B$10,MATCH(D314,A$2:A$10,1)):INDEX(B$2:B$10,MATCH(D314,A$2:A$10,1)+1),INDEX(A$2:A$10,MATCH(D314,A$2:A$10,1)):INDEX(A$2:A$10,MATCH(D314,A$2:A$10,1)+1))</f>
        <v>3.722173913043477</v>
      </c>
    </row>
    <row r="315" spans="4:5" x14ac:dyDescent="0.35">
      <c r="D315">
        <v>314</v>
      </c>
      <c r="E315" s="25">
        <f>FORECAST(D315,INDEX(B$2:B$10,MATCH(D315,A$2:A$10,1)):INDEX(B$2:B$10,MATCH(D315,A$2:A$10,1)+1),INDEX(A$2:A$10,MATCH(D315,A$2:A$10,1)):INDEX(A$2:A$10,MATCH(D315,A$2:A$10,1)+1))</f>
        <v>3.6907246376811571</v>
      </c>
    </row>
    <row r="316" spans="4:5" x14ac:dyDescent="0.35">
      <c r="D316">
        <v>315</v>
      </c>
      <c r="E316" s="25">
        <f>FORECAST(D316,INDEX(B$2:B$10,MATCH(D316,A$2:A$10,1)):INDEX(B$2:B$10,MATCH(D316,A$2:A$10,1)+1),INDEX(A$2:A$10,MATCH(D316,A$2:A$10,1)):INDEX(A$2:A$10,MATCH(D316,A$2:A$10,1)+1))</f>
        <v>3.659275362318839</v>
      </c>
    </row>
    <row r="317" spans="4:5" x14ac:dyDescent="0.35">
      <c r="D317">
        <v>316</v>
      </c>
      <c r="E317" s="25">
        <f>FORECAST(D317,INDEX(B$2:B$10,MATCH(D317,A$2:A$10,1)):INDEX(B$2:B$10,MATCH(D317,A$2:A$10,1)+1),INDEX(A$2:A$10,MATCH(D317,A$2:A$10,1)):INDEX(A$2:A$10,MATCH(D317,A$2:A$10,1)+1))</f>
        <v>3.6278260869565209</v>
      </c>
    </row>
    <row r="318" spans="4:5" x14ac:dyDescent="0.35">
      <c r="D318">
        <v>317</v>
      </c>
      <c r="E318" s="25">
        <f>FORECAST(D318,INDEX(B$2:B$10,MATCH(D318,A$2:A$10,1)):INDEX(B$2:B$10,MATCH(D318,A$2:A$10,1)+1),INDEX(A$2:A$10,MATCH(D318,A$2:A$10,1)):INDEX(A$2:A$10,MATCH(D318,A$2:A$10,1)+1))</f>
        <v>3.596376811594201</v>
      </c>
    </row>
    <row r="319" spans="4:5" x14ac:dyDescent="0.35">
      <c r="D319">
        <v>318</v>
      </c>
      <c r="E319" s="25">
        <f>FORECAST(D319,INDEX(B$2:B$10,MATCH(D319,A$2:A$10,1)):INDEX(B$2:B$10,MATCH(D319,A$2:A$10,1)+1),INDEX(A$2:A$10,MATCH(D319,A$2:A$10,1)):INDEX(A$2:A$10,MATCH(D319,A$2:A$10,1)+1))</f>
        <v>3.5649275362318829</v>
      </c>
    </row>
    <row r="320" spans="4:5" x14ac:dyDescent="0.35">
      <c r="D320">
        <v>319</v>
      </c>
      <c r="E320" s="25">
        <f>FORECAST(D320,INDEX(B$2:B$10,MATCH(D320,A$2:A$10,1)):INDEX(B$2:B$10,MATCH(D320,A$2:A$10,1)+1),INDEX(A$2:A$10,MATCH(D320,A$2:A$10,1)):INDEX(A$2:A$10,MATCH(D320,A$2:A$10,1)+1))</f>
        <v>3.533478260869563</v>
      </c>
    </row>
    <row r="321" spans="4:5" x14ac:dyDescent="0.35">
      <c r="D321">
        <v>320</v>
      </c>
      <c r="E321" s="25">
        <f>FORECAST(D321,INDEX(B$2:B$10,MATCH(D321,A$2:A$10,1)):INDEX(B$2:B$10,MATCH(D321,A$2:A$10,1)+1),INDEX(A$2:A$10,MATCH(D321,A$2:A$10,1)):INDEX(A$2:A$10,MATCH(D321,A$2:A$10,1)+1))</f>
        <v>3.5020289855072448</v>
      </c>
    </row>
    <row r="322" spans="4:5" x14ac:dyDescent="0.35">
      <c r="D322">
        <v>321</v>
      </c>
      <c r="E322" s="25">
        <f>FORECAST(D322,INDEX(B$2:B$10,MATCH(D322,A$2:A$10,1)):INDEX(B$2:B$10,MATCH(D322,A$2:A$10,1)+1),INDEX(A$2:A$10,MATCH(D322,A$2:A$10,1)):INDEX(A$2:A$10,MATCH(D322,A$2:A$10,1)+1))</f>
        <v>3.4705797101449267</v>
      </c>
    </row>
    <row r="323" spans="4:5" x14ac:dyDescent="0.35">
      <c r="D323">
        <v>322</v>
      </c>
      <c r="E323" s="25">
        <f>FORECAST(D323,INDEX(B$2:B$10,MATCH(D323,A$2:A$10,1)):INDEX(B$2:B$10,MATCH(D323,A$2:A$10,1)+1),INDEX(A$2:A$10,MATCH(D323,A$2:A$10,1)):INDEX(A$2:A$10,MATCH(D323,A$2:A$10,1)+1))</f>
        <v>3.4391304347826068</v>
      </c>
    </row>
    <row r="324" spans="4:5" x14ac:dyDescent="0.35">
      <c r="D324">
        <v>323</v>
      </c>
      <c r="E324" s="25">
        <f>FORECAST(D324,INDEX(B$2:B$10,MATCH(D324,A$2:A$10,1)):INDEX(B$2:B$10,MATCH(D324,A$2:A$10,1)+1),INDEX(A$2:A$10,MATCH(D324,A$2:A$10,1)):INDEX(A$2:A$10,MATCH(D324,A$2:A$10,1)+1))</f>
        <v>3.4076811594202887</v>
      </c>
    </row>
    <row r="325" spans="4:5" x14ac:dyDescent="0.35">
      <c r="D325">
        <v>324</v>
      </c>
      <c r="E325" s="25">
        <f>FORECAST(D325,INDEX(B$2:B$10,MATCH(D325,A$2:A$10,1)):INDEX(B$2:B$10,MATCH(D325,A$2:A$10,1)+1),INDEX(A$2:A$10,MATCH(D325,A$2:A$10,1)):INDEX(A$2:A$10,MATCH(D325,A$2:A$10,1)+1))</f>
        <v>3.3762318840579688</v>
      </c>
    </row>
    <row r="326" spans="4:5" x14ac:dyDescent="0.35">
      <c r="D326">
        <v>325</v>
      </c>
      <c r="E326" s="25">
        <f>FORECAST(D326,INDEX(B$2:B$10,MATCH(D326,A$2:A$10,1)):INDEX(B$2:B$10,MATCH(D326,A$2:A$10,1)+1),INDEX(A$2:A$10,MATCH(D326,A$2:A$10,1)):INDEX(A$2:A$10,MATCH(D326,A$2:A$10,1)+1))</f>
        <v>3.3447826086956507</v>
      </c>
    </row>
    <row r="327" spans="4:5" x14ac:dyDescent="0.35">
      <c r="D327">
        <v>326</v>
      </c>
      <c r="E327" s="25">
        <f>FORECAST(D327,INDEX(B$2:B$10,MATCH(D327,A$2:A$10,1)):INDEX(B$2:B$10,MATCH(D327,A$2:A$10,1)+1),INDEX(A$2:A$10,MATCH(D327,A$2:A$10,1)):INDEX(A$2:A$10,MATCH(D327,A$2:A$10,1)+1))</f>
        <v>3.3133333333333326</v>
      </c>
    </row>
    <row r="328" spans="4:5" x14ac:dyDescent="0.35">
      <c r="D328">
        <v>327</v>
      </c>
      <c r="E328" s="25">
        <f>FORECAST(D328,INDEX(B$2:B$10,MATCH(D328,A$2:A$10,1)):INDEX(B$2:B$10,MATCH(D328,A$2:A$10,1)+1),INDEX(A$2:A$10,MATCH(D328,A$2:A$10,1)):INDEX(A$2:A$10,MATCH(D328,A$2:A$10,1)+1))</f>
        <v>3.2818840579710127</v>
      </c>
    </row>
    <row r="329" spans="4:5" x14ac:dyDescent="0.35">
      <c r="D329">
        <v>328</v>
      </c>
      <c r="E329" s="25">
        <f>FORECAST(D329,INDEX(B$2:B$10,MATCH(D329,A$2:A$10,1)):INDEX(B$2:B$10,MATCH(D329,A$2:A$10,1)+1),INDEX(A$2:A$10,MATCH(D329,A$2:A$10,1)):INDEX(A$2:A$10,MATCH(D329,A$2:A$10,1)+1))</f>
        <v>3.2504347826086946</v>
      </c>
    </row>
    <row r="330" spans="4:5" x14ac:dyDescent="0.35">
      <c r="D330">
        <v>329</v>
      </c>
      <c r="E330" s="25">
        <f>FORECAST(D330,INDEX(B$2:B$10,MATCH(D330,A$2:A$10,1)):INDEX(B$2:B$10,MATCH(D330,A$2:A$10,1)+1),INDEX(A$2:A$10,MATCH(D330,A$2:A$10,1)):INDEX(A$2:A$10,MATCH(D330,A$2:A$10,1)+1))</f>
        <v>3.2189855072463747</v>
      </c>
    </row>
    <row r="331" spans="4:5" x14ac:dyDescent="0.35">
      <c r="D331">
        <v>330</v>
      </c>
      <c r="E331" s="25">
        <f>FORECAST(D331,INDEX(B$2:B$10,MATCH(D331,A$2:A$10,1)):INDEX(B$2:B$10,MATCH(D331,A$2:A$10,1)+1),INDEX(A$2:A$10,MATCH(D331,A$2:A$10,1)):INDEX(A$2:A$10,MATCH(D331,A$2:A$10,1)+1))</f>
        <v>3.1875362318840565</v>
      </c>
    </row>
    <row r="332" spans="4:5" x14ac:dyDescent="0.35">
      <c r="D332">
        <v>331</v>
      </c>
      <c r="E332" s="25">
        <f>FORECAST(D332,INDEX(B$2:B$10,MATCH(D332,A$2:A$10,1)):INDEX(B$2:B$10,MATCH(D332,A$2:A$10,1)+1),INDEX(A$2:A$10,MATCH(D332,A$2:A$10,1)):INDEX(A$2:A$10,MATCH(D332,A$2:A$10,1)+1))</f>
        <v>3.1560869565217384</v>
      </c>
    </row>
    <row r="333" spans="4:5" x14ac:dyDescent="0.35">
      <c r="D333">
        <v>332</v>
      </c>
      <c r="E333" s="25">
        <f>FORECAST(D333,INDEX(B$2:B$10,MATCH(D333,A$2:A$10,1)):INDEX(B$2:B$10,MATCH(D333,A$2:A$10,1)+1),INDEX(A$2:A$10,MATCH(D333,A$2:A$10,1)):INDEX(A$2:A$10,MATCH(D333,A$2:A$10,1)+1))</f>
        <v>3.1246376811594185</v>
      </c>
    </row>
    <row r="334" spans="4:5" x14ac:dyDescent="0.35">
      <c r="D334">
        <v>333</v>
      </c>
      <c r="E334" s="25">
        <f>FORECAST(D334,INDEX(B$2:B$10,MATCH(D334,A$2:A$10,1)):INDEX(B$2:B$10,MATCH(D334,A$2:A$10,1)+1),INDEX(A$2:A$10,MATCH(D334,A$2:A$10,1)):INDEX(A$2:A$10,MATCH(D334,A$2:A$10,1)+1))</f>
        <v>3.0931884057971004</v>
      </c>
    </row>
    <row r="335" spans="4:5" x14ac:dyDescent="0.35">
      <c r="D335">
        <v>334</v>
      </c>
      <c r="E335" s="25">
        <f>FORECAST(D335,INDEX(B$2:B$10,MATCH(D335,A$2:A$10,1)):INDEX(B$2:B$10,MATCH(D335,A$2:A$10,1)+1),INDEX(A$2:A$10,MATCH(D335,A$2:A$10,1)):INDEX(A$2:A$10,MATCH(D335,A$2:A$10,1)+1))</f>
        <v>3.0617391304347805</v>
      </c>
    </row>
    <row r="336" spans="4:5" x14ac:dyDescent="0.35">
      <c r="D336">
        <v>335</v>
      </c>
      <c r="E336" s="25">
        <f>FORECAST(D336,INDEX(B$2:B$10,MATCH(D336,A$2:A$10,1)):INDEX(B$2:B$10,MATCH(D336,A$2:A$10,1)+1),INDEX(A$2:A$10,MATCH(D336,A$2:A$10,1)):INDEX(A$2:A$10,MATCH(D336,A$2:A$10,1)+1))</f>
        <v>3.0302898550724624</v>
      </c>
    </row>
    <row r="337" spans="4:5" x14ac:dyDescent="0.35">
      <c r="D337">
        <v>336</v>
      </c>
      <c r="E337" s="25">
        <f>FORECAST(D337,INDEX(B$2:B$10,MATCH(D337,A$2:A$10,1)):INDEX(B$2:B$10,MATCH(D337,A$2:A$10,1)+1),INDEX(A$2:A$10,MATCH(D337,A$2:A$10,1)):INDEX(A$2:A$10,MATCH(D337,A$2:A$10,1)+1))</f>
        <v>2.9988405797101443</v>
      </c>
    </row>
    <row r="338" spans="4:5" x14ac:dyDescent="0.35">
      <c r="D338">
        <v>337</v>
      </c>
      <c r="E338" s="25">
        <f>FORECAST(D338,INDEX(B$2:B$10,MATCH(D338,A$2:A$10,1)):INDEX(B$2:B$10,MATCH(D338,A$2:A$10,1)+1),INDEX(A$2:A$10,MATCH(D338,A$2:A$10,1)):INDEX(A$2:A$10,MATCH(D338,A$2:A$10,1)+1))</f>
        <v>2.9673913043478244</v>
      </c>
    </row>
    <row r="339" spans="4:5" x14ac:dyDescent="0.35">
      <c r="D339">
        <v>338</v>
      </c>
      <c r="E339" s="25">
        <f>FORECAST(D339,INDEX(B$2:B$10,MATCH(D339,A$2:A$10,1)):INDEX(B$2:B$10,MATCH(D339,A$2:A$10,1)+1),INDEX(A$2:A$10,MATCH(D339,A$2:A$10,1)):INDEX(A$2:A$10,MATCH(D339,A$2:A$10,1)+1))</f>
        <v>2.9359420289855063</v>
      </c>
    </row>
    <row r="340" spans="4:5" x14ac:dyDescent="0.35">
      <c r="D340">
        <v>339</v>
      </c>
      <c r="E340" s="25">
        <f>FORECAST(D340,INDEX(B$2:B$10,MATCH(D340,A$2:A$10,1)):INDEX(B$2:B$10,MATCH(D340,A$2:A$10,1)+1),INDEX(A$2:A$10,MATCH(D340,A$2:A$10,1)):INDEX(A$2:A$10,MATCH(D340,A$2:A$10,1)+1))</f>
        <v>2.9044927536231864</v>
      </c>
    </row>
    <row r="341" spans="4:5" x14ac:dyDescent="0.35">
      <c r="D341">
        <v>340</v>
      </c>
      <c r="E341" s="25">
        <f>FORECAST(D341,INDEX(B$2:B$10,MATCH(D341,A$2:A$10,1)):INDEX(B$2:B$10,MATCH(D341,A$2:A$10,1)+1),INDEX(A$2:A$10,MATCH(D341,A$2:A$10,1)):INDEX(A$2:A$10,MATCH(D341,A$2:A$10,1)+1))</f>
        <v>2.8730434782608683</v>
      </c>
    </row>
    <row r="342" spans="4:5" x14ac:dyDescent="0.35">
      <c r="D342">
        <v>341</v>
      </c>
      <c r="E342" s="25">
        <f>FORECAST(D342,INDEX(B$2:B$10,MATCH(D342,A$2:A$10,1)):INDEX(B$2:B$10,MATCH(D342,A$2:A$10,1)+1),INDEX(A$2:A$10,MATCH(D342,A$2:A$10,1)):INDEX(A$2:A$10,MATCH(D342,A$2:A$10,1)+1))</f>
        <v>2.8415942028985484</v>
      </c>
    </row>
    <row r="343" spans="4:5" x14ac:dyDescent="0.35">
      <c r="D343">
        <v>342</v>
      </c>
      <c r="E343" s="25">
        <f>FORECAST(D343,INDEX(B$2:B$10,MATCH(D343,A$2:A$10,1)):INDEX(B$2:B$10,MATCH(D343,A$2:A$10,1)+1),INDEX(A$2:A$10,MATCH(D343,A$2:A$10,1)):INDEX(A$2:A$10,MATCH(D343,A$2:A$10,1)+1))</f>
        <v>2.8101449275362302</v>
      </c>
    </row>
    <row r="344" spans="4:5" x14ac:dyDescent="0.35">
      <c r="D344">
        <v>343</v>
      </c>
      <c r="E344" s="25">
        <f>FORECAST(D344,INDEX(B$2:B$10,MATCH(D344,A$2:A$10,1)):INDEX(B$2:B$10,MATCH(D344,A$2:A$10,1)+1),INDEX(A$2:A$10,MATCH(D344,A$2:A$10,1)):INDEX(A$2:A$10,MATCH(D344,A$2:A$10,1)+1))</f>
        <v>2.7786956521739121</v>
      </c>
    </row>
    <row r="345" spans="4:5" x14ac:dyDescent="0.35">
      <c r="D345">
        <v>344</v>
      </c>
      <c r="E345" s="25">
        <f>FORECAST(D345,INDEX(B$2:B$10,MATCH(D345,A$2:A$10,1)):INDEX(B$2:B$10,MATCH(D345,A$2:A$10,1)+1),INDEX(A$2:A$10,MATCH(D345,A$2:A$10,1)):INDEX(A$2:A$10,MATCH(D345,A$2:A$10,1)+1))</f>
        <v>2.7472463768115922</v>
      </c>
    </row>
    <row r="346" spans="4:5" x14ac:dyDescent="0.35">
      <c r="D346">
        <v>345</v>
      </c>
      <c r="E346" s="25">
        <f>FORECAST(D346,INDEX(B$2:B$10,MATCH(D346,A$2:A$10,1)):INDEX(B$2:B$10,MATCH(D346,A$2:A$10,1)+1),INDEX(A$2:A$10,MATCH(D346,A$2:A$10,1)):INDEX(A$2:A$10,MATCH(D346,A$2:A$10,1)+1))</f>
        <v>2.7157971014492741</v>
      </c>
    </row>
    <row r="347" spans="4:5" x14ac:dyDescent="0.35">
      <c r="D347">
        <v>346</v>
      </c>
      <c r="E347" s="25">
        <f>FORECAST(D347,INDEX(B$2:B$10,MATCH(D347,A$2:A$10,1)):INDEX(B$2:B$10,MATCH(D347,A$2:A$10,1)+1),INDEX(A$2:A$10,MATCH(D347,A$2:A$10,1)):INDEX(A$2:A$10,MATCH(D347,A$2:A$10,1)+1))</f>
        <v>2.6843478260869542</v>
      </c>
    </row>
    <row r="348" spans="4:5" x14ac:dyDescent="0.35">
      <c r="D348">
        <v>347</v>
      </c>
      <c r="E348" s="25">
        <f>FORECAST(D348,INDEX(B$2:B$10,MATCH(D348,A$2:A$10,1)):INDEX(B$2:B$10,MATCH(D348,A$2:A$10,1)+1),INDEX(A$2:A$10,MATCH(D348,A$2:A$10,1)):INDEX(A$2:A$10,MATCH(D348,A$2:A$10,1)+1))</f>
        <v>2.6528985507246361</v>
      </c>
    </row>
    <row r="349" spans="4:5" x14ac:dyDescent="0.35">
      <c r="D349">
        <v>348</v>
      </c>
      <c r="E349" s="25">
        <f>FORECAST(D349,INDEX(B$2:B$10,MATCH(D349,A$2:A$10,1)):INDEX(B$2:B$10,MATCH(D349,A$2:A$10,1)+1),INDEX(A$2:A$10,MATCH(D349,A$2:A$10,1)):INDEX(A$2:A$10,MATCH(D349,A$2:A$10,1)+1))</f>
        <v>2.621449275362318</v>
      </c>
    </row>
    <row r="350" spans="4:5" x14ac:dyDescent="0.35">
      <c r="D350">
        <v>349</v>
      </c>
      <c r="E350" s="25">
        <f>FORECAST(D350,INDEX(B$2:B$10,MATCH(D350,A$2:A$10,1)):INDEX(B$2:B$10,MATCH(D350,A$2:A$10,1)+1),INDEX(A$2:A$10,MATCH(D350,A$2:A$10,1)):INDEX(A$2:A$10,MATCH(D350,A$2:A$10,1)+1))</f>
        <v>2.59</v>
      </c>
    </row>
    <row r="351" spans="4:5" x14ac:dyDescent="0.35">
      <c r="D351">
        <v>350</v>
      </c>
      <c r="E351" s="25">
        <f>FORECAST(D351,INDEX(B$2:B$10,MATCH(D351,A$2:A$10,1)):INDEX(B$2:B$10,MATCH(D351,A$2:A$10,1)+1),INDEX(A$2:A$10,MATCH(D351,A$2:A$10,1)):INDEX(A$2:A$10,MATCH(D351,A$2:A$10,1)+1))</f>
        <v>2.5500000000000007</v>
      </c>
    </row>
    <row r="352" spans="4:5" x14ac:dyDescent="0.35">
      <c r="D352">
        <v>351</v>
      </c>
      <c r="E352" s="25">
        <f>FORECAST(D352,INDEX(B$2:B$10,MATCH(D352,A$2:A$10,1)):INDEX(B$2:B$10,MATCH(D352,A$2:A$10,1)+1),INDEX(A$2:A$10,MATCH(D352,A$2:A$10,1)):INDEX(A$2:A$10,MATCH(D352,A$2:A$10,1)+1))</f>
        <v>2.5099999999999998</v>
      </c>
    </row>
    <row r="353" spans="4:5" x14ac:dyDescent="0.35">
      <c r="D353">
        <v>352</v>
      </c>
      <c r="E353" s="25">
        <f>FORECAST(D353,INDEX(B$2:B$10,MATCH(D353,A$2:A$10,1)):INDEX(B$2:B$10,MATCH(D353,A$2:A$10,1)+1),INDEX(A$2:A$10,MATCH(D353,A$2:A$10,1)):INDEX(A$2:A$10,MATCH(D353,A$2:A$10,1)+1))</f>
        <v>2.4700000000000006</v>
      </c>
    </row>
    <row r="354" spans="4:5" x14ac:dyDescent="0.35">
      <c r="D354">
        <v>353</v>
      </c>
      <c r="E354" s="25">
        <f>FORECAST(D354,INDEX(B$2:B$10,MATCH(D354,A$2:A$10,1)):INDEX(B$2:B$10,MATCH(D354,A$2:A$10,1)+1),INDEX(A$2:A$10,MATCH(D354,A$2:A$10,1)):INDEX(A$2:A$10,MATCH(D354,A$2:A$10,1)+1))</f>
        <v>2.4299999999999997</v>
      </c>
    </row>
    <row r="355" spans="4:5" x14ac:dyDescent="0.35">
      <c r="D355">
        <v>354</v>
      </c>
      <c r="E355" s="25">
        <f>FORECAST(D355,INDEX(B$2:B$10,MATCH(D355,A$2:A$10,1)):INDEX(B$2:B$10,MATCH(D355,A$2:A$10,1)+1),INDEX(A$2:A$10,MATCH(D355,A$2:A$10,1)):INDEX(A$2:A$10,MATCH(D355,A$2:A$10,1)+1))</f>
        <v>2.3900000000000006</v>
      </c>
    </row>
    <row r="356" spans="4:5" x14ac:dyDescent="0.35">
      <c r="D356">
        <v>355</v>
      </c>
      <c r="E356" s="25">
        <f>FORECAST(D356,INDEX(B$2:B$10,MATCH(D356,A$2:A$10,1)):INDEX(B$2:B$10,MATCH(D356,A$2:A$10,1)+1),INDEX(A$2:A$10,MATCH(D356,A$2:A$10,1)):INDEX(A$2:A$10,MATCH(D356,A$2:A$10,1)+1))</f>
        <v>2.3499999999999996</v>
      </c>
    </row>
    <row r="357" spans="4:5" x14ac:dyDescent="0.35">
      <c r="D357">
        <v>356</v>
      </c>
      <c r="E357" s="25">
        <f>FORECAST(D357,INDEX(B$2:B$10,MATCH(D357,A$2:A$10,1)):INDEX(B$2:B$10,MATCH(D357,A$2:A$10,1)+1),INDEX(A$2:A$10,MATCH(D357,A$2:A$10,1)):INDEX(A$2:A$10,MATCH(D357,A$2:A$10,1)+1))</f>
        <v>2.3100000000000005</v>
      </c>
    </row>
    <row r="358" spans="4:5" x14ac:dyDescent="0.35">
      <c r="D358">
        <v>357</v>
      </c>
      <c r="E358" s="25">
        <f>FORECAST(D358,INDEX(B$2:B$10,MATCH(D358,A$2:A$10,1)):INDEX(B$2:B$10,MATCH(D358,A$2:A$10,1)+1),INDEX(A$2:A$10,MATCH(D358,A$2:A$10,1)):INDEX(A$2:A$10,MATCH(D358,A$2:A$10,1)+1))</f>
        <v>2.2699999999999996</v>
      </c>
    </row>
    <row r="359" spans="4:5" x14ac:dyDescent="0.35">
      <c r="D359">
        <v>358</v>
      </c>
      <c r="E359" s="25">
        <f>FORECAST(D359,INDEX(B$2:B$10,MATCH(D359,A$2:A$10,1)):INDEX(B$2:B$10,MATCH(D359,A$2:A$10,1)+1),INDEX(A$2:A$10,MATCH(D359,A$2:A$10,1)):INDEX(A$2:A$10,MATCH(D359,A$2:A$10,1)+1))</f>
        <v>2.2300000000000004</v>
      </c>
    </row>
    <row r="360" spans="4:5" x14ac:dyDescent="0.35">
      <c r="D360">
        <v>359</v>
      </c>
      <c r="E360" s="25">
        <f>FORECAST(D360,INDEX(B$2:B$10,MATCH(D360,A$2:A$10,1)):INDEX(B$2:B$10,MATCH(D360,A$2:A$10,1)+1),INDEX(A$2:A$10,MATCH(D360,A$2:A$10,1)):INDEX(A$2:A$10,MATCH(D360,A$2:A$10,1)+1))</f>
        <v>2.1900000000000013</v>
      </c>
    </row>
    <row r="361" spans="4:5" x14ac:dyDescent="0.35">
      <c r="D361">
        <v>360</v>
      </c>
      <c r="E361" s="25">
        <f>FORECAST(D361,INDEX(B$2:B$10,MATCH(D361,A$2:A$10,1)):INDEX(B$2:B$10,MATCH(D361,A$2:A$10,1)+1),INDEX(A$2:A$10,MATCH(D361,A$2:A$10,1)):INDEX(A$2:A$10,MATCH(D361,A$2:A$10,1)+1))</f>
        <v>2.1500000000000004</v>
      </c>
    </row>
    <row r="362" spans="4:5" x14ac:dyDescent="0.35">
      <c r="D362">
        <v>361</v>
      </c>
      <c r="E362" s="25">
        <f>FORECAST(D362,INDEX(B$2:B$10,MATCH(D362,A$2:A$10,1)):INDEX(B$2:B$10,MATCH(D362,A$2:A$10,1)+1),INDEX(A$2:A$10,MATCH(D362,A$2:A$10,1)):INDEX(A$2:A$10,MATCH(D362,A$2:A$10,1)+1))</f>
        <v>2.1100000000000012</v>
      </c>
    </row>
    <row r="363" spans="4:5" x14ac:dyDescent="0.35">
      <c r="D363">
        <v>362</v>
      </c>
      <c r="E363" s="25">
        <f>FORECAST(D363,INDEX(B$2:B$10,MATCH(D363,A$2:A$10,1)):INDEX(B$2:B$10,MATCH(D363,A$2:A$10,1)+1),INDEX(A$2:A$10,MATCH(D363,A$2:A$10,1)):INDEX(A$2:A$10,MATCH(D363,A$2:A$10,1)+1))</f>
        <v>2.0700000000000003</v>
      </c>
    </row>
    <row r="364" spans="4:5" x14ac:dyDescent="0.35">
      <c r="D364">
        <v>363</v>
      </c>
      <c r="E364" s="25">
        <f>FORECAST(D364,INDEX(B$2:B$10,MATCH(D364,A$2:A$10,1)):INDEX(B$2:B$10,MATCH(D364,A$2:A$10,1)+1),INDEX(A$2:A$10,MATCH(D364,A$2:A$10,1)):INDEX(A$2:A$10,MATCH(D364,A$2:A$10,1)+1))</f>
        <v>2.0300000000000011</v>
      </c>
    </row>
    <row r="365" spans="4:5" x14ac:dyDescent="0.35">
      <c r="D365">
        <v>364</v>
      </c>
      <c r="E365" s="25">
        <f>FORECAST(D365,INDEX(B$2:B$10,MATCH(D365,A$2:A$10,1)):INDEX(B$2:B$10,MATCH(D365,A$2:A$10,1)+1),INDEX(A$2:A$10,MATCH(D365,A$2:A$10,1)):INDEX(A$2:A$10,MATCH(D365,A$2:A$10,1)+1))</f>
        <v>1.9900000000000002</v>
      </c>
    </row>
    <row r="366" spans="4:5" x14ac:dyDescent="0.35">
      <c r="D366">
        <v>365</v>
      </c>
      <c r="E366" s="25">
        <f>FORECAST(D366,INDEX(B$2:B$10,MATCH(D366,A$2:A$10,1)):INDEX(B$2:B$10,MATCH(D366,A$2:A$10,1)+1),INDEX(A$2:A$10,MATCH(D366,A$2:A$10,1)):INDEX(A$2:A$10,MATCH(D366,A$2:A$10,1)+1))</f>
        <v>1.9500000000000011</v>
      </c>
    </row>
    <row r="367" spans="4:5" x14ac:dyDescent="0.35">
      <c r="D367">
        <v>366</v>
      </c>
      <c r="E367" s="25">
        <f>FORECAST(D367,INDEX(B$2:B$10,MATCH(D367,A$2:A$10,1)):INDEX(B$2:B$10,MATCH(D367,A$2:A$10,1)+1),INDEX(A$2:A$10,MATCH(D367,A$2:A$10,1)):INDEX(A$2:A$10,MATCH(D367,A$2:A$10,1)+1))</f>
        <v>1.9100000000000001</v>
      </c>
    </row>
    <row r="368" spans="4:5" x14ac:dyDescent="0.35">
      <c r="D368">
        <v>367</v>
      </c>
      <c r="E368" s="25">
        <f>FORECAST(D368,INDEX(B$2:B$10,MATCH(D368,A$2:A$10,1)):INDEX(B$2:B$10,MATCH(D368,A$2:A$10,1)+1),INDEX(A$2:A$10,MATCH(D368,A$2:A$10,1)):INDEX(A$2:A$10,MATCH(D368,A$2:A$10,1)+1))</f>
        <v>1.870000000000001</v>
      </c>
    </row>
    <row r="369" spans="4:5" x14ac:dyDescent="0.35">
      <c r="D369">
        <v>368</v>
      </c>
      <c r="E369" s="25">
        <f>FORECAST(D369,INDEX(B$2:B$10,MATCH(D369,A$2:A$10,1)):INDEX(B$2:B$10,MATCH(D369,A$2:A$10,1)+1),INDEX(A$2:A$10,MATCH(D369,A$2:A$10,1)):INDEX(A$2:A$10,MATCH(D369,A$2:A$10,1)+1))</f>
        <v>1.83</v>
      </c>
    </row>
    <row r="370" spans="4:5" x14ac:dyDescent="0.35">
      <c r="D370">
        <v>369</v>
      </c>
      <c r="E370" s="25">
        <f>FORECAST(D370,INDEX(B$2:B$10,MATCH(D370,A$2:A$10,1)):INDEX(B$2:B$10,MATCH(D370,A$2:A$10,1)+1),INDEX(A$2:A$10,MATCH(D370,A$2:A$10,1)):INDEX(A$2:A$10,MATCH(D370,A$2:A$10,1)+1))</f>
        <v>1.7900000000000009</v>
      </c>
    </row>
    <row r="371" spans="4:5" x14ac:dyDescent="0.35">
      <c r="D371">
        <v>370</v>
      </c>
      <c r="E371" s="25">
        <f>FORECAST(D371,INDEX(B$2:B$10,MATCH(D371,A$2:A$10,1)):INDEX(B$2:B$10,MATCH(D371,A$2:A$10,1)+1),INDEX(A$2:A$10,MATCH(D371,A$2:A$10,1)):INDEX(A$2:A$10,MATCH(D371,A$2:A$10,1)+1))</f>
        <v>1.75</v>
      </c>
    </row>
    <row r="372" spans="4:5" x14ac:dyDescent="0.35">
      <c r="D372">
        <v>371</v>
      </c>
      <c r="E372" s="25">
        <f>FORECAST(D372,INDEX(B$2:B$10,MATCH(D372,A$2:A$10,1)):INDEX(B$2:B$10,MATCH(D372,A$2:A$10,1)+1),INDEX(A$2:A$10,MATCH(D372,A$2:A$10,1)):INDEX(A$2:A$10,MATCH(D372,A$2:A$10,1)+1))</f>
        <v>1.7100000000000009</v>
      </c>
    </row>
    <row r="373" spans="4:5" x14ac:dyDescent="0.35">
      <c r="D373">
        <v>372</v>
      </c>
      <c r="E373" s="25">
        <f>FORECAST(D373,INDEX(B$2:B$10,MATCH(D373,A$2:A$10,1)):INDEX(B$2:B$10,MATCH(D373,A$2:A$10,1)+1),INDEX(A$2:A$10,MATCH(D373,A$2:A$10,1)):INDEX(A$2:A$10,MATCH(D373,A$2:A$10,1)+1))</f>
        <v>1.67</v>
      </c>
    </row>
    <row r="374" spans="4:5" x14ac:dyDescent="0.35">
      <c r="D374">
        <v>373</v>
      </c>
      <c r="E374" s="25">
        <f>FORECAST(D374,INDEX(B$2:B$10,MATCH(D374,A$2:A$10,1)):INDEX(B$2:B$10,MATCH(D374,A$2:A$10,1)+1),INDEX(A$2:A$10,MATCH(D374,A$2:A$10,1)):INDEX(A$2:A$10,MATCH(D374,A$2:A$10,1)+1))</f>
        <v>1.6300000000000008</v>
      </c>
    </row>
    <row r="375" spans="4:5" x14ac:dyDescent="0.35">
      <c r="D375">
        <v>374</v>
      </c>
      <c r="E375" s="25">
        <f>FORECAST(D375,INDEX(B$2:B$10,MATCH(D375,A$2:A$10,1)):INDEX(B$2:B$10,MATCH(D375,A$2:A$10,1)+1),INDEX(A$2:A$10,MATCH(D375,A$2:A$10,1)):INDEX(A$2:A$10,MATCH(D375,A$2:A$10,1)+1))</f>
        <v>1.5899999999999999</v>
      </c>
    </row>
    <row r="376" spans="4:5" x14ac:dyDescent="0.35">
      <c r="D376">
        <v>375</v>
      </c>
      <c r="E376" s="25">
        <f>FORECAST(D376,INDEX(B$2:B$10,MATCH(D376,A$2:A$10,1)):INDEX(B$2:B$10,MATCH(D376,A$2:A$10,1)+1),INDEX(A$2:A$10,MATCH(D376,A$2:A$10,1)):INDEX(A$2:A$10,MATCH(D376,A$2:A$10,1)+1))</f>
        <v>1.5500000000000007</v>
      </c>
    </row>
    <row r="377" spans="4:5" x14ac:dyDescent="0.35">
      <c r="D377">
        <v>376</v>
      </c>
      <c r="E377" s="25">
        <f>FORECAST(D377,INDEX(B$2:B$10,MATCH(D377,A$2:A$10,1)):INDEX(B$2:B$10,MATCH(D377,A$2:A$10,1)+1),INDEX(A$2:A$10,MATCH(D377,A$2:A$10,1)):INDEX(A$2:A$10,MATCH(D377,A$2:A$10,1)+1))</f>
        <v>1.5099999999999998</v>
      </c>
    </row>
    <row r="378" spans="4:5" x14ac:dyDescent="0.35">
      <c r="D378">
        <v>377</v>
      </c>
      <c r="E378" s="25">
        <f>FORECAST(D378,INDEX(B$2:B$10,MATCH(D378,A$2:A$10,1)):INDEX(B$2:B$10,MATCH(D378,A$2:A$10,1)+1),INDEX(A$2:A$10,MATCH(D378,A$2:A$10,1)):INDEX(A$2:A$10,MATCH(D378,A$2:A$10,1)+1))</f>
        <v>1.4700000000000006</v>
      </c>
    </row>
    <row r="379" spans="4:5" x14ac:dyDescent="0.35">
      <c r="D379">
        <v>378</v>
      </c>
      <c r="E379" s="25">
        <f>FORECAST(D379,INDEX(B$2:B$10,MATCH(D379,A$2:A$10,1)):INDEX(B$2:B$10,MATCH(D379,A$2:A$10,1)+1),INDEX(A$2:A$10,MATCH(D379,A$2:A$10,1)):INDEX(A$2:A$10,MATCH(D379,A$2:A$10,1)+1))</f>
        <v>1.4299999999999997</v>
      </c>
    </row>
    <row r="380" spans="4:5" x14ac:dyDescent="0.35">
      <c r="D380">
        <v>379</v>
      </c>
      <c r="E380" s="25">
        <f>FORECAST(D380,INDEX(B$2:B$10,MATCH(D380,A$2:A$10,1)):INDEX(B$2:B$10,MATCH(D380,A$2:A$10,1)+1),INDEX(A$2:A$10,MATCH(D380,A$2:A$10,1)):INDEX(A$2:A$10,MATCH(D380,A$2:A$10,1)+1))</f>
        <v>1.3900000000000006</v>
      </c>
    </row>
    <row r="381" spans="4:5" x14ac:dyDescent="0.35">
      <c r="D381">
        <v>380</v>
      </c>
      <c r="E381" s="25">
        <f>FORECAST(D381,INDEX(B$2:B$10,MATCH(D381,A$2:A$10,1)):INDEX(B$2:B$10,MATCH(D381,A$2:A$10,1)+1),INDEX(A$2:A$10,MATCH(D381,A$2:A$10,1)):INDEX(A$2:A$10,MATCH(D381,A$2:A$10,1)+1))</f>
        <v>1.3499999999999996</v>
      </c>
    </row>
    <row r="382" spans="4:5" x14ac:dyDescent="0.35">
      <c r="D382">
        <v>381</v>
      </c>
      <c r="E382" s="25">
        <f>FORECAST(D382,INDEX(B$2:B$10,MATCH(D382,A$2:A$10,1)):INDEX(B$2:B$10,MATCH(D382,A$2:A$10,1)+1),INDEX(A$2:A$10,MATCH(D382,A$2:A$10,1)):INDEX(A$2:A$10,MATCH(D382,A$2:A$10,1)+1))</f>
        <v>1.3100000000000005</v>
      </c>
    </row>
    <row r="383" spans="4:5" x14ac:dyDescent="0.35">
      <c r="D383">
        <v>382</v>
      </c>
      <c r="E383" s="25">
        <f>FORECAST(D383,INDEX(B$2:B$10,MATCH(D383,A$2:A$10,1)):INDEX(B$2:B$10,MATCH(D383,A$2:A$10,1)+1),INDEX(A$2:A$10,MATCH(D383,A$2:A$10,1)):INDEX(A$2:A$10,MATCH(D383,A$2:A$10,1)+1))</f>
        <v>1.2699999999999996</v>
      </c>
    </row>
    <row r="384" spans="4:5" x14ac:dyDescent="0.35">
      <c r="D384">
        <v>383</v>
      </c>
      <c r="E384" s="25">
        <f>FORECAST(D384,INDEX(B$2:B$10,MATCH(D384,A$2:A$10,1)):INDEX(B$2:B$10,MATCH(D384,A$2:A$10,1)+1),INDEX(A$2:A$10,MATCH(D384,A$2:A$10,1)):INDEX(A$2:A$10,MATCH(D384,A$2:A$10,1)+1))</f>
        <v>1.2300000000000004</v>
      </c>
    </row>
    <row r="385" spans="4:5" x14ac:dyDescent="0.35">
      <c r="D385">
        <v>384</v>
      </c>
      <c r="E385" s="25">
        <f>FORECAST(D385,INDEX(B$2:B$10,MATCH(D385,A$2:A$10,1)):INDEX(B$2:B$10,MATCH(D385,A$2:A$10,1)+1),INDEX(A$2:A$10,MATCH(D385,A$2:A$10,1)):INDEX(A$2:A$10,MATCH(D385,A$2:A$10,1)+1))</f>
        <v>1.1900000000000013</v>
      </c>
    </row>
    <row r="386" spans="4:5" x14ac:dyDescent="0.35">
      <c r="D386">
        <v>385</v>
      </c>
      <c r="E386" s="25">
        <f>FORECAST(D386,INDEX(B$2:B$10,MATCH(D386,A$2:A$10,1)):INDEX(B$2:B$10,MATCH(D386,A$2:A$10,1)+1),INDEX(A$2:A$10,MATCH(D386,A$2:A$10,1)):INDEX(A$2:A$10,MATCH(D386,A$2:A$10,1)+1))</f>
        <v>1.1500000000000004</v>
      </c>
    </row>
    <row r="387" spans="4:5" x14ac:dyDescent="0.35">
      <c r="D387">
        <v>386</v>
      </c>
      <c r="E387" s="25">
        <f>FORECAST(D387,INDEX(B$2:B$10,MATCH(D387,A$2:A$10,1)):INDEX(B$2:B$10,MATCH(D387,A$2:A$10,1)+1),INDEX(A$2:A$10,MATCH(D387,A$2:A$10,1)):INDEX(A$2:A$10,MATCH(D387,A$2:A$10,1)+1))</f>
        <v>1.1100000000000012</v>
      </c>
    </row>
    <row r="388" spans="4:5" x14ac:dyDescent="0.35">
      <c r="D388">
        <v>387</v>
      </c>
      <c r="E388" s="25">
        <f>FORECAST(D388,INDEX(B$2:B$10,MATCH(D388,A$2:A$10,1)):INDEX(B$2:B$10,MATCH(D388,A$2:A$10,1)+1),INDEX(A$2:A$10,MATCH(D388,A$2:A$10,1)):INDEX(A$2:A$10,MATCH(D388,A$2:A$10,1)+1))</f>
        <v>1.0700000000000003</v>
      </c>
    </row>
    <row r="389" spans="4:5" x14ac:dyDescent="0.35">
      <c r="D389">
        <v>388</v>
      </c>
      <c r="E389" s="25">
        <f>FORECAST(D389,INDEX(B$2:B$10,MATCH(D389,A$2:A$10,1)):INDEX(B$2:B$10,MATCH(D389,A$2:A$10,1)+1),INDEX(A$2:A$10,MATCH(D389,A$2:A$10,1)):INDEX(A$2:A$10,MATCH(D389,A$2:A$10,1)+1))</f>
        <v>1.0300000000000011</v>
      </c>
    </row>
    <row r="390" spans="4:5" x14ac:dyDescent="0.35">
      <c r="D390">
        <v>389</v>
      </c>
      <c r="E390" s="25">
        <f>FORECAST(D390,INDEX(B$2:B$10,MATCH(D390,A$2:A$10,1)):INDEX(B$2:B$10,MATCH(D390,A$2:A$10,1)+1),INDEX(A$2:A$10,MATCH(D390,A$2:A$10,1)):INDEX(A$2:A$10,MATCH(D390,A$2:A$10,1)+1))</f>
        <v>0.99000000000000021</v>
      </c>
    </row>
    <row r="391" spans="4:5" x14ac:dyDescent="0.35">
      <c r="D391">
        <v>390</v>
      </c>
      <c r="E391" s="25">
        <f>FORECAST(D391,INDEX(B$2:B$10,MATCH(D391,A$2:A$10,1)):INDEX(B$2:B$10,MATCH(D391,A$2:A$10,1)+1),INDEX(A$2:A$10,MATCH(D391,A$2:A$10,1)):INDEX(A$2:A$10,MATCH(D391,A$2:A$10,1)+1))</f>
        <v>0.95000000000000107</v>
      </c>
    </row>
    <row r="392" spans="4:5" x14ac:dyDescent="0.35">
      <c r="D392">
        <v>391</v>
      </c>
      <c r="E392" s="25">
        <f>FORECAST(D392,INDEX(B$2:B$10,MATCH(D392,A$2:A$10,1)):INDEX(B$2:B$10,MATCH(D392,A$2:A$10,1)+1),INDEX(A$2:A$10,MATCH(D392,A$2:A$10,1)):INDEX(A$2:A$10,MATCH(D392,A$2:A$10,1)+1))</f>
        <v>0.91000000000000014</v>
      </c>
    </row>
    <row r="393" spans="4:5" x14ac:dyDescent="0.35">
      <c r="D393">
        <v>392</v>
      </c>
      <c r="E393" s="25">
        <f>FORECAST(D393,INDEX(B$2:B$10,MATCH(D393,A$2:A$10,1)):INDEX(B$2:B$10,MATCH(D393,A$2:A$10,1)+1),INDEX(A$2:A$10,MATCH(D393,A$2:A$10,1)):INDEX(A$2:A$10,MATCH(D393,A$2:A$10,1)+1))</f>
        <v>0.87000000000000099</v>
      </c>
    </row>
    <row r="394" spans="4:5" x14ac:dyDescent="0.35">
      <c r="D394">
        <v>393</v>
      </c>
      <c r="E394" s="25">
        <f>FORECAST(D394,INDEX(B$2:B$10,MATCH(D394,A$2:A$10,1)):INDEX(B$2:B$10,MATCH(D394,A$2:A$10,1)+1),INDEX(A$2:A$10,MATCH(D394,A$2:A$10,1)):INDEX(A$2:A$10,MATCH(D394,A$2:A$10,1)+1))</f>
        <v>0.83000000000000007</v>
      </c>
    </row>
    <row r="395" spans="4:5" x14ac:dyDescent="0.35">
      <c r="D395">
        <v>394</v>
      </c>
      <c r="E395" s="25">
        <f>FORECAST(D395,INDEX(B$2:B$10,MATCH(D395,A$2:A$10,1)):INDEX(B$2:B$10,MATCH(D395,A$2:A$10,1)+1),INDEX(A$2:A$10,MATCH(D395,A$2:A$10,1)):INDEX(A$2:A$10,MATCH(D395,A$2:A$10,1)+1))</f>
        <v>0.79000000000000092</v>
      </c>
    </row>
    <row r="396" spans="4:5" x14ac:dyDescent="0.35">
      <c r="D396">
        <v>395</v>
      </c>
      <c r="E396" s="25">
        <f>FORECAST(D396,INDEX(B$2:B$10,MATCH(D396,A$2:A$10,1)):INDEX(B$2:B$10,MATCH(D396,A$2:A$10,1)+1),INDEX(A$2:A$10,MATCH(D396,A$2:A$10,1)):INDEX(A$2:A$10,MATCH(D396,A$2:A$10,1)+1))</f>
        <v>0.75</v>
      </c>
    </row>
    <row r="397" spans="4:5" x14ac:dyDescent="0.35">
      <c r="D397">
        <v>396</v>
      </c>
      <c r="E397" s="25">
        <f>FORECAST(D397,INDEX(B$2:B$10,MATCH(D397,A$2:A$10,1)):INDEX(B$2:B$10,MATCH(D397,A$2:A$10,1)+1),INDEX(A$2:A$10,MATCH(D397,A$2:A$10,1)):INDEX(A$2:A$10,MATCH(D397,A$2:A$10,1)+1))</f>
        <v>0.71000000000000085</v>
      </c>
    </row>
    <row r="398" spans="4:5" x14ac:dyDescent="0.35">
      <c r="D398">
        <v>397</v>
      </c>
      <c r="E398" s="25">
        <f>FORECAST(D398,INDEX(B$2:B$10,MATCH(D398,A$2:A$10,1)):INDEX(B$2:B$10,MATCH(D398,A$2:A$10,1)+1),INDEX(A$2:A$10,MATCH(D398,A$2:A$10,1)):INDEX(A$2:A$10,MATCH(D398,A$2:A$10,1)+1))</f>
        <v>0.66999999999999993</v>
      </c>
    </row>
    <row r="399" spans="4:5" x14ac:dyDescent="0.35">
      <c r="D399">
        <v>398</v>
      </c>
      <c r="E399" s="25">
        <f>FORECAST(D399,INDEX(B$2:B$10,MATCH(D399,A$2:A$10,1)):INDEX(B$2:B$10,MATCH(D399,A$2:A$10,1)+1),INDEX(A$2:A$10,MATCH(D399,A$2:A$10,1)):INDEX(A$2:A$10,MATCH(D399,A$2:A$10,1)+1))</f>
        <v>0.63000000000000078</v>
      </c>
    </row>
    <row r="400" spans="4:5" x14ac:dyDescent="0.35">
      <c r="D400">
        <v>399</v>
      </c>
      <c r="E400" s="25">
        <f>E399</f>
        <v>0.63000000000000078</v>
      </c>
    </row>
    <row r="401" spans="4:5" x14ac:dyDescent="0.35">
      <c r="D401">
        <v>400</v>
      </c>
      <c r="E401" s="25">
        <f t="shared" ref="E401:E464" si="2">E400</f>
        <v>0.63000000000000078</v>
      </c>
    </row>
    <row r="402" spans="4:5" x14ac:dyDescent="0.35">
      <c r="D402">
        <v>401</v>
      </c>
      <c r="E402" s="25">
        <f t="shared" si="2"/>
        <v>0.63000000000000078</v>
      </c>
    </row>
    <row r="403" spans="4:5" x14ac:dyDescent="0.35">
      <c r="D403">
        <v>402</v>
      </c>
      <c r="E403" s="25">
        <f t="shared" si="2"/>
        <v>0.63000000000000078</v>
      </c>
    </row>
    <row r="404" spans="4:5" x14ac:dyDescent="0.35">
      <c r="D404">
        <v>403</v>
      </c>
      <c r="E404" s="25">
        <f t="shared" si="2"/>
        <v>0.63000000000000078</v>
      </c>
    </row>
    <row r="405" spans="4:5" x14ac:dyDescent="0.35">
      <c r="D405">
        <v>404</v>
      </c>
      <c r="E405" s="25">
        <f t="shared" si="2"/>
        <v>0.63000000000000078</v>
      </c>
    </row>
    <row r="406" spans="4:5" x14ac:dyDescent="0.35">
      <c r="D406">
        <v>405</v>
      </c>
      <c r="E406" s="25">
        <f t="shared" si="2"/>
        <v>0.63000000000000078</v>
      </c>
    </row>
    <row r="407" spans="4:5" x14ac:dyDescent="0.35">
      <c r="D407">
        <v>406</v>
      </c>
      <c r="E407" s="25">
        <f t="shared" si="2"/>
        <v>0.63000000000000078</v>
      </c>
    </row>
    <row r="408" spans="4:5" x14ac:dyDescent="0.35">
      <c r="D408">
        <v>407</v>
      </c>
      <c r="E408" s="25">
        <f t="shared" si="2"/>
        <v>0.63000000000000078</v>
      </c>
    </row>
    <row r="409" spans="4:5" x14ac:dyDescent="0.35">
      <c r="D409">
        <v>408</v>
      </c>
      <c r="E409" s="25">
        <f t="shared" si="2"/>
        <v>0.63000000000000078</v>
      </c>
    </row>
    <row r="410" spans="4:5" x14ac:dyDescent="0.35">
      <c r="D410">
        <v>409</v>
      </c>
      <c r="E410" s="25">
        <f t="shared" si="2"/>
        <v>0.63000000000000078</v>
      </c>
    </row>
    <row r="411" spans="4:5" x14ac:dyDescent="0.35">
      <c r="D411">
        <v>410</v>
      </c>
      <c r="E411" s="25">
        <f t="shared" si="2"/>
        <v>0.63000000000000078</v>
      </c>
    </row>
    <row r="412" spans="4:5" x14ac:dyDescent="0.35">
      <c r="D412">
        <v>411</v>
      </c>
      <c r="E412" s="25">
        <f t="shared" si="2"/>
        <v>0.63000000000000078</v>
      </c>
    </row>
    <row r="413" spans="4:5" x14ac:dyDescent="0.35">
      <c r="D413">
        <v>412</v>
      </c>
      <c r="E413" s="25">
        <f t="shared" si="2"/>
        <v>0.63000000000000078</v>
      </c>
    </row>
    <row r="414" spans="4:5" x14ac:dyDescent="0.35">
      <c r="D414">
        <v>413</v>
      </c>
      <c r="E414" s="25">
        <f t="shared" si="2"/>
        <v>0.63000000000000078</v>
      </c>
    </row>
    <row r="415" spans="4:5" x14ac:dyDescent="0.35">
      <c r="D415">
        <v>414</v>
      </c>
      <c r="E415" s="25">
        <f t="shared" si="2"/>
        <v>0.63000000000000078</v>
      </c>
    </row>
    <row r="416" spans="4:5" x14ac:dyDescent="0.35">
      <c r="D416">
        <v>415</v>
      </c>
      <c r="E416" s="25">
        <f t="shared" si="2"/>
        <v>0.63000000000000078</v>
      </c>
    </row>
    <row r="417" spans="4:5" x14ac:dyDescent="0.35">
      <c r="D417">
        <v>416</v>
      </c>
      <c r="E417" s="25">
        <f t="shared" si="2"/>
        <v>0.63000000000000078</v>
      </c>
    </row>
    <row r="418" spans="4:5" x14ac:dyDescent="0.35">
      <c r="D418">
        <v>417</v>
      </c>
      <c r="E418" s="25">
        <f t="shared" si="2"/>
        <v>0.63000000000000078</v>
      </c>
    </row>
    <row r="419" spans="4:5" x14ac:dyDescent="0.35">
      <c r="D419">
        <v>418</v>
      </c>
      <c r="E419" s="25">
        <f t="shared" si="2"/>
        <v>0.63000000000000078</v>
      </c>
    </row>
    <row r="420" spans="4:5" x14ac:dyDescent="0.35">
      <c r="D420">
        <v>419</v>
      </c>
      <c r="E420" s="25">
        <f t="shared" si="2"/>
        <v>0.63000000000000078</v>
      </c>
    </row>
    <row r="421" spans="4:5" x14ac:dyDescent="0.35">
      <c r="D421">
        <v>420</v>
      </c>
      <c r="E421" s="25">
        <f t="shared" si="2"/>
        <v>0.63000000000000078</v>
      </c>
    </row>
    <row r="422" spans="4:5" x14ac:dyDescent="0.35">
      <c r="D422">
        <v>421</v>
      </c>
      <c r="E422" s="25">
        <f t="shared" si="2"/>
        <v>0.63000000000000078</v>
      </c>
    </row>
    <row r="423" spans="4:5" x14ac:dyDescent="0.35">
      <c r="D423">
        <v>422</v>
      </c>
      <c r="E423" s="25">
        <f t="shared" si="2"/>
        <v>0.63000000000000078</v>
      </c>
    </row>
    <row r="424" spans="4:5" x14ac:dyDescent="0.35">
      <c r="D424">
        <v>423</v>
      </c>
      <c r="E424" s="25">
        <f t="shared" si="2"/>
        <v>0.63000000000000078</v>
      </c>
    </row>
    <row r="425" spans="4:5" x14ac:dyDescent="0.35">
      <c r="D425">
        <v>424</v>
      </c>
      <c r="E425" s="25">
        <f t="shared" si="2"/>
        <v>0.63000000000000078</v>
      </c>
    </row>
    <row r="426" spans="4:5" x14ac:dyDescent="0.35">
      <c r="D426">
        <v>425</v>
      </c>
      <c r="E426" s="25">
        <f t="shared" si="2"/>
        <v>0.63000000000000078</v>
      </c>
    </row>
    <row r="427" spans="4:5" x14ac:dyDescent="0.35">
      <c r="D427">
        <v>426</v>
      </c>
      <c r="E427" s="25">
        <f t="shared" si="2"/>
        <v>0.63000000000000078</v>
      </c>
    </row>
    <row r="428" spans="4:5" x14ac:dyDescent="0.35">
      <c r="D428">
        <v>427</v>
      </c>
      <c r="E428" s="25">
        <f t="shared" si="2"/>
        <v>0.63000000000000078</v>
      </c>
    </row>
    <row r="429" spans="4:5" x14ac:dyDescent="0.35">
      <c r="D429">
        <v>428</v>
      </c>
      <c r="E429" s="25">
        <f t="shared" si="2"/>
        <v>0.63000000000000078</v>
      </c>
    </row>
    <row r="430" spans="4:5" x14ac:dyDescent="0.35">
      <c r="D430">
        <v>429</v>
      </c>
      <c r="E430" s="25">
        <f t="shared" si="2"/>
        <v>0.63000000000000078</v>
      </c>
    </row>
    <row r="431" spans="4:5" x14ac:dyDescent="0.35">
      <c r="D431">
        <v>430</v>
      </c>
      <c r="E431" s="25">
        <f t="shared" si="2"/>
        <v>0.63000000000000078</v>
      </c>
    </row>
    <row r="432" spans="4:5" x14ac:dyDescent="0.35">
      <c r="D432">
        <v>431</v>
      </c>
      <c r="E432" s="25">
        <f t="shared" si="2"/>
        <v>0.63000000000000078</v>
      </c>
    </row>
    <row r="433" spans="4:5" x14ac:dyDescent="0.35">
      <c r="D433">
        <v>432</v>
      </c>
      <c r="E433" s="25">
        <f t="shared" si="2"/>
        <v>0.63000000000000078</v>
      </c>
    </row>
    <row r="434" spans="4:5" x14ac:dyDescent="0.35">
      <c r="D434">
        <v>433</v>
      </c>
      <c r="E434" s="25">
        <f t="shared" si="2"/>
        <v>0.63000000000000078</v>
      </c>
    </row>
    <row r="435" spans="4:5" x14ac:dyDescent="0.35">
      <c r="D435">
        <v>434</v>
      </c>
      <c r="E435" s="25">
        <f t="shared" si="2"/>
        <v>0.63000000000000078</v>
      </c>
    </row>
    <row r="436" spans="4:5" x14ac:dyDescent="0.35">
      <c r="D436">
        <v>435</v>
      </c>
      <c r="E436" s="25">
        <f t="shared" si="2"/>
        <v>0.63000000000000078</v>
      </c>
    </row>
    <row r="437" spans="4:5" x14ac:dyDescent="0.35">
      <c r="D437">
        <v>436</v>
      </c>
      <c r="E437" s="25">
        <f t="shared" si="2"/>
        <v>0.63000000000000078</v>
      </c>
    </row>
    <row r="438" spans="4:5" x14ac:dyDescent="0.35">
      <c r="D438">
        <v>437</v>
      </c>
      <c r="E438" s="25">
        <f t="shared" si="2"/>
        <v>0.63000000000000078</v>
      </c>
    </row>
    <row r="439" spans="4:5" x14ac:dyDescent="0.35">
      <c r="D439">
        <v>438</v>
      </c>
      <c r="E439" s="25">
        <f t="shared" si="2"/>
        <v>0.63000000000000078</v>
      </c>
    </row>
    <row r="440" spans="4:5" x14ac:dyDescent="0.35">
      <c r="D440">
        <v>439</v>
      </c>
      <c r="E440" s="25">
        <f t="shared" si="2"/>
        <v>0.63000000000000078</v>
      </c>
    </row>
    <row r="441" spans="4:5" x14ac:dyDescent="0.35">
      <c r="D441">
        <v>440</v>
      </c>
      <c r="E441" s="25">
        <f t="shared" si="2"/>
        <v>0.63000000000000078</v>
      </c>
    </row>
    <row r="442" spans="4:5" x14ac:dyDescent="0.35">
      <c r="D442">
        <v>441</v>
      </c>
      <c r="E442" s="25">
        <f t="shared" si="2"/>
        <v>0.63000000000000078</v>
      </c>
    </row>
    <row r="443" spans="4:5" x14ac:dyDescent="0.35">
      <c r="D443">
        <v>442</v>
      </c>
      <c r="E443" s="25">
        <f t="shared" si="2"/>
        <v>0.63000000000000078</v>
      </c>
    </row>
    <row r="444" spans="4:5" x14ac:dyDescent="0.35">
      <c r="D444">
        <v>443</v>
      </c>
      <c r="E444" s="25">
        <f t="shared" si="2"/>
        <v>0.63000000000000078</v>
      </c>
    </row>
    <row r="445" spans="4:5" x14ac:dyDescent="0.35">
      <c r="D445">
        <v>444</v>
      </c>
      <c r="E445" s="25">
        <f t="shared" si="2"/>
        <v>0.63000000000000078</v>
      </c>
    </row>
    <row r="446" spans="4:5" x14ac:dyDescent="0.35">
      <c r="D446">
        <v>445</v>
      </c>
      <c r="E446" s="25">
        <f t="shared" si="2"/>
        <v>0.63000000000000078</v>
      </c>
    </row>
    <row r="447" spans="4:5" x14ac:dyDescent="0.35">
      <c r="D447">
        <v>446</v>
      </c>
      <c r="E447" s="25">
        <f t="shared" si="2"/>
        <v>0.63000000000000078</v>
      </c>
    </row>
    <row r="448" spans="4:5" x14ac:dyDescent="0.35">
      <c r="D448">
        <v>447</v>
      </c>
      <c r="E448" s="25">
        <f t="shared" si="2"/>
        <v>0.63000000000000078</v>
      </c>
    </row>
    <row r="449" spans="4:5" x14ac:dyDescent="0.35">
      <c r="D449">
        <v>448</v>
      </c>
      <c r="E449" s="25">
        <f t="shared" si="2"/>
        <v>0.63000000000000078</v>
      </c>
    </row>
    <row r="450" spans="4:5" x14ac:dyDescent="0.35">
      <c r="D450">
        <v>449</v>
      </c>
      <c r="E450" s="25">
        <f t="shared" si="2"/>
        <v>0.63000000000000078</v>
      </c>
    </row>
    <row r="451" spans="4:5" x14ac:dyDescent="0.35">
      <c r="D451">
        <v>450</v>
      </c>
      <c r="E451" s="25">
        <f t="shared" si="2"/>
        <v>0.63000000000000078</v>
      </c>
    </row>
    <row r="452" spans="4:5" x14ac:dyDescent="0.35">
      <c r="D452">
        <v>451</v>
      </c>
      <c r="E452" s="25">
        <f t="shared" si="2"/>
        <v>0.63000000000000078</v>
      </c>
    </row>
    <row r="453" spans="4:5" x14ac:dyDescent="0.35">
      <c r="D453">
        <v>452</v>
      </c>
      <c r="E453" s="25">
        <f t="shared" si="2"/>
        <v>0.63000000000000078</v>
      </c>
    </row>
    <row r="454" spans="4:5" x14ac:dyDescent="0.35">
      <c r="D454">
        <v>453</v>
      </c>
      <c r="E454" s="25">
        <f t="shared" si="2"/>
        <v>0.63000000000000078</v>
      </c>
    </row>
    <row r="455" spans="4:5" x14ac:dyDescent="0.35">
      <c r="D455">
        <v>454</v>
      </c>
      <c r="E455" s="25">
        <f t="shared" si="2"/>
        <v>0.63000000000000078</v>
      </c>
    </row>
    <row r="456" spans="4:5" x14ac:dyDescent="0.35">
      <c r="D456">
        <v>455</v>
      </c>
      <c r="E456" s="25">
        <f t="shared" si="2"/>
        <v>0.63000000000000078</v>
      </c>
    </row>
    <row r="457" spans="4:5" x14ac:dyDescent="0.35">
      <c r="D457">
        <v>456</v>
      </c>
      <c r="E457" s="25">
        <f t="shared" si="2"/>
        <v>0.63000000000000078</v>
      </c>
    </row>
    <row r="458" spans="4:5" x14ac:dyDescent="0.35">
      <c r="D458">
        <v>457</v>
      </c>
      <c r="E458" s="25">
        <f t="shared" si="2"/>
        <v>0.63000000000000078</v>
      </c>
    </row>
    <row r="459" spans="4:5" x14ac:dyDescent="0.35">
      <c r="D459">
        <v>458</v>
      </c>
      <c r="E459" s="25">
        <f t="shared" si="2"/>
        <v>0.63000000000000078</v>
      </c>
    </row>
    <row r="460" spans="4:5" x14ac:dyDescent="0.35">
      <c r="D460">
        <v>459</v>
      </c>
      <c r="E460" s="25">
        <f t="shared" si="2"/>
        <v>0.63000000000000078</v>
      </c>
    </row>
    <row r="461" spans="4:5" x14ac:dyDescent="0.35">
      <c r="D461">
        <v>460</v>
      </c>
      <c r="E461" s="25">
        <f t="shared" si="2"/>
        <v>0.63000000000000078</v>
      </c>
    </row>
    <row r="462" spans="4:5" x14ac:dyDescent="0.35">
      <c r="D462">
        <v>461</v>
      </c>
      <c r="E462" s="25">
        <f t="shared" si="2"/>
        <v>0.63000000000000078</v>
      </c>
    </row>
    <row r="463" spans="4:5" x14ac:dyDescent="0.35">
      <c r="D463">
        <v>462</v>
      </c>
      <c r="E463" s="25">
        <f t="shared" si="2"/>
        <v>0.63000000000000078</v>
      </c>
    </row>
    <row r="464" spans="4:5" x14ac:dyDescent="0.35">
      <c r="D464">
        <v>463</v>
      </c>
      <c r="E464" s="25">
        <f t="shared" si="2"/>
        <v>0.63000000000000078</v>
      </c>
    </row>
    <row r="465" spans="4:5" x14ac:dyDescent="0.35">
      <c r="D465">
        <v>464</v>
      </c>
      <c r="E465" s="25">
        <f t="shared" ref="E465:E486" si="3">E464</f>
        <v>0.63000000000000078</v>
      </c>
    </row>
    <row r="466" spans="4:5" x14ac:dyDescent="0.35">
      <c r="D466">
        <v>465</v>
      </c>
      <c r="E466" s="25">
        <f t="shared" si="3"/>
        <v>0.63000000000000078</v>
      </c>
    </row>
    <row r="467" spans="4:5" x14ac:dyDescent="0.35">
      <c r="D467">
        <v>466</v>
      </c>
      <c r="E467" s="25">
        <f t="shared" si="3"/>
        <v>0.63000000000000078</v>
      </c>
    </row>
    <row r="468" spans="4:5" x14ac:dyDescent="0.35">
      <c r="D468">
        <v>467</v>
      </c>
      <c r="E468" s="25">
        <f t="shared" si="3"/>
        <v>0.63000000000000078</v>
      </c>
    </row>
    <row r="469" spans="4:5" x14ac:dyDescent="0.35">
      <c r="D469">
        <v>468</v>
      </c>
      <c r="E469" s="25">
        <f t="shared" si="3"/>
        <v>0.63000000000000078</v>
      </c>
    </row>
    <row r="470" spans="4:5" x14ac:dyDescent="0.35">
      <c r="D470">
        <v>469</v>
      </c>
      <c r="E470" s="25">
        <f t="shared" si="3"/>
        <v>0.63000000000000078</v>
      </c>
    </row>
    <row r="471" spans="4:5" x14ac:dyDescent="0.35">
      <c r="D471">
        <v>470</v>
      </c>
      <c r="E471" s="25">
        <f t="shared" si="3"/>
        <v>0.63000000000000078</v>
      </c>
    </row>
    <row r="472" spans="4:5" x14ac:dyDescent="0.35">
      <c r="D472">
        <v>471</v>
      </c>
      <c r="E472" s="25">
        <f t="shared" si="3"/>
        <v>0.63000000000000078</v>
      </c>
    </row>
    <row r="473" spans="4:5" x14ac:dyDescent="0.35">
      <c r="D473">
        <v>472</v>
      </c>
      <c r="E473" s="25">
        <f t="shared" si="3"/>
        <v>0.63000000000000078</v>
      </c>
    </row>
    <row r="474" spans="4:5" x14ac:dyDescent="0.35">
      <c r="D474">
        <v>473</v>
      </c>
      <c r="E474" s="25">
        <f t="shared" si="3"/>
        <v>0.63000000000000078</v>
      </c>
    </row>
    <row r="475" spans="4:5" x14ac:dyDescent="0.35">
      <c r="D475">
        <v>474</v>
      </c>
      <c r="E475" s="25">
        <f t="shared" si="3"/>
        <v>0.63000000000000078</v>
      </c>
    </row>
    <row r="476" spans="4:5" x14ac:dyDescent="0.35">
      <c r="D476">
        <v>475</v>
      </c>
      <c r="E476" s="25">
        <f t="shared" si="3"/>
        <v>0.63000000000000078</v>
      </c>
    </row>
    <row r="477" spans="4:5" x14ac:dyDescent="0.35">
      <c r="D477">
        <v>476</v>
      </c>
      <c r="E477" s="25">
        <f t="shared" si="3"/>
        <v>0.63000000000000078</v>
      </c>
    </row>
    <row r="478" spans="4:5" x14ac:dyDescent="0.35">
      <c r="D478">
        <v>477</v>
      </c>
      <c r="E478" s="25">
        <f t="shared" si="3"/>
        <v>0.63000000000000078</v>
      </c>
    </row>
    <row r="479" spans="4:5" x14ac:dyDescent="0.35">
      <c r="D479">
        <v>478</v>
      </c>
      <c r="E479" s="25">
        <f t="shared" si="3"/>
        <v>0.63000000000000078</v>
      </c>
    </row>
    <row r="480" spans="4:5" x14ac:dyDescent="0.35">
      <c r="D480">
        <v>479</v>
      </c>
      <c r="E480" s="25">
        <f t="shared" si="3"/>
        <v>0.63000000000000078</v>
      </c>
    </row>
    <row r="481" spans="4:5" x14ac:dyDescent="0.35">
      <c r="D481">
        <v>480</v>
      </c>
      <c r="E481" s="25">
        <f t="shared" si="3"/>
        <v>0.63000000000000078</v>
      </c>
    </row>
    <row r="482" spans="4:5" x14ac:dyDescent="0.35">
      <c r="D482">
        <v>481</v>
      </c>
      <c r="E482" s="25">
        <f t="shared" si="3"/>
        <v>0.63000000000000078</v>
      </c>
    </row>
    <row r="483" spans="4:5" x14ac:dyDescent="0.35">
      <c r="D483">
        <v>482</v>
      </c>
      <c r="E483" s="25">
        <f t="shared" si="3"/>
        <v>0.63000000000000078</v>
      </c>
    </row>
    <row r="484" spans="4:5" x14ac:dyDescent="0.35">
      <c r="D484">
        <v>483</v>
      </c>
      <c r="E484" s="25">
        <f t="shared" si="3"/>
        <v>0.63000000000000078</v>
      </c>
    </row>
    <row r="485" spans="4:5" x14ac:dyDescent="0.35">
      <c r="D485">
        <v>484</v>
      </c>
      <c r="E485" s="25">
        <f t="shared" si="3"/>
        <v>0.63000000000000078</v>
      </c>
    </row>
    <row r="486" spans="4:5" x14ac:dyDescent="0.35">
      <c r="D486">
        <v>485</v>
      </c>
      <c r="E486" s="25">
        <f t="shared" si="3"/>
        <v>0.63000000000000078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D54" sqref="A1:F361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3"/>
  <sheetViews>
    <sheetView workbookViewId="0">
      <selection activeCell="G6" sqref="G6"/>
    </sheetView>
  </sheetViews>
  <sheetFormatPr defaultRowHeight="14.5" x14ac:dyDescent="0.35"/>
  <cols>
    <col min="3" max="5" width="12" bestFit="1" customWidth="1"/>
    <col min="6" max="6" width="11.54296875" bestFit="1" customWidth="1"/>
    <col min="7" max="7" width="14.54296875" bestFit="1" customWidth="1"/>
    <col min="8" max="8" width="9.54296875" bestFit="1" customWidth="1"/>
    <col min="14" max="15" width="18.81640625" bestFit="1" customWidth="1"/>
  </cols>
  <sheetData>
    <row r="1" spans="1:14" x14ac:dyDescent="0.35">
      <c r="B1" s="49" t="s">
        <v>10</v>
      </c>
      <c r="C1" s="49"/>
      <c r="D1" s="49"/>
    </row>
    <row r="2" spans="1:14" x14ac:dyDescent="0.35">
      <c r="A2" t="s">
        <v>21</v>
      </c>
      <c r="B2" t="s">
        <v>7</v>
      </c>
      <c r="C2" t="s">
        <v>3</v>
      </c>
      <c r="D2" t="s">
        <v>9</v>
      </c>
      <c r="E2" t="s">
        <v>11</v>
      </c>
      <c r="F2" t="s">
        <v>17</v>
      </c>
      <c r="G2" t="s">
        <v>18</v>
      </c>
      <c r="H2" t="s">
        <v>19</v>
      </c>
      <c r="I2" t="s">
        <v>20</v>
      </c>
      <c r="N2" t="s">
        <v>12</v>
      </c>
    </row>
    <row r="3" spans="1:14" x14ac:dyDescent="0.35">
      <c r="A3" s="10">
        <f>B3*0.978</f>
        <v>0.48899999999999999</v>
      </c>
      <c r="B3">
        <v>0.5</v>
      </c>
      <c r="C3" s="7">
        <v>24.960492299999999</v>
      </c>
      <c r="D3" s="7">
        <v>1.1742355980000001</v>
      </c>
      <c r="E3" s="6">
        <f>D3*1000</f>
        <v>1174.2355980000002</v>
      </c>
      <c r="F3" s="8">
        <f>$N$3+$N$4*C3+$N$5*C3^2</f>
        <v>1.3540811493778511E-5</v>
      </c>
      <c r="G3" s="11">
        <f>-0.0000069166*C3^3 + 0.00085196*C3^2 - 0.050456*C3 + 1.8373</f>
        <v>1.0011264575804493</v>
      </c>
      <c r="H3" s="6">
        <f>E3*G3/(1+F3*A3)</f>
        <v>1175.5505407334551</v>
      </c>
      <c r="I3" s="7">
        <f>$N$8+$N$9*H3+$N$10*H3^2</f>
        <v>1.0709374566644798</v>
      </c>
      <c r="N3" s="5">
        <v>2.3159999999999998E-5</v>
      </c>
    </row>
    <row r="4" spans="1:14" x14ac:dyDescent="0.35">
      <c r="A4" s="10">
        <f t="shared" ref="A4:A67" si="0">B4*0.978</f>
        <v>0.97799999999999998</v>
      </c>
      <c r="B4">
        <v>1</v>
      </c>
      <c r="C4" s="7">
        <v>24.756630220000002</v>
      </c>
      <c r="D4" s="7">
        <v>1.1764914319999999</v>
      </c>
      <c r="E4" s="6">
        <f t="shared" ref="E4:E67" si="1">D4*1000</f>
        <v>1176.491432</v>
      </c>
      <c r="F4" s="8">
        <f t="shared" ref="F4:F67" si="2">$N$3+$N$4*C4+$N$5*C4^2</f>
        <v>1.3584046592726717E-5</v>
      </c>
      <c r="G4" s="11">
        <f t="shared" ref="G4:G67" si="3">-0.0000069166*C4^3 + 0.00085196*C4^2 - 0.050456*C4 + 1.8373</f>
        <v>1.0053915317849991</v>
      </c>
      <c r="H4" s="6">
        <f>E4*G4/(1+F4*A4)</f>
        <v>1182.8188089688433</v>
      </c>
      <c r="I4" s="7">
        <f t="shared" ref="I4:I67" si="4">$N$8+$N$9*H4+$N$10*H4^2</f>
        <v>1.078016758110788</v>
      </c>
      <c r="N4" s="5">
        <v>-5.6010000000000005E-7</v>
      </c>
    </row>
    <row r="5" spans="1:14" x14ac:dyDescent="0.35">
      <c r="A5" s="10">
        <f t="shared" si="0"/>
        <v>1.4670000000000001</v>
      </c>
      <c r="B5">
        <v>1.5</v>
      </c>
      <c r="C5" s="7">
        <v>24.68391149</v>
      </c>
      <c r="D5" s="7">
        <v>1.180643417</v>
      </c>
      <c r="E5" s="6">
        <f t="shared" si="1"/>
        <v>1180.643417</v>
      </c>
      <c r="F5" s="8">
        <f t="shared" si="2"/>
        <v>1.3599609579574077E-5</v>
      </c>
      <c r="G5" s="11">
        <f t="shared" si="3"/>
        <v>1.0069196924569868</v>
      </c>
      <c r="H5" s="6">
        <f>E5*G5/(1+F5*A5)</f>
        <v>1188.7893892530185</v>
      </c>
      <c r="I5" s="7">
        <f t="shared" si="4"/>
        <v>1.0838343234354115</v>
      </c>
      <c r="N5" s="5">
        <v>6.9999999999999998E-9</v>
      </c>
    </row>
    <row r="6" spans="1:14" x14ac:dyDescent="0.35">
      <c r="A6" s="10">
        <f t="shared" si="0"/>
        <v>1.956</v>
      </c>
      <c r="B6">
        <v>2</v>
      </c>
      <c r="C6" s="7">
        <v>24.652834779999999</v>
      </c>
      <c r="D6" s="7">
        <v>1.179753061</v>
      </c>
      <c r="E6" s="6">
        <f t="shared" si="1"/>
        <v>1179.7530609999999</v>
      </c>
      <c r="F6" s="8">
        <f t="shared" si="2"/>
        <v>1.3606283078551841E-5</v>
      </c>
      <c r="G6" s="11">
        <f t="shared" si="3"/>
        <v>1.0075738545531794</v>
      </c>
      <c r="H6" s="6">
        <f t="shared" ref="H6:H69" si="5">E6*G6/(1+F6*A6)</f>
        <v>1188.6567043142604</v>
      </c>
      <c r="I6" s="7">
        <f t="shared" si="4"/>
        <v>1.083705017276271</v>
      </c>
    </row>
    <row r="7" spans="1:14" x14ac:dyDescent="0.35">
      <c r="A7" s="10">
        <f t="shared" si="0"/>
        <v>2.4449999999999998</v>
      </c>
      <c r="B7">
        <v>2.5</v>
      </c>
      <c r="C7" s="7">
        <v>24.63247003</v>
      </c>
      <c r="D7" s="7">
        <v>1.179313829</v>
      </c>
      <c r="E7" s="6">
        <f t="shared" si="1"/>
        <v>1179.3138289999999</v>
      </c>
      <c r="F7" s="8">
        <f t="shared" si="2"/>
        <v>1.3610663594648935E-5</v>
      </c>
      <c r="G7" s="11">
        <f t="shared" si="3"/>
        <v>1.0080028873469287</v>
      </c>
      <c r="H7" s="6">
        <f t="shared" si="5"/>
        <v>1188.7121866698456</v>
      </c>
      <c r="I7" s="7">
        <f t="shared" si="4"/>
        <v>1.0837590866714342</v>
      </c>
      <c r="M7" t="s">
        <v>13</v>
      </c>
    </row>
    <row r="8" spans="1:14" x14ac:dyDescent="0.35">
      <c r="A8" s="10">
        <f t="shared" si="0"/>
        <v>2.9340000000000002</v>
      </c>
      <c r="B8">
        <v>3</v>
      </c>
      <c r="C8" s="7">
        <v>24.596813340000001</v>
      </c>
      <c r="D8" s="7">
        <v>1.179433194</v>
      </c>
      <c r="E8" s="6">
        <f t="shared" si="1"/>
        <v>1179.433194</v>
      </c>
      <c r="F8" s="8">
        <f t="shared" si="2"/>
        <v>1.361834743364561E-5</v>
      </c>
      <c r="G8" s="11">
        <f t="shared" si="3"/>
        <v>1.0087547629574014</v>
      </c>
      <c r="H8" s="6">
        <f t="shared" si="5"/>
        <v>1189.7113156569685</v>
      </c>
      <c r="I8" s="7">
        <f t="shared" si="4"/>
        <v>1.0847328005036552</v>
      </c>
      <c r="M8" t="s">
        <v>14</v>
      </c>
      <c r="N8">
        <v>-3.5113900000000003E-2</v>
      </c>
    </row>
    <row r="9" spans="1:14" x14ac:dyDescent="0.35">
      <c r="A9" s="10">
        <f t="shared" si="0"/>
        <v>3.423</v>
      </c>
      <c r="B9">
        <v>3.5</v>
      </c>
      <c r="C9" s="7">
        <v>24.564974599999999</v>
      </c>
      <c r="D9" s="7">
        <v>1.180505463</v>
      </c>
      <c r="E9" s="6">
        <f t="shared" si="1"/>
        <v>1180.505463</v>
      </c>
      <c r="F9" s="8">
        <f t="shared" si="2"/>
        <v>1.3625223566230513E-5</v>
      </c>
      <c r="G9" s="11">
        <f t="shared" si="3"/>
        <v>1.009426865268217</v>
      </c>
      <c r="H9" s="6">
        <f t="shared" si="5"/>
        <v>1191.5783547580684</v>
      </c>
      <c r="I9" s="7">
        <f t="shared" si="4"/>
        <v>1.0865524969975928</v>
      </c>
      <c r="M9" t="s">
        <v>15</v>
      </c>
      <c r="N9" s="1">
        <v>9.0796132000000001E-4</v>
      </c>
    </row>
    <row r="10" spans="1:14" x14ac:dyDescent="0.35">
      <c r="A10" s="10">
        <f t="shared" si="0"/>
        <v>3.9119999999999999</v>
      </c>
      <c r="B10">
        <v>4</v>
      </c>
      <c r="C10" s="7">
        <v>24.557262590000001</v>
      </c>
      <c r="D10" s="7">
        <v>1.1802565220000001</v>
      </c>
      <c r="E10" s="6">
        <f t="shared" si="1"/>
        <v>1180.2565220000001</v>
      </c>
      <c r="F10" s="8">
        <f t="shared" si="2"/>
        <v>1.3626891244740492E-5</v>
      </c>
      <c r="G10" s="11">
        <f t="shared" si="3"/>
        <v>1.0095897668698313</v>
      </c>
      <c r="H10" s="6">
        <f t="shared" si="5"/>
        <v>1191.5113893285593</v>
      </c>
      <c r="I10" s="7">
        <f>$N$8+$N$9*H10+$N$10*H10^2</f>
        <v>1.0864872262384722</v>
      </c>
      <c r="M10" t="s">
        <v>16</v>
      </c>
      <c r="N10" s="1">
        <v>2.8002317E-8</v>
      </c>
    </row>
    <row r="11" spans="1:14" x14ac:dyDescent="0.35">
      <c r="A11" s="10">
        <f t="shared" si="0"/>
        <v>4.4009999999999998</v>
      </c>
      <c r="B11">
        <v>4.5</v>
      </c>
      <c r="C11" s="7">
        <v>24.53064706</v>
      </c>
      <c r="D11" s="7">
        <v>1.1793584539999999</v>
      </c>
      <c r="E11" s="6">
        <f t="shared" si="1"/>
        <v>1179.3584539999999</v>
      </c>
      <c r="F11" s="8">
        <f t="shared" si="2"/>
        <v>1.3632653097970005E-5</v>
      </c>
      <c r="G11" s="11">
        <f t="shared" si="3"/>
        <v>1.0101522824739071</v>
      </c>
      <c r="H11" s="6">
        <f t="shared" si="5"/>
        <v>1191.260161762209</v>
      </c>
      <c r="I11" s="7">
        <f t="shared" si="4"/>
        <v>1.0862423586375682</v>
      </c>
    </row>
    <row r="12" spans="1:14" x14ac:dyDescent="0.35">
      <c r="A12" s="10">
        <f t="shared" si="0"/>
        <v>4.8899999999999997</v>
      </c>
      <c r="B12">
        <v>5</v>
      </c>
      <c r="C12" s="7">
        <v>24.521646839999999</v>
      </c>
      <c r="D12" s="7">
        <v>1.1803077209999999</v>
      </c>
      <c r="E12" s="6">
        <f t="shared" si="1"/>
        <v>1180.3077209999999</v>
      </c>
      <c r="F12" s="8">
        <f t="shared" si="2"/>
        <v>1.3634603751135771E-5</v>
      </c>
      <c r="G12" s="11">
        <f t="shared" si="3"/>
        <v>1.010342610793344</v>
      </c>
      <c r="H12" s="6">
        <f t="shared" si="5"/>
        <v>1192.4356808573264</v>
      </c>
      <c r="I12" s="7">
        <f t="shared" si="4"/>
        <v>1.0873881492387141</v>
      </c>
    </row>
    <row r="13" spans="1:14" x14ac:dyDescent="0.35">
      <c r="A13" s="10">
        <f t="shared" si="0"/>
        <v>5.3789999999999996</v>
      </c>
      <c r="B13">
        <v>5.5</v>
      </c>
      <c r="C13" s="7">
        <v>24.516186279999999</v>
      </c>
      <c r="D13" s="7">
        <v>1.179686942</v>
      </c>
      <c r="E13" s="6">
        <f t="shared" si="1"/>
        <v>1179.686942</v>
      </c>
      <c r="F13" s="8">
        <f t="shared" si="2"/>
        <v>1.3635787792581617E-5</v>
      </c>
      <c r="G13" s="11">
        <f t="shared" si="3"/>
        <v>1.0104581127542178</v>
      </c>
      <c r="H13" s="6">
        <f t="shared" si="5"/>
        <v>1191.9368161806287</v>
      </c>
      <c r="I13" s="7">
        <f t="shared" si="4"/>
        <v>1.0869018912343187</v>
      </c>
    </row>
    <row r="14" spans="1:14" x14ac:dyDescent="0.35">
      <c r="A14" s="10">
        <f t="shared" si="0"/>
        <v>5.8680000000000003</v>
      </c>
      <c r="B14">
        <v>6</v>
      </c>
      <c r="C14" s="7">
        <v>24.512527039999998</v>
      </c>
      <c r="D14" s="7">
        <v>1.1801261649999999</v>
      </c>
      <c r="E14" s="6">
        <f t="shared" si="1"/>
        <v>1180.1261649999999</v>
      </c>
      <c r="F14" s="8">
        <f t="shared" si="2"/>
        <v>1.3636581478103114E-5</v>
      </c>
      <c r="G14" s="11">
        <f t="shared" si="3"/>
        <v>1.0105355245843755</v>
      </c>
      <c r="H14" s="6">
        <f t="shared" si="5"/>
        <v>1192.4639928991055</v>
      </c>
      <c r="I14" s="7">
        <f t="shared" si="4"/>
        <v>1.0874157462326044</v>
      </c>
    </row>
    <row r="15" spans="1:14" x14ac:dyDescent="0.35">
      <c r="A15" s="10">
        <f t="shared" si="0"/>
        <v>6.3570000000000002</v>
      </c>
      <c r="B15">
        <v>6.5</v>
      </c>
      <c r="C15" s="7">
        <v>24.511763569999999</v>
      </c>
      <c r="D15" s="7">
        <v>1.1798234839999999</v>
      </c>
      <c r="E15" s="6">
        <f t="shared" si="1"/>
        <v>1179.823484</v>
      </c>
      <c r="F15" s="8">
        <f t="shared" si="2"/>
        <v>1.363674709762405E-5</v>
      </c>
      <c r="G15" s="11">
        <f t="shared" si="3"/>
        <v>1.0105516770782936</v>
      </c>
      <c r="H15" s="6">
        <f t="shared" si="5"/>
        <v>1192.1692526890936</v>
      </c>
      <c r="I15" s="7">
        <f t="shared" si="4"/>
        <v>1.0871284521694666</v>
      </c>
    </row>
    <row r="16" spans="1:14" x14ac:dyDescent="0.35">
      <c r="A16" s="10">
        <f t="shared" si="0"/>
        <v>6.8460000000000001</v>
      </c>
      <c r="B16">
        <v>7</v>
      </c>
      <c r="C16" s="7">
        <v>24.507434060000001</v>
      </c>
      <c r="D16" s="7">
        <v>1.1808279690000001</v>
      </c>
      <c r="E16" s="6">
        <f t="shared" si="1"/>
        <v>1180.8279690000002</v>
      </c>
      <c r="F16" s="8">
        <f t="shared" si="2"/>
        <v>1.3637686452430734E-5</v>
      </c>
      <c r="G16" s="11">
        <f t="shared" si="3"/>
        <v>1.0106432827267744</v>
      </c>
      <c r="H16" s="6">
        <f t="shared" si="5"/>
        <v>1193.2844455923512</v>
      </c>
      <c r="I16" s="7">
        <f t="shared" si="4"/>
        <v>1.088215497102732</v>
      </c>
    </row>
    <row r="17" spans="1:9" x14ac:dyDescent="0.35">
      <c r="A17" s="10">
        <f t="shared" si="0"/>
        <v>7.335</v>
      </c>
      <c r="B17">
        <v>7.5</v>
      </c>
      <c r="C17" s="7">
        <v>24.499941889999999</v>
      </c>
      <c r="D17" s="7">
        <v>1.17978502</v>
      </c>
      <c r="E17" s="6">
        <f t="shared" si="1"/>
        <v>1179.78502</v>
      </c>
      <c r="F17" s="8">
        <f t="shared" si="2"/>
        <v>1.3639312615704635E-5</v>
      </c>
      <c r="G17" s="11">
        <f t="shared" si="3"/>
        <v>1.0108018357259052</v>
      </c>
      <c r="H17" s="6">
        <f t="shared" si="5"/>
        <v>1192.4095701279641</v>
      </c>
      <c r="I17" s="7">
        <f t="shared" si="4"/>
        <v>1.0873626980007667</v>
      </c>
    </row>
    <row r="18" spans="1:9" x14ac:dyDescent="0.35">
      <c r="A18" s="10">
        <f t="shared" si="0"/>
        <v>7.8239999999999998</v>
      </c>
      <c r="B18">
        <v>8</v>
      </c>
      <c r="C18" s="7">
        <v>24.494942959999999</v>
      </c>
      <c r="D18" s="7">
        <v>1.1797638859999999</v>
      </c>
      <c r="E18" s="6">
        <f t="shared" si="1"/>
        <v>1179.763886</v>
      </c>
      <c r="F18" s="8">
        <f t="shared" si="2"/>
        <v>1.3640398062399572E-5</v>
      </c>
      <c r="G18" s="11">
        <f t="shared" si="3"/>
        <v>1.0109076470031593</v>
      </c>
      <c r="H18" s="6">
        <f t="shared" si="5"/>
        <v>1192.5050669240388</v>
      </c>
      <c r="I18" s="7">
        <f t="shared" si="4"/>
        <v>1.0874557829732763</v>
      </c>
    </row>
    <row r="19" spans="1:9" x14ac:dyDescent="0.35">
      <c r="A19" s="10">
        <f t="shared" si="0"/>
        <v>8.3130000000000006</v>
      </c>
      <c r="B19">
        <v>8.5</v>
      </c>
      <c r="C19" s="7">
        <v>24.494161040000002</v>
      </c>
      <c r="D19" s="7">
        <v>1.179761211</v>
      </c>
      <c r="E19" s="6">
        <f t="shared" si="1"/>
        <v>1179.761211</v>
      </c>
      <c r="F19" s="8">
        <f t="shared" si="2"/>
        <v>1.3640567876870173E-5</v>
      </c>
      <c r="G19" s="11">
        <f t="shared" si="3"/>
        <v>1.0109241992892226</v>
      </c>
      <c r="H19" s="6">
        <f t="shared" si="5"/>
        <v>1192.5139336090633</v>
      </c>
      <c r="I19" s="7">
        <f t="shared" si="4"/>
        <v>1.0874644257512562</v>
      </c>
    </row>
    <row r="20" spans="1:9" x14ac:dyDescent="0.35">
      <c r="A20" s="10">
        <f t="shared" si="0"/>
        <v>8.8019999999999996</v>
      </c>
      <c r="B20">
        <v>9</v>
      </c>
      <c r="C20" s="7">
        <v>24.49361227</v>
      </c>
      <c r="D20" s="7">
        <v>1.1797552710000001</v>
      </c>
      <c r="E20" s="6">
        <f t="shared" si="1"/>
        <v>1179.755271</v>
      </c>
      <c r="F20" s="8">
        <f t="shared" si="2"/>
        <v>1.3640687061804659E-5</v>
      </c>
      <c r="G20" s="11">
        <f t="shared" si="3"/>
        <v>1.0109358163271271</v>
      </c>
      <c r="H20" s="6">
        <f t="shared" si="5"/>
        <v>1192.5136784092481</v>
      </c>
      <c r="I20" s="7">
        <f t="shared" si="4"/>
        <v>1.087464176995844</v>
      </c>
    </row>
    <row r="21" spans="1:9" x14ac:dyDescent="0.35">
      <c r="A21" s="10">
        <f t="shared" si="0"/>
        <v>9.2910000000000004</v>
      </c>
      <c r="B21">
        <v>9.5</v>
      </c>
      <c r="C21" s="7">
        <v>24.494330250000001</v>
      </c>
      <c r="D21" s="7">
        <v>1.181122733</v>
      </c>
      <c r="E21" s="6">
        <f t="shared" si="1"/>
        <v>1181.1227329999999</v>
      </c>
      <c r="F21" s="8">
        <f t="shared" si="2"/>
        <v>1.3640531127747452E-5</v>
      </c>
      <c r="G21" s="11">
        <f t="shared" si="3"/>
        <v>1.0109206172857084</v>
      </c>
      <c r="H21" s="6">
        <f t="shared" si="5"/>
        <v>1193.8700182030773</v>
      </c>
      <c r="I21" s="7">
        <f t="shared" si="4"/>
        <v>1.0887863174857506</v>
      </c>
    </row>
    <row r="22" spans="1:9" x14ac:dyDescent="0.35">
      <c r="A22" s="10">
        <f t="shared" si="0"/>
        <v>9.7799999999999994</v>
      </c>
      <c r="B22">
        <v>10</v>
      </c>
      <c r="C22" s="7">
        <v>24.462411199999998</v>
      </c>
      <c r="D22" s="7">
        <v>1.1808976879999999</v>
      </c>
      <c r="E22" s="6">
        <f t="shared" si="1"/>
        <v>1180.897688</v>
      </c>
      <c r="F22" s="8">
        <f t="shared" si="2"/>
        <v>1.3647470418905196E-5</v>
      </c>
      <c r="G22" s="11">
        <f t="shared" si="3"/>
        <v>1.0115966596404675</v>
      </c>
      <c r="H22" s="6">
        <f t="shared" si="5"/>
        <v>1194.4327329208377</v>
      </c>
      <c r="I22" s="7">
        <f t="shared" si="4"/>
        <v>1.0893348739246034</v>
      </c>
    </row>
    <row r="23" spans="1:9" x14ac:dyDescent="0.35">
      <c r="A23" s="10">
        <f t="shared" si="0"/>
        <v>10.269</v>
      </c>
      <c r="B23">
        <v>10.5</v>
      </c>
      <c r="C23" s="7">
        <v>24.43952372</v>
      </c>
      <c r="D23" s="7">
        <v>1.1805980739999999</v>
      </c>
      <c r="E23" s="6">
        <f t="shared" si="1"/>
        <v>1180.598074</v>
      </c>
      <c r="F23" s="8">
        <f t="shared" si="2"/>
        <v>1.3652455002051096E-5</v>
      </c>
      <c r="G23" s="11">
        <f t="shared" si="3"/>
        <v>1.0120818461201009</v>
      </c>
      <c r="H23" s="6">
        <f t="shared" si="5"/>
        <v>1194.6943856187961</v>
      </c>
      <c r="I23" s="7">
        <f t="shared" si="4"/>
        <v>1.0895899493056072</v>
      </c>
    </row>
    <row r="24" spans="1:9" x14ac:dyDescent="0.35">
      <c r="A24" s="10">
        <f t="shared" si="0"/>
        <v>10.757999999999999</v>
      </c>
      <c r="B24">
        <v>11</v>
      </c>
      <c r="C24" s="7">
        <v>24.440200170000001</v>
      </c>
      <c r="D24" s="7">
        <v>1.180075685</v>
      </c>
      <c r="E24" s="6">
        <f t="shared" si="1"/>
        <v>1180.075685</v>
      </c>
      <c r="F24" s="8">
        <f t="shared" si="2"/>
        <v>1.3652307575230673E-5</v>
      </c>
      <c r="G24" s="11">
        <f t="shared" si="3"/>
        <v>1.0120675010317783</v>
      </c>
      <c r="H24" s="6">
        <f t="shared" si="5"/>
        <v>1194.1408642566423</v>
      </c>
      <c r="I24" s="7">
        <f t="shared" si="4"/>
        <v>1.0890503466577139</v>
      </c>
    </row>
    <row r="25" spans="1:9" x14ac:dyDescent="0.35">
      <c r="A25" s="10">
        <f t="shared" si="0"/>
        <v>11.247</v>
      </c>
      <c r="B25">
        <v>11.5</v>
      </c>
      <c r="C25" s="7">
        <v>24.435017240000001</v>
      </c>
      <c r="D25" s="7">
        <v>1.1807958119999999</v>
      </c>
      <c r="E25" s="6">
        <f t="shared" si="1"/>
        <v>1180.7958119999998</v>
      </c>
      <c r="F25" s="8">
        <f t="shared" si="2"/>
        <v>1.3653437316509678E-5</v>
      </c>
      <c r="G25" s="11">
        <f t="shared" si="3"/>
        <v>1.0121774205195129</v>
      </c>
      <c r="H25" s="6">
        <f t="shared" si="5"/>
        <v>1194.9913560274226</v>
      </c>
      <c r="I25" s="7">
        <f t="shared" si="4"/>
        <v>1.0898794592407539</v>
      </c>
    </row>
    <row r="26" spans="1:9" x14ac:dyDescent="0.35">
      <c r="A26" s="10">
        <f t="shared" si="0"/>
        <v>11.736000000000001</v>
      </c>
      <c r="B26">
        <v>12</v>
      </c>
      <c r="C26" s="7">
        <v>24.43587711</v>
      </c>
      <c r="D26" s="7">
        <v>1.180176184</v>
      </c>
      <c r="E26" s="6">
        <f t="shared" si="1"/>
        <v>1180.1761839999999</v>
      </c>
      <c r="F26" s="8">
        <f t="shared" si="2"/>
        <v>1.3653249861634151E-5</v>
      </c>
      <c r="G26" s="11">
        <f t="shared" si="3"/>
        <v>1.0121591831296941</v>
      </c>
      <c r="H26" s="6">
        <f t="shared" si="5"/>
        <v>1194.3347886606432</v>
      </c>
      <c r="I26" s="7">
        <f t="shared" si="4"/>
        <v>1.0892393927328365</v>
      </c>
    </row>
    <row r="27" spans="1:9" x14ac:dyDescent="0.35">
      <c r="A27" s="10">
        <f t="shared" si="0"/>
        <v>12.225</v>
      </c>
      <c r="B27">
        <v>12.5</v>
      </c>
      <c r="C27" s="7">
        <v>24.420100000000001</v>
      </c>
      <c r="D27" s="7">
        <v>1.1797311239999999</v>
      </c>
      <c r="E27" s="6">
        <f t="shared" si="1"/>
        <v>1179.7311239999999</v>
      </c>
      <c r="F27" s="8">
        <f t="shared" si="2"/>
        <v>1.3656690978069996E-5</v>
      </c>
      <c r="G27" s="11">
        <f t="shared" si="3"/>
        <v>1.0124938885276482</v>
      </c>
      <c r="H27" s="6">
        <f t="shared" si="5"/>
        <v>1194.2711659455072</v>
      </c>
      <c r="I27" s="7">
        <f t="shared" si="4"/>
        <v>1.0891773702676117</v>
      </c>
    </row>
    <row r="28" spans="1:9" x14ac:dyDescent="0.35">
      <c r="A28" s="10">
        <f t="shared" si="0"/>
        <v>12.714</v>
      </c>
      <c r="B28">
        <v>13</v>
      </c>
      <c r="C28" s="7">
        <v>24.41740094</v>
      </c>
      <c r="D28" s="7">
        <v>1.180359757</v>
      </c>
      <c r="E28" s="6">
        <f t="shared" si="1"/>
        <v>1180.3597569999999</v>
      </c>
      <c r="F28" s="8">
        <f t="shared" si="2"/>
        <v>1.3657280014158987E-5</v>
      </c>
      <c r="G28" s="11">
        <f t="shared" si="3"/>
        <v>1.012551165273101</v>
      </c>
      <c r="H28" s="6">
        <f t="shared" si="5"/>
        <v>1194.9671548985741</v>
      </c>
      <c r="I28" s="7">
        <f t="shared" si="4"/>
        <v>1.0898558659064161</v>
      </c>
    </row>
    <row r="29" spans="1:9" x14ac:dyDescent="0.35">
      <c r="A29" s="10">
        <f t="shared" si="0"/>
        <v>13.202999999999999</v>
      </c>
      <c r="B29">
        <v>13.5</v>
      </c>
      <c r="C29" s="7">
        <v>24.416445580000001</v>
      </c>
      <c r="D29" s="7">
        <v>1.1794115009999999</v>
      </c>
      <c r="E29" s="6">
        <f t="shared" si="1"/>
        <v>1179.4115009999998</v>
      </c>
      <c r="F29" s="8">
        <f t="shared" si="2"/>
        <v>1.3657488533969709E-5</v>
      </c>
      <c r="G29" s="11">
        <f t="shared" si="3"/>
        <v>1.0125714401707639</v>
      </c>
      <c r="H29" s="6">
        <f t="shared" si="5"/>
        <v>1194.0230960904391</v>
      </c>
      <c r="I29" s="7">
        <f t="shared" si="4"/>
        <v>1.088935542075093</v>
      </c>
    </row>
    <row r="30" spans="1:9" x14ac:dyDescent="0.35">
      <c r="A30" s="10">
        <f t="shared" si="0"/>
        <v>13.692</v>
      </c>
      <c r="B30">
        <v>14</v>
      </c>
      <c r="C30" s="7">
        <v>24.416925519999999</v>
      </c>
      <c r="D30" s="7">
        <v>1.179530526</v>
      </c>
      <c r="E30" s="6">
        <f t="shared" si="1"/>
        <v>1179.530526</v>
      </c>
      <c r="F30" s="8">
        <f t="shared" si="2"/>
        <v>1.3657383779192587E-5</v>
      </c>
      <c r="G30" s="11">
        <f t="shared" si="3"/>
        <v>1.0125612546808354</v>
      </c>
      <c r="H30" s="6">
        <f t="shared" si="5"/>
        <v>1194.1236119288051</v>
      </c>
      <c r="I30" s="7">
        <f t="shared" si="4"/>
        <v>1.0890335284284824</v>
      </c>
    </row>
    <row r="31" spans="1:9" x14ac:dyDescent="0.35">
      <c r="A31" s="10">
        <f t="shared" si="0"/>
        <v>14.180999999999999</v>
      </c>
      <c r="B31">
        <v>14.5</v>
      </c>
      <c r="C31" s="7">
        <v>24.41231835</v>
      </c>
      <c r="D31" s="7">
        <v>1.1812576539999999</v>
      </c>
      <c r="E31" s="6">
        <f t="shared" si="1"/>
        <v>1181.257654</v>
      </c>
      <c r="F31" s="8">
        <f t="shared" si="2"/>
        <v>1.3658389502717225E-5</v>
      </c>
      <c r="G31" s="11">
        <f t="shared" si="3"/>
        <v>1.0126590365604136</v>
      </c>
      <c r="H31" s="6">
        <f t="shared" si="5"/>
        <v>1195.9795889952945</v>
      </c>
      <c r="I31" s="7">
        <f t="shared" si="4"/>
        <v>1.0908429014421888</v>
      </c>
    </row>
    <row r="32" spans="1:9" x14ac:dyDescent="0.35">
      <c r="A32" s="10">
        <f t="shared" si="0"/>
        <v>14.67</v>
      </c>
      <c r="B32">
        <v>15</v>
      </c>
      <c r="C32" s="7">
        <v>24.409081539999999</v>
      </c>
      <c r="D32" s="7">
        <v>1.180244173</v>
      </c>
      <c r="E32" s="6">
        <f t="shared" si="1"/>
        <v>1180.244173</v>
      </c>
      <c r="F32" s="8">
        <f t="shared" si="2"/>
        <v>1.3659096260830577E-5</v>
      </c>
      <c r="G32" s="11">
        <f t="shared" si="3"/>
        <v>1.0127277428960384</v>
      </c>
      <c r="H32" s="6">
        <f t="shared" si="5"/>
        <v>1195.0265592307162</v>
      </c>
      <c r="I32" s="7">
        <f t="shared" si="4"/>
        <v>1.0899137783986514</v>
      </c>
    </row>
    <row r="33" spans="1:9" x14ac:dyDescent="0.35">
      <c r="A33" s="10">
        <f t="shared" si="0"/>
        <v>15.158999999999999</v>
      </c>
      <c r="B33">
        <v>15.5</v>
      </c>
      <c r="C33" s="7">
        <v>24.401562649999999</v>
      </c>
      <c r="D33" s="7">
        <v>1.1797186120000001</v>
      </c>
      <c r="E33" s="6">
        <f t="shared" si="1"/>
        <v>1179.7186120000001</v>
      </c>
      <c r="F33" s="8">
        <f t="shared" si="2"/>
        <v>1.3660738578068125E-5</v>
      </c>
      <c r="G33" s="11">
        <f t="shared" si="3"/>
        <v>1.0128873709931012</v>
      </c>
      <c r="H33" s="6">
        <f t="shared" si="5"/>
        <v>1194.6746864396175</v>
      </c>
      <c r="I33" s="7">
        <f t="shared" si="4"/>
        <v>1.0895707451827539</v>
      </c>
    </row>
    <row r="34" spans="1:9" x14ac:dyDescent="0.35">
      <c r="A34" s="10">
        <f t="shared" si="0"/>
        <v>15.648</v>
      </c>
      <c r="B34">
        <v>16</v>
      </c>
      <c r="C34" s="7">
        <v>24.39889393</v>
      </c>
      <c r="D34" s="7">
        <v>1.1808000000000001</v>
      </c>
      <c r="E34" s="6">
        <f t="shared" si="1"/>
        <v>1180.8000000000002</v>
      </c>
      <c r="F34" s="8">
        <f t="shared" si="2"/>
        <v>1.3661321684858733E-5</v>
      </c>
      <c r="G34" s="11">
        <f t="shared" si="3"/>
        <v>1.0129440380468078</v>
      </c>
      <c r="H34" s="6">
        <f t="shared" si="5"/>
        <v>1195.8286850034594</v>
      </c>
      <c r="I34" s="7">
        <f t="shared" si="4"/>
        <v>1.0906957794826313</v>
      </c>
    </row>
    <row r="35" spans="1:9" x14ac:dyDescent="0.35">
      <c r="A35" s="10">
        <f t="shared" si="0"/>
        <v>16.137</v>
      </c>
      <c r="B35">
        <v>16.5</v>
      </c>
      <c r="C35" s="7">
        <v>24.398289250000001</v>
      </c>
      <c r="D35" s="7">
        <v>1.181002917</v>
      </c>
      <c r="E35" s="6">
        <f t="shared" si="1"/>
        <v>1181.002917</v>
      </c>
      <c r="F35" s="8">
        <f t="shared" si="2"/>
        <v>1.3661453819361654E-5</v>
      </c>
      <c r="G35" s="11">
        <f t="shared" si="3"/>
        <v>1.0129568783822516</v>
      </c>
      <c r="H35" s="6">
        <f t="shared" si="5"/>
        <v>1196.0413550109208</v>
      </c>
      <c r="I35" s="7">
        <f t="shared" si="4"/>
        <v>1.0909031198144787</v>
      </c>
    </row>
    <row r="36" spans="1:9" x14ac:dyDescent="0.35">
      <c r="A36" s="10">
        <f t="shared" si="0"/>
        <v>16.626000000000001</v>
      </c>
      <c r="B36">
        <v>17</v>
      </c>
      <c r="C36" s="7">
        <v>24.39970615</v>
      </c>
      <c r="D36" s="7">
        <v>1.180985596</v>
      </c>
      <c r="E36" s="6">
        <f t="shared" si="1"/>
        <v>1180.985596</v>
      </c>
      <c r="F36" s="8">
        <f t="shared" si="2"/>
        <v>1.3661144206829432E-5</v>
      </c>
      <c r="G36" s="11">
        <f t="shared" si="3"/>
        <v>1.0129267910125153</v>
      </c>
      <c r="H36" s="6">
        <f t="shared" si="5"/>
        <v>1195.9803067616467</v>
      </c>
      <c r="I36" s="7">
        <f t="shared" si="4"/>
        <v>1.0908436012225644</v>
      </c>
    </row>
    <row r="37" spans="1:9" x14ac:dyDescent="0.35">
      <c r="A37" s="10">
        <f t="shared" si="0"/>
        <v>17.114999999999998</v>
      </c>
      <c r="B37">
        <v>17.5</v>
      </c>
      <c r="C37" s="7">
        <v>24.395800000000001</v>
      </c>
      <c r="D37" s="7">
        <v>1.179406068</v>
      </c>
      <c r="E37" s="6">
        <f t="shared" si="1"/>
        <v>1179.406068</v>
      </c>
      <c r="F37" s="8">
        <f t="shared" si="2"/>
        <v>1.3661997823479998E-5</v>
      </c>
      <c r="G37" s="11">
        <f t="shared" si="3"/>
        <v>1.0130097400859386</v>
      </c>
      <c r="H37" s="6">
        <f t="shared" si="5"/>
        <v>1194.4705372163085</v>
      </c>
      <c r="I37" s="7">
        <f t="shared" si="4"/>
        <v>1.089371727674413</v>
      </c>
    </row>
    <row r="38" spans="1:9" x14ac:dyDescent="0.35">
      <c r="A38" s="10">
        <f t="shared" si="0"/>
        <v>17.603999999999999</v>
      </c>
      <c r="B38">
        <v>18</v>
      </c>
      <c r="C38" s="7">
        <v>24.393075079999999</v>
      </c>
      <c r="D38" s="7">
        <v>1.1802705689999999</v>
      </c>
      <c r="E38" s="6">
        <f t="shared" si="1"/>
        <v>1180.270569</v>
      </c>
      <c r="F38" s="8">
        <f t="shared" si="2"/>
        <v>1.3662593430701615E-5</v>
      </c>
      <c r="G38" s="11">
        <f t="shared" si="3"/>
        <v>1.0130676113893993</v>
      </c>
      <c r="H38" s="6">
        <f t="shared" si="5"/>
        <v>1195.406371418858</v>
      </c>
      <c r="I38" s="7">
        <f t="shared" si="4"/>
        <v>1.0902840569137253</v>
      </c>
    </row>
    <row r="39" spans="1:9" x14ac:dyDescent="0.35">
      <c r="A39" s="10">
        <f t="shared" si="0"/>
        <v>18.093</v>
      </c>
      <c r="B39">
        <v>18.5</v>
      </c>
      <c r="C39" s="7">
        <v>24.388035299999999</v>
      </c>
      <c r="D39" s="7">
        <v>1.1803821830000001</v>
      </c>
      <c r="E39" s="6">
        <f t="shared" si="1"/>
        <v>1180.3821830000002</v>
      </c>
      <c r="F39" s="8">
        <f t="shared" si="2"/>
        <v>1.366369528902832E-5</v>
      </c>
      <c r="G39" s="11">
        <f t="shared" si="3"/>
        <v>1.0131746587573707</v>
      </c>
      <c r="H39" s="6">
        <f t="shared" si="5"/>
        <v>1195.6377332052205</v>
      </c>
      <c r="I39" s="7">
        <f t="shared" si="4"/>
        <v>1.0905096152430129</v>
      </c>
    </row>
    <row r="40" spans="1:9" x14ac:dyDescent="0.35">
      <c r="A40" s="10">
        <f t="shared" si="0"/>
        <v>18.582000000000001</v>
      </c>
      <c r="B40">
        <v>19</v>
      </c>
      <c r="C40" s="7">
        <v>24.377494380000002</v>
      </c>
      <c r="D40" s="7">
        <v>1.1793724329999999</v>
      </c>
      <c r="E40" s="6">
        <f t="shared" si="1"/>
        <v>1179.372433</v>
      </c>
      <c r="F40" s="8">
        <f t="shared" si="2"/>
        <v>1.3666001023490518E-5</v>
      </c>
      <c r="G40" s="11">
        <f t="shared" si="3"/>
        <v>1.0133986098204137</v>
      </c>
      <c r="H40" s="6">
        <f t="shared" si="5"/>
        <v>1194.8709565831477</v>
      </c>
      <c r="I40" s="7">
        <f t="shared" si="4"/>
        <v>1.0897620838690723</v>
      </c>
    </row>
    <row r="41" spans="1:9" x14ac:dyDescent="0.35">
      <c r="A41" s="10">
        <f t="shared" si="0"/>
        <v>19.070999999999998</v>
      </c>
      <c r="B41">
        <v>19.5</v>
      </c>
      <c r="C41" s="7">
        <v>24.368223820000001</v>
      </c>
      <c r="D41" s="7">
        <v>1.181140216</v>
      </c>
      <c r="E41" s="6">
        <f t="shared" si="1"/>
        <v>1181.140216</v>
      </c>
      <c r="F41" s="8">
        <f t="shared" si="2"/>
        <v>1.3668030163409304E-5</v>
      </c>
      <c r="G41" s="11">
        <f t="shared" si="3"/>
        <v>1.0135956345445558</v>
      </c>
      <c r="H41" s="6">
        <f t="shared" si="5"/>
        <v>1196.8865826714293</v>
      </c>
      <c r="I41" s="7">
        <f t="shared" si="4"/>
        <v>1.0917271904518175</v>
      </c>
    </row>
    <row r="42" spans="1:9" x14ac:dyDescent="0.35">
      <c r="A42" s="10">
        <f t="shared" si="0"/>
        <v>19.559999999999999</v>
      </c>
      <c r="B42">
        <v>20</v>
      </c>
      <c r="C42" s="7">
        <v>24.357136359999998</v>
      </c>
      <c r="D42" s="7">
        <v>1.18015577</v>
      </c>
      <c r="E42" s="6">
        <f t="shared" si="1"/>
        <v>1180.1557700000001</v>
      </c>
      <c r="F42" s="8">
        <f t="shared" si="2"/>
        <v>1.3670458566381437E-5</v>
      </c>
      <c r="G42" s="11">
        <f t="shared" si="3"/>
        <v>1.0138313515315778</v>
      </c>
      <c r="H42" s="6">
        <f t="shared" si="5"/>
        <v>1196.1590733548105</v>
      </c>
      <c r="I42" s="7">
        <f t="shared" si="4"/>
        <v>1.091017889134301</v>
      </c>
    </row>
    <row r="43" spans="1:9" x14ac:dyDescent="0.35">
      <c r="A43" s="10">
        <f t="shared" si="0"/>
        <v>20.048999999999999</v>
      </c>
      <c r="B43">
        <v>20.5</v>
      </c>
      <c r="C43" s="7">
        <v>24.324712890000001</v>
      </c>
      <c r="D43" s="7">
        <v>1.1794835290000001</v>
      </c>
      <c r="E43" s="6">
        <f t="shared" si="1"/>
        <v>1179.4835290000001</v>
      </c>
      <c r="F43" s="8">
        <f t="shared" si="2"/>
        <v>1.3677569910577523E-5</v>
      </c>
      <c r="G43" s="11">
        <f t="shared" si="3"/>
        <v>1.0145211565670254</v>
      </c>
      <c r="H43" s="6">
        <f t="shared" si="5"/>
        <v>1196.2829473699885</v>
      </c>
      <c r="I43" s="7">
        <f t="shared" si="4"/>
        <v>1.0911386607544822</v>
      </c>
    </row>
    <row r="44" spans="1:9" x14ac:dyDescent="0.35">
      <c r="A44" s="10">
        <f t="shared" si="0"/>
        <v>20.538</v>
      </c>
      <c r="B44">
        <v>21</v>
      </c>
      <c r="C44" s="7">
        <v>24.316240919999998</v>
      </c>
      <c r="D44" s="7">
        <v>1.1800817729999999</v>
      </c>
      <c r="E44" s="6">
        <f t="shared" si="1"/>
        <v>1180.0817729999999</v>
      </c>
      <c r="F44" s="8">
        <f t="shared" si="2"/>
        <v>1.3679430468064374E-5</v>
      </c>
      <c r="G44" s="11">
        <f t="shared" si="3"/>
        <v>1.0147015168527593</v>
      </c>
      <c r="H44" s="6">
        <f t="shared" si="5"/>
        <v>1197.0944436125212</v>
      </c>
      <c r="I44" s="7">
        <f t="shared" si="4"/>
        <v>1.0919298545234164</v>
      </c>
    </row>
    <row r="45" spans="1:9" x14ac:dyDescent="0.35">
      <c r="A45" s="10">
        <f t="shared" si="0"/>
        <v>21.027000000000001</v>
      </c>
      <c r="B45">
        <v>21.5</v>
      </c>
      <c r="C45" s="7">
        <v>24.33153415</v>
      </c>
      <c r="D45" s="7">
        <v>1.1808265529999999</v>
      </c>
      <c r="E45" s="6">
        <f t="shared" si="1"/>
        <v>1180.8265529999999</v>
      </c>
      <c r="F45" s="8">
        <f t="shared" si="2"/>
        <v>1.3676072601233313E-5</v>
      </c>
      <c r="G45" s="11">
        <f t="shared" si="3"/>
        <v>1.0143759745707057</v>
      </c>
      <c r="H45" s="6">
        <f t="shared" si="5"/>
        <v>1197.4577364345823</v>
      </c>
      <c r="I45" s="7">
        <f t="shared" si="4"/>
        <v>1.0922840702306282</v>
      </c>
    </row>
    <row r="46" spans="1:9" x14ac:dyDescent="0.35">
      <c r="A46" s="10">
        <f t="shared" si="0"/>
        <v>21.515999999999998</v>
      </c>
      <c r="B46">
        <v>22</v>
      </c>
      <c r="C46" s="7">
        <v>24.323814509999998</v>
      </c>
      <c r="D46" s="7">
        <v>1.18103516</v>
      </c>
      <c r="E46" s="6">
        <f t="shared" si="1"/>
        <v>1181.0351599999999</v>
      </c>
      <c r="F46" s="8">
        <f t="shared" si="2"/>
        <v>1.3677767159167202E-5</v>
      </c>
      <c r="G46" s="11">
        <f t="shared" si="3"/>
        <v>1.0145402798706451</v>
      </c>
      <c r="H46" s="6">
        <f t="shared" si="5"/>
        <v>1197.8552239455789</v>
      </c>
      <c r="I46" s="7">
        <f t="shared" si="4"/>
        <v>1.092671634717455</v>
      </c>
    </row>
    <row r="47" spans="1:9" x14ac:dyDescent="0.35">
      <c r="A47" s="10">
        <f t="shared" si="0"/>
        <v>22.004999999999999</v>
      </c>
      <c r="B47">
        <v>22.5</v>
      </c>
      <c r="C47" s="7">
        <v>24.299791899999999</v>
      </c>
      <c r="D47" s="7">
        <v>1.1824996729999999</v>
      </c>
      <c r="E47" s="6">
        <f t="shared" si="1"/>
        <v>1182.499673</v>
      </c>
      <c r="F47" s="8">
        <f t="shared" si="2"/>
        <v>1.3683045761493137E-5</v>
      </c>
      <c r="G47" s="11">
        <f t="shared" si="3"/>
        <v>1.015051843474216</v>
      </c>
      <c r="H47" s="6">
        <f t="shared" si="5"/>
        <v>1199.9371773955281</v>
      </c>
      <c r="I47" s="7">
        <f t="shared" si="4"/>
        <v>1.0947017580672695</v>
      </c>
    </row>
    <row r="48" spans="1:9" x14ac:dyDescent="0.35">
      <c r="A48" s="10">
        <f t="shared" si="0"/>
        <v>22.494</v>
      </c>
      <c r="B48">
        <v>23</v>
      </c>
      <c r="C48" s="7">
        <v>24.25932937</v>
      </c>
      <c r="D48" s="7">
        <v>1.1830000000000001</v>
      </c>
      <c r="E48" s="6">
        <f t="shared" si="1"/>
        <v>1183</v>
      </c>
      <c r="F48" s="8">
        <f t="shared" si="2"/>
        <v>1.3691955050238009E-5</v>
      </c>
      <c r="G48" s="11">
        <f t="shared" si="3"/>
        <v>1.0159144042693893</v>
      </c>
      <c r="H48" s="6">
        <f t="shared" si="5"/>
        <v>1201.456707399703</v>
      </c>
      <c r="I48" s="7">
        <f t="shared" si="4"/>
        <v>1.0961836127120239</v>
      </c>
    </row>
    <row r="49" spans="1:9" x14ac:dyDescent="0.35">
      <c r="A49" s="10">
        <f t="shared" si="0"/>
        <v>22.983000000000001</v>
      </c>
      <c r="B49">
        <v>23.5</v>
      </c>
      <c r="C49" s="7">
        <v>24.25788163</v>
      </c>
      <c r="D49" s="7">
        <v>1.1829539710000001</v>
      </c>
      <c r="E49" s="6">
        <f t="shared" si="1"/>
        <v>1182.9539710000001</v>
      </c>
      <c r="F49" s="8">
        <f t="shared" si="2"/>
        <v>1.3692274247262636E-5</v>
      </c>
      <c r="G49" s="11">
        <f t="shared" si="3"/>
        <v>1.0159452876298964</v>
      </c>
      <c r="H49" s="6">
        <f t="shared" si="5"/>
        <v>1201.4384322141229</v>
      </c>
      <c r="I49" s="7">
        <f t="shared" si="4"/>
        <v>1.0961657898747252</v>
      </c>
    </row>
    <row r="50" spans="1:9" x14ac:dyDescent="0.35">
      <c r="A50" s="10">
        <f t="shared" si="0"/>
        <v>23.472000000000001</v>
      </c>
      <c r="B50">
        <v>24</v>
      </c>
      <c r="C50" s="7">
        <v>24.23974381</v>
      </c>
      <c r="D50" s="7">
        <v>1.1834537869999999</v>
      </c>
      <c r="E50" s="6">
        <f t="shared" si="1"/>
        <v>1183.4537869999999</v>
      </c>
      <c r="F50" s="8">
        <f t="shared" si="2"/>
        <v>1.369627575184003E-5</v>
      </c>
      <c r="G50" s="11">
        <f t="shared" si="3"/>
        <v>1.0163323296286775</v>
      </c>
      <c r="H50" s="6">
        <f t="shared" si="5"/>
        <v>1202.3957993691058</v>
      </c>
      <c r="I50" s="7">
        <f t="shared" si="4"/>
        <v>1.0970994854070222</v>
      </c>
    </row>
    <row r="51" spans="1:9" x14ac:dyDescent="0.35">
      <c r="A51" s="10">
        <f t="shared" si="0"/>
        <v>23.960999999999999</v>
      </c>
      <c r="B51">
        <v>24.5</v>
      </c>
      <c r="C51" s="7">
        <v>24.223829590000001</v>
      </c>
      <c r="D51" s="7">
        <v>1.1851468300000001</v>
      </c>
      <c r="E51" s="6">
        <f t="shared" si="1"/>
        <v>1185.1468300000001</v>
      </c>
      <c r="F51" s="8">
        <f t="shared" si="2"/>
        <v>1.3699790486678514E-5</v>
      </c>
      <c r="G51" s="11">
        <f t="shared" si="3"/>
        <v>1.0166721114560702</v>
      </c>
      <c r="H51" s="6">
        <f t="shared" si="5"/>
        <v>1204.5103366595686</v>
      </c>
      <c r="I51" s="7">
        <f t="shared" si="4"/>
        <v>1.0991619210666344</v>
      </c>
    </row>
    <row r="52" spans="1:9" x14ac:dyDescent="0.35">
      <c r="A52" s="10">
        <f t="shared" si="0"/>
        <v>24.45</v>
      </c>
      <c r="B52">
        <v>25</v>
      </c>
      <c r="C52" s="7">
        <v>24.207362759999999</v>
      </c>
      <c r="D52" s="7">
        <v>1.186868515</v>
      </c>
      <c r="E52" s="6">
        <f t="shared" si="1"/>
        <v>1186.8685150000001</v>
      </c>
      <c r="F52" s="8">
        <f t="shared" si="2"/>
        <v>1.3703431000683642E-5</v>
      </c>
      <c r="G52" s="11">
        <f t="shared" si="3"/>
        <v>1.0170238782306709</v>
      </c>
      <c r="H52" s="6">
        <f t="shared" si="5"/>
        <v>1206.6693268590695</v>
      </c>
      <c r="I52" s="7">
        <f t="shared" si="4"/>
        <v>1.1012679726910355</v>
      </c>
    </row>
    <row r="53" spans="1:9" x14ac:dyDescent="0.35">
      <c r="A53" s="10">
        <f t="shared" si="0"/>
        <v>24.939</v>
      </c>
      <c r="B53">
        <v>25.5</v>
      </c>
      <c r="C53" s="7">
        <v>24.169612529999998</v>
      </c>
      <c r="D53" s="7">
        <v>1.186173199</v>
      </c>
      <c r="E53" s="6">
        <f t="shared" si="1"/>
        <v>1186.1731990000001</v>
      </c>
      <c r="F53" s="8">
        <f t="shared" si="2"/>
        <v>1.3711791210899329E-5</v>
      </c>
      <c r="G53" s="11">
        <f t="shared" si="3"/>
        <v>1.0178310199931244</v>
      </c>
      <c r="H53" s="6">
        <f t="shared" si="5"/>
        <v>1206.9111636632679</v>
      </c>
      <c r="I53" s="7">
        <f t="shared" si="4"/>
        <v>1.1015038959000059</v>
      </c>
    </row>
    <row r="54" spans="1:9" x14ac:dyDescent="0.35">
      <c r="A54" s="10">
        <f t="shared" si="0"/>
        <v>25.428000000000001</v>
      </c>
      <c r="B54">
        <v>26</v>
      </c>
      <c r="C54" s="7">
        <v>24.132992810000001</v>
      </c>
      <c r="D54" s="7">
        <v>1.186318325</v>
      </c>
      <c r="E54" s="6">
        <f t="shared" si="1"/>
        <v>1186.318325</v>
      </c>
      <c r="F54" s="8">
        <f t="shared" si="2"/>
        <v>1.3719920120891577E-5</v>
      </c>
      <c r="G54" s="11">
        <f t="shared" si="3"/>
        <v>1.0186149445826398</v>
      </c>
      <c r="H54" s="6">
        <f t="shared" si="5"/>
        <v>1207.9801466878409</v>
      </c>
      <c r="I54" s="7">
        <f t="shared" si="4"/>
        <v>1.1025467784982135</v>
      </c>
    </row>
    <row r="55" spans="1:9" x14ac:dyDescent="0.35">
      <c r="A55" s="10">
        <f t="shared" si="0"/>
        <v>25.916999999999998</v>
      </c>
      <c r="B55">
        <v>26.5</v>
      </c>
      <c r="C55" s="7">
        <v>24.082560239999999</v>
      </c>
      <c r="D55" s="7">
        <v>1.18672782</v>
      </c>
      <c r="E55" s="6">
        <f t="shared" si="1"/>
        <v>1186.7278200000001</v>
      </c>
      <c r="F55" s="8">
        <f t="shared" si="2"/>
        <v>1.3731145963568598E-5</v>
      </c>
      <c r="G55" s="11">
        <f t="shared" si="3"/>
        <v>1.0196961055125791</v>
      </c>
      <c r="H55" s="6">
        <f t="shared" si="5"/>
        <v>1209.6712505165233</v>
      </c>
      <c r="I55" s="7">
        <f t="shared" si="4"/>
        <v>1.1041967228227731</v>
      </c>
    </row>
    <row r="56" spans="1:9" x14ac:dyDescent="0.35">
      <c r="A56" s="10">
        <f t="shared" si="0"/>
        <v>26.405999999999999</v>
      </c>
      <c r="B56">
        <v>27</v>
      </c>
      <c r="C56" s="7">
        <v>24.07379156</v>
      </c>
      <c r="D56" s="7">
        <v>1.1866053139999999</v>
      </c>
      <c r="E56" s="6">
        <f t="shared" si="1"/>
        <v>1186.6053139999999</v>
      </c>
      <c r="F56" s="8">
        <f t="shared" si="2"/>
        <v>1.3733101427764288E-5</v>
      </c>
      <c r="G56" s="11">
        <f t="shared" si="3"/>
        <v>1.0198842690102385</v>
      </c>
      <c r="H56" s="6">
        <f t="shared" si="5"/>
        <v>1209.7613899069052</v>
      </c>
      <c r="I56" s="7">
        <f t="shared" si="4"/>
        <v>1.1042846728210856</v>
      </c>
    </row>
    <row r="57" spans="1:9" x14ac:dyDescent="0.35">
      <c r="A57" s="10">
        <f t="shared" si="0"/>
        <v>26.895</v>
      </c>
      <c r="B57">
        <v>27.5</v>
      </c>
      <c r="C57" s="7">
        <v>24.029998190000001</v>
      </c>
      <c r="D57" s="7">
        <v>1.1869643599999999</v>
      </c>
      <c r="E57" s="6">
        <f t="shared" si="1"/>
        <v>1186.9643599999999</v>
      </c>
      <c r="F57" s="8">
        <f t="shared" si="2"/>
        <v>1.374288370486082E-5</v>
      </c>
      <c r="G57" s="11">
        <f t="shared" si="3"/>
        <v>1.0208248247391527</v>
      </c>
      <c r="H57" s="6">
        <f t="shared" si="5"/>
        <v>1211.2349943191084</v>
      </c>
      <c r="I57" s="7">
        <f t="shared" si="4"/>
        <v>1.10572254944116</v>
      </c>
    </row>
    <row r="58" spans="1:9" x14ac:dyDescent="0.35">
      <c r="A58" s="10">
        <f t="shared" si="0"/>
        <v>27.384</v>
      </c>
      <c r="B58">
        <v>28</v>
      </c>
      <c r="C58" s="7">
        <v>23.995577000000001</v>
      </c>
      <c r="D58" s="7">
        <v>1.1877347490000001</v>
      </c>
      <c r="E58" s="6">
        <f t="shared" si="1"/>
        <v>1187.7347490000002</v>
      </c>
      <c r="F58" s="8">
        <f t="shared" si="2"/>
        <v>1.37505913312405E-5</v>
      </c>
      <c r="G58" s="11">
        <f t="shared" si="3"/>
        <v>1.0215650440838169</v>
      </c>
      <c r="H58" s="6">
        <f t="shared" si="5"/>
        <v>1212.8915915107434</v>
      </c>
      <c r="I58" s="7">
        <f t="shared" si="4"/>
        <v>1.1073391273548361</v>
      </c>
    </row>
    <row r="59" spans="1:9" x14ac:dyDescent="0.35">
      <c r="A59" s="10">
        <f t="shared" si="0"/>
        <v>27.873000000000001</v>
      </c>
      <c r="B59">
        <v>28.5</v>
      </c>
      <c r="C59" s="7">
        <v>23.972725709999999</v>
      </c>
      <c r="D59" s="7">
        <v>1.188462127</v>
      </c>
      <c r="E59" s="6">
        <f t="shared" si="1"/>
        <v>1188.462127</v>
      </c>
      <c r="F59" s="8">
        <f t="shared" si="2"/>
        <v>1.3755717375597263E-5</v>
      </c>
      <c r="G59" s="11">
        <f t="shared" si="3"/>
        <v>1.0220569188012254</v>
      </c>
      <c r="H59" s="6">
        <f t="shared" si="5"/>
        <v>1214.210395449159</v>
      </c>
      <c r="I59" s="7">
        <f t="shared" si="4"/>
        <v>1.1086261821424621</v>
      </c>
    </row>
    <row r="60" spans="1:9" x14ac:dyDescent="0.35">
      <c r="A60" s="10">
        <f t="shared" si="0"/>
        <v>28.361999999999998</v>
      </c>
      <c r="B60">
        <v>29</v>
      </c>
      <c r="C60" s="7">
        <v>23.947994380000001</v>
      </c>
      <c r="D60" s="7">
        <v>1.187957302</v>
      </c>
      <c r="E60" s="6">
        <f t="shared" si="1"/>
        <v>1187.957302</v>
      </c>
      <c r="F60" s="8">
        <f t="shared" si="2"/>
        <v>1.3761273391533578E-5</v>
      </c>
      <c r="G60" s="11">
        <f t="shared" si="3"/>
        <v>1.0225896786577433</v>
      </c>
      <c r="H60" s="6">
        <f t="shared" si="5"/>
        <v>1214.3189303892307</v>
      </c>
      <c r="I60" s="7">
        <f t="shared" si="4"/>
        <v>1.1087321085286068</v>
      </c>
    </row>
    <row r="61" spans="1:9" x14ac:dyDescent="0.35">
      <c r="A61" s="10">
        <f t="shared" si="0"/>
        <v>28.850999999999999</v>
      </c>
      <c r="B61">
        <v>29.5</v>
      </c>
      <c r="C61" s="7">
        <v>23.925155100000001</v>
      </c>
      <c r="D61" s="7">
        <v>1.1882371380000001</v>
      </c>
      <c r="E61" s="6">
        <f t="shared" si="1"/>
        <v>1188.2371380000002</v>
      </c>
      <c r="F61" s="8">
        <f t="shared" si="2"/>
        <v>1.376641195440339E-5</v>
      </c>
      <c r="G61" s="11">
        <f t="shared" si="3"/>
        <v>1.0230820658942745</v>
      </c>
      <c r="H61" s="6">
        <f t="shared" si="5"/>
        <v>1215.1814665205948</v>
      </c>
      <c r="I61" s="7">
        <f t="shared" si="4"/>
        <v>1.1095739377207932</v>
      </c>
    </row>
    <row r="62" spans="1:9" x14ac:dyDescent="0.35">
      <c r="A62" s="10">
        <f t="shared" si="0"/>
        <v>29.34</v>
      </c>
      <c r="B62">
        <v>30</v>
      </c>
      <c r="C62" s="7">
        <v>23.908049519999999</v>
      </c>
      <c r="D62" s="7">
        <v>1.1865480690000001</v>
      </c>
      <c r="E62" s="6">
        <f t="shared" si="1"/>
        <v>1186.5480690000002</v>
      </c>
      <c r="F62" s="8">
        <f t="shared" si="2"/>
        <v>1.3770265286803405E-5</v>
      </c>
      <c r="G62" s="11">
        <f t="shared" si="3"/>
        <v>1.0234510843888884</v>
      </c>
      <c r="H62" s="6">
        <f t="shared" si="5"/>
        <v>1213.8834752015052</v>
      </c>
      <c r="I62" s="7">
        <f t="shared" si="4"/>
        <v>1.1083071231582626</v>
      </c>
    </row>
    <row r="63" spans="1:9" x14ac:dyDescent="0.35">
      <c r="A63" s="10">
        <f t="shared" si="0"/>
        <v>29.829000000000001</v>
      </c>
      <c r="B63">
        <v>30.5</v>
      </c>
      <c r="C63" s="7">
        <v>23.865093510000001</v>
      </c>
      <c r="D63" s="7">
        <v>1.188971392</v>
      </c>
      <c r="E63" s="6">
        <f t="shared" si="1"/>
        <v>1188.9713919999999</v>
      </c>
      <c r="F63" s="8">
        <f t="shared" si="2"/>
        <v>1.3779959942736305E-5</v>
      </c>
      <c r="G63" s="11">
        <f t="shared" si="3"/>
        <v>1.0243786925489831</v>
      </c>
      <c r="H63" s="6">
        <f t="shared" si="5"/>
        <v>1217.456533728988</v>
      </c>
      <c r="I63" s="7">
        <f t="shared" si="4"/>
        <v>1.1117945871880932</v>
      </c>
    </row>
    <row r="64" spans="1:9" x14ac:dyDescent="0.35">
      <c r="A64" s="10">
        <f t="shared" si="0"/>
        <v>30.317999999999998</v>
      </c>
      <c r="B64">
        <v>31</v>
      </c>
      <c r="C64" s="7">
        <v>23.852652320000001</v>
      </c>
      <c r="D64" s="7">
        <v>1.190016754</v>
      </c>
      <c r="E64" s="6">
        <f t="shared" si="1"/>
        <v>1190.016754</v>
      </c>
      <c r="F64" s="8">
        <f t="shared" si="2"/>
        <v>1.3782772594459606E-5</v>
      </c>
      <c r="G64" s="11">
        <f t="shared" si="3"/>
        <v>1.0246475980019509</v>
      </c>
      <c r="H64" s="6">
        <f t="shared" si="5"/>
        <v>1218.838497279377</v>
      </c>
      <c r="I64" s="7">
        <f t="shared" si="4"/>
        <v>1.1131436368245999</v>
      </c>
    </row>
    <row r="65" spans="1:9" x14ac:dyDescent="0.35">
      <c r="A65" s="10">
        <f t="shared" si="0"/>
        <v>30.806999999999999</v>
      </c>
      <c r="B65">
        <v>31.5</v>
      </c>
      <c r="C65" s="7">
        <v>23.829818620000001</v>
      </c>
      <c r="D65" s="7">
        <v>1.1922996400000001</v>
      </c>
      <c r="E65" s="6">
        <f t="shared" si="1"/>
        <v>1192.2996400000002</v>
      </c>
      <c r="F65" s="8">
        <f t="shared" si="2"/>
        <v>1.3787940379172688E-5</v>
      </c>
      <c r="G65" s="11">
        <f t="shared" si="3"/>
        <v>1.0251414161031454</v>
      </c>
      <c r="H65" s="6">
        <f t="shared" si="5"/>
        <v>1221.7567817526315</v>
      </c>
      <c r="I65" s="7">
        <f t="shared" si="4"/>
        <v>1.1159927685861919</v>
      </c>
    </row>
    <row r="66" spans="1:9" x14ac:dyDescent="0.35">
      <c r="A66" s="10">
        <f t="shared" si="0"/>
        <v>31.295999999999999</v>
      </c>
      <c r="B66">
        <v>32</v>
      </c>
      <c r="C66" s="7">
        <v>23.81331072</v>
      </c>
      <c r="D66" s="7">
        <v>1.1914247019999999</v>
      </c>
      <c r="E66" s="6">
        <f t="shared" si="1"/>
        <v>1191.424702</v>
      </c>
      <c r="F66" s="8">
        <f t="shared" si="2"/>
        <v>1.3791681037858866E-5</v>
      </c>
      <c r="G66" s="11">
        <f t="shared" si="3"/>
        <v>1.0254986600274107</v>
      </c>
      <c r="H66" s="6">
        <f t="shared" si="5"/>
        <v>1221.2773022809547</v>
      </c>
      <c r="I66" s="7">
        <f t="shared" si="4"/>
        <v>1.1155246182867038</v>
      </c>
    </row>
    <row r="67" spans="1:9" x14ac:dyDescent="0.35">
      <c r="A67" s="10">
        <f t="shared" si="0"/>
        <v>31.785</v>
      </c>
      <c r="B67">
        <v>32.5</v>
      </c>
      <c r="C67" s="7">
        <v>23.783611270000002</v>
      </c>
      <c r="D67" s="7">
        <v>1.1893163120000001</v>
      </c>
      <c r="E67" s="6">
        <f t="shared" si="1"/>
        <v>1189.3163120000002</v>
      </c>
      <c r="F67" s="8">
        <f t="shared" si="2"/>
        <v>1.3798420482970293E-5</v>
      </c>
      <c r="G67" s="11">
        <f t="shared" si="3"/>
        <v>1.0261418706555272</v>
      </c>
      <c r="H67" s="6">
        <f t="shared" si="5"/>
        <v>1219.8722502157077</v>
      </c>
      <c r="I67" s="7">
        <f t="shared" si="4"/>
        <v>1.1141528390295286</v>
      </c>
    </row>
    <row r="68" spans="1:9" x14ac:dyDescent="0.35">
      <c r="A68" s="10">
        <f t="shared" ref="A68:A131" si="6">B68*0.978</f>
        <v>32.274000000000001</v>
      </c>
      <c r="B68">
        <v>33</v>
      </c>
      <c r="C68" s="7">
        <v>23.765829499999999</v>
      </c>
      <c r="D68" s="7">
        <v>1.1904357000000001</v>
      </c>
      <c r="E68" s="6">
        <f t="shared" ref="E68:E131" si="7">D68*1000</f>
        <v>1190.4357</v>
      </c>
      <c r="F68" s="8">
        <f t="shared" ref="F68:F131" si="8">$N$3+$N$4*C68+$N$5*C68^2</f>
        <v>1.380246145981149E-5</v>
      </c>
      <c r="G68" s="11">
        <f t="shared" ref="G68:G131" si="9">-0.0000069166*C68^3 + 0.00085196*C68^2 - 0.050456*C68 + 1.8373</f>
        <v>1.0265272787936552</v>
      </c>
      <c r="H68" s="6">
        <f t="shared" si="5"/>
        <v>1221.4706026220254</v>
      </c>
      <c r="I68" s="7">
        <f t="shared" ref="I68:I131" si="10">$N$8+$N$9*H68+$N$10*H68^2</f>
        <v>1.1157133497656777</v>
      </c>
    </row>
    <row r="69" spans="1:9" x14ac:dyDescent="0.35">
      <c r="A69" s="10">
        <f t="shared" si="6"/>
        <v>32.762999999999998</v>
      </c>
      <c r="B69">
        <v>33.5</v>
      </c>
      <c r="C69" s="7">
        <v>23.736011430000001</v>
      </c>
      <c r="D69" s="7">
        <v>1.1923629229999999</v>
      </c>
      <c r="E69" s="6">
        <f t="shared" si="7"/>
        <v>1192.3629229999999</v>
      </c>
      <c r="F69" s="8">
        <f t="shared" si="8"/>
        <v>1.3809247668292632E-5</v>
      </c>
      <c r="G69" s="11">
        <f t="shared" si="9"/>
        <v>1.0271740752061067</v>
      </c>
      <c r="H69" s="6">
        <f t="shared" si="5"/>
        <v>1224.210410311357</v>
      </c>
      <c r="I69" s="7">
        <f t="shared" si="10"/>
        <v>1.1183886241753982</v>
      </c>
    </row>
    <row r="70" spans="1:9" x14ac:dyDescent="0.35">
      <c r="A70" s="10">
        <f t="shared" si="6"/>
        <v>33.252000000000002</v>
      </c>
      <c r="B70">
        <v>34</v>
      </c>
      <c r="C70" s="7">
        <v>23.675419909999999</v>
      </c>
      <c r="D70" s="7">
        <v>1.1939880919999999</v>
      </c>
      <c r="E70" s="6">
        <f t="shared" si="7"/>
        <v>1193.9880919999998</v>
      </c>
      <c r="F70" s="8">
        <f t="shared" si="8"/>
        <v>1.382307586381277E-5</v>
      </c>
      <c r="G70" s="11">
        <f t="shared" si="9"/>
        <v>1.0284903617957379</v>
      </c>
      <c r="H70" s="6">
        <f t="shared" ref="H70:H133" si="11">E70*G70/(1+F70*A70)</f>
        <v>1227.4410576758121</v>
      </c>
      <c r="I70" s="7">
        <f t="shared" si="10"/>
        <v>1.1215437171704008</v>
      </c>
    </row>
    <row r="71" spans="1:9" x14ac:dyDescent="0.35">
      <c r="A71" s="10">
        <f t="shared" si="6"/>
        <v>33.741</v>
      </c>
      <c r="B71">
        <v>34.5</v>
      </c>
      <c r="C71" s="7">
        <v>23.608162879999998</v>
      </c>
      <c r="D71" s="7">
        <v>1.194</v>
      </c>
      <c r="E71" s="6">
        <f t="shared" si="7"/>
        <v>1194</v>
      </c>
      <c r="F71" s="8">
        <f t="shared" si="8"/>
        <v>1.3838485452892266E-5</v>
      </c>
      <c r="G71" s="11">
        <f t="shared" si="9"/>
        <v>1.0299545514801061</v>
      </c>
      <c r="H71" s="6">
        <f t="shared" si="11"/>
        <v>1229.1917949025471</v>
      </c>
      <c r="I71" s="7">
        <f t="shared" si="10"/>
        <v>1.1232537545394368</v>
      </c>
    </row>
    <row r="72" spans="1:9" x14ac:dyDescent="0.35">
      <c r="A72" s="10">
        <f t="shared" si="6"/>
        <v>34.229999999999997</v>
      </c>
      <c r="B72">
        <v>35</v>
      </c>
      <c r="C72" s="7">
        <v>23.57533295</v>
      </c>
      <c r="D72" s="7">
        <v>1.197251523</v>
      </c>
      <c r="E72" s="6">
        <f t="shared" si="7"/>
        <v>1197.2515230000001</v>
      </c>
      <c r="F72" s="8">
        <f t="shared" si="8"/>
        <v>1.3846030280628488E-5</v>
      </c>
      <c r="G72" s="11">
        <f t="shared" si="9"/>
        <v>1.0306704500854629</v>
      </c>
      <c r="H72" s="6">
        <f t="shared" si="11"/>
        <v>1233.3872026842007</v>
      </c>
      <c r="I72" s="7">
        <f t="shared" si="10"/>
        <v>1.1273523291114478</v>
      </c>
    </row>
    <row r="73" spans="1:9" x14ac:dyDescent="0.35">
      <c r="A73" s="10">
        <f t="shared" si="6"/>
        <v>34.719000000000001</v>
      </c>
      <c r="B73">
        <v>35.5</v>
      </c>
      <c r="C73" s="7">
        <v>23.559706769999998</v>
      </c>
      <c r="D73" s="7">
        <v>1.1997679290000001</v>
      </c>
      <c r="E73" s="6">
        <f t="shared" si="7"/>
        <v>1199.7679290000001</v>
      </c>
      <c r="F73" s="8">
        <f t="shared" si="8"/>
        <v>1.3849626719741684E-5</v>
      </c>
      <c r="G73" s="11">
        <f t="shared" si="9"/>
        <v>1.031011473521015</v>
      </c>
      <c r="H73" s="6">
        <f t="shared" si="11"/>
        <v>1236.3799929888035</v>
      </c>
      <c r="I73" s="7">
        <f t="shared" si="10"/>
        <v>1.130276645941892</v>
      </c>
    </row>
    <row r="74" spans="1:9" x14ac:dyDescent="0.35">
      <c r="A74" s="10">
        <f t="shared" si="6"/>
        <v>35.207999999999998</v>
      </c>
      <c r="B74">
        <v>36</v>
      </c>
      <c r="C74" s="7">
        <v>23.540450920000001</v>
      </c>
      <c r="D74" s="7">
        <v>1.1998949269999999</v>
      </c>
      <c r="E74" s="6">
        <f t="shared" si="7"/>
        <v>1199.8949269999998</v>
      </c>
      <c r="F74" s="8">
        <f t="shared" si="8"/>
        <v>1.3854063246326501E-5</v>
      </c>
      <c r="G74" s="11">
        <f t="shared" si="9"/>
        <v>1.03143195424205</v>
      </c>
      <c r="H74" s="6">
        <f t="shared" si="11"/>
        <v>1237.0065899630131</v>
      </c>
      <c r="I74" s="7">
        <f t="shared" si="10"/>
        <v>1.1308889702119984</v>
      </c>
    </row>
    <row r="75" spans="1:9" x14ac:dyDescent="0.35">
      <c r="A75" s="10">
        <f t="shared" si="6"/>
        <v>35.697000000000003</v>
      </c>
      <c r="B75">
        <v>36.5</v>
      </c>
      <c r="C75" s="7">
        <v>23.532233640000001</v>
      </c>
      <c r="D75" s="7">
        <v>1.1999556060000001</v>
      </c>
      <c r="E75" s="6">
        <f t="shared" si="7"/>
        <v>1199.955606</v>
      </c>
      <c r="F75" s="8">
        <f t="shared" si="8"/>
        <v>1.3855958078848831E-5</v>
      </c>
      <c r="G75" s="11">
        <f t="shared" si="9"/>
        <v>1.0316114730717691</v>
      </c>
      <c r="H75" s="6">
        <f t="shared" si="11"/>
        <v>1237.2759936558082</v>
      </c>
      <c r="I75" s="7">
        <f t="shared" si="10"/>
        <v>1.1311522441532107</v>
      </c>
    </row>
    <row r="76" spans="1:9" x14ac:dyDescent="0.35">
      <c r="A76" s="10">
        <f t="shared" si="6"/>
        <v>36.186</v>
      </c>
      <c r="B76">
        <v>37</v>
      </c>
      <c r="C76" s="7">
        <v>23.514942640000001</v>
      </c>
      <c r="D76" s="7">
        <v>1.2026188280000001</v>
      </c>
      <c r="E76" s="6">
        <f t="shared" si="7"/>
        <v>1202.6188280000001</v>
      </c>
      <c r="F76" s="8">
        <f t="shared" si="8"/>
        <v>1.3859948318873428E-5</v>
      </c>
      <c r="G76" s="11">
        <f t="shared" si="9"/>
        <v>1.031989381379665</v>
      </c>
      <c r="H76" s="6">
        <f t="shared" si="11"/>
        <v>1240.467721012855</v>
      </c>
      <c r="I76" s="7">
        <f t="shared" si="10"/>
        <v>1.1342716593680255</v>
      </c>
    </row>
    <row r="77" spans="1:9" x14ac:dyDescent="0.35">
      <c r="A77" s="10">
        <f t="shared" si="6"/>
        <v>36.674999999999997</v>
      </c>
      <c r="B77">
        <v>37.5</v>
      </c>
      <c r="C77" s="7">
        <v>23.496484450000001</v>
      </c>
      <c r="D77" s="7">
        <v>1.2020124599999999</v>
      </c>
      <c r="E77" s="6">
        <f t="shared" si="7"/>
        <v>1202.0124599999999</v>
      </c>
      <c r="F77" s="8">
        <f t="shared" si="8"/>
        <v>1.3864212530118639E-5</v>
      </c>
      <c r="G77" s="11">
        <f t="shared" si="9"/>
        <v>1.0323930397523653</v>
      </c>
      <c r="H77" s="6">
        <f t="shared" si="11"/>
        <v>1240.3186325912741</v>
      </c>
      <c r="I77" s="7">
        <f t="shared" si="10"/>
        <v>1.1341259360084037</v>
      </c>
    </row>
    <row r="78" spans="1:9" x14ac:dyDescent="0.35">
      <c r="A78" s="10">
        <f t="shared" si="6"/>
        <v>37.164000000000001</v>
      </c>
      <c r="B78">
        <v>38</v>
      </c>
      <c r="C78" s="7">
        <v>23.487265539999999</v>
      </c>
      <c r="D78" s="7">
        <v>1.2009000000000001</v>
      </c>
      <c r="E78" s="6">
        <f t="shared" si="7"/>
        <v>1200.9000000000001</v>
      </c>
      <c r="F78" s="8">
        <f t="shared" si="8"/>
        <v>1.3866344068871297E-5</v>
      </c>
      <c r="G78" s="11">
        <f t="shared" si="9"/>
        <v>1.032594739169602</v>
      </c>
      <c r="H78" s="6">
        <f t="shared" si="11"/>
        <v>1239.4043215134516</v>
      </c>
      <c r="I78" s="7">
        <f t="shared" si="10"/>
        <v>1.1332322889934303</v>
      </c>
    </row>
    <row r="79" spans="1:9" x14ac:dyDescent="0.35">
      <c r="A79" s="10">
        <f t="shared" si="6"/>
        <v>37.652999999999999</v>
      </c>
      <c r="B79">
        <v>38.5</v>
      </c>
      <c r="C79" s="7">
        <v>23.474992350000001</v>
      </c>
      <c r="D79" s="7">
        <v>1.2004354989999999</v>
      </c>
      <c r="E79" s="6">
        <f t="shared" si="7"/>
        <v>1200.4354989999999</v>
      </c>
      <c r="F79" s="8">
        <f t="shared" si="8"/>
        <v>1.3869183645592906E-5</v>
      </c>
      <c r="G79" s="11">
        <f t="shared" si="9"/>
        <v>1.0328633589892362</v>
      </c>
      <c r="H79" s="6">
        <f t="shared" si="11"/>
        <v>1239.2386910140351</v>
      </c>
      <c r="I79" s="7">
        <f t="shared" si="10"/>
        <v>1.1330704068666881</v>
      </c>
    </row>
    <row r="80" spans="1:9" x14ac:dyDescent="0.35">
      <c r="A80" s="10">
        <f t="shared" si="6"/>
        <v>38.141999999999996</v>
      </c>
      <c r="B80">
        <v>39</v>
      </c>
      <c r="C80" s="7">
        <v>23.46335968</v>
      </c>
      <c r="D80" s="7">
        <v>1.199775979</v>
      </c>
      <c r="E80" s="6">
        <f t="shared" si="7"/>
        <v>1199.775979</v>
      </c>
      <c r="F80" s="8">
        <f t="shared" si="8"/>
        <v>1.3871876975543346E-5</v>
      </c>
      <c r="G80" s="11">
        <f t="shared" si="9"/>
        <v>1.0331180613916882</v>
      </c>
      <c r="H80" s="6">
        <f t="shared" si="11"/>
        <v>1238.8547540765235</v>
      </c>
      <c r="I80" s="7">
        <f t="shared" si="10"/>
        <v>1.1326951646886123</v>
      </c>
    </row>
    <row r="81" spans="1:9" x14ac:dyDescent="0.35">
      <c r="A81" s="10">
        <f t="shared" si="6"/>
        <v>38.631</v>
      </c>
      <c r="B81">
        <v>39.5</v>
      </c>
      <c r="C81" s="7">
        <v>23.45616205</v>
      </c>
      <c r="D81" s="7">
        <v>1.1993812180000001</v>
      </c>
      <c r="E81" s="6">
        <f t="shared" si="7"/>
        <v>1199.381218</v>
      </c>
      <c r="F81" s="8">
        <f t="shared" si="8"/>
        <v>1.3873544402606018E-5</v>
      </c>
      <c r="G81" s="11">
        <f t="shared" si="9"/>
        <v>1.0332757061308047</v>
      </c>
      <c r="H81" s="6">
        <f t="shared" si="11"/>
        <v>1238.6276338387675</v>
      </c>
      <c r="I81" s="7">
        <f t="shared" si="10"/>
        <v>1.132473191775105</v>
      </c>
    </row>
    <row r="82" spans="1:9" x14ac:dyDescent="0.35">
      <c r="A82" s="10">
        <f t="shared" si="6"/>
        <v>39.119999999999997</v>
      </c>
      <c r="B82">
        <v>40</v>
      </c>
      <c r="C82" s="7">
        <v>23.450791630000001</v>
      </c>
      <c r="D82" s="7">
        <v>1.19822845</v>
      </c>
      <c r="E82" s="6">
        <f t="shared" si="7"/>
        <v>1198.2284500000001</v>
      </c>
      <c r="F82" s="8">
        <f t="shared" si="8"/>
        <v>1.3874789004552744E-5</v>
      </c>
      <c r="G82" s="11">
        <f t="shared" si="9"/>
        <v>1.0333933553980168</v>
      </c>
      <c r="H82" s="6">
        <f t="shared" si="11"/>
        <v>1237.5695882971081</v>
      </c>
      <c r="I82" s="7">
        <f t="shared" si="10"/>
        <v>1.131439163254031</v>
      </c>
    </row>
    <row r="83" spans="1:9" x14ac:dyDescent="0.35">
      <c r="A83" s="10">
        <f t="shared" si="6"/>
        <v>39.609000000000002</v>
      </c>
      <c r="B83">
        <v>40.5</v>
      </c>
      <c r="C83" s="7">
        <v>23.432959919999998</v>
      </c>
      <c r="D83" s="7">
        <v>1.200331034</v>
      </c>
      <c r="E83" s="6">
        <f t="shared" si="7"/>
        <v>1200.331034</v>
      </c>
      <c r="F83" s="8">
        <f t="shared" si="8"/>
        <v>1.3878924423094283E-5</v>
      </c>
      <c r="G83" s="11">
        <f t="shared" si="9"/>
        <v>1.0337841441277265</v>
      </c>
      <c r="H83" s="6">
        <f t="shared" si="11"/>
        <v>1240.2014143364038</v>
      </c>
      <c r="I83" s="7">
        <f t="shared" si="10"/>
        <v>1.1340113643508176</v>
      </c>
    </row>
    <row r="84" spans="1:9" x14ac:dyDescent="0.35">
      <c r="A84" s="10">
        <f t="shared" si="6"/>
        <v>40.097999999999999</v>
      </c>
      <c r="B84">
        <v>41</v>
      </c>
      <c r="C84" s="7">
        <v>23.429100429999998</v>
      </c>
      <c r="D84" s="7">
        <v>1.200347981</v>
      </c>
      <c r="E84" s="6">
        <f t="shared" si="7"/>
        <v>1200.3479809999999</v>
      </c>
      <c r="F84" s="8">
        <f t="shared" si="8"/>
        <v>1.387982007787018E-5</v>
      </c>
      <c r="G84" s="11">
        <f t="shared" si="9"/>
        <v>1.0338687569337428</v>
      </c>
      <c r="H84" s="6">
        <f t="shared" si="11"/>
        <v>1240.3119756218234</v>
      </c>
      <c r="I84" s="7">
        <f t="shared" si="10"/>
        <v>1.1341194293218715</v>
      </c>
    </row>
    <row r="85" spans="1:9" x14ac:dyDescent="0.35">
      <c r="A85" s="10">
        <f t="shared" si="6"/>
        <v>40.586999999999996</v>
      </c>
      <c r="B85">
        <v>41.5</v>
      </c>
      <c r="C85" s="7">
        <v>23.42572826</v>
      </c>
      <c r="D85" s="7">
        <v>1.200594054</v>
      </c>
      <c r="E85" s="6">
        <f t="shared" si="7"/>
        <v>1200.5940539999999</v>
      </c>
      <c r="F85" s="8">
        <f t="shared" si="8"/>
        <v>1.3880602813153536E-5</v>
      </c>
      <c r="G85" s="11">
        <f t="shared" si="9"/>
        <v>1.0339426949917514</v>
      </c>
      <c r="H85" s="6">
        <f t="shared" si="11"/>
        <v>1240.6465062475893</v>
      </c>
      <c r="I85" s="7">
        <f t="shared" si="10"/>
        <v>1.1344464108980481</v>
      </c>
    </row>
    <row r="86" spans="1:9" x14ac:dyDescent="0.35">
      <c r="A86" s="10">
        <f t="shared" si="6"/>
        <v>41.076000000000001</v>
      </c>
      <c r="B86">
        <v>42</v>
      </c>
      <c r="C86" s="7">
        <v>23.420480909999998</v>
      </c>
      <c r="D86" s="7">
        <v>1.2027736499999999</v>
      </c>
      <c r="E86" s="6">
        <f t="shared" si="7"/>
        <v>1202.7736499999999</v>
      </c>
      <c r="F86" s="8">
        <f t="shared" si="8"/>
        <v>1.3881821124698717E-5</v>
      </c>
      <c r="G86" s="11">
        <f t="shared" si="9"/>
        <v>1.034057764717049</v>
      </c>
      <c r="H86" s="6">
        <f t="shared" si="11"/>
        <v>1243.0286450080489</v>
      </c>
      <c r="I86" s="7">
        <f t="shared" si="10"/>
        <v>1.1367749753075467</v>
      </c>
    </row>
    <row r="87" spans="1:9" x14ac:dyDescent="0.35">
      <c r="A87" s="10">
        <f t="shared" si="6"/>
        <v>41.564999999999998</v>
      </c>
      <c r="B87">
        <v>42.5</v>
      </c>
      <c r="C87" s="7">
        <v>23.418593099999999</v>
      </c>
      <c r="D87" s="7">
        <v>1.2034307689999999</v>
      </c>
      <c r="E87" s="6">
        <f t="shared" si="7"/>
        <v>1203.4307689999998</v>
      </c>
      <c r="F87" s="8">
        <f t="shared" si="8"/>
        <v>1.3882259524173572E-5</v>
      </c>
      <c r="G87" s="11">
        <f t="shared" si="9"/>
        <v>1.0340991676432782</v>
      </c>
      <c r="H87" s="6">
        <f t="shared" si="11"/>
        <v>1243.7490932667388</v>
      </c>
      <c r="I87" s="7">
        <f t="shared" si="10"/>
        <v>1.1374792832619793</v>
      </c>
    </row>
    <row r="88" spans="1:9" x14ac:dyDescent="0.35">
      <c r="A88" s="10">
        <f t="shared" si="6"/>
        <v>42.054000000000002</v>
      </c>
      <c r="B88">
        <v>43</v>
      </c>
      <c r="C88" s="7">
        <v>23.414018179999999</v>
      </c>
      <c r="D88" s="7">
        <v>1.201444239</v>
      </c>
      <c r="E88" s="6">
        <f t="shared" si="7"/>
        <v>1201.4442389999999</v>
      </c>
      <c r="F88" s="8">
        <f t="shared" si="8"/>
        <v>1.388332214871559E-5</v>
      </c>
      <c r="G88" s="11">
        <f t="shared" si="9"/>
        <v>1.0341995143447624</v>
      </c>
      <c r="H88" s="6">
        <f t="shared" si="11"/>
        <v>1241.8080198303712</v>
      </c>
      <c r="I88" s="7">
        <f t="shared" si="10"/>
        <v>1.1355817623149362</v>
      </c>
    </row>
    <row r="89" spans="1:9" x14ac:dyDescent="0.35">
      <c r="A89" s="10">
        <f t="shared" si="6"/>
        <v>42.542999999999999</v>
      </c>
      <c r="B89">
        <v>43.5</v>
      </c>
      <c r="C89" s="7">
        <v>23.4117</v>
      </c>
      <c r="D89" s="7">
        <v>1.2040520349999999</v>
      </c>
      <c r="E89" s="6">
        <f t="shared" si="7"/>
        <v>1204.0520349999999</v>
      </c>
      <c r="F89" s="8">
        <f t="shared" si="8"/>
        <v>1.3883860708229997E-5</v>
      </c>
      <c r="G89" s="11">
        <f t="shared" si="9"/>
        <v>1.0342503673609182</v>
      </c>
      <c r="H89" s="6">
        <f t="shared" si="11"/>
        <v>1244.5561486339338</v>
      </c>
      <c r="I89" s="7">
        <f t="shared" si="10"/>
        <v>1.1382682925743102</v>
      </c>
    </row>
    <row r="90" spans="1:9" x14ac:dyDescent="0.35">
      <c r="A90" s="10">
        <f t="shared" si="6"/>
        <v>43.031999999999996</v>
      </c>
      <c r="B90">
        <v>44</v>
      </c>
      <c r="C90" s="7">
        <v>23.407897160000001</v>
      </c>
      <c r="D90" s="7">
        <v>1.2050107480000001</v>
      </c>
      <c r="E90" s="6">
        <f t="shared" si="7"/>
        <v>1205.0107480000001</v>
      </c>
      <c r="F90" s="8">
        <f t="shared" si="8"/>
        <v>1.388474434685595E-5</v>
      </c>
      <c r="G90" s="11">
        <f t="shared" si="9"/>
        <v>1.0343337973117719</v>
      </c>
      <c r="H90" s="6">
        <f t="shared" si="11"/>
        <v>1245.6390879759149</v>
      </c>
      <c r="I90" s="7">
        <f t="shared" si="10"/>
        <v>1.1393270743080057</v>
      </c>
    </row>
    <row r="91" spans="1:9" x14ac:dyDescent="0.35">
      <c r="A91" s="10">
        <f t="shared" si="6"/>
        <v>43.521000000000001</v>
      </c>
      <c r="B91">
        <v>44.5</v>
      </c>
      <c r="C91" s="7">
        <v>23.405213140000001</v>
      </c>
      <c r="D91" s="7">
        <v>1.207163923</v>
      </c>
      <c r="E91" s="6">
        <f t="shared" si="7"/>
        <v>1207.1639230000001</v>
      </c>
      <c r="F91" s="8">
        <f t="shared" si="8"/>
        <v>1.3885368135187797E-5</v>
      </c>
      <c r="G91" s="11">
        <f t="shared" si="9"/>
        <v>1.0343926880108043</v>
      </c>
      <c r="H91" s="6">
        <f t="shared" si="11"/>
        <v>1247.9274062773436</v>
      </c>
      <c r="I91" s="7">
        <f t="shared" si="10"/>
        <v>1.1415645621021737</v>
      </c>
    </row>
    <row r="92" spans="1:9" x14ac:dyDescent="0.35">
      <c r="A92" s="10">
        <f t="shared" si="6"/>
        <v>44.01</v>
      </c>
      <c r="B92">
        <v>45</v>
      </c>
      <c r="C92" s="7">
        <v>23.399316599999999</v>
      </c>
      <c r="D92" s="7">
        <v>1.2071622820000001</v>
      </c>
      <c r="E92" s="6">
        <f t="shared" si="7"/>
        <v>1207.162282</v>
      </c>
      <c r="F92" s="8">
        <f t="shared" si="8"/>
        <v>1.3886738893769248E-5</v>
      </c>
      <c r="G92" s="11">
        <f t="shared" si="9"/>
        <v>1.0345220838833331</v>
      </c>
      <c r="H92" s="6">
        <f t="shared" si="11"/>
        <v>1248.0732728662574</v>
      </c>
      <c r="I92" s="7">
        <f t="shared" si="10"/>
        <v>1.1417071984933083</v>
      </c>
    </row>
    <row r="93" spans="1:9" x14ac:dyDescent="0.35">
      <c r="A93" s="10">
        <f t="shared" si="6"/>
        <v>44.499000000000002</v>
      </c>
      <c r="B93">
        <v>45.5</v>
      </c>
      <c r="C93" s="7">
        <v>23.38793514</v>
      </c>
      <c r="D93" s="7">
        <v>1.2081142030000001</v>
      </c>
      <c r="E93" s="6">
        <f t="shared" si="7"/>
        <v>1208.1142030000001</v>
      </c>
      <c r="F93" s="8">
        <f t="shared" si="8"/>
        <v>1.3889386098875924E-5</v>
      </c>
      <c r="G93" s="11">
        <f t="shared" si="9"/>
        <v>1.0347719149509009</v>
      </c>
      <c r="H93" s="6">
        <f t="shared" si="11"/>
        <v>1249.3504690292491</v>
      </c>
      <c r="I93" s="7">
        <f t="shared" si="10"/>
        <v>1.1429561621984665</v>
      </c>
    </row>
    <row r="94" spans="1:9" x14ac:dyDescent="0.35">
      <c r="A94" s="10">
        <f t="shared" si="6"/>
        <v>44.988</v>
      </c>
      <c r="B94">
        <v>46</v>
      </c>
      <c r="C94" s="7">
        <v>23.382880950000001</v>
      </c>
      <c r="D94" s="7">
        <v>1.2111982210000001</v>
      </c>
      <c r="E94" s="6">
        <f t="shared" si="7"/>
        <v>1211.1982210000001</v>
      </c>
      <c r="F94" s="8">
        <f t="shared" si="8"/>
        <v>1.3890562230558108E-5</v>
      </c>
      <c r="G94" s="11">
        <f t="shared" si="9"/>
        <v>1.0348828884379362</v>
      </c>
      <c r="H94" s="6">
        <f t="shared" si="11"/>
        <v>1252.6655119509567</v>
      </c>
      <c r="I94" s="7">
        <f t="shared" si="10"/>
        <v>1.1461983522936843</v>
      </c>
    </row>
    <row r="95" spans="1:9" x14ac:dyDescent="0.35">
      <c r="A95" s="10">
        <f t="shared" si="6"/>
        <v>45.476999999999997</v>
      </c>
      <c r="B95">
        <v>46.5</v>
      </c>
      <c r="C95" s="7">
        <v>23.37808175</v>
      </c>
      <c r="D95" s="7">
        <v>1.213737845</v>
      </c>
      <c r="E95" s="6">
        <f t="shared" si="7"/>
        <v>1213.7378450000001</v>
      </c>
      <c r="F95" s="8">
        <f t="shared" si="8"/>
        <v>1.3891679355992779E-5</v>
      </c>
      <c r="G95" s="11">
        <f t="shared" si="9"/>
        <v>1.0349882805221702</v>
      </c>
      <c r="H95" s="6">
        <f t="shared" si="11"/>
        <v>1255.4113367013899</v>
      </c>
      <c r="I95" s="7">
        <f t="shared" si="10"/>
        <v>1.1488842996207884</v>
      </c>
    </row>
    <row r="96" spans="1:9" x14ac:dyDescent="0.35">
      <c r="A96" s="10">
        <f t="shared" si="6"/>
        <v>45.966000000000001</v>
      </c>
      <c r="B96">
        <v>47</v>
      </c>
      <c r="C96" s="7">
        <v>23.374349769999998</v>
      </c>
      <c r="D96" s="7">
        <v>1.2176445380000001</v>
      </c>
      <c r="E96" s="6">
        <f t="shared" si="7"/>
        <v>1217.644538</v>
      </c>
      <c r="F96" s="8">
        <f t="shared" si="8"/>
        <v>1.3892548284015091E-5</v>
      </c>
      <c r="G96" s="11">
        <f t="shared" si="9"/>
        <v>1.035070247768016</v>
      </c>
      <c r="H96" s="6">
        <f t="shared" si="11"/>
        <v>1259.5433083356477</v>
      </c>
      <c r="I96" s="7">
        <f t="shared" si="10"/>
        <v>1.1529269623127822</v>
      </c>
    </row>
    <row r="97" spans="1:9" x14ac:dyDescent="0.35">
      <c r="A97" s="10">
        <f t="shared" si="6"/>
        <v>46.454999999999998</v>
      </c>
      <c r="B97">
        <v>47.5</v>
      </c>
      <c r="C97" s="7">
        <v>23.368091870000001</v>
      </c>
      <c r="D97" s="7">
        <v>1.22045662</v>
      </c>
      <c r="E97" s="6">
        <f t="shared" si="7"/>
        <v>1220.4566199999999</v>
      </c>
      <c r="F97" s="8">
        <f t="shared" si="8"/>
        <v>1.3894005767126319E-5</v>
      </c>
      <c r="G97" s="11">
        <f t="shared" si="9"/>
        <v>1.0352077159332318</v>
      </c>
      <c r="H97" s="6">
        <f t="shared" si="11"/>
        <v>1262.61116261346</v>
      </c>
      <c r="I97" s="7">
        <f t="shared" si="10"/>
        <v>1.1559291261271814</v>
      </c>
    </row>
    <row r="98" spans="1:9" x14ac:dyDescent="0.35">
      <c r="A98" s="10">
        <f t="shared" si="6"/>
        <v>46.944000000000003</v>
      </c>
      <c r="B98">
        <v>48</v>
      </c>
      <c r="C98" s="7">
        <v>23.366270629999999</v>
      </c>
      <c r="D98" s="7">
        <v>1.219954682</v>
      </c>
      <c r="E98" s="6">
        <f t="shared" si="7"/>
        <v>1219.954682</v>
      </c>
      <c r="F98" s="8">
        <f t="shared" si="8"/>
        <v>1.3894430042217802E-5</v>
      </c>
      <c r="G98" s="11">
        <f t="shared" si="9"/>
        <v>1.0352477287679656</v>
      </c>
      <c r="H98" s="6">
        <f t="shared" si="11"/>
        <v>1262.1320753165191</v>
      </c>
      <c r="I98" s="7">
        <f t="shared" si="10"/>
        <v>1.1554602625625032</v>
      </c>
    </row>
    <row r="99" spans="1:9" x14ac:dyDescent="0.35">
      <c r="A99" s="10">
        <f t="shared" si="6"/>
        <v>47.433</v>
      </c>
      <c r="B99">
        <v>48.5</v>
      </c>
      <c r="C99" s="7">
        <v>23.363715620000001</v>
      </c>
      <c r="D99" s="7">
        <v>1.222988889</v>
      </c>
      <c r="E99" s="6">
        <f t="shared" si="7"/>
        <v>1222.988889</v>
      </c>
      <c r="F99" s="8">
        <f t="shared" si="8"/>
        <v>1.3895025334243621E-5</v>
      </c>
      <c r="G99" s="11">
        <f t="shared" si="9"/>
        <v>1.0353038667118262</v>
      </c>
      <c r="H99" s="6">
        <f t="shared" si="11"/>
        <v>1265.3311677984223</v>
      </c>
      <c r="I99" s="7">
        <f t="shared" si="10"/>
        <v>1.1585913300119444</v>
      </c>
    </row>
    <row r="100" spans="1:9" x14ac:dyDescent="0.35">
      <c r="A100" s="10">
        <f t="shared" si="6"/>
        <v>47.921999999999997</v>
      </c>
      <c r="B100">
        <v>49</v>
      </c>
      <c r="C100" s="7">
        <v>23.353466170000001</v>
      </c>
      <c r="D100" s="7">
        <v>1.2241796309999999</v>
      </c>
      <c r="E100" s="6">
        <f t="shared" si="7"/>
        <v>1224.179631</v>
      </c>
      <c r="F100" s="8">
        <f t="shared" si="8"/>
        <v>1.3897414273256339E-5</v>
      </c>
      <c r="G100" s="11">
        <f t="shared" si="9"/>
        <v>1.0355291128688884</v>
      </c>
      <c r="H100" s="6">
        <f t="shared" si="11"/>
        <v>1266.8299488137241</v>
      </c>
      <c r="I100" s="7">
        <f t="shared" si="10"/>
        <v>1.1600584383346222</v>
      </c>
    </row>
    <row r="101" spans="1:9" x14ac:dyDescent="0.35">
      <c r="A101" s="10">
        <f t="shared" si="6"/>
        <v>48.411000000000001</v>
      </c>
      <c r="B101">
        <v>49.5</v>
      </c>
      <c r="C101" s="7">
        <v>23.342765799999999</v>
      </c>
      <c r="D101" s="7">
        <v>1.2254043459999999</v>
      </c>
      <c r="E101" s="6">
        <f t="shared" si="7"/>
        <v>1225.404346</v>
      </c>
      <c r="F101" s="8">
        <f t="shared" si="8"/>
        <v>1.3899909881775545E-5</v>
      </c>
      <c r="G101" s="11">
        <f t="shared" si="9"/>
        <v>1.0357643509872096</v>
      </c>
      <c r="H101" s="6">
        <f t="shared" si="11"/>
        <v>1268.3766356649621</v>
      </c>
      <c r="I101" s="7">
        <f t="shared" si="10"/>
        <v>1.1615725720343542</v>
      </c>
    </row>
    <row r="102" spans="1:9" x14ac:dyDescent="0.35">
      <c r="A102" s="10">
        <f t="shared" si="6"/>
        <v>48.9</v>
      </c>
      <c r="B102">
        <v>50</v>
      </c>
      <c r="C102" s="7">
        <v>23.339280729999999</v>
      </c>
      <c r="D102" s="7">
        <v>1.226740014</v>
      </c>
      <c r="E102" s="6">
        <f t="shared" si="7"/>
        <v>1226.740014</v>
      </c>
      <c r="F102" s="8">
        <f t="shared" si="8"/>
        <v>1.3900723038083242E-5</v>
      </c>
      <c r="G102" s="11">
        <f t="shared" si="9"/>
        <v>1.0358409853225714</v>
      </c>
      <c r="H102" s="6">
        <f t="shared" si="11"/>
        <v>1269.844413992417</v>
      </c>
      <c r="I102" s="7">
        <f t="shared" si="10"/>
        <v>1.1630095818978228</v>
      </c>
    </row>
    <row r="103" spans="1:9" x14ac:dyDescent="0.35">
      <c r="A103" s="10">
        <f t="shared" si="6"/>
        <v>49.388999999999996</v>
      </c>
      <c r="B103">
        <v>50.5</v>
      </c>
      <c r="C103" s="7">
        <v>23.333928719999999</v>
      </c>
      <c r="D103" s="7">
        <v>1.2276474230000001</v>
      </c>
      <c r="E103" s="6">
        <f t="shared" si="7"/>
        <v>1227.6474230000001</v>
      </c>
      <c r="F103" s="8">
        <f t="shared" si="8"/>
        <v>1.3901972130498284E-5</v>
      </c>
      <c r="G103" s="11">
        <f t="shared" si="9"/>
        <v>1.0359586897977371</v>
      </c>
      <c r="H103" s="6">
        <f t="shared" si="11"/>
        <v>1270.9193968856355</v>
      </c>
      <c r="I103" s="7">
        <f t="shared" si="10"/>
        <v>1.1640621068866044</v>
      </c>
    </row>
    <row r="104" spans="1:9" x14ac:dyDescent="0.35">
      <c r="A104" s="10">
        <f t="shared" si="6"/>
        <v>49.878</v>
      </c>
      <c r="B104">
        <v>51</v>
      </c>
      <c r="C104" s="7">
        <v>23.32639799</v>
      </c>
      <c r="D104" s="7">
        <v>1.2303158839999999</v>
      </c>
      <c r="E104" s="6">
        <f t="shared" si="7"/>
        <v>1230.3158839999999</v>
      </c>
      <c r="F104" s="8">
        <f t="shared" si="8"/>
        <v>1.390373038811613E-5</v>
      </c>
      <c r="G104" s="11">
        <f t="shared" si="9"/>
        <v>1.0361243456161136</v>
      </c>
      <c r="H104" s="6">
        <f t="shared" si="11"/>
        <v>1273.8768190386913</v>
      </c>
      <c r="I104" s="7">
        <f t="shared" si="10"/>
        <v>1.1669580782740288</v>
      </c>
    </row>
    <row r="105" spans="1:9" x14ac:dyDescent="0.35">
      <c r="A105" s="10">
        <f t="shared" si="6"/>
        <v>50.366999999999997</v>
      </c>
      <c r="B105">
        <v>51.5</v>
      </c>
      <c r="C105" s="7">
        <v>23.317418050000001</v>
      </c>
      <c r="D105" s="7">
        <v>1.232170907</v>
      </c>
      <c r="E105" s="6">
        <f t="shared" si="7"/>
        <v>1232.1709069999999</v>
      </c>
      <c r="F105" s="8">
        <f t="shared" si="8"/>
        <v>1.3905828041824257E-5</v>
      </c>
      <c r="G105" s="11">
        <f t="shared" si="9"/>
        <v>1.0363219347135306</v>
      </c>
      <c r="H105" s="6">
        <f t="shared" si="11"/>
        <v>1276.0320120018312</v>
      </c>
      <c r="I105" s="7">
        <f t="shared" si="10"/>
        <v>1.1690687981308154</v>
      </c>
    </row>
    <row r="106" spans="1:9" x14ac:dyDescent="0.35">
      <c r="A106" s="10">
        <f t="shared" si="6"/>
        <v>50.856000000000002</v>
      </c>
      <c r="B106">
        <v>52</v>
      </c>
      <c r="C106" s="7">
        <v>23.310600000000001</v>
      </c>
      <c r="D106" s="7">
        <v>1.236009127</v>
      </c>
      <c r="E106" s="6">
        <f t="shared" si="7"/>
        <v>1236.009127</v>
      </c>
      <c r="F106" s="8">
        <f t="shared" si="8"/>
        <v>1.3907421446519997E-5</v>
      </c>
      <c r="G106" s="11">
        <f t="shared" si="9"/>
        <v>1.0364719945580871</v>
      </c>
      <c r="H106" s="6">
        <f t="shared" si="11"/>
        <v>1280.1834023815118</v>
      </c>
      <c r="I106" s="7">
        <f t="shared" si="10"/>
        <v>1.1731352563536683</v>
      </c>
    </row>
    <row r="107" spans="1:9" x14ac:dyDescent="0.35">
      <c r="A107" s="10">
        <f t="shared" si="6"/>
        <v>51.344999999999999</v>
      </c>
      <c r="B107">
        <v>52.5</v>
      </c>
      <c r="C107" s="7">
        <v>23.301106529999998</v>
      </c>
      <c r="D107" s="7">
        <v>1.240582799</v>
      </c>
      <c r="E107" s="6">
        <f t="shared" si="7"/>
        <v>1240.582799</v>
      </c>
      <c r="F107" s="8">
        <f t="shared" si="8"/>
        <v>1.3909641191203858E-5</v>
      </c>
      <c r="G107" s="11">
        <f t="shared" si="9"/>
        <v>1.0366809952942737</v>
      </c>
      <c r="H107" s="6">
        <f t="shared" si="11"/>
        <v>1285.1707540342156</v>
      </c>
      <c r="I107" s="7">
        <f t="shared" si="10"/>
        <v>1.1780218494401782</v>
      </c>
    </row>
    <row r="108" spans="1:9" x14ac:dyDescent="0.35">
      <c r="A108" s="10">
        <f t="shared" si="6"/>
        <v>51.833999999999996</v>
      </c>
      <c r="B108">
        <v>53</v>
      </c>
      <c r="C108" s="7">
        <v>23.30013705</v>
      </c>
      <c r="D108" s="7">
        <v>1.24388068</v>
      </c>
      <c r="E108" s="6">
        <f t="shared" si="7"/>
        <v>1243.88068</v>
      </c>
      <c r="F108" s="8">
        <f t="shared" si="8"/>
        <v>1.3909867944136478E-5</v>
      </c>
      <c r="G108" s="11">
        <f t="shared" si="9"/>
        <v>1.0367023423371045</v>
      </c>
      <c r="H108" s="6">
        <f t="shared" si="11"/>
        <v>1288.6049251160034</v>
      </c>
      <c r="I108" s="7">
        <f t="shared" si="10"/>
        <v>1.181387450436405</v>
      </c>
    </row>
    <row r="109" spans="1:9" x14ac:dyDescent="0.35">
      <c r="A109" s="10">
        <f t="shared" si="6"/>
        <v>52.323</v>
      </c>
      <c r="B109">
        <v>53.5</v>
      </c>
      <c r="C109" s="7">
        <v>23.301764080000002</v>
      </c>
      <c r="D109" s="7">
        <v>1.245671808</v>
      </c>
      <c r="E109" s="6">
        <f t="shared" si="7"/>
        <v>1245.6718080000001</v>
      </c>
      <c r="F109" s="8">
        <f t="shared" si="8"/>
        <v>1.3909487403471843E-5</v>
      </c>
      <c r="G109" s="11">
        <f t="shared" si="9"/>
        <v>1.0366665170524976</v>
      </c>
      <c r="H109" s="6">
        <f t="shared" si="11"/>
        <v>1290.4071142166345</v>
      </c>
      <c r="I109" s="7">
        <f t="shared" si="10"/>
        <v>1.1831539194870673</v>
      </c>
    </row>
    <row r="110" spans="1:9" x14ac:dyDescent="0.35">
      <c r="A110" s="10">
        <f t="shared" si="6"/>
        <v>52.811999999999998</v>
      </c>
      <c r="B110">
        <v>54</v>
      </c>
      <c r="C110" s="7">
        <v>23.304724780000001</v>
      </c>
      <c r="D110" s="7">
        <v>1.2487807959999999</v>
      </c>
      <c r="E110" s="6">
        <f t="shared" si="7"/>
        <v>1248.780796</v>
      </c>
      <c r="F110" s="8">
        <f t="shared" si="8"/>
        <v>1.3908795030222819E-5</v>
      </c>
      <c r="G110" s="11">
        <f t="shared" si="9"/>
        <v>1.0366013309295548</v>
      </c>
      <c r="H110" s="6">
        <f t="shared" si="11"/>
        <v>1293.5376654209492</v>
      </c>
      <c r="I110" s="7">
        <f t="shared" si="10"/>
        <v>1.1862228544338447</v>
      </c>
    </row>
    <row r="111" spans="1:9" x14ac:dyDescent="0.35">
      <c r="A111" s="10">
        <f t="shared" si="6"/>
        <v>53.301000000000002</v>
      </c>
      <c r="B111">
        <v>54.5</v>
      </c>
      <c r="C111" s="7">
        <v>23.299874750000001</v>
      </c>
      <c r="D111" s="7">
        <v>1.251012</v>
      </c>
      <c r="E111" s="6">
        <f t="shared" si="7"/>
        <v>1251.0119999999999</v>
      </c>
      <c r="F111" s="8">
        <f t="shared" si="8"/>
        <v>1.3909929296084812E-5</v>
      </c>
      <c r="G111" s="11">
        <f t="shared" si="9"/>
        <v>1.0367081180568265</v>
      </c>
      <c r="H111" s="6">
        <f t="shared" si="11"/>
        <v>1295.9734444438768</v>
      </c>
      <c r="I111" s="7">
        <f t="shared" si="10"/>
        <v>1.1886110715367033</v>
      </c>
    </row>
    <row r="112" spans="1:9" x14ac:dyDescent="0.35">
      <c r="A112" s="10">
        <f t="shared" si="6"/>
        <v>53.79</v>
      </c>
      <c r="B112">
        <v>55</v>
      </c>
      <c r="C112" s="7">
        <v>23.277526250000001</v>
      </c>
      <c r="D112" s="7">
        <v>1.2536097799999999</v>
      </c>
      <c r="E112" s="6">
        <f t="shared" si="7"/>
        <v>1253.60978</v>
      </c>
      <c r="F112" s="8">
        <f t="shared" si="8"/>
        <v>1.3915160145611072E-5</v>
      </c>
      <c r="G112" s="11">
        <f t="shared" si="9"/>
        <v>1.0372004075504431</v>
      </c>
      <c r="H112" s="6">
        <f t="shared" si="11"/>
        <v>1299.272074171628</v>
      </c>
      <c r="I112" s="7">
        <f t="shared" si="10"/>
        <v>1.191845820686289</v>
      </c>
    </row>
    <row r="113" spans="1:9" x14ac:dyDescent="0.35">
      <c r="A113" s="10">
        <f t="shared" si="6"/>
        <v>54.278999999999996</v>
      </c>
      <c r="B113">
        <v>55.5</v>
      </c>
      <c r="C113" s="7">
        <v>23.268744089999998</v>
      </c>
      <c r="D113" s="7">
        <v>1.2588952529999999</v>
      </c>
      <c r="E113" s="6">
        <f t="shared" si="7"/>
        <v>1258.8952529999999</v>
      </c>
      <c r="F113" s="8">
        <f t="shared" si="8"/>
        <v>1.3917217595872367E-5</v>
      </c>
      <c r="G113" s="11">
        <f t="shared" si="9"/>
        <v>1.037393960532998</v>
      </c>
      <c r="H113" s="6">
        <f t="shared" si="11"/>
        <v>1304.9845305783356</v>
      </c>
      <c r="I113" s="7">
        <f t="shared" si="10"/>
        <v>1.1974490922802274</v>
      </c>
    </row>
    <row r="114" spans="1:9" x14ac:dyDescent="0.35">
      <c r="A114" s="10">
        <f t="shared" si="6"/>
        <v>54.768000000000001</v>
      </c>
      <c r="B114">
        <v>56</v>
      </c>
      <c r="C114" s="7">
        <v>23.260344750000002</v>
      </c>
      <c r="D114" s="7">
        <v>1.2636358700000001</v>
      </c>
      <c r="E114" s="6">
        <f t="shared" si="7"/>
        <v>1263.6358700000001</v>
      </c>
      <c r="F114" s="8">
        <f t="shared" si="8"/>
        <v>1.3919186370746965E-5</v>
      </c>
      <c r="G114" s="11">
        <f t="shared" si="9"/>
        <v>1.0375791296877748</v>
      </c>
      <c r="H114" s="6">
        <f t="shared" si="11"/>
        <v>1310.1234650573404</v>
      </c>
      <c r="I114" s="7">
        <f t="shared" si="10"/>
        <v>1.2024913654730993</v>
      </c>
    </row>
    <row r="115" spans="1:9" x14ac:dyDescent="0.35">
      <c r="A115" s="10">
        <f t="shared" si="6"/>
        <v>55.256999999999998</v>
      </c>
      <c r="B115">
        <v>56.5</v>
      </c>
      <c r="C115" s="7">
        <v>23.272647620000001</v>
      </c>
      <c r="D115" s="7">
        <v>1.2712587980000001</v>
      </c>
      <c r="E115" s="6">
        <f t="shared" si="7"/>
        <v>1271.2587980000001</v>
      </c>
      <c r="F115" s="8">
        <f t="shared" si="8"/>
        <v>1.391630295875084E-5</v>
      </c>
      <c r="G115" s="11">
        <f t="shared" si="9"/>
        <v>1.0373079222922517</v>
      </c>
      <c r="H115" s="6">
        <f t="shared" si="11"/>
        <v>1317.6735668523363</v>
      </c>
      <c r="I115" s="7">
        <f t="shared" si="10"/>
        <v>1.2099021356170614</v>
      </c>
    </row>
    <row r="116" spans="1:9" x14ac:dyDescent="0.35">
      <c r="A116" s="10">
        <f t="shared" si="6"/>
        <v>55.746000000000002</v>
      </c>
      <c r="B116">
        <v>57</v>
      </c>
      <c r="C116" s="7">
        <v>23.269335659999999</v>
      </c>
      <c r="D116" s="7">
        <v>1.279005615</v>
      </c>
      <c r="E116" s="6">
        <f t="shared" si="7"/>
        <v>1279.005615</v>
      </c>
      <c r="F116" s="8">
        <f t="shared" si="8"/>
        <v>1.3917078971238232E-5</v>
      </c>
      <c r="G116" s="11">
        <f t="shared" si="9"/>
        <v>1.0373809209342206</v>
      </c>
      <c r="H116" s="6">
        <f t="shared" si="11"/>
        <v>1325.7874483826279</v>
      </c>
      <c r="I116" s="7">
        <f t="shared" si="10"/>
        <v>1.2178698403245465</v>
      </c>
    </row>
    <row r="117" spans="1:9" x14ac:dyDescent="0.35">
      <c r="A117" s="10">
        <f t="shared" si="6"/>
        <v>56.234999999999999</v>
      </c>
      <c r="B117">
        <v>57.5</v>
      </c>
      <c r="C117" s="7">
        <v>23.258816889999999</v>
      </c>
      <c r="D117" s="7">
        <v>1.2881390239999999</v>
      </c>
      <c r="E117" s="6">
        <f t="shared" si="7"/>
        <v>1288.1390239999998</v>
      </c>
      <c r="F117" s="8">
        <f t="shared" si="8"/>
        <v>1.3919544601768843E-5</v>
      </c>
      <c r="G117" s="11">
        <f t="shared" si="9"/>
        <v>1.037612817999912</v>
      </c>
      <c r="H117" s="6">
        <f t="shared" si="11"/>
        <v>1335.5441446670161</v>
      </c>
      <c r="I117" s="7">
        <f t="shared" si="10"/>
        <v>1.227455645838359</v>
      </c>
    </row>
    <row r="118" spans="1:9" x14ac:dyDescent="0.35">
      <c r="A118" s="10">
        <f t="shared" si="6"/>
        <v>56.723999999999997</v>
      </c>
      <c r="B118">
        <v>58</v>
      </c>
      <c r="C118" s="7">
        <v>23.24178247</v>
      </c>
      <c r="D118" s="7">
        <v>1.293662597</v>
      </c>
      <c r="E118" s="6">
        <f t="shared" si="7"/>
        <v>1293.662597</v>
      </c>
      <c r="F118" s="8">
        <f t="shared" si="8"/>
        <v>1.3923540805232592E-5</v>
      </c>
      <c r="G118" s="11">
        <f t="shared" si="9"/>
        <v>1.037988532621779</v>
      </c>
      <c r="H118" s="6">
        <f t="shared" si="11"/>
        <v>1341.7472302427636</v>
      </c>
      <c r="I118" s="7">
        <f t="shared" si="10"/>
        <v>1.2335528551755635</v>
      </c>
    </row>
    <row r="119" spans="1:9" x14ac:dyDescent="0.35">
      <c r="A119" s="10">
        <f t="shared" si="6"/>
        <v>57.213000000000001</v>
      </c>
      <c r="B119">
        <v>58.5</v>
      </c>
      <c r="C119" s="7">
        <v>23.225227910000001</v>
      </c>
      <c r="D119" s="7">
        <v>1.299023233</v>
      </c>
      <c r="E119" s="6">
        <f t="shared" si="7"/>
        <v>1299.0232329999999</v>
      </c>
      <c r="F119" s="8">
        <f t="shared" si="8"/>
        <v>1.3927428327909098E-5</v>
      </c>
      <c r="G119" s="11">
        <f t="shared" si="9"/>
        <v>1.0383538689230072</v>
      </c>
      <c r="H119" s="6">
        <f t="shared" si="11"/>
        <v>1347.7718548174043</v>
      </c>
      <c r="I119" s="7">
        <f t="shared" si="10"/>
        <v>1.2394767123976709</v>
      </c>
    </row>
    <row r="120" spans="1:9" x14ac:dyDescent="0.35">
      <c r="A120" s="10">
        <f t="shared" si="6"/>
        <v>57.701999999999998</v>
      </c>
      <c r="B120">
        <v>59</v>
      </c>
      <c r="C120" s="7">
        <v>23.243843559999998</v>
      </c>
      <c r="D120" s="7">
        <v>1.311611512</v>
      </c>
      <c r="E120" s="6">
        <f t="shared" si="7"/>
        <v>1311.6115119999999</v>
      </c>
      <c r="F120" s="8">
        <f t="shared" si="8"/>
        <v>1.3923057066136271E-5</v>
      </c>
      <c r="G120" s="11">
        <f t="shared" si="9"/>
        <v>1.0379430613974743</v>
      </c>
      <c r="H120" s="6">
        <f t="shared" si="11"/>
        <v>1360.2852309734312</v>
      </c>
      <c r="I120" s="7">
        <f t="shared" si="10"/>
        <v>1.2517872866810484</v>
      </c>
    </row>
    <row r="121" spans="1:9" x14ac:dyDescent="0.35">
      <c r="A121" s="10">
        <f t="shared" si="6"/>
        <v>58.190999999999995</v>
      </c>
      <c r="B121">
        <v>59.5</v>
      </c>
      <c r="C121" s="7">
        <v>23.239964700000002</v>
      </c>
      <c r="D121" s="7">
        <v>1.3191889240000001</v>
      </c>
      <c r="E121" s="6">
        <f t="shared" si="7"/>
        <v>1319.188924</v>
      </c>
      <c r="F121" s="8">
        <f t="shared" si="8"/>
        <v>1.392396748633072E-5</v>
      </c>
      <c r="G121" s="11">
        <f t="shared" si="9"/>
        <v>1.0380286383910604</v>
      </c>
      <c r="H121" s="6">
        <f t="shared" si="11"/>
        <v>1368.2472607754937</v>
      </c>
      <c r="I121" s="7">
        <f t="shared" si="10"/>
        <v>1.2596248425024643</v>
      </c>
    </row>
    <row r="122" spans="1:9" x14ac:dyDescent="0.35">
      <c r="A122" s="10">
        <f t="shared" si="6"/>
        <v>58.68</v>
      </c>
      <c r="B122">
        <v>60</v>
      </c>
      <c r="C122" s="7">
        <v>23.219607719999999</v>
      </c>
      <c r="D122" s="7">
        <v>1.326650082</v>
      </c>
      <c r="E122" s="6">
        <f t="shared" si="7"/>
        <v>1326.6500820000001</v>
      </c>
      <c r="F122" s="8">
        <f t="shared" si="8"/>
        <v>1.3928748994722781E-5</v>
      </c>
      <c r="G122" s="11">
        <f t="shared" si="9"/>
        <v>1.0384779448703694</v>
      </c>
      <c r="H122" s="6">
        <f t="shared" si="11"/>
        <v>1376.5717249727245</v>
      </c>
      <c r="I122" s="7">
        <f t="shared" si="10"/>
        <v>1.2678229630712419</v>
      </c>
    </row>
    <row r="123" spans="1:9" x14ac:dyDescent="0.35">
      <c r="A123" s="10">
        <f t="shared" si="6"/>
        <v>59.168999999999997</v>
      </c>
      <c r="B123">
        <v>60.5</v>
      </c>
      <c r="C123" s="7">
        <v>23.209085940000001</v>
      </c>
      <c r="D123" s="7">
        <v>1.324492005</v>
      </c>
      <c r="E123" s="6">
        <f t="shared" si="7"/>
        <v>1324.4920050000001</v>
      </c>
      <c r="F123" s="8">
        <f t="shared" si="8"/>
        <v>1.3931222656198137E-5</v>
      </c>
      <c r="G123" s="11">
        <f t="shared" si="9"/>
        <v>1.038710295233318</v>
      </c>
      <c r="H123" s="6">
        <f t="shared" si="11"/>
        <v>1374.6303785195685</v>
      </c>
      <c r="I123" s="7">
        <f t="shared" si="10"/>
        <v>1.2659107341874007</v>
      </c>
    </row>
    <row r="124" spans="1:9" x14ac:dyDescent="0.35">
      <c r="A124" s="10">
        <f t="shared" si="6"/>
        <v>59.658000000000001</v>
      </c>
      <c r="B124">
        <v>61</v>
      </c>
      <c r="C124" s="7">
        <v>23.192711060000001</v>
      </c>
      <c r="D124" s="7">
        <v>1.3289492430000001</v>
      </c>
      <c r="E124" s="6">
        <f t="shared" si="7"/>
        <v>1328.949243</v>
      </c>
      <c r="F124" s="8">
        <f t="shared" si="8"/>
        <v>1.3935075459482522E-5</v>
      </c>
      <c r="G124" s="11">
        <f t="shared" si="9"/>
        <v>1.0390720615751281</v>
      </c>
      <c r="H124" s="6">
        <f t="shared" si="11"/>
        <v>1379.7270091507512</v>
      </c>
      <c r="I124" s="7">
        <f t="shared" si="10"/>
        <v>1.2709313725712283</v>
      </c>
    </row>
    <row r="125" spans="1:9" x14ac:dyDescent="0.35">
      <c r="A125" s="10">
        <f t="shared" si="6"/>
        <v>60.146999999999998</v>
      </c>
      <c r="B125">
        <v>61.5</v>
      </c>
      <c r="C125" s="7">
        <v>23.1695894</v>
      </c>
      <c r="D125" s="7">
        <v>1.33862167</v>
      </c>
      <c r="E125" s="6">
        <f t="shared" si="7"/>
        <v>1338.62167</v>
      </c>
      <c r="F125" s="8">
        <f t="shared" si="8"/>
        <v>1.3940522087812143E-5</v>
      </c>
      <c r="G125" s="11">
        <f t="shared" si="9"/>
        <v>1.0395832215178435</v>
      </c>
      <c r="H125" s="6">
        <f t="shared" si="11"/>
        <v>1390.4427688301275</v>
      </c>
      <c r="I125" s="7">
        <f t="shared" si="10"/>
        <v>1.2814921019145764</v>
      </c>
    </row>
    <row r="126" spans="1:9" x14ac:dyDescent="0.35">
      <c r="A126" s="10">
        <f t="shared" si="6"/>
        <v>60.635999999999996</v>
      </c>
      <c r="B126">
        <v>62</v>
      </c>
      <c r="C126" s="7">
        <v>23.158481510000001</v>
      </c>
      <c r="D126" s="7">
        <v>1.3494070600000001</v>
      </c>
      <c r="E126" s="6">
        <f t="shared" si="7"/>
        <v>1349.40706</v>
      </c>
      <c r="F126" s="8">
        <f t="shared" si="8"/>
        <v>1.394314136719208E-5</v>
      </c>
      <c r="G126" s="11">
        <f t="shared" si="9"/>
        <v>1.0398289292640843</v>
      </c>
      <c r="H126" s="6">
        <f t="shared" si="11"/>
        <v>1401.9671963147216</v>
      </c>
      <c r="I126" s="7">
        <f t="shared" si="10"/>
        <v>1.2928569768011549</v>
      </c>
    </row>
    <row r="127" spans="1:9" x14ac:dyDescent="0.35">
      <c r="A127" s="10">
        <f t="shared" si="6"/>
        <v>61.125</v>
      </c>
      <c r="B127">
        <v>62.5</v>
      </c>
      <c r="C127" s="7">
        <v>23.158257160000002</v>
      </c>
      <c r="D127" s="7">
        <v>1.354282046</v>
      </c>
      <c r="E127" s="6">
        <f t="shared" si="7"/>
        <v>1354.282046</v>
      </c>
      <c r="F127" s="8">
        <f t="shared" si="8"/>
        <v>1.3943194287504837E-5</v>
      </c>
      <c r="G127" s="11">
        <f t="shared" si="9"/>
        <v>1.0398338928548319</v>
      </c>
      <c r="H127" s="6">
        <f t="shared" si="11"/>
        <v>1407.0291922402805</v>
      </c>
      <c r="I127" s="7">
        <f t="shared" si="10"/>
        <v>1.2978512418409458</v>
      </c>
    </row>
    <row r="128" spans="1:9" x14ac:dyDescent="0.35">
      <c r="A128" s="10">
        <f t="shared" si="6"/>
        <v>61.613999999999997</v>
      </c>
      <c r="B128">
        <v>63</v>
      </c>
      <c r="C128" s="7">
        <v>23.15145476</v>
      </c>
      <c r="D128" s="7">
        <v>1.3622974379999999</v>
      </c>
      <c r="E128" s="6">
        <f t="shared" si="7"/>
        <v>1362.2974379999998</v>
      </c>
      <c r="F128" s="8">
        <f t="shared" si="8"/>
        <v>1.3944799191454284E-5</v>
      </c>
      <c r="G128" s="11">
        <f t="shared" si="9"/>
        <v>1.0399844090718293</v>
      </c>
      <c r="H128" s="6">
        <f t="shared" si="11"/>
        <v>1415.5518611590312</v>
      </c>
      <c r="I128" s="7">
        <f t="shared" si="10"/>
        <v>1.3062631171667181</v>
      </c>
    </row>
    <row r="129" spans="1:9" x14ac:dyDescent="0.35">
      <c r="A129" s="10">
        <f t="shared" si="6"/>
        <v>62.103000000000002</v>
      </c>
      <c r="B129">
        <v>63.5</v>
      </c>
      <c r="C129" s="7">
        <v>23.141394120000001</v>
      </c>
      <c r="D129" s="7">
        <v>1.3665409770000001</v>
      </c>
      <c r="E129" s="6">
        <f t="shared" si="7"/>
        <v>1366.5409770000001</v>
      </c>
      <c r="F129" s="8">
        <f t="shared" si="8"/>
        <v>1.3947174006108192E-5</v>
      </c>
      <c r="G129" s="11">
        <f t="shared" si="9"/>
        <v>1.0402070831737662</v>
      </c>
      <c r="H129" s="6">
        <f t="shared" si="11"/>
        <v>1420.2554333629253</v>
      </c>
      <c r="I129" s="7">
        <f t="shared" si="10"/>
        <v>1.3109072855810615</v>
      </c>
    </row>
    <row r="130" spans="1:9" x14ac:dyDescent="0.35">
      <c r="A130" s="10">
        <f t="shared" si="6"/>
        <v>62.591999999999999</v>
      </c>
      <c r="B130">
        <v>64</v>
      </c>
      <c r="C130" s="7">
        <v>23.131323259999998</v>
      </c>
      <c r="D130" s="7">
        <v>1.3703052929999999</v>
      </c>
      <c r="E130" s="6">
        <f t="shared" si="7"/>
        <v>1370.3052929999999</v>
      </c>
      <c r="F130" s="8">
        <f t="shared" si="8"/>
        <v>1.3949552652384317E-5</v>
      </c>
      <c r="G130" s="11">
        <f t="shared" si="9"/>
        <v>1.0404300588523485</v>
      </c>
      <c r="H130" s="6">
        <f t="shared" si="11"/>
        <v>1424.4630746280832</v>
      </c>
      <c r="I130" s="7">
        <f t="shared" si="10"/>
        <v>1.3150628363712151</v>
      </c>
    </row>
    <row r="131" spans="1:9" x14ac:dyDescent="0.35">
      <c r="A131" s="10">
        <f t="shared" si="6"/>
        <v>63.080999999999996</v>
      </c>
      <c r="B131">
        <v>64.5</v>
      </c>
      <c r="C131" s="7">
        <v>23.117630399999999</v>
      </c>
      <c r="D131" s="7">
        <v>1.3738617049999999</v>
      </c>
      <c r="E131" s="6">
        <f t="shared" si="7"/>
        <v>1373.861705</v>
      </c>
      <c r="F131" s="8">
        <f t="shared" si="8"/>
        <v>1.3952789060137026E-5</v>
      </c>
      <c r="G131" s="11">
        <f t="shared" si="9"/>
        <v>1.0407333491213882</v>
      </c>
      <c r="H131" s="6">
        <f t="shared" si="11"/>
        <v>1428.5663324072575</v>
      </c>
      <c r="I131" s="7">
        <f t="shared" si="10"/>
        <v>1.3191162508681951</v>
      </c>
    </row>
    <row r="132" spans="1:9" x14ac:dyDescent="0.35">
      <c r="A132" s="10">
        <f t="shared" ref="A132:A195" si="12">B132*0.978</f>
        <v>63.57</v>
      </c>
      <c r="B132">
        <v>65</v>
      </c>
      <c r="C132" s="7">
        <v>23.116747629999999</v>
      </c>
      <c r="D132" s="7">
        <v>1.377453531</v>
      </c>
      <c r="E132" s="6">
        <f t="shared" ref="E132:E195" si="13">D132*1000</f>
        <v>1377.4535310000001</v>
      </c>
      <c r="F132" s="8">
        <f t="shared" ref="F132:F195" si="14">$N$3+$N$4*C132+$N$5*C132^2</f>
        <v>1.3952997799360771E-5</v>
      </c>
      <c r="G132" s="11">
        <f t="shared" ref="G132:G195" si="15">-0.0000069166*C132^3 + 0.00085196*C132^2 - 0.050456*C132 + 1.8373</f>
        <v>1.0407529068415626</v>
      </c>
      <c r="H132" s="6">
        <f t="shared" si="11"/>
        <v>1432.3183114433077</v>
      </c>
      <c r="I132" s="7">
        <f t="shared" ref="I132:I195" si="16">$N$8+$N$9*H132+$N$10*H132^2</f>
        <v>1.3228234789948412</v>
      </c>
    </row>
    <row r="133" spans="1:9" x14ac:dyDescent="0.35">
      <c r="A133" s="10">
        <f t="shared" si="12"/>
        <v>64.058999999999997</v>
      </c>
      <c r="B133">
        <v>65.5</v>
      </c>
      <c r="C133" s="7">
        <v>23.10862242</v>
      </c>
      <c r="D133" s="7">
        <v>1.3840121759999999</v>
      </c>
      <c r="E133" s="6">
        <f t="shared" si="13"/>
        <v>1384.012176</v>
      </c>
      <c r="F133" s="8">
        <f t="shared" si="14"/>
        <v>1.3954919593608885E-5</v>
      </c>
      <c r="G133" s="11">
        <f t="shared" si="15"/>
        <v>1.04093294766886</v>
      </c>
      <c r="H133" s="6">
        <f t="shared" si="11"/>
        <v>1439.3771597542418</v>
      </c>
      <c r="I133" s="7">
        <f t="shared" si="16"/>
        <v>1.3298002713488444</v>
      </c>
    </row>
    <row r="134" spans="1:9" x14ac:dyDescent="0.35">
      <c r="A134" s="10">
        <f t="shared" si="12"/>
        <v>64.548000000000002</v>
      </c>
      <c r="B134">
        <v>66</v>
      </c>
      <c r="C134" s="7">
        <v>23.099217639999999</v>
      </c>
      <c r="D134" s="7">
        <v>1.387907869</v>
      </c>
      <c r="E134" s="6">
        <f t="shared" si="13"/>
        <v>1387.9078689999999</v>
      </c>
      <c r="F134" s="8">
        <f t="shared" si="14"/>
        <v>1.3957145188896608E-5</v>
      </c>
      <c r="G134" s="11">
        <f t="shared" si="15"/>
        <v>1.0411414029974253</v>
      </c>
      <c r="H134" s="6">
        <f t="shared" ref="H134:H197" si="17">E134*G134/(1+F134*A134)</f>
        <v>1443.7077013091639</v>
      </c>
      <c r="I134" s="7">
        <f t="shared" si="16"/>
        <v>1.3340818534301715</v>
      </c>
    </row>
    <row r="135" spans="1:9" x14ac:dyDescent="0.35">
      <c r="A135" s="10">
        <f t="shared" si="12"/>
        <v>65.036999999999992</v>
      </c>
      <c r="B135">
        <v>66.5</v>
      </c>
      <c r="C135" s="7">
        <v>23.093757539999999</v>
      </c>
      <c r="D135" s="7">
        <v>1.3996973880000001</v>
      </c>
      <c r="E135" s="6">
        <f t="shared" si="13"/>
        <v>1399.697388</v>
      </c>
      <c r="F135" s="8">
        <f t="shared" si="14"/>
        <v>1.3958437863060145E-5</v>
      </c>
      <c r="G135" s="11">
        <f t="shared" si="15"/>
        <v>1.0412624554172543</v>
      </c>
      <c r="H135" s="6">
        <f t="shared" si="17"/>
        <v>1456.1304421243656</v>
      </c>
      <c r="I135" s="7">
        <f t="shared" si="16"/>
        <v>1.346369975300757</v>
      </c>
    </row>
    <row r="136" spans="1:9" x14ac:dyDescent="0.35">
      <c r="A136" s="10">
        <f t="shared" si="12"/>
        <v>65.525999999999996</v>
      </c>
      <c r="B136">
        <v>67</v>
      </c>
      <c r="C136" s="7">
        <v>23.086709129999999</v>
      </c>
      <c r="D136" s="7">
        <v>1.41163226</v>
      </c>
      <c r="E136" s="6">
        <f t="shared" si="13"/>
        <v>1411.6322599999999</v>
      </c>
      <c r="F136" s="8">
        <f t="shared" si="14"/>
        <v>1.3960107185459576E-5</v>
      </c>
      <c r="G136" s="11">
        <f t="shared" si="15"/>
        <v>1.0414187541185949</v>
      </c>
      <c r="H136" s="6">
        <f t="shared" si="17"/>
        <v>1468.7567642570432</v>
      </c>
      <c r="I136" s="7">
        <f t="shared" si="16"/>
        <v>1.3588683288851608</v>
      </c>
    </row>
    <row r="137" spans="1:9" x14ac:dyDescent="0.35">
      <c r="A137" s="10">
        <f t="shared" si="12"/>
        <v>66.015000000000001</v>
      </c>
      <c r="B137">
        <v>67.5</v>
      </c>
      <c r="C137" s="7">
        <v>23.085872179999999</v>
      </c>
      <c r="D137" s="7">
        <v>1.427083428</v>
      </c>
      <c r="E137" s="6">
        <f t="shared" si="13"/>
        <v>1427.0834279999999</v>
      </c>
      <c r="F137" s="8">
        <f t="shared" si="14"/>
        <v>1.3960305452161083E-5</v>
      </c>
      <c r="G137" s="11">
        <f t="shared" si="15"/>
        <v>1.0414373159705606</v>
      </c>
      <c r="H137" s="6">
        <f t="shared" si="17"/>
        <v>1484.8495131063671</v>
      </c>
      <c r="I137" s="7">
        <f t="shared" si="16"/>
        <v>1.3748109185362398</v>
      </c>
    </row>
    <row r="138" spans="1:9" x14ac:dyDescent="0.35">
      <c r="A138" s="10">
        <f t="shared" si="12"/>
        <v>66.504000000000005</v>
      </c>
      <c r="B138">
        <v>68</v>
      </c>
      <c r="C138" s="7">
        <v>23.090015950000002</v>
      </c>
      <c r="D138" s="7">
        <v>1.4332479380000001</v>
      </c>
      <c r="E138" s="6">
        <f t="shared" si="13"/>
        <v>1433.247938</v>
      </c>
      <c r="F138" s="8">
        <f t="shared" si="14"/>
        <v>1.3959323922403779E-5</v>
      </c>
      <c r="G138" s="11">
        <f t="shared" si="15"/>
        <v>1.0413454206736552</v>
      </c>
      <c r="H138" s="6">
        <f t="shared" si="17"/>
        <v>1491.1218926078493</v>
      </c>
      <c r="I138" s="7">
        <f t="shared" si="16"/>
        <v>1.3810286995752279</v>
      </c>
    </row>
    <row r="139" spans="1:9" x14ac:dyDescent="0.35">
      <c r="A139" s="10">
        <f t="shared" si="12"/>
        <v>66.992999999999995</v>
      </c>
      <c r="B139">
        <v>68.5</v>
      </c>
      <c r="C139" s="7">
        <v>23.086593539999999</v>
      </c>
      <c r="D139" s="7">
        <v>1.439290175</v>
      </c>
      <c r="E139" s="6">
        <f t="shared" si="13"/>
        <v>1439.2901750000001</v>
      </c>
      <c r="F139" s="8">
        <f t="shared" si="14"/>
        <v>1.3960134567214185E-5</v>
      </c>
      <c r="G139" s="11">
        <f t="shared" si="15"/>
        <v>1.0414213176390485</v>
      </c>
      <c r="H139" s="6">
        <f t="shared" si="17"/>
        <v>1497.5069551444137</v>
      </c>
      <c r="I139" s="7">
        <f t="shared" si="16"/>
        <v>1.3873604458971136</v>
      </c>
    </row>
    <row r="140" spans="1:9" x14ac:dyDescent="0.35">
      <c r="A140" s="10">
        <f t="shared" si="12"/>
        <v>67.481999999999999</v>
      </c>
      <c r="B140">
        <v>69</v>
      </c>
      <c r="C140" s="7">
        <v>23.084838179999998</v>
      </c>
      <c r="D140" s="7">
        <v>1.4548270569999999</v>
      </c>
      <c r="E140" s="6">
        <f t="shared" si="13"/>
        <v>1454.827057</v>
      </c>
      <c r="F140" s="8">
        <f t="shared" si="14"/>
        <v>1.3960550411959498E-5</v>
      </c>
      <c r="G140" s="11">
        <f t="shared" si="15"/>
        <v>1.0414602487129732</v>
      </c>
      <c r="H140" s="6">
        <f t="shared" si="17"/>
        <v>1513.7184958222585</v>
      </c>
      <c r="I140" s="7">
        <f t="shared" si="16"/>
        <v>1.4034468757871528</v>
      </c>
    </row>
    <row r="141" spans="1:9" x14ac:dyDescent="0.35">
      <c r="A141" s="10">
        <f t="shared" si="12"/>
        <v>67.971000000000004</v>
      </c>
      <c r="B141">
        <v>69.5</v>
      </c>
      <c r="C141" s="7">
        <v>23.083645180000001</v>
      </c>
      <c r="D141" s="7">
        <v>1.464346492</v>
      </c>
      <c r="E141" s="6">
        <f t="shared" si="13"/>
        <v>1464.3464919999999</v>
      </c>
      <c r="F141" s="8">
        <f t="shared" si="14"/>
        <v>1.3960833058254957E-5</v>
      </c>
      <c r="G141" s="11">
        <f t="shared" si="15"/>
        <v>1.0414867088544233</v>
      </c>
      <c r="H141" s="6">
        <f t="shared" si="17"/>
        <v>1523.6515671760658</v>
      </c>
      <c r="I141" s="7">
        <f t="shared" si="16"/>
        <v>1.4133105618498412</v>
      </c>
    </row>
    <row r="142" spans="1:9" x14ac:dyDescent="0.35">
      <c r="A142" s="10">
        <f t="shared" si="12"/>
        <v>68.459999999999994</v>
      </c>
      <c r="B142">
        <v>70</v>
      </c>
      <c r="C142" s="7">
        <v>23.079845559999999</v>
      </c>
      <c r="D142" s="7">
        <v>1.4705440409999999</v>
      </c>
      <c r="E142" s="6">
        <f t="shared" si="13"/>
        <v>1470.5440409999999</v>
      </c>
      <c r="F142" s="8">
        <f t="shared" si="14"/>
        <v>1.3961733399358161E-5</v>
      </c>
      <c r="G142" s="11">
        <f t="shared" si="15"/>
        <v>1.0415709895954606</v>
      </c>
      <c r="H142" s="6">
        <f t="shared" si="17"/>
        <v>1530.2134030422885</v>
      </c>
      <c r="I142" s="7">
        <f t="shared" si="16"/>
        <v>1.419829592334213</v>
      </c>
    </row>
    <row r="143" spans="1:9" x14ac:dyDescent="0.35">
      <c r="A143" s="10">
        <f t="shared" si="12"/>
        <v>68.948999999999998</v>
      </c>
      <c r="B143">
        <v>70.5</v>
      </c>
      <c r="C143" s="7">
        <v>23.08051622</v>
      </c>
      <c r="D143" s="7">
        <v>1.4841790530000001</v>
      </c>
      <c r="E143" s="6">
        <f t="shared" si="13"/>
        <v>1484.1790530000001</v>
      </c>
      <c r="F143" s="8">
        <f t="shared" si="14"/>
        <v>1.3961574468049777E-5</v>
      </c>
      <c r="G143" s="11">
        <f t="shared" si="15"/>
        <v>1.0415561126614328</v>
      </c>
      <c r="H143" s="6">
        <f t="shared" si="17"/>
        <v>1544.3690987209613</v>
      </c>
      <c r="I143" s="7">
        <f t="shared" si="16"/>
        <v>1.4339011572291425</v>
      </c>
    </row>
    <row r="144" spans="1:9" x14ac:dyDescent="0.35">
      <c r="A144" s="10">
        <f t="shared" si="12"/>
        <v>69.438000000000002</v>
      </c>
      <c r="B144">
        <v>71</v>
      </c>
      <c r="C144" s="7">
        <v>23.077523240000001</v>
      </c>
      <c r="D144" s="7">
        <v>1.49796197</v>
      </c>
      <c r="E144" s="6">
        <f t="shared" si="13"/>
        <v>1497.9619700000001</v>
      </c>
      <c r="F144" s="8">
        <f t="shared" si="14"/>
        <v>1.3962283785525177E-5</v>
      </c>
      <c r="G144" s="11">
        <f t="shared" si="15"/>
        <v>1.0416225071162661</v>
      </c>
      <c r="H144" s="6">
        <f t="shared" si="17"/>
        <v>1558.7996261584003</v>
      </c>
      <c r="I144" s="7">
        <f t="shared" si="16"/>
        <v>1.4482574718455996</v>
      </c>
    </row>
    <row r="145" spans="1:9" x14ac:dyDescent="0.35">
      <c r="A145" s="10">
        <f t="shared" si="12"/>
        <v>69.926999999999992</v>
      </c>
      <c r="B145">
        <v>71.5</v>
      </c>
      <c r="C145" s="7">
        <v>23.083235800000001</v>
      </c>
      <c r="D145" s="7">
        <v>1.5088044789999999</v>
      </c>
      <c r="E145" s="6">
        <f t="shared" si="13"/>
        <v>1508.8044789999999</v>
      </c>
      <c r="F145" s="8">
        <f t="shared" si="14"/>
        <v>1.3960930053408808E-5</v>
      </c>
      <c r="G145" s="11">
        <f t="shared" si="15"/>
        <v>1.0414957889420939</v>
      </c>
      <c r="H145" s="6">
        <f t="shared" si="17"/>
        <v>1569.8809213148786</v>
      </c>
      <c r="I145" s="7">
        <f t="shared" si="16"/>
        <v>1.4592896948659002</v>
      </c>
    </row>
    <row r="146" spans="1:9" x14ac:dyDescent="0.35">
      <c r="A146" s="10">
        <f t="shared" si="12"/>
        <v>70.415999999999997</v>
      </c>
      <c r="B146">
        <v>72</v>
      </c>
      <c r="C146" s="7">
        <v>23.076306379999998</v>
      </c>
      <c r="D146" s="7">
        <v>1.532050495</v>
      </c>
      <c r="E146" s="6">
        <f t="shared" si="13"/>
        <v>1532.050495</v>
      </c>
      <c r="F146" s="8">
        <f t="shared" si="14"/>
        <v>1.3962572209567397E-5</v>
      </c>
      <c r="G146" s="11">
        <f t="shared" si="15"/>
        <v>1.0416495031124737</v>
      </c>
      <c r="H146" s="6">
        <f t="shared" si="17"/>
        <v>1594.2921471796005</v>
      </c>
      <c r="I146" s="7">
        <f t="shared" si="16"/>
        <v>1.4836170803096465</v>
      </c>
    </row>
    <row r="147" spans="1:9" x14ac:dyDescent="0.35">
      <c r="A147" s="10">
        <f t="shared" si="12"/>
        <v>70.905000000000001</v>
      </c>
      <c r="B147">
        <v>72.5</v>
      </c>
      <c r="C147" s="7">
        <v>23.077952629999999</v>
      </c>
      <c r="D147" s="7">
        <v>1.5512199680000001</v>
      </c>
      <c r="E147" s="6">
        <f t="shared" si="13"/>
        <v>1551.2199680000001</v>
      </c>
      <c r="F147" s="8">
        <f t="shared" si="14"/>
        <v>1.3962182015084665E-5</v>
      </c>
      <c r="G147" s="11">
        <f t="shared" si="15"/>
        <v>1.041612981377998</v>
      </c>
      <c r="H147" s="6">
        <f t="shared" si="17"/>
        <v>1614.1728430644457</v>
      </c>
      <c r="I147" s="7">
        <f t="shared" si="16"/>
        <v>1.5034541534495183</v>
      </c>
    </row>
    <row r="148" spans="1:9" x14ac:dyDescent="0.35">
      <c r="A148" s="10">
        <f t="shared" si="12"/>
        <v>71.394000000000005</v>
      </c>
      <c r="B148">
        <v>73</v>
      </c>
      <c r="C148" s="7">
        <v>23.077016359999998</v>
      </c>
      <c r="D148" s="7">
        <v>1.562392105</v>
      </c>
      <c r="E148" s="6">
        <f t="shared" si="13"/>
        <v>1562.3921050000001</v>
      </c>
      <c r="F148" s="8">
        <f t="shared" si="14"/>
        <v>1.3962403925321951E-5</v>
      </c>
      <c r="G148" s="11">
        <f t="shared" si="15"/>
        <v>1.0416337520969239</v>
      </c>
      <c r="H148" s="6">
        <f t="shared" si="17"/>
        <v>1625.8196817109147</v>
      </c>
      <c r="I148" s="7">
        <f t="shared" si="16"/>
        <v>1.515085718638592</v>
      </c>
    </row>
    <row r="149" spans="1:9" x14ac:dyDescent="0.35">
      <c r="A149" s="10">
        <f t="shared" si="12"/>
        <v>71.882999999999996</v>
      </c>
      <c r="B149">
        <v>73.5</v>
      </c>
      <c r="C149" s="7">
        <v>23.076363279999999</v>
      </c>
      <c r="D149" s="7">
        <v>1.5738022469999999</v>
      </c>
      <c r="E149" s="6">
        <f t="shared" si="13"/>
        <v>1573.8022469999999</v>
      </c>
      <c r="F149" s="8">
        <f t="shared" si="14"/>
        <v>1.3962558722485723E-5</v>
      </c>
      <c r="G149" s="11">
        <f t="shared" si="15"/>
        <v>1.0416482407633527</v>
      </c>
      <c r="H149" s="6">
        <f t="shared" si="17"/>
        <v>1637.7046258982996</v>
      </c>
      <c r="I149" s="7">
        <f t="shared" si="16"/>
        <v>1.526962908639125</v>
      </c>
    </row>
    <row r="150" spans="1:9" x14ac:dyDescent="0.35">
      <c r="A150" s="10">
        <f t="shared" si="12"/>
        <v>72.372</v>
      </c>
      <c r="B150">
        <v>74</v>
      </c>
      <c r="C150" s="7">
        <v>23.077742560000001</v>
      </c>
      <c r="D150" s="7">
        <v>1.596297388</v>
      </c>
      <c r="E150" s="6">
        <f t="shared" si="13"/>
        <v>1596.297388</v>
      </c>
      <c r="F150" s="8">
        <f t="shared" si="14"/>
        <v>1.3962231803803445E-5</v>
      </c>
      <c r="G150" s="11">
        <f t="shared" si="15"/>
        <v>1.0416176416273211</v>
      </c>
      <c r="H150" s="6">
        <f t="shared" si="17"/>
        <v>1661.0530686227009</v>
      </c>
      <c r="I150" s="7">
        <f t="shared" si="16"/>
        <v>1.5503191539150196</v>
      </c>
    </row>
    <row r="151" spans="1:9" x14ac:dyDescent="0.35">
      <c r="A151" s="10">
        <f t="shared" si="12"/>
        <v>72.861000000000004</v>
      </c>
      <c r="B151">
        <v>74.5</v>
      </c>
      <c r="C151" s="7">
        <v>23.076906560000001</v>
      </c>
      <c r="D151" s="7">
        <v>1.6052396390000001</v>
      </c>
      <c r="E151" s="6">
        <f t="shared" si="13"/>
        <v>1605.2396390000001</v>
      </c>
      <c r="F151" s="8">
        <f t="shared" si="14"/>
        <v>1.3962429950396794E-5</v>
      </c>
      <c r="G151" s="11">
        <f t="shared" si="15"/>
        <v>1.0416361880022309</v>
      </c>
      <c r="H151" s="6">
        <f t="shared" si="17"/>
        <v>1670.376396746987</v>
      </c>
      <c r="I151" s="7">
        <f t="shared" si="16"/>
        <v>1.5596541274723823</v>
      </c>
    </row>
    <row r="152" spans="1:9" x14ac:dyDescent="0.35">
      <c r="A152" s="10">
        <f t="shared" si="12"/>
        <v>73.349999999999994</v>
      </c>
      <c r="B152">
        <v>75</v>
      </c>
      <c r="C152" s="7">
        <v>23.080790929999999</v>
      </c>
      <c r="D152" s="7">
        <v>1.623999408</v>
      </c>
      <c r="E152" s="6">
        <f t="shared" si="13"/>
        <v>1623.9994079999999</v>
      </c>
      <c r="F152" s="8">
        <f t="shared" si="14"/>
        <v>1.3961509369787591E-5</v>
      </c>
      <c r="G152" s="11">
        <f t="shared" si="15"/>
        <v>1.0415500189961293</v>
      </c>
      <c r="H152" s="6">
        <f t="shared" si="17"/>
        <v>1689.7461845348669</v>
      </c>
      <c r="I152" s="7">
        <f t="shared" si="16"/>
        <v>1.5790636724795488</v>
      </c>
    </row>
    <row r="153" spans="1:9" x14ac:dyDescent="0.35">
      <c r="A153" s="10">
        <f t="shared" si="12"/>
        <v>73.838999999999999</v>
      </c>
      <c r="B153">
        <v>75.5</v>
      </c>
      <c r="C153" s="7">
        <v>23.08184748</v>
      </c>
      <c r="D153" s="7">
        <v>1.6412626509999999</v>
      </c>
      <c r="E153" s="6">
        <f t="shared" si="13"/>
        <v>1641.262651</v>
      </c>
      <c r="F153" s="8">
        <f t="shared" si="14"/>
        <v>1.3961259008081874E-5</v>
      </c>
      <c r="G153" s="11">
        <f t="shared" si="15"/>
        <v>1.0415265829437845</v>
      </c>
      <c r="H153" s="6">
        <f t="shared" si="17"/>
        <v>1707.6582806129579</v>
      </c>
      <c r="I153" s="7">
        <f t="shared" si="16"/>
        <v>1.5970312336642531</v>
      </c>
    </row>
    <row r="154" spans="1:9" x14ac:dyDescent="0.35">
      <c r="A154" s="10">
        <f t="shared" si="12"/>
        <v>74.328000000000003</v>
      </c>
      <c r="B154">
        <v>76</v>
      </c>
      <c r="C154" s="7">
        <v>23.081375390000002</v>
      </c>
      <c r="D154" s="7">
        <v>1.654762096</v>
      </c>
      <c r="E154" s="6">
        <f t="shared" si="13"/>
        <v>1654.7620959999999</v>
      </c>
      <c r="F154" s="8">
        <f t="shared" si="14"/>
        <v>1.3961370873319681E-5</v>
      </c>
      <c r="G154" s="11">
        <f t="shared" si="15"/>
        <v>1.0415370545894296</v>
      </c>
      <c r="H154" s="6">
        <f t="shared" si="17"/>
        <v>1721.7093859170457</v>
      </c>
      <c r="I154" s="7">
        <f t="shared" si="16"/>
        <v>1.6111384248053626</v>
      </c>
    </row>
    <row r="155" spans="1:9" x14ac:dyDescent="0.35">
      <c r="A155" s="10">
        <f t="shared" si="12"/>
        <v>74.816999999999993</v>
      </c>
      <c r="B155">
        <v>76.5</v>
      </c>
      <c r="C155" s="7">
        <v>23.084107620000001</v>
      </c>
      <c r="D155" s="7">
        <v>1.6763056300000001</v>
      </c>
      <c r="E155" s="6">
        <f t="shared" si="13"/>
        <v>1676.3056300000001</v>
      </c>
      <c r="F155" s="8">
        <f t="shared" si="14"/>
        <v>1.3960723494320191E-5</v>
      </c>
      <c r="G155" s="11">
        <f t="shared" si="15"/>
        <v>1.0414764520412345</v>
      </c>
      <c r="H155" s="6">
        <f t="shared" si="17"/>
        <v>1744.0112213082637</v>
      </c>
      <c r="I155" s="7">
        <f t="shared" si="16"/>
        <v>1.6335519818448385</v>
      </c>
    </row>
    <row r="156" spans="1:9" x14ac:dyDescent="0.35">
      <c r="A156" s="10">
        <f t="shared" si="12"/>
        <v>75.305999999999997</v>
      </c>
      <c r="B156">
        <v>77</v>
      </c>
      <c r="C156" s="7">
        <v>23.083353049999999</v>
      </c>
      <c r="D156" s="7">
        <v>1.6886643809999999</v>
      </c>
      <c r="E156" s="6">
        <f t="shared" si="13"/>
        <v>1688.664381</v>
      </c>
      <c r="F156" s="8">
        <f t="shared" si="14"/>
        <v>1.3960902272911608E-5</v>
      </c>
      <c r="G156" s="11">
        <f t="shared" si="15"/>
        <v>1.0414931883130711</v>
      </c>
      <c r="H156" s="6">
        <f t="shared" si="17"/>
        <v>1756.8853668123977</v>
      </c>
      <c r="I156" s="7">
        <f t="shared" si="16"/>
        <v>1.6465033018782429</v>
      </c>
    </row>
    <row r="157" spans="1:9" x14ac:dyDescent="0.35">
      <c r="A157" s="10">
        <f t="shared" si="12"/>
        <v>75.795000000000002</v>
      </c>
      <c r="B157">
        <v>77.5</v>
      </c>
      <c r="C157" s="7">
        <v>23.082741030000001</v>
      </c>
      <c r="D157" s="7">
        <v>1.6999699189999999</v>
      </c>
      <c r="E157" s="6">
        <f t="shared" si="13"/>
        <v>1699.9699189999999</v>
      </c>
      <c r="F157" s="8">
        <f t="shared" si="14"/>
        <v>1.3961047283303316E-5</v>
      </c>
      <c r="G157" s="11">
        <f t="shared" si="15"/>
        <v>1.0415067631550108</v>
      </c>
      <c r="H157" s="6">
        <f t="shared" si="17"/>
        <v>1768.6586129097759</v>
      </c>
      <c r="I157" s="7">
        <f t="shared" si="16"/>
        <v>1.6583552488306579</v>
      </c>
    </row>
    <row r="158" spans="1:9" x14ac:dyDescent="0.35">
      <c r="A158" s="10">
        <f t="shared" si="12"/>
        <v>76.283999999999992</v>
      </c>
      <c r="B158">
        <v>78</v>
      </c>
      <c r="C158" s="7">
        <v>23.086630370000002</v>
      </c>
      <c r="D158" s="7">
        <v>1.721567614</v>
      </c>
      <c r="E158" s="6">
        <f t="shared" si="13"/>
        <v>1721.567614</v>
      </c>
      <c r="F158" s="8">
        <f t="shared" si="14"/>
        <v>1.396012584265004E-5</v>
      </c>
      <c r="G158" s="11">
        <f t="shared" si="15"/>
        <v>1.0414205008332404</v>
      </c>
      <c r="H158" s="6">
        <f t="shared" si="17"/>
        <v>1790.9685430662851</v>
      </c>
      <c r="I158" s="7">
        <f t="shared" si="16"/>
        <v>1.6808356073998267</v>
      </c>
    </row>
    <row r="159" spans="1:9" x14ac:dyDescent="0.35">
      <c r="A159" s="10">
        <f t="shared" si="12"/>
        <v>76.772999999999996</v>
      </c>
      <c r="B159">
        <v>78.5</v>
      </c>
      <c r="C159" s="7">
        <v>23.085552159999999</v>
      </c>
      <c r="D159" s="7">
        <v>1.7345514289999999</v>
      </c>
      <c r="E159" s="6">
        <f t="shared" si="13"/>
        <v>1734.5514289999999</v>
      </c>
      <c r="F159" s="8">
        <f t="shared" si="14"/>
        <v>1.3960381264908562E-5</v>
      </c>
      <c r="G159" s="11">
        <f t="shared" si="15"/>
        <v>1.0414444135025884</v>
      </c>
      <c r="H159" s="6">
        <f t="shared" si="17"/>
        <v>1804.5048628100069</v>
      </c>
      <c r="I159" s="7">
        <f t="shared" si="16"/>
        <v>1.6944889202837141</v>
      </c>
    </row>
    <row r="160" spans="1:9" x14ac:dyDescent="0.35">
      <c r="A160" s="10">
        <f t="shared" si="12"/>
        <v>77.262</v>
      </c>
      <c r="B160">
        <v>79</v>
      </c>
      <c r="C160" s="7">
        <v>23.085194019999999</v>
      </c>
      <c r="D160" s="7">
        <v>1.748269909</v>
      </c>
      <c r="E160" s="6">
        <f t="shared" si="13"/>
        <v>1748.2699090000001</v>
      </c>
      <c r="F160" s="8">
        <f t="shared" si="14"/>
        <v>1.3960466109985304E-5</v>
      </c>
      <c r="G160" s="11">
        <f t="shared" si="15"/>
        <v>1.0414523565658573</v>
      </c>
      <c r="H160" s="6">
        <f t="shared" si="17"/>
        <v>1818.7780580150745</v>
      </c>
      <c r="I160" s="7">
        <f t="shared" si="16"/>
        <v>1.7088965923518296</v>
      </c>
    </row>
    <row r="161" spans="1:9" x14ac:dyDescent="0.35">
      <c r="A161" s="10">
        <f t="shared" si="12"/>
        <v>77.751000000000005</v>
      </c>
      <c r="B161">
        <v>79.5</v>
      </c>
      <c r="C161" s="7">
        <v>23.0855</v>
      </c>
      <c r="D161" s="7">
        <v>1.766590857</v>
      </c>
      <c r="E161" s="6">
        <f t="shared" si="13"/>
        <v>1766.5908569999999</v>
      </c>
      <c r="F161" s="8">
        <f t="shared" si="14"/>
        <v>1.3960393621749997E-5</v>
      </c>
      <c r="G161" s="11">
        <f t="shared" si="15"/>
        <v>1.0414455703352472</v>
      </c>
      <c r="H161" s="6">
        <f t="shared" si="17"/>
        <v>1837.813396433836</v>
      </c>
      <c r="I161" s="7">
        <f t="shared" si="16"/>
        <v>1.7281290293849474</v>
      </c>
    </row>
    <row r="162" spans="1:9" x14ac:dyDescent="0.35">
      <c r="A162" s="10">
        <f t="shared" si="12"/>
        <v>78.239999999999995</v>
      </c>
      <c r="B162">
        <v>80</v>
      </c>
      <c r="C162" s="7">
        <v>23.085272710000002</v>
      </c>
      <c r="D162" s="7">
        <v>1.7811329739999999</v>
      </c>
      <c r="E162" s="6">
        <f t="shared" si="13"/>
        <v>1781.1329739999999</v>
      </c>
      <c r="F162" s="8">
        <f t="shared" si="14"/>
        <v>1.3960447467794492E-5</v>
      </c>
      <c r="G162" s="11">
        <f t="shared" si="15"/>
        <v>1.0414506113193454</v>
      </c>
      <c r="H162" s="6">
        <f t="shared" si="17"/>
        <v>1852.9381243934204</v>
      </c>
      <c r="I162" s="7">
        <f t="shared" si="16"/>
        <v>1.7434248318425793</v>
      </c>
    </row>
    <row r="163" spans="1:9" x14ac:dyDescent="0.35">
      <c r="A163" s="10">
        <f t="shared" si="12"/>
        <v>78.728999999999999</v>
      </c>
      <c r="B163">
        <v>80.5</v>
      </c>
      <c r="C163" s="7">
        <v>23.086311240000001</v>
      </c>
      <c r="D163" s="7">
        <v>1.790827781</v>
      </c>
      <c r="E163" s="6">
        <f t="shared" si="13"/>
        <v>1790.827781</v>
      </c>
      <c r="F163" s="8">
        <f t="shared" si="14"/>
        <v>1.396020144116705E-5</v>
      </c>
      <c r="G163" s="11">
        <f t="shared" si="15"/>
        <v>1.0414275784459168</v>
      </c>
      <c r="H163" s="6">
        <f t="shared" si="17"/>
        <v>1862.969900023842</v>
      </c>
      <c r="I163" s="7">
        <f t="shared" si="16"/>
        <v>1.753577142812889</v>
      </c>
    </row>
    <row r="164" spans="1:9" x14ac:dyDescent="0.35">
      <c r="A164" s="10">
        <f t="shared" si="12"/>
        <v>79.218000000000004</v>
      </c>
      <c r="B164">
        <v>81</v>
      </c>
      <c r="C164" s="7">
        <v>23.086125769999999</v>
      </c>
      <c r="D164" s="7">
        <v>1.8090033480000001</v>
      </c>
      <c r="E164" s="6">
        <f t="shared" si="13"/>
        <v>1809.003348</v>
      </c>
      <c r="F164" s="8">
        <f t="shared" si="14"/>
        <v>1.3960245377700806E-5</v>
      </c>
      <c r="G164" s="11">
        <f t="shared" si="15"/>
        <v>1.0414316918039876</v>
      </c>
      <c r="H164" s="6">
        <f t="shared" si="17"/>
        <v>1881.8722495503889</v>
      </c>
      <c r="I164" s="7">
        <f t="shared" si="16"/>
        <v>1.7727219258785301</v>
      </c>
    </row>
    <row r="165" spans="1:9" x14ac:dyDescent="0.35">
      <c r="A165" s="10">
        <f t="shared" si="12"/>
        <v>79.706999999999994</v>
      </c>
      <c r="B165">
        <v>81.5</v>
      </c>
      <c r="C165" s="7">
        <v>23.086090160000001</v>
      </c>
      <c r="D165" s="7">
        <v>1.824909994</v>
      </c>
      <c r="E165" s="6">
        <f t="shared" si="13"/>
        <v>1824.9099939999999</v>
      </c>
      <c r="F165" s="8">
        <f t="shared" si="14"/>
        <v>1.396025381351354E-5</v>
      </c>
      <c r="G165" s="11">
        <f t="shared" si="15"/>
        <v>1.0414324815663503</v>
      </c>
      <c r="H165" s="6">
        <f t="shared" si="17"/>
        <v>1898.4081281038339</v>
      </c>
      <c r="I165" s="7">
        <f t="shared" si="16"/>
        <v>1.7894862960357818</v>
      </c>
    </row>
    <row r="166" spans="1:9" x14ac:dyDescent="0.35">
      <c r="A166" s="10">
        <f t="shared" si="12"/>
        <v>80.195999999999998</v>
      </c>
      <c r="B166">
        <v>82</v>
      </c>
      <c r="C166" s="7">
        <v>23.086991479999998</v>
      </c>
      <c r="D166" s="7">
        <v>1.846859488</v>
      </c>
      <c r="E166" s="6">
        <f t="shared" si="13"/>
        <v>1846.8594880000001</v>
      </c>
      <c r="F166" s="8">
        <f t="shared" si="14"/>
        <v>1.3960040301235146E-5</v>
      </c>
      <c r="G166" s="11">
        <f t="shared" si="15"/>
        <v>1.0414124922866292</v>
      </c>
      <c r="H166" s="6">
        <f t="shared" si="17"/>
        <v>1921.1916925219309</v>
      </c>
      <c r="I166" s="7">
        <f t="shared" si="16"/>
        <v>1.8126097676537869</v>
      </c>
    </row>
    <row r="167" spans="1:9" x14ac:dyDescent="0.35">
      <c r="A167" s="10">
        <f t="shared" si="12"/>
        <v>80.685000000000002</v>
      </c>
      <c r="B167">
        <v>82.5</v>
      </c>
      <c r="C167" s="7">
        <v>23.08622007</v>
      </c>
      <c r="D167" s="7">
        <v>1.868973529</v>
      </c>
      <c r="E167" s="6">
        <f t="shared" si="13"/>
        <v>1868.9735290000001</v>
      </c>
      <c r="F167" s="8">
        <f t="shared" si="14"/>
        <v>1.3960223038636293E-5</v>
      </c>
      <c r="G167" s="11">
        <f t="shared" si="15"/>
        <v>1.0414296004131387</v>
      </c>
      <c r="H167" s="6">
        <f t="shared" si="17"/>
        <v>1944.2144300809457</v>
      </c>
      <c r="I167" s="7">
        <f t="shared" si="16"/>
        <v>1.8360055114930334</v>
      </c>
    </row>
    <row r="168" spans="1:9" x14ac:dyDescent="0.35">
      <c r="A168" s="10">
        <f t="shared" si="12"/>
        <v>81.173999999999992</v>
      </c>
      <c r="B168">
        <v>83</v>
      </c>
      <c r="C168" s="7">
        <v>23.08771814</v>
      </c>
      <c r="D168" s="7">
        <v>1.883542432</v>
      </c>
      <c r="E168" s="6">
        <f t="shared" si="13"/>
        <v>1883.542432</v>
      </c>
      <c r="F168" s="8">
        <f t="shared" si="14"/>
        <v>1.3959868172170593E-5</v>
      </c>
      <c r="G168" s="11">
        <f t="shared" si="15"/>
        <v>1.0413963770197032</v>
      </c>
      <c r="H168" s="6">
        <f t="shared" si="17"/>
        <v>1959.2940350873723</v>
      </c>
      <c r="I168" s="7">
        <f t="shared" si="16"/>
        <v>1.8513455201883973</v>
      </c>
    </row>
    <row r="169" spans="1:9" x14ac:dyDescent="0.35">
      <c r="A169" s="10">
        <f t="shared" si="12"/>
        <v>81.662999999999997</v>
      </c>
      <c r="B169">
        <v>83.5</v>
      </c>
      <c r="C169" s="7">
        <v>23.086903060000001</v>
      </c>
      <c r="D169" s="7">
        <v>1.898790768</v>
      </c>
      <c r="E169" s="6">
        <f t="shared" si="13"/>
        <v>1898.7907680000001</v>
      </c>
      <c r="F169" s="8">
        <f t="shared" si="14"/>
        <v>1.3960061246406859E-5</v>
      </c>
      <c r="G169" s="11">
        <f t="shared" si="15"/>
        <v>1.041414453219432</v>
      </c>
      <c r="H169" s="6">
        <f t="shared" si="17"/>
        <v>1975.1764078751435</v>
      </c>
      <c r="I169" s="7">
        <f t="shared" si="16"/>
        <v>1.8675159294722257</v>
      </c>
    </row>
    <row r="170" spans="1:9" x14ac:dyDescent="0.35">
      <c r="A170" s="10">
        <f t="shared" si="12"/>
        <v>82.152000000000001</v>
      </c>
      <c r="B170">
        <v>84</v>
      </c>
      <c r="C170" s="7">
        <v>23.089953619999999</v>
      </c>
      <c r="D170" s="7">
        <v>1.9133601010000001</v>
      </c>
      <c r="E170" s="6">
        <f t="shared" si="13"/>
        <v>1913.360101</v>
      </c>
      <c r="F170" s="8">
        <f t="shared" si="14"/>
        <v>1.3959338684654255E-5</v>
      </c>
      <c r="G170" s="11">
        <f t="shared" si="15"/>
        <v>1.0413468028548056</v>
      </c>
      <c r="H170" s="6">
        <f t="shared" si="17"/>
        <v>1990.1890997217561</v>
      </c>
      <c r="I170" s="7">
        <f t="shared" si="16"/>
        <v>1.8828138736028097</v>
      </c>
    </row>
    <row r="171" spans="1:9" x14ac:dyDescent="0.35">
      <c r="A171" s="10">
        <f t="shared" si="12"/>
        <v>82.641000000000005</v>
      </c>
      <c r="B171">
        <v>84.5</v>
      </c>
      <c r="C171" s="7">
        <v>23.08932265</v>
      </c>
      <c r="D171" s="7">
        <v>1.925283885</v>
      </c>
      <c r="E171" s="6">
        <f t="shared" si="13"/>
        <v>1925.2838850000001</v>
      </c>
      <c r="F171" s="8">
        <f t="shared" si="14"/>
        <v>1.3959488126785617E-5</v>
      </c>
      <c r="G171" s="11">
        <f t="shared" si="15"/>
        <v>1.0413607949133132</v>
      </c>
      <c r="H171" s="6">
        <f t="shared" si="17"/>
        <v>2002.604899720624</v>
      </c>
      <c r="I171" s="7">
        <f t="shared" si="16"/>
        <v>1.8954751191095194</v>
      </c>
    </row>
    <row r="172" spans="1:9" x14ac:dyDescent="0.35">
      <c r="A172" s="10">
        <f t="shared" si="12"/>
        <v>83.13</v>
      </c>
      <c r="B172">
        <v>85</v>
      </c>
      <c r="C172" s="7">
        <v>23.09001095</v>
      </c>
      <c r="D172" s="7">
        <v>1.9367228379999999</v>
      </c>
      <c r="E172" s="6">
        <f t="shared" si="13"/>
        <v>1936.7228379999999</v>
      </c>
      <c r="F172" s="8">
        <f t="shared" si="14"/>
        <v>1.3959325106602837E-5</v>
      </c>
      <c r="G172" s="11">
        <f t="shared" si="15"/>
        <v>1.0413455315496234</v>
      </c>
      <c r="H172" s="6">
        <f t="shared" si="17"/>
        <v>2014.4600158472458</v>
      </c>
      <c r="I172" s="7">
        <f t="shared" si="16"/>
        <v>1.9075726539283036</v>
      </c>
    </row>
    <row r="173" spans="1:9" x14ac:dyDescent="0.35">
      <c r="A173" s="10">
        <f t="shared" si="12"/>
        <v>83.619</v>
      </c>
      <c r="B173">
        <v>85.5</v>
      </c>
      <c r="C173" s="7">
        <v>23.088569240000002</v>
      </c>
      <c r="D173" s="7">
        <v>1.9508600540000001</v>
      </c>
      <c r="E173" s="6">
        <f t="shared" si="13"/>
        <v>1950.860054</v>
      </c>
      <c r="F173" s="8">
        <f t="shared" si="14"/>
        <v>1.3959666575527915E-5</v>
      </c>
      <c r="G173" s="11">
        <f t="shared" si="15"/>
        <v>1.0413775025256919</v>
      </c>
      <c r="H173" s="6">
        <f t="shared" si="17"/>
        <v>2029.2130838541084</v>
      </c>
      <c r="I173" s="7">
        <f t="shared" si="16"/>
        <v>1.9226383916128174</v>
      </c>
    </row>
    <row r="174" spans="1:9" x14ac:dyDescent="0.35">
      <c r="A174" s="10">
        <f t="shared" si="12"/>
        <v>84.108000000000004</v>
      </c>
      <c r="B174">
        <v>86</v>
      </c>
      <c r="C174" s="7">
        <v>23.089411120000001</v>
      </c>
      <c r="D174" s="7">
        <v>1.9672497120000001</v>
      </c>
      <c r="E174" s="6">
        <f t="shared" si="13"/>
        <v>1967.249712</v>
      </c>
      <c r="F174" s="8">
        <f t="shared" si="14"/>
        <v>1.3959467172766654E-5</v>
      </c>
      <c r="G174" s="11">
        <f t="shared" si="15"/>
        <v>1.0413588330312784</v>
      </c>
      <c r="H174" s="6">
        <f t="shared" si="17"/>
        <v>2046.2104028731001</v>
      </c>
      <c r="I174" s="7">
        <f t="shared" si="16"/>
        <v>1.940011055975261</v>
      </c>
    </row>
    <row r="175" spans="1:9" x14ac:dyDescent="0.35">
      <c r="A175" s="10">
        <f t="shared" si="12"/>
        <v>84.596999999999994</v>
      </c>
      <c r="B175">
        <v>86.5</v>
      </c>
      <c r="C175" s="7">
        <v>23.091677050000001</v>
      </c>
      <c r="D175" s="7">
        <v>1.980651055</v>
      </c>
      <c r="E175" s="6">
        <f t="shared" si="13"/>
        <v>1980.651055</v>
      </c>
      <c r="F175" s="8">
        <f t="shared" si="14"/>
        <v>1.3958930527165474E-5</v>
      </c>
      <c r="G175" s="11">
        <f t="shared" si="15"/>
        <v>1.0413085864913838</v>
      </c>
      <c r="H175" s="6">
        <f t="shared" si="17"/>
        <v>2060.0362872533324</v>
      </c>
      <c r="I175" s="7">
        <f t="shared" si="16"/>
        <v>1.9541541855244513</v>
      </c>
    </row>
    <row r="176" spans="1:9" x14ac:dyDescent="0.35">
      <c r="A176" s="10">
        <f t="shared" si="12"/>
        <v>85.085999999999999</v>
      </c>
      <c r="B176">
        <v>87</v>
      </c>
      <c r="C176" s="7">
        <v>23.09200276</v>
      </c>
      <c r="D176" s="7">
        <v>1.993353154</v>
      </c>
      <c r="E176" s="6">
        <f t="shared" si="13"/>
        <v>1993.3531539999999</v>
      </c>
      <c r="F176" s="8">
        <f t="shared" si="14"/>
        <v>1.3958853394398931E-5</v>
      </c>
      <c r="G176" s="11">
        <f t="shared" si="15"/>
        <v>1.0413013642526576</v>
      </c>
      <c r="H176" s="6">
        <f t="shared" si="17"/>
        <v>2073.2189902832956</v>
      </c>
      <c r="I176" s="7">
        <f t="shared" si="16"/>
        <v>1.9676493455685709</v>
      </c>
    </row>
    <row r="177" spans="1:9" x14ac:dyDescent="0.35">
      <c r="A177" s="10">
        <f t="shared" si="12"/>
        <v>85.575000000000003</v>
      </c>
      <c r="B177">
        <v>87.5</v>
      </c>
      <c r="C177" s="7">
        <v>23.0930766</v>
      </c>
      <c r="D177" s="7">
        <v>2.0085531109999999</v>
      </c>
      <c r="E177" s="6">
        <f t="shared" si="13"/>
        <v>2008.5531109999999</v>
      </c>
      <c r="F177" s="8">
        <f t="shared" si="14"/>
        <v>1.395859910431427E-5</v>
      </c>
      <c r="G177" s="11">
        <f t="shared" si="15"/>
        <v>1.0412775536654939</v>
      </c>
      <c r="H177" s="6">
        <f t="shared" si="17"/>
        <v>2088.9659850901126</v>
      </c>
      <c r="I177" s="7">
        <f t="shared" si="16"/>
        <v>1.9837823329653779</v>
      </c>
    </row>
    <row r="178" spans="1:9" x14ac:dyDescent="0.35">
      <c r="A178" s="10">
        <f t="shared" si="12"/>
        <v>86.063999999999993</v>
      </c>
      <c r="B178">
        <v>88</v>
      </c>
      <c r="C178" s="7">
        <v>23.095894659999999</v>
      </c>
      <c r="D178" s="7">
        <v>2.0204888049999998</v>
      </c>
      <c r="E178" s="6">
        <f t="shared" si="13"/>
        <v>2020.4888049999997</v>
      </c>
      <c r="F178" s="8">
        <f t="shared" si="14"/>
        <v>1.3957931851954712E-5</v>
      </c>
      <c r="G178" s="11">
        <f t="shared" si="15"/>
        <v>1.0412150720360465</v>
      </c>
      <c r="H178" s="6">
        <f t="shared" si="17"/>
        <v>2101.2392295515629</v>
      </c>
      <c r="I178" s="7">
        <f t="shared" si="16"/>
        <v>1.9963660509269971</v>
      </c>
    </row>
    <row r="179" spans="1:9" x14ac:dyDescent="0.35">
      <c r="A179" s="10">
        <f t="shared" si="12"/>
        <v>86.552999999999997</v>
      </c>
      <c r="B179">
        <v>88.5</v>
      </c>
      <c r="C179" s="7">
        <v>23.099065119999999</v>
      </c>
      <c r="D179" s="7">
        <v>2.0284771639999999</v>
      </c>
      <c r="E179" s="6">
        <f t="shared" si="13"/>
        <v>2028.4771639999999</v>
      </c>
      <c r="F179" s="8">
        <f t="shared" si="14"/>
        <v>1.3957181292214001E-5</v>
      </c>
      <c r="G179" s="11">
        <f t="shared" si="15"/>
        <v>1.0411447841200703</v>
      </c>
      <c r="H179" s="6">
        <f t="shared" si="17"/>
        <v>2109.3901998905717</v>
      </c>
      <c r="I179" s="7">
        <f t="shared" si="16"/>
        <v>2.0047278762728449</v>
      </c>
    </row>
    <row r="180" spans="1:9" x14ac:dyDescent="0.35">
      <c r="A180" s="10">
        <f t="shared" si="12"/>
        <v>87.042000000000002</v>
      </c>
      <c r="B180">
        <v>89</v>
      </c>
      <c r="C180" s="7">
        <v>23.099620510000001</v>
      </c>
      <c r="D180" s="7">
        <v>2.0356523339999999</v>
      </c>
      <c r="E180" s="6">
        <f t="shared" si="13"/>
        <v>2035.6523339999999</v>
      </c>
      <c r="F180" s="8">
        <f t="shared" si="14"/>
        <v>1.3957049826291087E-5</v>
      </c>
      <c r="G180" s="11">
        <f t="shared" si="15"/>
        <v>1.041132472102049</v>
      </c>
      <c r="H180" s="6">
        <f t="shared" si="17"/>
        <v>2116.8121386039697</v>
      </c>
      <c r="I180" s="7">
        <f t="shared" si="16"/>
        <v>2.0123450474333757</v>
      </c>
    </row>
    <row r="181" spans="1:9" x14ac:dyDescent="0.35">
      <c r="A181" s="10">
        <f t="shared" si="12"/>
        <v>87.530999999999992</v>
      </c>
      <c r="B181">
        <v>89.5</v>
      </c>
      <c r="C181" s="7">
        <v>23.100272</v>
      </c>
      <c r="D181" s="7">
        <v>2.0467710449999998</v>
      </c>
      <c r="E181" s="6">
        <f t="shared" si="13"/>
        <v>2046.771045</v>
      </c>
      <c r="F181" s="8">
        <f t="shared" si="14"/>
        <v>1.3956895618117883E-5</v>
      </c>
      <c r="G181" s="11">
        <f t="shared" si="15"/>
        <v>1.0411180300093015</v>
      </c>
      <c r="H181" s="6">
        <f t="shared" si="17"/>
        <v>2128.3301402584075</v>
      </c>
      <c r="I181" s="7">
        <f t="shared" si="16"/>
        <v>2.0241721362724592</v>
      </c>
    </row>
    <row r="182" spans="1:9" x14ac:dyDescent="0.35">
      <c r="A182" s="10">
        <f t="shared" si="12"/>
        <v>88.02</v>
      </c>
      <c r="B182">
        <v>90</v>
      </c>
      <c r="C182" s="7">
        <v>23.098399069999999</v>
      </c>
      <c r="D182" s="7">
        <v>2.0569631579999998</v>
      </c>
      <c r="E182" s="6">
        <f t="shared" si="13"/>
        <v>2056.963158</v>
      </c>
      <c r="F182" s="8">
        <f t="shared" si="14"/>
        <v>1.3957338958071835E-5</v>
      </c>
      <c r="G182" s="11">
        <f t="shared" si="15"/>
        <v>1.0411595495785462</v>
      </c>
      <c r="H182" s="6">
        <f t="shared" si="17"/>
        <v>2138.9990213635074</v>
      </c>
      <c r="I182" s="7">
        <f t="shared" si="16"/>
        <v>2.0351339467000082</v>
      </c>
    </row>
    <row r="183" spans="1:9" x14ac:dyDescent="0.35">
      <c r="A183" s="10">
        <f t="shared" si="12"/>
        <v>88.509</v>
      </c>
      <c r="B183">
        <v>90.5</v>
      </c>
      <c r="C183" s="7">
        <v>23.098177750000001</v>
      </c>
      <c r="D183" s="7">
        <v>2.0663322380000002</v>
      </c>
      <c r="E183" s="6">
        <f t="shared" si="13"/>
        <v>2066.3322380000004</v>
      </c>
      <c r="F183" s="8">
        <f t="shared" si="14"/>
        <v>1.3957391349819164E-5</v>
      </c>
      <c r="G183" s="11">
        <f t="shared" si="15"/>
        <v>1.0411644560270379</v>
      </c>
      <c r="H183" s="6">
        <f t="shared" si="17"/>
        <v>2148.7372278054227</v>
      </c>
      <c r="I183" s="7">
        <f t="shared" si="16"/>
        <v>2.0451450943228155</v>
      </c>
    </row>
    <row r="184" spans="1:9" x14ac:dyDescent="0.35">
      <c r="A184" s="10">
        <f t="shared" si="12"/>
        <v>88.998000000000005</v>
      </c>
      <c r="B184">
        <v>91</v>
      </c>
      <c r="C184" s="7">
        <v>23.0969433</v>
      </c>
      <c r="D184" s="7">
        <v>2.0780698659999999</v>
      </c>
      <c r="E184" s="6">
        <f t="shared" si="13"/>
        <v>2078.0698659999998</v>
      </c>
      <c r="F184" s="8">
        <f t="shared" si="14"/>
        <v>1.3957683586293902E-5</v>
      </c>
      <c r="G184" s="11">
        <f t="shared" si="15"/>
        <v>1.0411918232490138</v>
      </c>
      <c r="H184" s="6">
        <f t="shared" si="17"/>
        <v>2160.9849642954546</v>
      </c>
      <c r="I184" s="7">
        <f t="shared" si="16"/>
        <v>2.0577436491837515</v>
      </c>
    </row>
    <row r="185" spans="1:9" x14ac:dyDescent="0.35">
      <c r="A185" s="10">
        <f t="shared" si="12"/>
        <v>89.486999999999995</v>
      </c>
      <c r="B185">
        <v>91.5</v>
      </c>
      <c r="C185" s="7">
        <v>23.09940817</v>
      </c>
      <c r="D185" s="7">
        <v>2.0910259880000002</v>
      </c>
      <c r="E185" s="6">
        <f t="shared" si="13"/>
        <v>2091.0259880000003</v>
      </c>
      <c r="F185" s="8">
        <f t="shared" si="14"/>
        <v>1.3957100088612837E-5</v>
      </c>
      <c r="G185" s="11">
        <f t="shared" si="15"/>
        <v>1.0411371792786825</v>
      </c>
      <c r="H185" s="6">
        <f t="shared" si="17"/>
        <v>2174.3292073916377</v>
      </c>
      <c r="I185" s="7">
        <f t="shared" si="16"/>
        <v>2.0714796814154055</v>
      </c>
    </row>
    <row r="186" spans="1:9" x14ac:dyDescent="0.35">
      <c r="A186" s="10">
        <f t="shared" si="12"/>
        <v>89.975999999999999</v>
      </c>
      <c r="B186">
        <v>92</v>
      </c>
      <c r="C186" s="7">
        <v>23.10135979</v>
      </c>
      <c r="D186" s="7">
        <v>2.10037546</v>
      </c>
      <c r="E186" s="6">
        <f t="shared" si="13"/>
        <v>2100.3754599999997</v>
      </c>
      <c r="F186" s="8">
        <f t="shared" si="14"/>
        <v>1.3956638150650199E-5</v>
      </c>
      <c r="G186" s="11">
        <f t="shared" si="15"/>
        <v>1.0410939168152931</v>
      </c>
      <c r="H186" s="6">
        <f t="shared" si="17"/>
        <v>2183.9455975069855</v>
      </c>
      <c r="I186" s="7">
        <f t="shared" si="16"/>
        <v>2.0813845931667654</v>
      </c>
    </row>
    <row r="187" spans="1:9" x14ac:dyDescent="0.35">
      <c r="A187" s="10">
        <f t="shared" si="12"/>
        <v>90.465000000000003</v>
      </c>
      <c r="B187">
        <v>92.5</v>
      </c>
      <c r="C187" s="7">
        <v>23.102378259999998</v>
      </c>
      <c r="D187" s="7">
        <v>2.1112015469999998</v>
      </c>
      <c r="E187" s="6">
        <f t="shared" si="13"/>
        <v>2111.2015469999997</v>
      </c>
      <c r="F187" s="8">
        <f t="shared" si="14"/>
        <v>1.3956397105450841E-5</v>
      </c>
      <c r="G187" s="11">
        <f t="shared" si="15"/>
        <v>1.0410713410467929</v>
      </c>
      <c r="H187" s="6">
        <f t="shared" si="17"/>
        <v>2195.1399179060395</v>
      </c>
      <c r="I187" s="7">
        <f t="shared" si="16"/>
        <v>2.09292130149099</v>
      </c>
    </row>
    <row r="188" spans="1:9" x14ac:dyDescent="0.35">
      <c r="A188" s="10">
        <f t="shared" si="12"/>
        <v>90.953999999999994</v>
      </c>
      <c r="B188">
        <v>93</v>
      </c>
      <c r="C188" s="7">
        <v>23.1037</v>
      </c>
      <c r="D188" s="7">
        <v>2.1224128499999999</v>
      </c>
      <c r="E188" s="6">
        <f t="shared" si="13"/>
        <v>2122.4128499999997</v>
      </c>
      <c r="F188" s="8">
        <f t="shared" si="14"/>
        <v>1.3956084305829997E-5</v>
      </c>
      <c r="G188" s="11">
        <f t="shared" si="15"/>
        <v>1.0410420440400072</v>
      </c>
      <c r="H188" s="6">
        <f t="shared" si="17"/>
        <v>2206.7198859726536</v>
      </c>
      <c r="I188" s="7">
        <f t="shared" si="16"/>
        <v>2.1048628377746224</v>
      </c>
    </row>
    <row r="189" spans="1:9" x14ac:dyDescent="0.35">
      <c r="A189" s="10">
        <f t="shared" si="12"/>
        <v>91.442999999999998</v>
      </c>
      <c r="B189">
        <v>93.5</v>
      </c>
      <c r="C189" s="7">
        <v>23.106342690000002</v>
      </c>
      <c r="D189" s="7">
        <v>2.1317786519999999</v>
      </c>
      <c r="E189" s="6">
        <f t="shared" si="13"/>
        <v>2131.778652</v>
      </c>
      <c r="F189" s="8">
        <f t="shared" si="14"/>
        <v>1.3955458966885011E-5</v>
      </c>
      <c r="G189" s="11">
        <f t="shared" si="15"/>
        <v>1.0409834714403243</v>
      </c>
      <c r="H189" s="6">
        <f t="shared" si="17"/>
        <v>2216.3180337092563</v>
      </c>
      <c r="I189" s="7">
        <f t="shared" si="16"/>
        <v>2.1147663662257736</v>
      </c>
    </row>
    <row r="190" spans="1:9" x14ac:dyDescent="0.35">
      <c r="A190" s="10">
        <f t="shared" si="12"/>
        <v>91.932000000000002</v>
      </c>
      <c r="B190">
        <v>94</v>
      </c>
      <c r="C190" s="7">
        <v>23.10977033</v>
      </c>
      <c r="D190" s="7">
        <v>2.1390143089999998</v>
      </c>
      <c r="E190" s="6">
        <f t="shared" si="13"/>
        <v>2139.0143089999997</v>
      </c>
      <c r="F190" s="8">
        <f t="shared" si="14"/>
        <v>1.3954648031104437E-5</v>
      </c>
      <c r="G190" s="11">
        <f t="shared" si="15"/>
        <v>1.0409075089539661</v>
      </c>
      <c r="H190" s="6">
        <f t="shared" si="17"/>
        <v>2223.6633656241329</v>
      </c>
      <c r="I190" s="7">
        <f t="shared" si="16"/>
        <v>2.1223488868897533</v>
      </c>
    </row>
    <row r="191" spans="1:9" x14ac:dyDescent="0.35">
      <c r="A191" s="10">
        <f t="shared" si="12"/>
        <v>92.420999999999992</v>
      </c>
      <c r="B191">
        <v>94.5</v>
      </c>
      <c r="C191" s="7">
        <v>23.1115727</v>
      </c>
      <c r="D191" s="7">
        <v>2.1489273770000001</v>
      </c>
      <c r="E191" s="6">
        <f t="shared" si="13"/>
        <v>2148.927377</v>
      </c>
      <c r="F191" s="8">
        <f t="shared" si="14"/>
        <v>1.3954221679401695E-5</v>
      </c>
      <c r="G191" s="11">
        <f t="shared" si="15"/>
        <v>1.0408675687990467</v>
      </c>
      <c r="H191" s="6">
        <f t="shared" si="17"/>
        <v>2233.867877403171</v>
      </c>
      <c r="I191" s="7">
        <f t="shared" si="16"/>
        <v>2.1328879283099185</v>
      </c>
    </row>
    <row r="192" spans="1:9" x14ac:dyDescent="0.35">
      <c r="A192" s="10">
        <f t="shared" si="12"/>
        <v>92.91</v>
      </c>
      <c r="B192">
        <v>95</v>
      </c>
      <c r="C192" s="7">
        <v>23.112697300000001</v>
      </c>
      <c r="D192" s="7">
        <v>2.1581620739999998</v>
      </c>
      <c r="E192" s="6">
        <f t="shared" si="13"/>
        <v>2158.1620739999998</v>
      </c>
      <c r="F192" s="8">
        <f t="shared" si="14"/>
        <v>1.3953955677639987E-5</v>
      </c>
      <c r="G192" s="11">
        <f t="shared" si="15"/>
        <v>1.0408426491161735</v>
      </c>
      <c r="H192" s="6">
        <f t="shared" si="17"/>
        <v>2243.3986491753317</v>
      </c>
      <c r="I192" s="7">
        <f t="shared" si="16"/>
        <v>2.1427364098513442</v>
      </c>
    </row>
    <row r="193" spans="1:9" x14ac:dyDescent="0.35">
      <c r="A193" s="10">
        <f t="shared" si="12"/>
        <v>93.399000000000001</v>
      </c>
      <c r="B193">
        <v>95.5</v>
      </c>
      <c r="C193" s="7">
        <v>23.112582759999999</v>
      </c>
      <c r="D193" s="7">
        <v>2.1661956959999999</v>
      </c>
      <c r="E193" s="6">
        <f t="shared" si="13"/>
        <v>2166.1956959999998</v>
      </c>
      <c r="F193" s="8">
        <f t="shared" si="14"/>
        <v>1.3953982768988942E-5</v>
      </c>
      <c r="G193" s="11">
        <f t="shared" si="15"/>
        <v>1.0408451871314912</v>
      </c>
      <c r="H193" s="6">
        <f t="shared" si="17"/>
        <v>2251.7396991550127</v>
      </c>
      <c r="I193" s="7">
        <f t="shared" si="16"/>
        <v>2.1513596843366938</v>
      </c>
    </row>
    <row r="194" spans="1:9" x14ac:dyDescent="0.35">
      <c r="A194" s="10">
        <f t="shared" si="12"/>
        <v>93.888000000000005</v>
      </c>
      <c r="B194">
        <v>96</v>
      </c>
      <c r="C194" s="7">
        <v>23.1136567</v>
      </c>
      <c r="D194" s="7">
        <v>2.1765658609999998</v>
      </c>
      <c r="E194" s="6">
        <f t="shared" si="13"/>
        <v>2176.565861</v>
      </c>
      <c r="F194" s="8">
        <f t="shared" si="14"/>
        <v>1.3953728764648181E-5</v>
      </c>
      <c r="G194" s="11">
        <f t="shared" si="15"/>
        <v>1.0408213907963682</v>
      </c>
      <c r="H194" s="6">
        <f t="shared" si="17"/>
        <v>2262.4522957125614</v>
      </c>
      <c r="I194" s="7">
        <f t="shared" si="16"/>
        <v>2.1624404637883434</v>
      </c>
    </row>
    <row r="195" spans="1:9" x14ac:dyDescent="0.35">
      <c r="A195" s="10">
        <f t="shared" si="12"/>
        <v>94.376999999999995</v>
      </c>
      <c r="B195">
        <v>96.5</v>
      </c>
      <c r="C195" s="7">
        <v>23.114637699999999</v>
      </c>
      <c r="D195" s="7">
        <v>2.188256612</v>
      </c>
      <c r="E195" s="6">
        <f t="shared" si="13"/>
        <v>2188.2566120000001</v>
      </c>
      <c r="F195" s="8">
        <f t="shared" si="14"/>
        <v>1.3953496756245825E-5</v>
      </c>
      <c r="G195" s="11">
        <f t="shared" si="15"/>
        <v>1.0407996545740272</v>
      </c>
      <c r="H195" s="6">
        <f t="shared" si="17"/>
        <v>2274.5414069584849</v>
      </c>
      <c r="I195" s="7">
        <f t="shared" si="16"/>
        <v>2.1749527864807705</v>
      </c>
    </row>
    <row r="196" spans="1:9" x14ac:dyDescent="0.35">
      <c r="A196" s="10">
        <f t="shared" ref="A196:A259" si="18">B196*0.978</f>
        <v>94.866</v>
      </c>
      <c r="B196">
        <v>97</v>
      </c>
      <c r="C196" s="7">
        <v>23.115405930000001</v>
      </c>
      <c r="D196" s="7">
        <v>2.199837681</v>
      </c>
      <c r="E196" s="6">
        <f t="shared" ref="E196:E259" si="19">D196*1000</f>
        <v>2199.837681</v>
      </c>
      <c r="F196" s="8">
        <f t="shared" ref="F196:F259" si="20">$N$3+$N$4*C196+$N$5*C196^2</f>
        <v>1.395331507776775E-5</v>
      </c>
      <c r="G196" s="11">
        <f t="shared" ref="G196:G259" si="21">-0.0000069166*C196^3 + 0.00085196*C196^2 - 0.050456*C196 + 1.8373</f>
        <v>1.0407826332414638</v>
      </c>
      <c r="H196" s="6">
        <f t="shared" si="17"/>
        <v>2286.5261906188343</v>
      </c>
      <c r="I196" s="7">
        <f t="shared" ref="I196:I259" si="22">$N$8+$N$9*H196+$N$10*H196^2</f>
        <v>2.1873652085637345</v>
      </c>
    </row>
    <row r="197" spans="1:9" x14ac:dyDescent="0.35">
      <c r="A197" s="10">
        <f t="shared" si="18"/>
        <v>95.355000000000004</v>
      </c>
      <c r="B197">
        <v>97.5</v>
      </c>
      <c r="C197" s="7">
        <v>23.118135760000001</v>
      </c>
      <c r="D197" s="7">
        <v>2.2087806560000001</v>
      </c>
      <c r="E197" s="6">
        <f t="shared" si="19"/>
        <v>2208.7806559999999</v>
      </c>
      <c r="F197" s="8">
        <f t="shared" si="20"/>
        <v>1.3952669567948532E-5</v>
      </c>
      <c r="G197" s="11">
        <f t="shared" si="21"/>
        <v>1.0407221531598934</v>
      </c>
      <c r="H197" s="6">
        <f t="shared" si="17"/>
        <v>2295.6726668447936</v>
      </c>
      <c r="I197" s="7">
        <f t="shared" si="22"/>
        <v>2.1968434595404771</v>
      </c>
    </row>
    <row r="198" spans="1:9" x14ac:dyDescent="0.35">
      <c r="A198" s="10">
        <f t="shared" si="18"/>
        <v>95.843999999999994</v>
      </c>
      <c r="B198">
        <v>98</v>
      </c>
      <c r="C198" s="7">
        <v>23.117225149999999</v>
      </c>
      <c r="D198" s="7">
        <v>2.2178113320000001</v>
      </c>
      <c r="E198" s="6">
        <f t="shared" si="19"/>
        <v>2217.8113320000002</v>
      </c>
      <c r="F198" s="8">
        <f t="shared" si="20"/>
        <v>1.3952884883935546E-5</v>
      </c>
      <c r="G198" s="11">
        <f t="shared" si="21"/>
        <v>1.0407423273405212</v>
      </c>
      <c r="H198" s="6">
        <f t="shared" ref="H198:H261" si="23">E198*G198/(1+F198*A198)</f>
        <v>2305.0875330211552</v>
      </c>
      <c r="I198" s="7">
        <f t="shared" si="22"/>
        <v>2.2066047293882547</v>
      </c>
    </row>
    <row r="199" spans="1:9" x14ac:dyDescent="0.35">
      <c r="A199" s="10">
        <f t="shared" si="18"/>
        <v>96.332999999999998</v>
      </c>
      <c r="B199">
        <v>98.5</v>
      </c>
      <c r="C199" s="7">
        <v>23.117710590000002</v>
      </c>
      <c r="D199" s="7">
        <v>2.2258636730000001</v>
      </c>
      <c r="E199" s="6">
        <f t="shared" si="19"/>
        <v>2225.8636730000003</v>
      </c>
      <c r="F199" s="8">
        <f t="shared" si="20"/>
        <v>1.3952770099001984E-5</v>
      </c>
      <c r="G199" s="11">
        <f t="shared" si="21"/>
        <v>1.0407315725451523</v>
      </c>
      <c r="H199" s="6">
        <f t="shared" si="23"/>
        <v>2313.4171085086791</v>
      </c>
      <c r="I199" s="7">
        <f t="shared" si="22"/>
        <v>2.2152449160037917</v>
      </c>
    </row>
    <row r="200" spans="1:9" x14ac:dyDescent="0.35">
      <c r="A200" s="10">
        <f t="shared" si="18"/>
        <v>96.822000000000003</v>
      </c>
      <c r="B200">
        <v>99</v>
      </c>
      <c r="C200" s="7">
        <v>23.120278670000001</v>
      </c>
      <c r="D200" s="7">
        <v>2.2385910199999999</v>
      </c>
      <c r="E200" s="6">
        <f t="shared" si="19"/>
        <v>2238.5910199999998</v>
      </c>
      <c r="F200" s="8">
        <f t="shared" si="20"/>
        <v>1.3952162917382196E-5</v>
      </c>
      <c r="G200" s="11">
        <f t="shared" si="21"/>
        <v>1.0406746803281353</v>
      </c>
      <c r="H200" s="6">
        <f t="shared" si="23"/>
        <v>2326.5021774287006</v>
      </c>
      <c r="I200" s="7">
        <f t="shared" si="22"/>
        <v>2.2288257757081791</v>
      </c>
    </row>
    <row r="201" spans="1:9" x14ac:dyDescent="0.35">
      <c r="A201" s="10">
        <f t="shared" si="18"/>
        <v>97.310999999999993</v>
      </c>
      <c r="B201">
        <v>99.5</v>
      </c>
      <c r="C201" s="7">
        <v>23.12226059</v>
      </c>
      <c r="D201" s="7">
        <v>2.2482790050000001</v>
      </c>
      <c r="E201" s="6">
        <f t="shared" si="19"/>
        <v>2248.2790050000003</v>
      </c>
      <c r="F201" s="8">
        <f t="shared" si="20"/>
        <v>1.3951694387084066E-5</v>
      </c>
      <c r="G201" s="11">
        <f t="shared" si="21"/>
        <v>1.0406307770218857</v>
      </c>
      <c r="H201" s="6">
        <f t="shared" si="23"/>
        <v>2336.4562303477669</v>
      </c>
      <c r="I201" s="7">
        <f t="shared" si="22"/>
        <v>2.2391634076532667</v>
      </c>
    </row>
    <row r="202" spans="1:9" x14ac:dyDescent="0.35">
      <c r="A202" s="10">
        <f t="shared" si="18"/>
        <v>97.8</v>
      </c>
      <c r="B202">
        <v>100</v>
      </c>
      <c r="C202" s="7">
        <v>23.122144250000002</v>
      </c>
      <c r="D202" s="7">
        <v>2.2560482569999998</v>
      </c>
      <c r="E202" s="6">
        <f t="shared" si="19"/>
        <v>2256.0482569999999</v>
      </c>
      <c r="F202" s="8">
        <f t="shared" si="20"/>
        <v>1.3951721888599654E-5</v>
      </c>
      <c r="G202" s="11">
        <f t="shared" si="21"/>
        <v>1.0406333540938901</v>
      </c>
      <c r="H202" s="6">
        <f t="shared" si="23"/>
        <v>2344.5200177553365</v>
      </c>
      <c r="I202" s="7">
        <f t="shared" si="22"/>
        <v>2.2475420012955341</v>
      </c>
    </row>
    <row r="203" spans="1:9" x14ac:dyDescent="0.35">
      <c r="A203" s="10">
        <f t="shared" si="18"/>
        <v>98.289000000000001</v>
      </c>
      <c r="B203">
        <v>100.5</v>
      </c>
      <c r="C203" s="7">
        <v>23.12333778</v>
      </c>
      <c r="D203" s="7">
        <v>2.2669077240000002</v>
      </c>
      <c r="E203" s="6">
        <f t="shared" si="19"/>
        <v>2266.9077240000001</v>
      </c>
      <c r="F203" s="8">
        <f t="shared" si="20"/>
        <v>1.3951439760037825E-5</v>
      </c>
      <c r="G203" s="11">
        <f t="shared" si="21"/>
        <v>1.0406069164363121</v>
      </c>
      <c r="H203" s="6">
        <f t="shared" si="23"/>
        <v>2355.7295081001294</v>
      </c>
      <c r="I203" s="7">
        <f t="shared" si="22"/>
        <v>2.2591951542692184</v>
      </c>
    </row>
    <row r="204" spans="1:9" x14ac:dyDescent="0.35">
      <c r="A204" s="10">
        <f t="shared" si="18"/>
        <v>98.777999999999992</v>
      </c>
      <c r="B204">
        <v>101</v>
      </c>
      <c r="C204" s="7">
        <v>23.12391968</v>
      </c>
      <c r="D204" s="7">
        <v>2.2752606470000001</v>
      </c>
      <c r="E204" s="6">
        <f t="shared" si="19"/>
        <v>2275.2606470000001</v>
      </c>
      <c r="F204" s="8">
        <f t="shared" si="20"/>
        <v>1.3951302216801637E-5</v>
      </c>
      <c r="G204" s="11">
        <f t="shared" si="21"/>
        <v>1.0405940272638168</v>
      </c>
      <c r="H204" s="6">
        <f t="shared" si="23"/>
        <v>2364.3643524185986</v>
      </c>
      <c r="I204" s="7">
        <f t="shared" si="22"/>
        <v>2.2681765570675338</v>
      </c>
    </row>
    <row r="205" spans="1:9" x14ac:dyDescent="0.35">
      <c r="A205" s="10">
        <f t="shared" si="18"/>
        <v>99.266999999999996</v>
      </c>
      <c r="B205">
        <v>101.5</v>
      </c>
      <c r="C205" s="7">
        <v>23.125000929999999</v>
      </c>
      <c r="D205" s="7">
        <v>2.28588097</v>
      </c>
      <c r="E205" s="6">
        <f t="shared" si="19"/>
        <v>2285.8809700000002</v>
      </c>
      <c r="F205" s="8">
        <f t="shared" si="20"/>
        <v>1.3951046655194504E-5</v>
      </c>
      <c r="G205" s="11">
        <f t="shared" si="21"/>
        <v>1.0405700780829501</v>
      </c>
      <c r="H205" s="6">
        <f t="shared" si="23"/>
        <v>2375.3297961613375</v>
      </c>
      <c r="I205" s="7">
        <f t="shared" si="22"/>
        <v>2.2795881160509026</v>
      </c>
    </row>
    <row r="206" spans="1:9" x14ac:dyDescent="0.35">
      <c r="A206" s="10">
        <f t="shared" si="18"/>
        <v>99.756</v>
      </c>
      <c r="B206">
        <v>102</v>
      </c>
      <c r="C206" s="7">
        <v>23.130370159999998</v>
      </c>
      <c r="D206" s="7">
        <v>2.2881546300000002</v>
      </c>
      <c r="E206" s="6">
        <f t="shared" si="19"/>
        <v>2288.15463</v>
      </c>
      <c r="F206" s="8">
        <f t="shared" si="20"/>
        <v>1.3949777839554328E-5</v>
      </c>
      <c r="G206" s="11">
        <f t="shared" si="21"/>
        <v>1.0404511650413191</v>
      </c>
      <c r="H206" s="6">
        <f t="shared" si="23"/>
        <v>2377.4048157583766</v>
      </c>
      <c r="I206" s="7">
        <f t="shared" si="22"/>
        <v>2.2817483129224096</v>
      </c>
    </row>
    <row r="207" spans="1:9" x14ac:dyDescent="0.35">
      <c r="A207" s="10">
        <f t="shared" si="18"/>
        <v>100.245</v>
      </c>
      <c r="B207">
        <v>102.5</v>
      </c>
      <c r="C207" s="7">
        <v>23.132792089999999</v>
      </c>
      <c r="D207" s="7">
        <v>2.3000807110000001</v>
      </c>
      <c r="E207" s="6">
        <f t="shared" si="19"/>
        <v>2300.0807110000001</v>
      </c>
      <c r="F207" s="8">
        <f t="shared" si="20"/>
        <v>1.3949205639545165E-5</v>
      </c>
      <c r="G207" s="11">
        <f t="shared" si="21"/>
        <v>1.0403975332597519</v>
      </c>
      <c r="H207" s="6">
        <f t="shared" si="23"/>
        <v>2389.6567498972263</v>
      </c>
      <c r="I207" s="7">
        <f t="shared" si="22"/>
        <v>2.2945080908232072</v>
      </c>
    </row>
    <row r="208" spans="1:9" x14ac:dyDescent="0.35">
      <c r="A208" s="10">
        <f t="shared" si="18"/>
        <v>100.73399999999999</v>
      </c>
      <c r="B208">
        <v>103</v>
      </c>
      <c r="C208" s="7">
        <v>23.133258980000001</v>
      </c>
      <c r="D208" s="7">
        <v>2.3062273609999999</v>
      </c>
      <c r="E208" s="6">
        <f t="shared" si="19"/>
        <v>2306.2273609999997</v>
      </c>
      <c r="F208" s="8">
        <f t="shared" si="20"/>
        <v>1.3949095342552251E-5</v>
      </c>
      <c r="G208" s="11">
        <f t="shared" si="21"/>
        <v>1.0403871948406367</v>
      </c>
      <c r="H208" s="6">
        <f t="shared" si="23"/>
        <v>2396.0026759994512</v>
      </c>
      <c r="I208" s="7">
        <f t="shared" si="22"/>
        <v>2.301120360979481</v>
      </c>
    </row>
    <row r="209" spans="1:9" x14ac:dyDescent="0.35">
      <c r="A209" s="10">
        <f t="shared" si="18"/>
        <v>101.223</v>
      </c>
      <c r="B209">
        <v>103.5</v>
      </c>
      <c r="C209" s="7">
        <v>23.134226170000002</v>
      </c>
      <c r="D209" s="7">
        <v>2.3127</v>
      </c>
      <c r="E209" s="6">
        <f t="shared" si="19"/>
        <v>2312.6999999999998</v>
      </c>
      <c r="F209" s="8">
        <f t="shared" si="20"/>
        <v>1.3948866865575986E-5</v>
      </c>
      <c r="G209" s="11">
        <f t="shared" si="21"/>
        <v>1.0403657787153913</v>
      </c>
      <c r="H209" s="6">
        <f t="shared" si="23"/>
        <v>2402.6615077676752</v>
      </c>
      <c r="I209" s="7">
        <f t="shared" si="22"/>
        <v>2.3080610946280027</v>
      </c>
    </row>
    <row r="210" spans="1:9" x14ac:dyDescent="0.35">
      <c r="A210" s="10">
        <f t="shared" si="18"/>
        <v>101.712</v>
      </c>
      <c r="B210">
        <v>104</v>
      </c>
      <c r="C210" s="7">
        <v>23.136604160000001</v>
      </c>
      <c r="D210" s="7">
        <v>2.3159829689999998</v>
      </c>
      <c r="E210" s="6">
        <f t="shared" si="19"/>
        <v>2315.9829689999997</v>
      </c>
      <c r="F210" s="8">
        <f t="shared" si="20"/>
        <v>1.3948305174379701E-5</v>
      </c>
      <c r="G210" s="11">
        <f t="shared" si="21"/>
        <v>1.0403131267336772</v>
      </c>
      <c r="H210" s="6">
        <f t="shared" si="23"/>
        <v>2405.9341610504653</v>
      </c>
      <c r="I210" s="7">
        <f t="shared" si="22"/>
        <v>2.3114732059440994</v>
      </c>
    </row>
    <row r="211" spans="1:9" x14ac:dyDescent="0.35">
      <c r="A211" s="10">
        <f t="shared" si="18"/>
        <v>102.20099999999999</v>
      </c>
      <c r="B211">
        <v>104.5</v>
      </c>
      <c r="C211" s="7">
        <v>23.138416419999999</v>
      </c>
      <c r="D211" s="7">
        <v>2.3254513650000002</v>
      </c>
      <c r="E211" s="6">
        <f t="shared" si="19"/>
        <v>2325.4513650000004</v>
      </c>
      <c r="F211" s="8">
        <f t="shared" si="20"/>
        <v>1.3947877164135276E-5</v>
      </c>
      <c r="G211" s="11">
        <f t="shared" si="21"/>
        <v>1.0402730036192458</v>
      </c>
      <c r="H211" s="6">
        <f t="shared" si="23"/>
        <v>2415.6607832105178</v>
      </c>
      <c r="I211" s="7">
        <f t="shared" si="22"/>
        <v>2.3216178506044449</v>
      </c>
    </row>
    <row r="212" spans="1:9" x14ac:dyDescent="0.35">
      <c r="A212" s="10">
        <f t="shared" si="18"/>
        <v>102.69</v>
      </c>
      <c r="B212">
        <v>105</v>
      </c>
      <c r="C212" s="7">
        <v>23.14033259</v>
      </c>
      <c r="D212" s="7">
        <v>2.33190608</v>
      </c>
      <c r="E212" s="6">
        <f t="shared" si="19"/>
        <v>2331.9060800000002</v>
      </c>
      <c r="F212" s="8">
        <f t="shared" si="20"/>
        <v>1.3947424662971709E-5</v>
      </c>
      <c r="G212" s="11">
        <f t="shared" si="21"/>
        <v>1.0402305826124263</v>
      </c>
      <c r="H212" s="6">
        <f t="shared" si="23"/>
        <v>2422.2507248568281</v>
      </c>
      <c r="I212" s="7">
        <f t="shared" si="22"/>
        <v>2.3284940201167026</v>
      </c>
    </row>
    <row r="213" spans="1:9" x14ac:dyDescent="0.35">
      <c r="A213" s="10">
        <f t="shared" si="18"/>
        <v>103.179</v>
      </c>
      <c r="B213">
        <v>105.5</v>
      </c>
      <c r="C213" s="7">
        <v>23.141923999999999</v>
      </c>
      <c r="D213" s="7">
        <v>2.3400263680000002</v>
      </c>
      <c r="E213" s="6">
        <f t="shared" si="19"/>
        <v>2340.0263680000003</v>
      </c>
      <c r="F213" s="8">
        <f t="shared" si="20"/>
        <v>1.3947048892552428E-5</v>
      </c>
      <c r="G213" s="11">
        <f t="shared" si="21"/>
        <v>1.0401953533594817</v>
      </c>
      <c r="H213" s="6">
        <f t="shared" si="23"/>
        <v>2430.5868368339125</v>
      </c>
      <c r="I213" s="7">
        <f t="shared" si="22"/>
        <v>2.3371956874075166</v>
      </c>
    </row>
    <row r="214" spans="1:9" x14ac:dyDescent="0.35">
      <c r="A214" s="10">
        <f t="shared" si="18"/>
        <v>103.66799999999999</v>
      </c>
      <c r="B214">
        <v>106</v>
      </c>
      <c r="C214" s="7">
        <v>23.143432520000001</v>
      </c>
      <c r="D214" s="7">
        <v>2.3452142729999998</v>
      </c>
      <c r="E214" s="6">
        <f t="shared" si="19"/>
        <v>2345.214273</v>
      </c>
      <c r="F214" s="8">
        <f t="shared" si="20"/>
        <v>1.3946692727202554E-5</v>
      </c>
      <c r="G214" s="11">
        <f t="shared" si="21"/>
        <v>1.0401619607919046</v>
      </c>
      <c r="H214" s="6">
        <f t="shared" si="23"/>
        <v>2435.8808174913361</v>
      </c>
      <c r="I214" s="7">
        <f t="shared" si="22"/>
        <v>2.3427238403638184</v>
      </c>
    </row>
    <row r="215" spans="1:9" x14ac:dyDescent="0.35">
      <c r="A215" s="10">
        <f t="shared" si="18"/>
        <v>104.157</v>
      </c>
      <c r="B215">
        <v>106.5</v>
      </c>
      <c r="C215" s="7">
        <v>23.14459647</v>
      </c>
      <c r="D215" s="7">
        <v>2.3542898249999999</v>
      </c>
      <c r="E215" s="6">
        <f t="shared" si="19"/>
        <v>2354.2898249999998</v>
      </c>
      <c r="F215" s="8">
        <f t="shared" si="20"/>
        <v>1.3946417937466952E-5</v>
      </c>
      <c r="G215" s="11">
        <f t="shared" si="21"/>
        <v>1.0401361967750791</v>
      </c>
      <c r="H215" s="6">
        <f t="shared" si="23"/>
        <v>2445.2300817662081</v>
      </c>
      <c r="I215" s="7">
        <f t="shared" si="22"/>
        <v>2.3524904907127406</v>
      </c>
    </row>
    <row r="216" spans="1:9" x14ac:dyDescent="0.35">
      <c r="A216" s="10">
        <f t="shared" si="18"/>
        <v>104.646</v>
      </c>
      <c r="B216">
        <v>107</v>
      </c>
      <c r="C216" s="7">
        <v>23.146583920000001</v>
      </c>
      <c r="D216" s="7">
        <v>2.361449065</v>
      </c>
      <c r="E216" s="6">
        <f t="shared" si="19"/>
        <v>2361.4490649999998</v>
      </c>
      <c r="F216" s="8">
        <f t="shared" si="20"/>
        <v>1.3945948776567215E-5</v>
      </c>
      <c r="G216" s="11">
        <f t="shared" si="21"/>
        <v>1.0400922069254774</v>
      </c>
      <c r="H216" s="6">
        <f t="shared" si="23"/>
        <v>2452.5455546053349</v>
      </c>
      <c r="I216" s="7">
        <f t="shared" si="22"/>
        <v>2.3601359673551543</v>
      </c>
    </row>
    <row r="217" spans="1:9" x14ac:dyDescent="0.35">
      <c r="A217" s="10">
        <f t="shared" si="18"/>
        <v>105.13499999999999</v>
      </c>
      <c r="B217">
        <v>107.5</v>
      </c>
      <c r="C217" s="7">
        <v>23.14831671</v>
      </c>
      <c r="D217" s="7">
        <v>2.3675361490000002</v>
      </c>
      <c r="E217" s="6">
        <f t="shared" si="19"/>
        <v>2367.536149</v>
      </c>
      <c r="F217" s="8">
        <f t="shared" si="20"/>
        <v>1.3945539776274255E-5</v>
      </c>
      <c r="G217" s="11">
        <f t="shared" si="21"/>
        <v>1.0400538560690356</v>
      </c>
      <c r="H217" s="6">
        <f t="shared" si="23"/>
        <v>2458.7601547292174</v>
      </c>
      <c r="I217" s="7">
        <f t="shared" si="22"/>
        <v>2.3666332650358699</v>
      </c>
    </row>
    <row r="218" spans="1:9" x14ac:dyDescent="0.35">
      <c r="A218" s="10">
        <f t="shared" si="18"/>
        <v>105.624</v>
      </c>
      <c r="B218">
        <v>108</v>
      </c>
      <c r="C218" s="7">
        <v>23.14933224</v>
      </c>
      <c r="D218" s="7">
        <v>2.3748989850000002</v>
      </c>
      <c r="E218" s="6">
        <f t="shared" si="19"/>
        <v>2374.8989850000003</v>
      </c>
      <c r="F218" s="8">
        <f t="shared" si="20"/>
        <v>1.3945300094481321E-5</v>
      </c>
      <c r="G218" s="11">
        <f t="shared" si="21"/>
        <v>1.0400313809578561</v>
      </c>
      <c r="H218" s="6">
        <f t="shared" si="23"/>
        <v>2466.3366597610211</v>
      </c>
      <c r="I218" s="7">
        <f t="shared" si="22"/>
        <v>2.374557345586755</v>
      </c>
    </row>
    <row r="219" spans="1:9" x14ac:dyDescent="0.35">
      <c r="A219" s="10">
        <f t="shared" si="18"/>
        <v>106.113</v>
      </c>
      <c r="B219">
        <v>108.5</v>
      </c>
      <c r="C219" s="7">
        <v>23.149303719999999</v>
      </c>
      <c r="D219" s="7">
        <v>2.3832745050000002</v>
      </c>
      <c r="E219" s="6">
        <f t="shared" si="19"/>
        <v>2383.2745050000003</v>
      </c>
      <c r="F219" s="8">
        <f t="shared" si="20"/>
        <v>1.3945306825473638E-5</v>
      </c>
      <c r="G219" s="11">
        <f t="shared" si="21"/>
        <v>1.0400320121352189</v>
      </c>
      <c r="H219" s="6">
        <f t="shared" si="23"/>
        <v>2475.019298948203</v>
      </c>
      <c r="I219" s="7">
        <f t="shared" si="22"/>
        <v>2.3836422578376029</v>
      </c>
    </row>
    <row r="220" spans="1:9" x14ac:dyDescent="0.35">
      <c r="A220" s="10">
        <f t="shared" si="18"/>
        <v>106.602</v>
      </c>
      <c r="B220">
        <v>109</v>
      </c>
      <c r="C220" s="7">
        <v>23.1523</v>
      </c>
      <c r="D220" s="7">
        <v>2.3916996639999999</v>
      </c>
      <c r="E220" s="6">
        <f t="shared" si="19"/>
        <v>2391.6996639999998</v>
      </c>
      <c r="F220" s="8">
        <f t="shared" si="20"/>
        <v>1.3944599737029997E-5</v>
      </c>
      <c r="G220" s="11">
        <f t="shared" si="21"/>
        <v>1.0399657046362778</v>
      </c>
      <c r="H220" s="6">
        <f t="shared" si="23"/>
        <v>2483.5937091131614</v>
      </c>
      <c r="I220" s="7">
        <f t="shared" si="22"/>
        <v>2.3926180702113622</v>
      </c>
    </row>
    <row r="221" spans="1:9" x14ac:dyDescent="0.35">
      <c r="A221" s="10">
        <f t="shared" si="18"/>
        <v>107.09099999999999</v>
      </c>
      <c r="B221">
        <v>109.5</v>
      </c>
      <c r="C221" s="7">
        <v>23.153290760000001</v>
      </c>
      <c r="D221" s="7">
        <v>2.4001622970000001</v>
      </c>
      <c r="E221" s="6">
        <f t="shared" si="19"/>
        <v>2400.1622969999999</v>
      </c>
      <c r="F221" s="8">
        <f t="shared" si="20"/>
        <v>1.3944365956443708E-5</v>
      </c>
      <c r="G221" s="11">
        <f t="shared" si="21"/>
        <v>1.039943780643926</v>
      </c>
      <c r="H221" s="6">
        <f t="shared" si="23"/>
        <v>2492.3120436135923</v>
      </c>
      <c r="I221" s="7">
        <f t="shared" si="22"/>
        <v>2.4017487663300239</v>
      </c>
    </row>
    <row r="222" spans="1:9" x14ac:dyDescent="0.35">
      <c r="A222" s="10">
        <f t="shared" si="18"/>
        <v>107.58</v>
      </c>
      <c r="B222">
        <v>110</v>
      </c>
      <c r="C222" s="7">
        <v>23.156476659999999</v>
      </c>
      <c r="D222" s="7">
        <v>2.4042636210000001</v>
      </c>
      <c r="E222" s="6">
        <f t="shared" si="19"/>
        <v>2404.2636210000001</v>
      </c>
      <c r="F222" s="8">
        <f t="shared" si="20"/>
        <v>1.3943614301869872E-5</v>
      </c>
      <c r="G222" s="11">
        <f t="shared" si="21"/>
        <v>1.0398732865289748</v>
      </c>
      <c r="H222" s="6">
        <f t="shared" si="23"/>
        <v>2496.3848011783848</v>
      </c>
      <c r="I222" s="7">
        <f t="shared" si="22"/>
        <v>2.4060156168195928</v>
      </c>
    </row>
    <row r="223" spans="1:9" x14ac:dyDescent="0.35">
      <c r="A223" s="10">
        <f t="shared" si="18"/>
        <v>108.069</v>
      </c>
      <c r="B223">
        <v>110.5</v>
      </c>
      <c r="C223" s="7">
        <v>23.160934659999999</v>
      </c>
      <c r="D223" s="7">
        <v>2.411252095</v>
      </c>
      <c r="E223" s="6">
        <f t="shared" si="19"/>
        <v>2411.2520949999998</v>
      </c>
      <c r="F223" s="8">
        <f t="shared" si="20"/>
        <v>1.3942562757207523E-5</v>
      </c>
      <c r="G223" s="11">
        <f t="shared" si="21"/>
        <v>1.0397746574328774</v>
      </c>
      <c r="H223" s="6">
        <f t="shared" si="23"/>
        <v>2503.3868209041602</v>
      </c>
      <c r="I223" s="7">
        <f t="shared" si="22"/>
        <v>2.4133534989937888</v>
      </c>
    </row>
    <row r="224" spans="1:9" x14ac:dyDescent="0.35">
      <c r="A224" s="10">
        <f t="shared" si="18"/>
        <v>108.55799999999999</v>
      </c>
      <c r="B224">
        <v>111</v>
      </c>
      <c r="C224" s="7">
        <v>23.1632</v>
      </c>
      <c r="D224" s="7">
        <v>2.4175463549999998</v>
      </c>
      <c r="E224" s="6">
        <f t="shared" si="19"/>
        <v>2417.5463549999999</v>
      </c>
      <c r="F224" s="8">
        <f t="shared" si="20"/>
        <v>1.3942028519679998E-5</v>
      </c>
      <c r="G224" s="11">
        <f t="shared" si="21"/>
        <v>1.0397245445527075</v>
      </c>
      <c r="H224" s="6">
        <f t="shared" si="23"/>
        <v>2509.7836782769941</v>
      </c>
      <c r="I224" s="7">
        <f t="shared" si="22"/>
        <v>2.420059591387409</v>
      </c>
    </row>
    <row r="225" spans="1:9" x14ac:dyDescent="0.35">
      <c r="A225" s="10">
        <f t="shared" si="18"/>
        <v>109.047</v>
      </c>
      <c r="B225">
        <v>111.5</v>
      </c>
      <c r="C225" s="7">
        <v>23.163256560000001</v>
      </c>
      <c r="D225" s="7">
        <v>2.4246731239999999</v>
      </c>
      <c r="E225" s="6">
        <f t="shared" si="19"/>
        <v>2424.6731239999999</v>
      </c>
      <c r="F225" s="8">
        <f t="shared" si="20"/>
        <v>1.3942015181994677E-5</v>
      </c>
      <c r="G225" s="11">
        <f t="shared" si="21"/>
        <v>1.0397232934054061</v>
      </c>
      <c r="H225" s="6">
        <f t="shared" si="23"/>
        <v>2517.1621963064649</v>
      </c>
      <c r="I225" s="7">
        <f t="shared" si="22"/>
        <v>2.4277976457994157</v>
      </c>
    </row>
    <row r="226" spans="1:9" x14ac:dyDescent="0.35">
      <c r="A226" s="10">
        <f t="shared" si="18"/>
        <v>109.536</v>
      </c>
      <c r="B226">
        <v>112</v>
      </c>
      <c r="C226" s="7">
        <v>23.163780129999999</v>
      </c>
      <c r="D226" s="7">
        <v>2.4317744289999998</v>
      </c>
      <c r="E226" s="6">
        <f t="shared" si="19"/>
        <v>2431.7744290000001</v>
      </c>
      <c r="F226" s="8">
        <f t="shared" si="20"/>
        <v>1.3941891718563878E-5</v>
      </c>
      <c r="G226" s="11">
        <f t="shared" si="21"/>
        <v>1.0397117117785764</v>
      </c>
      <c r="H226" s="6">
        <f t="shared" si="23"/>
        <v>2524.4891083330822</v>
      </c>
      <c r="I226" s="7">
        <f t="shared" si="22"/>
        <v>2.4354845967001775</v>
      </c>
    </row>
    <row r="227" spans="1:9" x14ac:dyDescent="0.35">
      <c r="A227" s="10">
        <f t="shared" si="18"/>
        <v>110.02499999999999</v>
      </c>
      <c r="B227">
        <v>112.5</v>
      </c>
      <c r="C227" s="7">
        <v>23.162065030000001</v>
      </c>
      <c r="D227" s="7">
        <v>2.4376811790000001</v>
      </c>
      <c r="E227" s="6">
        <f t="shared" si="19"/>
        <v>2437.6811790000002</v>
      </c>
      <c r="F227" s="8">
        <f t="shared" si="20"/>
        <v>1.394229617187464E-5</v>
      </c>
      <c r="G227" s="11">
        <f t="shared" si="21"/>
        <v>1.0397496513959859</v>
      </c>
      <c r="H227" s="6">
        <f t="shared" si="23"/>
        <v>2530.6960654397649</v>
      </c>
      <c r="I227" s="7">
        <f t="shared" si="22"/>
        <v>2.4419989112603075</v>
      </c>
    </row>
    <row r="228" spans="1:9" x14ac:dyDescent="0.35">
      <c r="A228" s="10">
        <f t="shared" si="18"/>
        <v>110.514</v>
      </c>
      <c r="B228">
        <v>113</v>
      </c>
      <c r="C228" s="7">
        <v>23.166397839999998</v>
      </c>
      <c r="D228" s="7">
        <v>2.4449441310000002</v>
      </c>
      <c r="E228" s="6">
        <f t="shared" si="19"/>
        <v>2444.9441310000002</v>
      </c>
      <c r="F228" s="8">
        <f t="shared" si="20"/>
        <v>1.3941274491984094E-5</v>
      </c>
      <c r="G228" s="11">
        <f t="shared" si="21"/>
        <v>1.0396538097944967</v>
      </c>
      <c r="H228" s="6">
        <f t="shared" si="23"/>
        <v>2537.9851914930332</v>
      </c>
      <c r="I228" s="7">
        <f t="shared" si="22"/>
        <v>2.4496517365627137</v>
      </c>
    </row>
    <row r="229" spans="1:9" x14ac:dyDescent="0.35">
      <c r="A229" s="10">
        <f t="shared" si="18"/>
        <v>111.003</v>
      </c>
      <c r="B229">
        <v>113.5</v>
      </c>
      <c r="C229" s="7">
        <v>23.169990219999999</v>
      </c>
      <c r="D229" s="7">
        <v>2.4516758150000002</v>
      </c>
      <c r="E229" s="6">
        <f t="shared" si="19"/>
        <v>2451.6758150000001</v>
      </c>
      <c r="F229" s="8">
        <f t="shared" si="20"/>
        <v>1.3940427605342267E-5</v>
      </c>
      <c r="G229" s="11">
        <f t="shared" si="21"/>
        <v>1.0395743570480789</v>
      </c>
      <c r="H229" s="6">
        <f t="shared" si="23"/>
        <v>2544.7614706447239</v>
      </c>
      <c r="I229" s="7">
        <f t="shared" si="22"/>
        <v>2.4567687948150598</v>
      </c>
    </row>
    <row r="230" spans="1:9" x14ac:dyDescent="0.35">
      <c r="A230" s="10">
        <f t="shared" si="18"/>
        <v>111.492</v>
      </c>
      <c r="B230">
        <v>114</v>
      </c>
      <c r="C230" s="7">
        <v>23.173072139999999</v>
      </c>
      <c r="D230" s="7">
        <v>2.4603836619999999</v>
      </c>
      <c r="E230" s="6">
        <f t="shared" si="19"/>
        <v>2460.3836619999997</v>
      </c>
      <c r="F230" s="8">
        <f t="shared" si="20"/>
        <v>1.3939701201225507E-5</v>
      </c>
      <c r="G230" s="11">
        <f t="shared" si="21"/>
        <v>1.0395062017918282</v>
      </c>
      <c r="H230" s="6">
        <f t="shared" si="23"/>
        <v>2553.6153354337589</v>
      </c>
      <c r="I230" s="7">
        <f t="shared" si="22"/>
        <v>2.4660717956549467</v>
      </c>
    </row>
    <row r="231" spans="1:9" x14ac:dyDescent="0.35">
      <c r="A231" s="10">
        <f t="shared" si="18"/>
        <v>111.98099999999999</v>
      </c>
      <c r="B231">
        <v>114.5</v>
      </c>
      <c r="C231" s="7">
        <v>23.17435274</v>
      </c>
      <c r="D231" s="7">
        <v>2.4677368880000001</v>
      </c>
      <c r="E231" s="6">
        <f t="shared" si="19"/>
        <v>2467.7368879999999</v>
      </c>
      <c r="F231" s="8">
        <f t="shared" si="20"/>
        <v>1.3939399404751615E-5</v>
      </c>
      <c r="G231" s="11">
        <f t="shared" si="21"/>
        <v>1.03947788397985</v>
      </c>
      <c r="H231" s="6">
        <f t="shared" si="23"/>
        <v>2561.1600811461053</v>
      </c>
      <c r="I231" s="7">
        <f t="shared" si="22"/>
        <v>2.4740027333803094</v>
      </c>
    </row>
    <row r="232" spans="1:9" x14ac:dyDescent="0.35">
      <c r="A232" s="10">
        <f t="shared" si="18"/>
        <v>112.47</v>
      </c>
      <c r="B232">
        <v>115</v>
      </c>
      <c r="C232" s="7">
        <v>23.176845620000002</v>
      </c>
      <c r="D232" s="7">
        <v>2.4769970300000002</v>
      </c>
      <c r="E232" s="6">
        <f t="shared" si="19"/>
        <v>2476.99703</v>
      </c>
      <c r="F232" s="8">
        <f t="shared" si="20"/>
        <v>1.393881197849119E-5</v>
      </c>
      <c r="G232" s="11">
        <f t="shared" si="21"/>
        <v>1.039422762601709</v>
      </c>
      <c r="H232" s="6">
        <f t="shared" si="23"/>
        <v>2570.6171440523408</v>
      </c>
      <c r="I232" s="7">
        <f t="shared" si="22"/>
        <v>2.4839483762686623</v>
      </c>
    </row>
    <row r="233" spans="1:9" x14ac:dyDescent="0.35">
      <c r="A233" s="10">
        <f t="shared" si="18"/>
        <v>112.959</v>
      </c>
      <c r="B233">
        <v>115.5</v>
      </c>
      <c r="C233" s="7">
        <v>23.18159489</v>
      </c>
      <c r="D233" s="7">
        <v>2.4856848220000001</v>
      </c>
      <c r="E233" s="6">
        <f t="shared" si="19"/>
        <v>2485.6848220000002</v>
      </c>
      <c r="F233" s="8">
        <f t="shared" si="20"/>
        <v>1.3937693093619517E-5</v>
      </c>
      <c r="G233" s="11">
        <f t="shared" si="21"/>
        <v>1.0393177617614766</v>
      </c>
      <c r="H233" s="6">
        <f t="shared" si="23"/>
        <v>2579.3554796551921</v>
      </c>
      <c r="I233" s="7">
        <f t="shared" si="22"/>
        <v>2.4931426125629823</v>
      </c>
    </row>
    <row r="234" spans="1:9" x14ac:dyDescent="0.35">
      <c r="A234" s="10">
        <f t="shared" si="18"/>
        <v>113.44799999999999</v>
      </c>
      <c r="B234">
        <v>116</v>
      </c>
      <c r="C234" s="7">
        <v>23.187615269999998</v>
      </c>
      <c r="D234" s="7">
        <v>2.4919199999999999</v>
      </c>
      <c r="E234" s="6">
        <f t="shared" si="19"/>
        <v>2491.92</v>
      </c>
      <c r="F234" s="8">
        <f t="shared" si="20"/>
        <v>1.3936275200639756E-5</v>
      </c>
      <c r="G234" s="11">
        <f t="shared" si="21"/>
        <v>1.0391846822070265</v>
      </c>
      <c r="H234" s="6">
        <f t="shared" si="23"/>
        <v>2585.4773435957309</v>
      </c>
      <c r="I234" s="7">
        <f t="shared" si="22"/>
        <v>2.499586416794084</v>
      </c>
    </row>
    <row r="235" spans="1:9" x14ac:dyDescent="0.35">
      <c r="A235" s="10">
        <f t="shared" si="18"/>
        <v>113.937</v>
      </c>
      <c r="B235">
        <v>116.5</v>
      </c>
      <c r="C235" s="7">
        <v>23.19131982</v>
      </c>
      <c r="D235" s="7">
        <v>2.495854504</v>
      </c>
      <c r="E235" s="6">
        <f t="shared" si="19"/>
        <v>2495.8545039999999</v>
      </c>
      <c r="F235" s="8">
        <f t="shared" si="20"/>
        <v>1.393540297377267E-5</v>
      </c>
      <c r="G235" s="11">
        <f t="shared" si="21"/>
        <v>1.0391028070710233</v>
      </c>
      <c r="H235" s="6">
        <f t="shared" si="23"/>
        <v>2589.338178716966</v>
      </c>
      <c r="I235" s="7">
        <f t="shared" si="22"/>
        <v>2.5036513671050646</v>
      </c>
    </row>
    <row r="236" spans="1:9" x14ac:dyDescent="0.35">
      <c r="A236" s="10">
        <f t="shared" si="18"/>
        <v>114.426</v>
      </c>
      <c r="B236">
        <v>117</v>
      </c>
      <c r="C236" s="7">
        <v>23.193275530000001</v>
      </c>
      <c r="D236" s="7">
        <v>2.5010155599999999</v>
      </c>
      <c r="E236" s="6">
        <f t="shared" si="19"/>
        <v>2501.0155599999998</v>
      </c>
      <c r="F236" s="8">
        <f t="shared" si="20"/>
        <v>1.3934942584320474E-5</v>
      </c>
      <c r="G236" s="11">
        <f t="shared" si="21"/>
        <v>1.0390595875658293</v>
      </c>
      <c r="H236" s="6">
        <f t="shared" si="23"/>
        <v>2594.5671077987836</v>
      </c>
      <c r="I236" s="7">
        <f t="shared" si="22"/>
        <v>2.5091580709086947</v>
      </c>
    </row>
    <row r="237" spans="1:9" x14ac:dyDescent="0.35">
      <c r="A237" s="10">
        <f t="shared" si="18"/>
        <v>114.91499999999999</v>
      </c>
      <c r="B237">
        <v>117.5</v>
      </c>
      <c r="C237" s="7">
        <v>23.196706280000001</v>
      </c>
      <c r="D237" s="7">
        <v>2.5073779909999998</v>
      </c>
      <c r="E237" s="6">
        <f t="shared" si="19"/>
        <v>2507.3779909999998</v>
      </c>
      <c r="F237" s="8">
        <f t="shared" si="20"/>
        <v>1.3934135088256137E-5</v>
      </c>
      <c r="G237" s="11">
        <f t="shared" si="21"/>
        <v>1.038983777798383</v>
      </c>
      <c r="H237" s="6">
        <f t="shared" si="23"/>
        <v>2600.9602928497543</v>
      </c>
      <c r="I237" s="7">
        <f t="shared" si="22"/>
        <v>2.5158929597150488</v>
      </c>
    </row>
    <row r="238" spans="1:9" x14ac:dyDescent="0.35">
      <c r="A238" s="10">
        <f t="shared" si="18"/>
        <v>115.404</v>
      </c>
      <c r="B238">
        <v>118</v>
      </c>
      <c r="C238" s="7">
        <v>23.198810640000001</v>
      </c>
      <c r="D238" s="7">
        <v>2.5113186199999999</v>
      </c>
      <c r="E238" s="6">
        <f t="shared" si="19"/>
        <v>2511.31862</v>
      </c>
      <c r="F238" s="8">
        <f t="shared" si="20"/>
        <v>1.3933639866310036E-5</v>
      </c>
      <c r="G238" s="11">
        <f t="shared" si="21"/>
        <v>1.0389372817753486</v>
      </c>
      <c r="H238" s="6">
        <f t="shared" si="23"/>
        <v>2604.9138450673422</v>
      </c>
      <c r="I238" s="7">
        <f t="shared" si="22"/>
        <v>2.5200589673597955</v>
      </c>
    </row>
    <row r="239" spans="1:9" x14ac:dyDescent="0.35">
      <c r="A239" s="10">
        <f t="shared" si="18"/>
        <v>115.893</v>
      </c>
      <c r="B239">
        <v>118.5</v>
      </c>
      <c r="C239" s="7">
        <v>23.201422709999999</v>
      </c>
      <c r="D239" s="7">
        <v>2.5193513940000001</v>
      </c>
      <c r="E239" s="6">
        <f t="shared" si="19"/>
        <v>2519.3513940000003</v>
      </c>
      <c r="F239" s="8">
        <f t="shared" si="20"/>
        <v>1.3933025250505724E-5</v>
      </c>
      <c r="G239" s="11">
        <f t="shared" si="21"/>
        <v>1.0388795724197908</v>
      </c>
      <c r="H239" s="6">
        <f t="shared" si="23"/>
        <v>2613.0832486797758</v>
      </c>
      <c r="I239" s="7">
        <f t="shared" si="22"/>
        <v>2.5286701504968594</v>
      </c>
    </row>
    <row r="240" spans="1:9" x14ac:dyDescent="0.35">
      <c r="A240" s="10">
        <f t="shared" si="18"/>
        <v>116.38199999999999</v>
      </c>
      <c r="B240">
        <v>119</v>
      </c>
      <c r="C240" s="7">
        <v>23.203505289999999</v>
      </c>
      <c r="D240" s="7">
        <v>2.526983333</v>
      </c>
      <c r="E240" s="6">
        <f t="shared" si="19"/>
        <v>2526.9833330000001</v>
      </c>
      <c r="F240" s="8">
        <f t="shared" si="20"/>
        <v>1.3932535291272403E-5</v>
      </c>
      <c r="G240" s="11">
        <f t="shared" si="21"/>
        <v>1.0388335648905833</v>
      </c>
      <c r="H240" s="6">
        <f t="shared" si="23"/>
        <v>2620.8653806635702</v>
      </c>
      <c r="I240" s="7">
        <f t="shared" si="22"/>
        <v>2.5368765955124917</v>
      </c>
    </row>
    <row r="241" spans="1:9" x14ac:dyDescent="0.35">
      <c r="A241" s="10">
        <f t="shared" si="18"/>
        <v>116.871</v>
      </c>
      <c r="B241">
        <v>119.5</v>
      </c>
      <c r="C241" s="7">
        <v>23.2056</v>
      </c>
      <c r="D241" s="7">
        <v>2.5314141229999998</v>
      </c>
      <c r="E241" s="6">
        <f t="shared" si="19"/>
        <v>2531.414123</v>
      </c>
      <c r="F241" s="8">
        <f t="shared" si="20"/>
        <v>1.3932042539519997E-5</v>
      </c>
      <c r="G241" s="11">
        <f t="shared" si="21"/>
        <v>1.0387872926321211</v>
      </c>
      <c r="H241" s="6">
        <f t="shared" si="23"/>
        <v>2625.3261315106392</v>
      </c>
      <c r="I241" s="7">
        <f t="shared" si="22"/>
        <v>2.5415820936526039</v>
      </c>
    </row>
    <row r="242" spans="1:9" x14ac:dyDescent="0.35">
      <c r="A242" s="10">
        <f t="shared" si="18"/>
        <v>117.36</v>
      </c>
      <c r="B242">
        <v>120</v>
      </c>
      <c r="C242" s="7">
        <v>23.208829949999998</v>
      </c>
      <c r="D242" s="7">
        <v>2.5358974619999999</v>
      </c>
      <c r="E242" s="6">
        <f t="shared" si="19"/>
        <v>2535.8974619999999</v>
      </c>
      <c r="F242" s="8">
        <f t="shared" si="20"/>
        <v>1.3931282858541117E-5</v>
      </c>
      <c r="G242" s="11">
        <f t="shared" si="21"/>
        <v>1.0387159492309515</v>
      </c>
      <c r="H242" s="6">
        <f t="shared" si="23"/>
        <v>2629.7775179593323</v>
      </c>
      <c r="I242" s="7">
        <f t="shared" si="22"/>
        <v>2.5462788244896135</v>
      </c>
    </row>
    <row r="243" spans="1:9" x14ac:dyDescent="0.35">
      <c r="A243" s="10">
        <f t="shared" si="18"/>
        <v>117.849</v>
      </c>
      <c r="B243">
        <v>120.5</v>
      </c>
      <c r="C243" s="7">
        <v>23.21146559</v>
      </c>
      <c r="D243" s="7">
        <v>2.5405628259999999</v>
      </c>
      <c r="E243" s="6">
        <f t="shared" si="19"/>
        <v>2540.5628259999999</v>
      </c>
      <c r="F243" s="8">
        <f t="shared" si="20"/>
        <v>1.3930663066891277E-5</v>
      </c>
      <c r="G243" s="11">
        <f t="shared" si="21"/>
        <v>1.0386577387239329</v>
      </c>
      <c r="H243" s="6">
        <f t="shared" si="23"/>
        <v>2634.4502242486697</v>
      </c>
      <c r="I243" s="7">
        <f t="shared" si="22"/>
        <v>2.5512102673762853</v>
      </c>
    </row>
    <row r="244" spans="1:9" x14ac:dyDescent="0.35">
      <c r="A244" s="10">
        <f t="shared" si="18"/>
        <v>118.33799999999999</v>
      </c>
      <c r="B244">
        <v>121</v>
      </c>
      <c r="C244" s="7">
        <v>23.213694329999999</v>
      </c>
      <c r="D244" s="7">
        <v>2.5440831369999999</v>
      </c>
      <c r="E244" s="6">
        <f t="shared" si="19"/>
        <v>2544.0831370000001</v>
      </c>
      <c r="F244" s="8">
        <f t="shared" si="20"/>
        <v>1.3930139036893717E-5</v>
      </c>
      <c r="G244" s="11">
        <f t="shared" si="21"/>
        <v>1.0386085189884722</v>
      </c>
      <c r="H244" s="6">
        <f t="shared" si="23"/>
        <v>2637.9578384800457</v>
      </c>
      <c r="I244" s="7">
        <f t="shared" si="22"/>
        <v>2.5549129083329909</v>
      </c>
    </row>
    <row r="245" spans="1:9" x14ac:dyDescent="0.35">
      <c r="A245" s="10">
        <f t="shared" si="18"/>
        <v>118.827</v>
      </c>
      <c r="B245">
        <v>121.5</v>
      </c>
      <c r="C245" s="7">
        <v>23.215702220000001</v>
      </c>
      <c r="D245" s="7">
        <v>2.5503</v>
      </c>
      <c r="E245" s="6">
        <f t="shared" si="19"/>
        <v>2550.3000000000002</v>
      </c>
      <c r="F245" s="8">
        <f t="shared" si="20"/>
        <v>1.3929666993551988E-5</v>
      </c>
      <c r="G245" s="11">
        <f t="shared" si="21"/>
        <v>1.0385641796781961</v>
      </c>
      <c r="H245" s="6">
        <f t="shared" si="23"/>
        <v>2644.2733718352829</v>
      </c>
      <c r="I245" s="7">
        <f t="shared" si="22"/>
        <v>2.561581328637252</v>
      </c>
    </row>
    <row r="246" spans="1:9" x14ac:dyDescent="0.35">
      <c r="A246" s="10">
        <f t="shared" si="18"/>
        <v>119.316</v>
      </c>
      <c r="B246">
        <v>122</v>
      </c>
      <c r="C246" s="7">
        <v>23.220594290000001</v>
      </c>
      <c r="D246" s="7">
        <v>2.556959295</v>
      </c>
      <c r="E246" s="6">
        <f t="shared" si="19"/>
        <v>2556.9592950000001</v>
      </c>
      <c r="F246" s="8">
        <f t="shared" si="20"/>
        <v>1.3928517132436461E-5</v>
      </c>
      <c r="G246" s="11">
        <f t="shared" si="21"/>
        <v>1.0384561628458577</v>
      </c>
      <c r="H246" s="6">
        <f t="shared" si="23"/>
        <v>2650.8846462316837</v>
      </c>
      <c r="I246" s="7">
        <f t="shared" si="22"/>
        <v>2.568564407971663</v>
      </c>
    </row>
    <row r="247" spans="1:9" x14ac:dyDescent="0.35">
      <c r="A247" s="10">
        <f t="shared" si="18"/>
        <v>119.80499999999999</v>
      </c>
      <c r="B247">
        <v>122.5</v>
      </c>
      <c r="C247" s="7">
        <v>23.22506855</v>
      </c>
      <c r="D247" s="7">
        <v>2.5645521680000001</v>
      </c>
      <c r="E247" s="6">
        <f t="shared" si="19"/>
        <v>2564.5521680000002</v>
      </c>
      <c r="F247" s="8">
        <f t="shared" si="20"/>
        <v>1.3927465769210392E-5</v>
      </c>
      <c r="G247" s="11">
        <f t="shared" si="21"/>
        <v>1.0383573867636748</v>
      </c>
      <c r="H247" s="6">
        <f t="shared" si="23"/>
        <v>2658.4857910653591</v>
      </c>
      <c r="I247" s="7">
        <f t="shared" si="22"/>
        <v>2.5765960511989543</v>
      </c>
    </row>
    <row r="248" spans="1:9" x14ac:dyDescent="0.35">
      <c r="A248" s="10">
        <f t="shared" si="18"/>
        <v>120.294</v>
      </c>
      <c r="B248">
        <v>123</v>
      </c>
      <c r="C248" s="7">
        <v>23.228660909999999</v>
      </c>
      <c r="D248" s="7">
        <v>2.5714285320000001</v>
      </c>
      <c r="E248" s="6">
        <f t="shared" si="19"/>
        <v>2571.4285319999999</v>
      </c>
      <c r="F248" s="8">
        <f t="shared" si="20"/>
        <v>1.3926621838011332E-5</v>
      </c>
      <c r="G248" s="11">
        <f t="shared" si="21"/>
        <v>1.0382780906862656</v>
      </c>
      <c r="H248" s="6">
        <f t="shared" si="23"/>
        <v>2665.3926035055219</v>
      </c>
      <c r="I248" s="7">
        <f t="shared" si="22"/>
        <v>2.5838968437643071</v>
      </c>
    </row>
    <row r="249" spans="1:9" x14ac:dyDescent="0.35">
      <c r="A249" s="10">
        <f t="shared" si="18"/>
        <v>120.783</v>
      </c>
      <c r="B249">
        <v>123.5</v>
      </c>
      <c r="C249" s="7">
        <v>23.2301</v>
      </c>
      <c r="D249" s="7">
        <v>2.5765253889999999</v>
      </c>
      <c r="E249" s="6">
        <f t="shared" si="19"/>
        <v>2576.5253889999999</v>
      </c>
      <c r="F249" s="8">
        <f t="shared" si="20"/>
        <v>1.3926283812069998E-5</v>
      </c>
      <c r="G249" s="11">
        <f t="shared" si="21"/>
        <v>1.0382463275644525</v>
      </c>
      <c r="H249" s="6">
        <f t="shared" si="23"/>
        <v>2670.575958448524</v>
      </c>
      <c r="I249" s="7">
        <f t="shared" si="22"/>
        <v>2.5893776237770738</v>
      </c>
    </row>
    <row r="250" spans="1:9" x14ac:dyDescent="0.35">
      <c r="A250" s="10">
        <f t="shared" si="18"/>
        <v>121.27199999999999</v>
      </c>
      <c r="B250">
        <v>124</v>
      </c>
      <c r="C250" s="7">
        <v>23.23297496</v>
      </c>
      <c r="D250" s="7">
        <v>2.5804422310000001</v>
      </c>
      <c r="E250" s="6">
        <f t="shared" si="19"/>
        <v>2580.442231</v>
      </c>
      <c r="F250" s="8">
        <f t="shared" si="20"/>
        <v>1.3925608603347907E-5</v>
      </c>
      <c r="G250" s="11">
        <f t="shared" si="21"/>
        <v>1.0381828769797488</v>
      </c>
      <c r="H250" s="6">
        <f t="shared" si="23"/>
        <v>2674.4543570964315</v>
      </c>
      <c r="I250" s="7">
        <f t="shared" si="22"/>
        <v>2.5934795521984588</v>
      </c>
    </row>
    <row r="251" spans="1:9" x14ac:dyDescent="0.35">
      <c r="A251" s="10">
        <f t="shared" si="18"/>
        <v>121.761</v>
      </c>
      <c r="B251">
        <v>124.5</v>
      </c>
      <c r="C251" s="7">
        <v>23.235002399999999</v>
      </c>
      <c r="D251" s="7">
        <v>2.5856869570000001</v>
      </c>
      <c r="E251" s="6">
        <f t="shared" si="19"/>
        <v>2585.6869569999999</v>
      </c>
      <c r="F251" s="8">
        <f t="shared" si="20"/>
        <v>1.3925132511456038E-5</v>
      </c>
      <c r="G251" s="11">
        <f t="shared" si="21"/>
        <v>1.0381381349019827</v>
      </c>
      <c r="H251" s="6">
        <f t="shared" si="23"/>
        <v>2679.7566056646529</v>
      </c>
      <c r="I251" s="7">
        <f t="shared" si="22"/>
        <v>2.5990887565930851</v>
      </c>
    </row>
    <row r="252" spans="1:9" x14ac:dyDescent="0.35">
      <c r="A252" s="10">
        <f t="shared" si="18"/>
        <v>122.25</v>
      </c>
      <c r="B252">
        <v>125</v>
      </c>
      <c r="C252" s="7">
        <v>23.237421449999999</v>
      </c>
      <c r="D252" s="7">
        <v>2.592116646</v>
      </c>
      <c r="E252" s="6">
        <f t="shared" si="19"/>
        <v>2592.1166459999999</v>
      </c>
      <c r="F252" s="8">
        <f t="shared" si="20"/>
        <v>1.392456453536944E-5</v>
      </c>
      <c r="G252" s="11">
        <f t="shared" si="21"/>
        <v>1.0380847546500642</v>
      </c>
      <c r="H252" s="6">
        <f t="shared" si="23"/>
        <v>2686.2640043316783</v>
      </c>
      <c r="I252" s="7">
        <f t="shared" si="22"/>
        <v>2.6059750311737178</v>
      </c>
    </row>
    <row r="253" spans="1:9" x14ac:dyDescent="0.35">
      <c r="A253" s="10">
        <f t="shared" si="18"/>
        <v>122.739</v>
      </c>
      <c r="B253">
        <v>125.5</v>
      </c>
      <c r="C253" s="7">
        <v>23.238677039999999</v>
      </c>
      <c r="D253" s="7">
        <v>2.5952867240000002</v>
      </c>
      <c r="E253" s="6">
        <f t="shared" si="19"/>
        <v>2595.286724</v>
      </c>
      <c r="F253" s="8">
        <f t="shared" si="20"/>
        <v>1.3924269763881959E-5</v>
      </c>
      <c r="G253" s="11">
        <f t="shared" si="21"/>
        <v>1.0380570497315345</v>
      </c>
      <c r="H253" s="6">
        <f t="shared" si="23"/>
        <v>2689.45925703392</v>
      </c>
      <c r="I253" s="7">
        <f t="shared" si="22"/>
        <v>2.6093571870733774</v>
      </c>
    </row>
    <row r="254" spans="1:9" x14ac:dyDescent="0.35">
      <c r="A254" s="10">
        <f t="shared" si="18"/>
        <v>123.22799999999999</v>
      </c>
      <c r="B254">
        <v>126</v>
      </c>
      <c r="C254" s="7">
        <v>23.240809760000001</v>
      </c>
      <c r="D254" s="7">
        <v>2.599169989</v>
      </c>
      <c r="E254" s="6">
        <f t="shared" si="19"/>
        <v>2599.169989</v>
      </c>
      <c r="F254" s="8">
        <f t="shared" si="20"/>
        <v>1.3923769121527577E-5</v>
      </c>
      <c r="G254" s="11">
        <f t="shared" si="21"/>
        <v>1.0380099933843647</v>
      </c>
      <c r="H254" s="6">
        <f t="shared" si="23"/>
        <v>2693.3431896325869</v>
      </c>
      <c r="I254" s="7">
        <f t="shared" si="22"/>
        <v>2.6134690764557345</v>
      </c>
    </row>
    <row r="255" spans="1:9" x14ac:dyDescent="0.35">
      <c r="A255" s="10">
        <f t="shared" si="18"/>
        <v>123.717</v>
      </c>
      <c r="B255">
        <v>126.5</v>
      </c>
      <c r="C255" s="7">
        <v>23.24261091</v>
      </c>
      <c r="D255" s="7">
        <v>2.6015825979999998</v>
      </c>
      <c r="E255" s="6">
        <f t="shared" si="19"/>
        <v>2601.582598</v>
      </c>
      <c r="F255" s="8">
        <f t="shared" si="20"/>
        <v>1.3923346362704555E-5</v>
      </c>
      <c r="G255" s="11">
        <f t="shared" si="21"/>
        <v>1.0379702554193584</v>
      </c>
      <c r="H255" s="6">
        <f t="shared" si="23"/>
        <v>2695.7218255965176</v>
      </c>
      <c r="I255" s="7">
        <f t="shared" si="22"/>
        <v>2.6159877370740974</v>
      </c>
    </row>
    <row r="256" spans="1:9" x14ac:dyDescent="0.35">
      <c r="A256" s="10">
        <f t="shared" si="18"/>
        <v>124.206</v>
      </c>
      <c r="B256">
        <v>127</v>
      </c>
      <c r="C256" s="7">
        <v>23.24406879</v>
      </c>
      <c r="D256" s="7">
        <v>2.6070467370000001</v>
      </c>
      <c r="E256" s="6">
        <f t="shared" si="19"/>
        <v>2607.0467370000001</v>
      </c>
      <c r="F256" s="8">
        <f t="shared" si="20"/>
        <v>1.3923004208120762E-5</v>
      </c>
      <c r="G256" s="11">
        <f t="shared" si="21"/>
        <v>1.0379380926229413</v>
      </c>
      <c r="H256" s="6">
        <f t="shared" si="23"/>
        <v>2701.2817352655475</v>
      </c>
      <c r="I256" s="7">
        <f t="shared" si="22"/>
        <v>2.6218761813860381</v>
      </c>
    </row>
    <row r="257" spans="1:9" x14ac:dyDescent="0.35">
      <c r="A257" s="10">
        <f t="shared" si="18"/>
        <v>124.69499999999999</v>
      </c>
      <c r="B257">
        <v>127.5</v>
      </c>
      <c r="C257" s="7">
        <v>23.246603459999999</v>
      </c>
      <c r="D257" s="7">
        <v>2.6097718310000002</v>
      </c>
      <c r="E257" s="6">
        <f t="shared" si="19"/>
        <v>2609.771831</v>
      </c>
      <c r="F257" s="8">
        <f t="shared" si="20"/>
        <v>1.3922409409039385E-5</v>
      </c>
      <c r="G257" s="11">
        <f t="shared" si="21"/>
        <v>1.0378821781295062</v>
      </c>
      <c r="H257" s="6">
        <f t="shared" si="23"/>
        <v>2703.9414816795556</v>
      </c>
      <c r="I257" s="7">
        <f t="shared" si="22"/>
        <v>2.6246937042072793</v>
      </c>
    </row>
    <row r="258" spans="1:9" x14ac:dyDescent="0.35">
      <c r="A258" s="10">
        <f t="shared" si="18"/>
        <v>125.184</v>
      </c>
      <c r="B258">
        <v>128</v>
      </c>
      <c r="C258" s="7">
        <v>23.251170200000001</v>
      </c>
      <c r="D258" s="7">
        <v>2.6129244539999998</v>
      </c>
      <c r="E258" s="6">
        <f t="shared" si="19"/>
        <v>2612.924454</v>
      </c>
      <c r="F258" s="8">
        <f t="shared" si="20"/>
        <v>1.3921337980665574E-5</v>
      </c>
      <c r="G258" s="11">
        <f t="shared" si="21"/>
        <v>1.0377814484195456</v>
      </c>
      <c r="H258" s="6">
        <f t="shared" si="23"/>
        <v>2706.9270847638504</v>
      </c>
      <c r="I258" s="7">
        <f t="shared" si="22"/>
        <v>2.6278568855198046</v>
      </c>
    </row>
    <row r="259" spans="1:9" x14ac:dyDescent="0.35">
      <c r="A259" s="10">
        <f t="shared" si="18"/>
        <v>125.673</v>
      </c>
      <c r="B259">
        <v>128.5</v>
      </c>
      <c r="C259" s="7">
        <v>23.254800809999999</v>
      </c>
      <c r="D259" s="7">
        <v>2.6166321720000001</v>
      </c>
      <c r="E259" s="6">
        <f t="shared" si="19"/>
        <v>2616.6321720000001</v>
      </c>
      <c r="F259" s="8">
        <f t="shared" si="20"/>
        <v>1.3920486391308434E-5</v>
      </c>
      <c r="G259" s="11">
        <f t="shared" si="21"/>
        <v>1.0377013781568758</v>
      </c>
      <c r="H259" s="6">
        <f t="shared" si="23"/>
        <v>2710.5409113620904</v>
      </c>
      <c r="I259" s="7">
        <f t="shared" si="22"/>
        <v>2.6316863237682391</v>
      </c>
    </row>
    <row r="260" spans="1:9" x14ac:dyDescent="0.35">
      <c r="A260" s="10">
        <f t="shared" ref="A260:A323" si="24">B260*0.978</f>
        <v>126.16199999999999</v>
      </c>
      <c r="B260">
        <v>129</v>
      </c>
      <c r="C260" s="7">
        <v>23.258388579999998</v>
      </c>
      <c r="D260" s="7">
        <v>2.6206019490000001</v>
      </c>
      <c r="E260" s="6">
        <f t="shared" ref="E260:E323" si="25">D260*1000</f>
        <v>2620.6019489999999</v>
      </c>
      <c r="F260" s="8">
        <f t="shared" ref="F260:F323" si="26">$N$3+$N$4*C260+$N$5*C260^2</f>
        <v>1.391964503170992E-5</v>
      </c>
      <c r="G260" s="11">
        <f t="shared" ref="G260:G323" si="27">-0.0000069166*C260^3 + 0.00085196*C260^2 - 0.050456*C260 + 1.8373</f>
        <v>1.0376222622642846</v>
      </c>
      <c r="H260" s="6">
        <f t="shared" si="23"/>
        <v>2714.4280336166726</v>
      </c>
      <c r="I260" s="7">
        <f t="shared" ref="I260:I323" si="28">$N$8+$N$9*H260+$N$10*H260^2</f>
        <v>2.6358061797717496</v>
      </c>
    </row>
    <row r="261" spans="1:9" x14ac:dyDescent="0.35">
      <c r="A261" s="10">
        <f t="shared" si="24"/>
        <v>126.651</v>
      </c>
      <c r="B261">
        <v>129.5</v>
      </c>
      <c r="C261" s="7">
        <v>23.259664390000001</v>
      </c>
      <c r="D261" s="7">
        <v>2.6227602710000002</v>
      </c>
      <c r="E261" s="6">
        <f t="shared" si="25"/>
        <v>2622.7602710000001</v>
      </c>
      <c r="F261" s="8">
        <f t="shared" si="26"/>
        <v>1.3919345887909037E-5</v>
      </c>
      <c r="G261" s="11">
        <f t="shared" si="27"/>
        <v>1.0375941309671317</v>
      </c>
      <c r="H261" s="6">
        <f t="shared" si="23"/>
        <v>2716.5716225200008</v>
      </c>
      <c r="I261" s="7">
        <f t="shared" si="28"/>
        <v>2.6380784738127865</v>
      </c>
    </row>
    <row r="262" spans="1:9" x14ac:dyDescent="0.35">
      <c r="A262" s="10">
        <f t="shared" si="24"/>
        <v>127.14</v>
      </c>
      <c r="B262">
        <v>130</v>
      </c>
      <c r="C262" s="7">
        <v>23.260100000000001</v>
      </c>
      <c r="D262" s="7">
        <v>2.6246627400000002</v>
      </c>
      <c r="E262" s="6">
        <f t="shared" si="25"/>
        <v>2624.6627400000002</v>
      </c>
      <c r="F262" s="8">
        <f t="shared" si="26"/>
        <v>1.3919243754069997E-5</v>
      </c>
      <c r="G262" s="11">
        <f t="shared" si="27"/>
        <v>1.037584526148962</v>
      </c>
      <c r="H262" s="6">
        <f t="shared" ref="H262:H325" si="29">E262*G262/(1+F262*A262)</f>
        <v>2718.4985384986935</v>
      </c>
      <c r="I262" s="7">
        <f t="shared" si="28"/>
        <v>2.6401213051131736</v>
      </c>
    </row>
    <row r="263" spans="1:9" x14ac:dyDescent="0.35">
      <c r="A263" s="10">
        <f t="shared" si="24"/>
        <v>127.62899999999999</v>
      </c>
      <c r="B263">
        <v>130.5</v>
      </c>
      <c r="C263" s="7">
        <v>23.263169950000002</v>
      </c>
      <c r="D263" s="7">
        <v>2.6287392700000001</v>
      </c>
      <c r="E263" s="6">
        <f t="shared" si="25"/>
        <v>2628.73927</v>
      </c>
      <c r="F263" s="8">
        <f t="shared" si="26"/>
        <v>1.3918524043863077E-5</v>
      </c>
      <c r="G263" s="11">
        <f t="shared" si="27"/>
        <v>1.0375168404202852</v>
      </c>
      <c r="H263" s="6">
        <f t="shared" si="29"/>
        <v>2722.5249484920523</v>
      </c>
      <c r="I263" s="7">
        <f t="shared" si="28"/>
        <v>2.6443905985635365</v>
      </c>
    </row>
    <row r="264" spans="1:9" x14ac:dyDescent="0.35">
      <c r="A264" s="10">
        <f t="shared" si="24"/>
        <v>128.11799999999999</v>
      </c>
      <c r="B264">
        <v>131</v>
      </c>
      <c r="C264" s="7">
        <v>23.26730195</v>
      </c>
      <c r="D264" s="7">
        <v>2.6321502369999998</v>
      </c>
      <c r="E264" s="6">
        <f t="shared" si="25"/>
        <v>2632.1502369999998</v>
      </c>
      <c r="F264" s="8">
        <f t="shared" si="26"/>
        <v>1.3917555558032315E-5</v>
      </c>
      <c r="G264" s="11">
        <f t="shared" si="27"/>
        <v>1.0374257497843971</v>
      </c>
      <c r="H264" s="6">
        <f t="shared" si="29"/>
        <v>2725.8000879679107</v>
      </c>
      <c r="I264" s="7">
        <f t="shared" si="28"/>
        <v>2.6478639725531439</v>
      </c>
    </row>
    <row r="265" spans="1:9" x14ac:dyDescent="0.35">
      <c r="A265" s="10">
        <f t="shared" si="24"/>
        <v>128.607</v>
      </c>
      <c r="B265">
        <v>131.5</v>
      </c>
      <c r="C265" s="7">
        <v>23.269199220000001</v>
      </c>
      <c r="D265" s="7">
        <v>2.635694617</v>
      </c>
      <c r="E265" s="6">
        <f t="shared" si="25"/>
        <v>2635.6946170000001</v>
      </c>
      <c r="F265" s="8">
        <f t="shared" si="26"/>
        <v>1.3917110943258338E-5</v>
      </c>
      <c r="G265" s="11">
        <f t="shared" si="27"/>
        <v>1.0373839283708672</v>
      </c>
      <c r="H265" s="6">
        <f t="shared" si="29"/>
        <v>2729.342155772204</v>
      </c>
      <c r="I265" s="7">
        <f t="shared" si="28"/>
        <v>2.6516211074263172</v>
      </c>
    </row>
    <row r="266" spans="1:9" x14ac:dyDescent="0.35">
      <c r="A266" s="10">
        <f t="shared" si="24"/>
        <v>129.096</v>
      </c>
      <c r="B266">
        <v>132</v>
      </c>
      <c r="C266" s="7">
        <v>23.27075202</v>
      </c>
      <c r="D266" s="7">
        <v>2.638394742</v>
      </c>
      <c r="E266" s="6">
        <f t="shared" si="25"/>
        <v>2638.394742</v>
      </c>
      <c r="F266" s="8">
        <f t="shared" si="26"/>
        <v>1.3916747090632336E-5</v>
      </c>
      <c r="G266" s="11">
        <f t="shared" si="27"/>
        <v>1.0373497020672775</v>
      </c>
      <c r="H266" s="6">
        <f t="shared" si="29"/>
        <v>2732.0296449727703</v>
      </c>
      <c r="I266" s="7">
        <f t="shared" si="28"/>
        <v>2.6544722442524069</v>
      </c>
    </row>
    <row r="267" spans="1:9" x14ac:dyDescent="0.35">
      <c r="A267" s="10">
        <f t="shared" si="24"/>
        <v>129.58500000000001</v>
      </c>
      <c r="B267">
        <v>132.5</v>
      </c>
      <c r="C267" s="7">
        <v>23.27402678</v>
      </c>
      <c r="D267" s="7">
        <v>2.6401914359999998</v>
      </c>
      <c r="E267" s="6">
        <f t="shared" si="25"/>
        <v>2640.1914359999996</v>
      </c>
      <c r="F267" s="8">
        <f t="shared" si="26"/>
        <v>1.3915979858415098E-5</v>
      </c>
      <c r="G267" s="11">
        <f t="shared" si="27"/>
        <v>1.0372775267262695</v>
      </c>
      <c r="H267" s="6">
        <f t="shared" si="29"/>
        <v>2733.6815886584759</v>
      </c>
      <c r="I267" s="7">
        <f t="shared" si="28"/>
        <v>2.6562249794626362</v>
      </c>
    </row>
    <row r="268" spans="1:9" x14ac:dyDescent="0.35">
      <c r="A268" s="10">
        <f t="shared" si="24"/>
        <v>130.07399999999998</v>
      </c>
      <c r="B268">
        <v>133</v>
      </c>
      <c r="C268" s="7">
        <v>23.27590846</v>
      </c>
      <c r="D268" s="7">
        <v>2.6427476300000001</v>
      </c>
      <c r="E268" s="6">
        <f t="shared" si="25"/>
        <v>2642.7476300000003</v>
      </c>
      <c r="F268" s="8">
        <f t="shared" si="26"/>
        <v>1.3915539074022095E-5</v>
      </c>
      <c r="G268" s="11">
        <f t="shared" si="27"/>
        <v>1.0372360582920157</v>
      </c>
      <c r="H268" s="6">
        <f t="shared" si="29"/>
        <v>2736.2004755973944</v>
      </c>
      <c r="I268" s="7">
        <f t="shared" si="28"/>
        <v>2.6588978477019816</v>
      </c>
    </row>
    <row r="269" spans="1:9" x14ac:dyDescent="0.35">
      <c r="A269" s="10">
        <f t="shared" si="24"/>
        <v>130.56299999999999</v>
      </c>
      <c r="B269">
        <v>133.5</v>
      </c>
      <c r="C269" s="7">
        <v>23.278099999999998</v>
      </c>
      <c r="D269" s="7">
        <v>2.6436390460000001</v>
      </c>
      <c r="E269" s="6">
        <f t="shared" si="25"/>
        <v>2643.6390460000002</v>
      </c>
      <c r="F269" s="8">
        <f t="shared" si="26"/>
        <v>1.3915025767269999E-5</v>
      </c>
      <c r="G269" s="11">
        <f t="shared" si="27"/>
        <v>1.0371877644617657</v>
      </c>
      <c r="H269" s="6">
        <f t="shared" si="29"/>
        <v>2736.9775655104527</v>
      </c>
      <c r="I269" s="7">
        <f t="shared" si="28"/>
        <v>2.6597225133802995</v>
      </c>
    </row>
    <row r="270" spans="1:9" x14ac:dyDescent="0.35">
      <c r="A270" s="10">
        <f t="shared" si="24"/>
        <v>131.05199999999999</v>
      </c>
      <c r="B270">
        <v>134</v>
      </c>
      <c r="C270" s="7">
        <v>23.279136770000001</v>
      </c>
      <c r="D270" s="7">
        <v>2.6459765559999999</v>
      </c>
      <c r="E270" s="6">
        <f t="shared" si="25"/>
        <v>2645.9765560000001</v>
      </c>
      <c r="F270" s="8">
        <f t="shared" si="26"/>
        <v>1.3914782956417559E-5</v>
      </c>
      <c r="G270" s="11">
        <f t="shared" si="27"/>
        <v>1.037164918933926</v>
      </c>
      <c r="H270" s="6">
        <f t="shared" si="29"/>
        <v>2739.3187477366268</v>
      </c>
      <c r="I270" s="7">
        <f t="shared" si="28"/>
        <v>2.6622072342036396</v>
      </c>
    </row>
    <row r="271" spans="1:9" x14ac:dyDescent="0.35">
      <c r="A271" s="10">
        <f t="shared" si="24"/>
        <v>131.541</v>
      </c>
      <c r="B271">
        <v>134.5</v>
      </c>
      <c r="C271" s="7">
        <v>23.28263209</v>
      </c>
      <c r="D271" s="7">
        <v>2.6482000000000001</v>
      </c>
      <c r="E271" s="6">
        <f t="shared" si="25"/>
        <v>2648.2000000000003</v>
      </c>
      <c r="F271" s="8">
        <f t="shared" si="26"/>
        <v>1.3913964465659083E-5</v>
      </c>
      <c r="G271" s="11">
        <f t="shared" si="27"/>
        <v>1.0370879043871923</v>
      </c>
      <c r="H271" s="6">
        <f t="shared" si="29"/>
        <v>2741.3987247413042</v>
      </c>
      <c r="I271" s="7">
        <f t="shared" si="28"/>
        <v>2.6644149927403675</v>
      </c>
    </row>
    <row r="272" spans="1:9" x14ac:dyDescent="0.35">
      <c r="A272" s="10">
        <f t="shared" si="24"/>
        <v>132.03</v>
      </c>
      <c r="B272">
        <v>135</v>
      </c>
      <c r="C272" s="7">
        <v>23.28414682</v>
      </c>
      <c r="D272" s="7">
        <v>2.64830166</v>
      </c>
      <c r="E272" s="6">
        <f t="shared" si="25"/>
        <v>2648.3016600000001</v>
      </c>
      <c r="F272" s="8">
        <f t="shared" si="26"/>
        <v>1.3913609818065211E-5</v>
      </c>
      <c r="G272" s="11">
        <f t="shared" si="27"/>
        <v>1.0370545322037974</v>
      </c>
      <c r="H272" s="6">
        <f t="shared" si="29"/>
        <v>2741.3972542725887</v>
      </c>
      <c r="I272" s="7">
        <f t="shared" si="28"/>
        <v>2.6644134318491322</v>
      </c>
    </row>
    <row r="273" spans="1:9" x14ac:dyDescent="0.35">
      <c r="A273" s="10">
        <f t="shared" si="24"/>
        <v>132.51900000000001</v>
      </c>
      <c r="B273">
        <v>135.5</v>
      </c>
      <c r="C273" s="7">
        <v>23.285575940000001</v>
      </c>
      <c r="D273" s="7">
        <v>2.6503221020000001</v>
      </c>
      <c r="E273" s="6">
        <f t="shared" si="25"/>
        <v>2650.3221020000001</v>
      </c>
      <c r="F273" s="8">
        <f t="shared" si="26"/>
        <v>1.3913275244008546E-5</v>
      </c>
      <c r="G273" s="11">
        <f t="shared" si="27"/>
        <v>1.0370230477119207</v>
      </c>
      <c r="H273" s="6">
        <f t="shared" si="29"/>
        <v>2743.386920019082</v>
      </c>
      <c r="I273" s="7">
        <f t="shared" si="28"/>
        <v>2.6665255575133946</v>
      </c>
    </row>
    <row r="274" spans="1:9" x14ac:dyDescent="0.35">
      <c r="A274" s="10">
        <f t="shared" si="24"/>
        <v>133.00800000000001</v>
      </c>
      <c r="B274">
        <v>136</v>
      </c>
      <c r="C274" s="7">
        <v>23.288705449999998</v>
      </c>
      <c r="D274" s="7">
        <v>2.652491258</v>
      </c>
      <c r="E274" s="6">
        <f t="shared" si="25"/>
        <v>2652.491258</v>
      </c>
      <c r="F274" s="8">
        <f t="shared" si="26"/>
        <v>1.3912542688213017E-5</v>
      </c>
      <c r="G274" s="11">
        <f t="shared" si="27"/>
        <v>1.0369541077254529</v>
      </c>
      <c r="H274" s="6">
        <f t="shared" si="29"/>
        <v>2745.4313413339046</v>
      </c>
      <c r="I274" s="7">
        <f t="shared" si="28"/>
        <v>2.6686960397864605</v>
      </c>
    </row>
    <row r="275" spans="1:9" x14ac:dyDescent="0.35">
      <c r="A275" s="10">
        <f t="shared" si="24"/>
        <v>133.49699999999999</v>
      </c>
      <c r="B275">
        <v>136.5</v>
      </c>
      <c r="C275" s="7">
        <v>23.29234202</v>
      </c>
      <c r="D275" s="7">
        <v>2.6534321200000002</v>
      </c>
      <c r="E275" s="6">
        <f t="shared" si="25"/>
        <v>2653.4321200000004</v>
      </c>
      <c r="F275" s="8">
        <f t="shared" si="26"/>
        <v>1.3911691612034599E-5</v>
      </c>
      <c r="G275" s="11">
        <f t="shared" si="27"/>
        <v>1.0368740067850022</v>
      </c>
      <c r="H275" s="6">
        <f t="shared" si="29"/>
        <v>2746.174683244868</v>
      </c>
      <c r="I275" s="7">
        <f t="shared" si="28"/>
        <v>2.6694852748931344</v>
      </c>
    </row>
    <row r="276" spans="1:9" x14ac:dyDescent="0.35">
      <c r="A276" s="10">
        <f t="shared" si="24"/>
        <v>133.98599999999999</v>
      </c>
      <c r="B276">
        <v>137</v>
      </c>
      <c r="C276" s="7">
        <v>23.2942</v>
      </c>
      <c r="D276" s="7">
        <v>2.6538158909999998</v>
      </c>
      <c r="E276" s="6">
        <f t="shared" si="25"/>
        <v>2653.8158909999997</v>
      </c>
      <c r="F276" s="8">
        <f t="shared" si="26"/>
        <v>1.3911256855479997E-5</v>
      </c>
      <c r="G276" s="11">
        <f t="shared" si="27"/>
        <v>1.0368330857360892</v>
      </c>
      <c r="H276" s="6">
        <f t="shared" si="29"/>
        <v>2746.444982918048</v>
      </c>
      <c r="I276" s="7">
        <f t="shared" si="28"/>
        <v>2.6697722702735511</v>
      </c>
    </row>
    <row r="277" spans="1:9" x14ac:dyDescent="0.35">
      <c r="A277" s="10">
        <f t="shared" si="24"/>
        <v>134.47499999999999</v>
      </c>
      <c r="B277">
        <v>137.5</v>
      </c>
      <c r="C277" s="7">
        <v>23.295941840000001</v>
      </c>
      <c r="D277" s="7">
        <v>2.656412886</v>
      </c>
      <c r="E277" s="6">
        <f t="shared" si="25"/>
        <v>2656.4128860000001</v>
      </c>
      <c r="F277" s="8">
        <f t="shared" si="26"/>
        <v>1.3910849318904635E-5</v>
      </c>
      <c r="G277" s="11">
        <f t="shared" si="27"/>
        <v>1.0367947249219351</v>
      </c>
      <c r="H277" s="6">
        <f t="shared" si="29"/>
        <v>2749.012395871498</v>
      </c>
      <c r="I277" s="7">
        <f t="shared" si="28"/>
        <v>2.672498469655419</v>
      </c>
    </row>
    <row r="278" spans="1:9" x14ac:dyDescent="0.35">
      <c r="A278" s="10">
        <f t="shared" si="24"/>
        <v>134.964</v>
      </c>
      <c r="B278">
        <v>138</v>
      </c>
      <c r="C278" s="7">
        <v>23.29773153</v>
      </c>
      <c r="D278" s="7">
        <v>2.6582043299999998</v>
      </c>
      <c r="E278" s="6">
        <f t="shared" si="25"/>
        <v>2658.2043299999996</v>
      </c>
      <c r="F278" s="8">
        <f t="shared" si="26"/>
        <v>1.3910430631154692E-5</v>
      </c>
      <c r="G278" s="11">
        <f t="shared" si="27"/>
        <v>1.0367553126292752</v>
      </c>
      <c r="H278" s="6">
        <f t="shared" si="29"/>
        <v>2750.7431956614541</v>
      </c>
      <c r="I278" s="7">
        <f t="shared" si="28"/>
        <v>2.6743365222958642</v>
      </c>
    </row>
    <row r="279" spans="1:9" x14ac:dyDescent="0.35">
      <c r="A279" s="10">
        <f t="shared" si="24"/>
        <v>135.453</v>
      </c>
      <c r="B279">
        <v>138.5</v>
      </c>
      <c r="C279" s="7">
        <v>23.299672910000002</v>
      </c>
      <c r="D279" s="7">
        <v>2.6601668350000001</v>
      </c>
      <c r="E279" s="6">
        <f t="shared" si="25"/>
        <v>2660.166835</v>
      </c>
      <c r="F279" s="8">
        <f t="shared" si="26"/>
        <v>1.3909976507099911E-5</v>
      </c>
      <c r="G279" s="11">
        <f t="shared" si="27"/>
        <v>1.0367125625109765</v>
      </c>
      <c r="H279" s="6">
        <f t="shared" si="29"/>
        <v>2752.6419911855351</v>
      </c>
      <c r="I279" s="7">
        <f t="shared" si="28"/>
        <v>2.6763531738869948</v>
      </c>
    </row>
    <row r="280" spans="1:9" x14ac:dyDescent="0.35">
      <c r="A280" s="10">
        <f t="shared" si="24"/>
        <v>135.94200000000001</v>
      </c>
      <c r="B280">
        <v>139</v>
      </c>
      <c r="C280" s="7">
        <v>23.301068189999999</v>
      </c>
      <c r="D280" s="7">
        <v>2.6616318109999999</v>
      </c>
      <c r="E280" s="6">
        <f t="shared" si="25"/>
        <v>2661.6318109999997</v>
      </c>
      <c r="F280" s="8">
        <f t="shared" si="26"/>
        <v>1.3909650158346208E-5</v>
      </c>
      <c r="G280" s="11">
        <f t="shared" si="27"/>
        <v>1.0366818394920592</v>
      </c>
      <c r="H280" s="6">
        <f t="shared" si="29"/>
        <v>2754.0576985828152</v>
      </c>
      <c r="I280" s="7">
        <f t="shared" si="28"/>
        <v>2.6778568840207981</v>
      </c>
    </row>
    <row r="281" spans="1:9" x14ac:dyDescent="0.35">
      <c r="A281" s="10">
        <f t="shared" si="24"/>
        <v>136.43099999999998</v>
      </c>
      <c r="B281">
        <v>139.5</v>
      </c>
      <c r="C281" s="7">
        <v>23.30306478</v>
      </c>
      <c r="D281" s="7">
        <v>2.6631413030000002</v>
      </c>
      <c r="E281" s="6">
        <f t="shared" si="25"/>
        <v>2663.1413030000003</v>
      </c>
      <c r="F281" s="8">
        <f t="shared" si="26"/>
        <v>1.3909183213708133E-5</v>
      </c>
      <c r="G281" s="11">
        <f t="shared" si="27"/>
        <v>1.0366378785733177</v>
      </c>
      <c r="H281" s="6">
        <f t="shared" si="29"/>
        <v>2755.4842231995553</v>
      </c>
      <c r="I281" s="7">
        <f t="shared" si="28"/>
        <v>2.6793721973262756</v>
      </c>
    </row>
    <row r="282" spans="1:9" x14ac:dyDescent="0.35">
      <c r="A282" s="10">
        <f t="shared" si="24"/>
        <v>136.91999999999999</v>
      </c>
      <c r="B282">
        <v>140</v>
      </c>
      <c r="C282" s="7">
        <v>23.304136849999999</v>
      </c>
      <c r="D282" s="7">
        <v>2.6651092090000001</v>
      </c>
      <c r="E282" s="6">
        <f t="shared" si="25"/>
        <v>2665.1092090000002</v>
      </c>
      <c r="F282" s="8">
        <f t="shared" si="26"/>
        <v>1.3908932510579693E-5</v>
      </c>
      <c r="G282" s="11">
        <f t="shared" si="27"/>
        <v>1.0366142749480685</v>
      </c>
      <c r="H282" s="6">
        <f t="shared" si="29"/>
        <v>2757.4389531622237</v>
      </c>
      <c r="I282" s="7">
        <f t="shared" si="28"/>
        <v>2.6814487772232676</v>
      </c>
    </row>
    <row r="283" spans="1:9" x14ac:dyDescent="0.35">
      <c r="A283" s="10">
        <f t="shared" si="24"/>
        <v>137.40899999999999</v>
      </c>
      <c r="B283">
        <v>140.5</v>
      </c>
      <c r="C283" s="7">
        <v>23.30556752</v>
      </c>
      <c r="D283" s="7">
        <v>2.6676938200000002</v>
      </c>
      <c r="E283" s="6">
        <f t="shared" si="25"/>
        <v>2667.6938200000004</v>
      </c>
      <c r="F283" s="8">
        <f t="shared" si="26"/>
        <v>1.390859797405295E-5</v>
      </c>
      <c r="G283" s="11">
        <f t="shared" si="27"/>
        <v>1.0365827773925242</v>
      </c>
      <c r="H283" s="6">
        <f t="shared" si="29"/>
        <v>2760.010629206603</v>
      </c>
      <c r="I283" s="7">
        <f t="shared" si="28"/>
        <v>2.68418108707694</v>
      </c>
    </row>
    <row r="284" spans="1:9" x14ac:dyDescent="0.35">
      <c r="A284" s="10">
        <f t="shared" si="24"/>
        <v>137.898</v>
      </c>
      <c r="B284">
        <v>141</v>
      </c>
      <c r="C284" s="7">
        <v>23.306679590000002</v>
      </c>
      <c r="D284" s="7">
        <v>2.6692272940000001</v>
      </c>
      <c r="E284" s="6">
        <f t="shared" si="25"/>
        <v>2669.2272940000003</v>
      </c>
      <c r="F284" s="8">
        <f t="shared" si="26"/>
        <v>1.3908337956217456E-5</v>
      </c>
      <c r="G284" s="11">
        <f t="shared" si="27"/>
        <v>1.0365582951594985</v>
      </c>
      <c r="H284" s="6">
        <f t="shared" si="29"/>
        <v>2761.51329857264</v>
      </c>
      <c r="I284" s="7">
        <f t="shared" si="28"/>
        <v>2.6857777886583403</v>
      </c>
    </row>
    <row r="285" spans="1:9" x14ac:dyDescent="0.35">
      <c r="A285" s="10">
        <f t="shared" si="24"/>
        <v>138.387</v>
      </c>
      <c r="B285">
        <v>141.5</v>
      </c>
      <c r="C285" s="7">
        <v>23.309457699999999</v>
      </c>
      <c r="D285" s="7">
        <v>2.6701188359999999</v>
      </c>
      <c r="E285" s="6">
        <f t="shared" si="25"/>
        <v>2670.1188360000001</v>
      </c>
      <c r="F285" s="8">
        <f t="shared" si="26"/>
        <v>1.3907688470106623E-5</v>
      </c>
      <c r="G285" s="11">
        <f t="shared" si="27"/>
        <v>1.0364971390187052</v>
      </c>
      <c r="H285" s="6">
        <f t="shared" si="29"/>
        <v>2762.2541803960912</v>
      </c>
      <c r="I285" s="7">
        <f t="shared" si="28"/>
        <v>2.6865650790287727</v>
      </c>
    </row>
    <row r="286" spans="1:9" x14ac:dyDescent="0.35">
      <c r="A286" s="10">
        <f t="shared" si="24"/>
        <v>138.876</v>
      </c>
      <c r="B286">
        <v>142</v>
      </c>
      <c r="C286" s="7">
        <v>23.31153995</v>
      </c>
      <c r="D286" s="7">
        <v>2.6714815199999999</v>
      </c>
      <c r="E286" s="6">
        <f t="shared" si="25"/>
        <v>2671.4815199999998</v>
      </c>
      <c r="F286" s="8">
        <f t="shared" si="26"/>
        <v>1.3907201737888119E-5</v>
      </c>
      <c r="G286" s="11">
        <f t="shared" si="27"/>
        <v>1.0364513049735593</v>
      </c>
      <c r="H286" s="6">
        <f t="shared" si="29"/>
        <v>2763.523103902492</v>
      </c>
      <c r="I286" s="7">
        <f t="shared" si="28"/>
        <v>2.687913558820179</v>
      </c>
    </row>
    <row r="287" spans="1:9" x14ac:dyDescent="0.35">
      <c r="A287" s="10">
        <f t="shared" si="24"/>
        <v>139.36500000000001</v>
      </c>
      <c r="B287">
        <v>142.5</v>
      </c>
      <c r="C287" s="7">
        <v>23.313467370000001</v>
      </c>
      <c r="D287" s="7">
        <v>2.6729195539999999</v>
      </c>
      <c r="E287" s="6">
        <f t="shared" si="25"/>
        <v>2672.9195540000001</v>
      </c>
      <c r="F287" s="8">
        <f t="shared" si="26"/>
        <v>1.390675125174738E-5</v>
      </c>
      <c r="G287" s="11">
        <f t="shared" si="27"/>
        <v>1.0364088818594812</v>
      </c>
      <c r="H287" s="6">
        <f t="shared" si="29"/>
        <v>2764.8789146553595</v>
      </c>
      <c r="I287" s="7">
        <f t="shared" si="28"/>
        <v>2.6893544729813015</v>
      </c>
    </row>
    <row r="288" spans="1:9" x14ac:dyDescent="0.35">
      <c r="A288" s="10">
        <f t="shared" si="24"/>
        <v>139.85399999999998</v>
      </c>
      <c r="B288">
        <v>143</v>
      </c>
      <c r="C288" s="7">
        <v>23.314429929999999</v>
      </c>
      <c r="D288" s="7">
        <v>2.6737696870000001</v>
      </c>
      <c r="E288" s="6">
        <f t="shared" si="25"/>
        <v>2673.769687</v>
      </c>
      <c r="F288" s="8">
        <f t="shared" si="26"/>
        <v>1.3906526296933155E-5</v>
      </c>
      <c r="G288" s="11">
        <f t="shared" si="27"/>
        <v>1.0363876966385983</v>
      </c>
      <c r="H288" s="6">
        <f t="shared" si="29"/>
        <v>2765.6830763442999</v>
      </c>
      <c r="I288" s="7">
        <f t="shared" si="28"/>
        <v>2.6902091600446654</v>
      </c>
    </row>
    <row r="289" spans="1:9" x14ac:dyDescent="0.35">
      <c r="A289" s="10">
        <f t="shared" si="24"/>
        <v>140.34299999999999</v>
      </c>
      <c r="B289">
        <v>143.5</v>
      </c>
      <c r="C289" s="7">
        <v>23.315609810000002</v>
      </c>
      <c r="D289" s="7">
        <v>2.6746534569999998</v>
      </c>
      <c r="E289" s="6">
        <f t="shared" si="25"/>
        <v>2674.6534569999999</v>
      </c>
      <c r="F289" s="8">
        <f t="shared" si="26"/>
        <v>1.3906250571104175E-5</v>
      </c>
      <c r="G289" s="11">
        <f t="shared" si="27"/>
        <v>1.0363617292988525</v>
      </c>
      <c r="H289" s="6">
        <f t="shared" si="29"/>
        <v>2766.5092382599</v>
      </c>
      <c r="I289" s="7">
        <f t="shared" si="28"/>
        <v>2.6910872673227075</v>
      </c>
    </row>
    <row r="290" spans="1:9" x14ac:dyDescent="0.35">
      <c r="A290" s="10">
        <f t="shared" si="24"/>
        <v>140.83199999999999</v>
      </c>
      <c r="B290">
        <v>144</v>
      </c>
      <c r="C290" s="7">
        <v>23.316229539999998</v>
      </c>
      <c r="D290" s="7">
        <v>2.6758252200000001</v>
      </c>
      <c r="E290" s="6">
        <f t="shared" si="25"/>
        <v>2675.8252200000002</v>
      </c>
      <c r="F290" s="8">
        <f t="shared" si="26"/>
        <v>1.3906105754379778E-5</v>
      </c>
      <c r="G290" s="11">
        <f t="shared" si="27"/>
        <v>1.0363480904076172</v>
      </c>
      <c r="H290" s="6">
        <f t="shared" si="29"/>
        <v>2767.6660914166118</v>
      </c>
      <c r="I290" s="7">
        <f t="shared" si="28"/>
        <v>2.6923169224654826</v>
      </c>
    </row>
    <row r="291" spans="1:9" x14ac:dyDescent="0.35">
      <c r="A291" s="10">
        <f t="shared" si="24"/>
        <v>141.321</v>
      </c>
      <c r="B291">
        <v>144.5</v>
      </c>
      <c r="C291" s="7">
        <v>23.317382510000002</v>
      </c>
      <c r="D291" s="7">
        <v>2.6768297269999999</v>
      </c>
      <c r="E291" s="6">
        <f t="shared" si="25"/>
        <v>2676.8297269999998</v>
      </c>
      <c r="F291" s="8">
        <f t="shared" si="26"/>
        <v>1.3905836345972574E-5</v>
      </c>
      <c r="G291" s="11">
        <f t="shared" si="27"/>
        <v>1.0363227168318463</v>
      </c>
      <c r="H291" s="6">
        <f t="shared" si="29"/>
        <v>2768.6186027302779</v>
      </c>
      <c r="I291" s="7">
        <f t="shared" si="28"/>
        <v>2.6933294325801529</v>
      </c>
    </row>
    <row r="292" spans="1:9" x14ac:dyDescent="0.35">
      <c r="A292" s="10">
        <f t="shared" si="24"/>
        <v>141.81</v>
      </c>
      <c r="B292">
        <v>145</v>
      </c>
      <c r="C292" s="7">
        <v>23.31863212</v>
      </c>
      <c r="D292" s="7">
        <v>2.6789000000000001</v>
      </c>
      <c r="E292" s="6">
        <f t="shared" si="25"/>
        <v>2678.9</v>
      </c>
      <c r="F292" s="8">
        <f t="shared" si="26"/>
        <v>1.3905544377223266E-5</v>
      </c>
      <c r="G292" s="11">
        <f t="shared" si="27"/>
        <v>1.0362952175909943</v>
      </c>
      <c r="H292" s="6">
        <f t="shared" si="29"/>
        <v>2770.6676534910548</v>
      </c>
      <c r="I292" s="7">
        <f t="shared" si="28"/>
        <v>2.69550772551634</v>
      </c>
    </row>
    <row r="293" spans="1:9" x14ac:dyDescent="0.35">
      <c r="A293" s="10">
        <f t="shared" si="24"/>
        <v>142.29900000000001</v>
      </c>
      <c r="B293">
        <v>145.5</v>
      </c>
      <c r="C293" s="7">
        <v>23.31965546</v>
      </c>
      <c r="D293" s="7">
        <v>2.679399879</v>
      </c>
      <c r="E293" s="6">
        <f t="shared" si="25"/>
        <v>2679.3998790000001</v>
      </c>
      <c r="F293" s="8">
        <f t="shared" si="26"/>
        <v>1.3905305292265751E-5</v>
      </c>
      <c r="G293" s="11">
        <f t="shared" si="27"/>
        <v>1.0362726985624948</v>
      </c>
      <c r="H293" s="6">
        <f t="shared" si="29"/>
        <v>2771.1057256531358</v>
      </c>
      <c r="I293" s="7">
        <f t="shared" si="28"/>
        <v>2.6959734592259381</v>
      </c>
    </row>
    <row r="294" spans="1:9" x14ac:dyDescent="0.35">
      <c r="A294" s="10">
        <f t="shared" si="24"/>
        <v>142.78800000000001</v>
      </c>
      <c r="B294">
        <v>146</v>
      </c>
      <c r="C294" s="7">
        <v>23.321533380000002</v>
      </c>
      <c r="D294" s="7">
        <v>2.6812576670000001</v>
      </c>
      <c r="E294" s="6">
        <f t="shared" si="25"/>
        <v>2681.2576670000003</v>
      </c>
      <c r="F294" s="8">
        <f t="shared" si="26"/>
        <v>1.3904866588223175E-5</v>
      </c>
      <c r="G294" s="11">
        <f t="shared" si="27"/>
        <v>1.0362313761459052</v>
      </c>
      <c r="H294" s="6">
        <f t="shared" si="29"/>
        <v>2772.8978772818482</v>
      </c>
      <c r="I294" s="7">
        <f t="shared" si="28"/>
        <v>2.697878886067814</v>
      </c>
    </row>
    <row r="295" spans="1:9" x14ac:dyDescent="0.35">
      <c r="A295" s="10">
        <f t="shared" si="24"/>
        <v>143.27699999999999</v>
      </c>
      <c r="B295">
        <v>146.5</v>
      </c>
      <c r="C295" s="7">
        <v>23.322965620000002</v>
      </c>
      <c r="D295" s="7">
        <v>2.681854242</v>
      </c>
      <c r="E295" s="6">
        <f t="shared" si="25"/>
        <v>2681.8542419999999</v>
      </c>
      <c r="F295" s="8">
        <f t="shared" si="26"/>
        <v>1.390453203341991E-5</v>
      </c>
      <c r="G295" s="11">
        <f t="shared" si="27"/>
        <v>1.0361998623747213</v>
      </c>
      <c r="H295" s="6">
        <f t="shared" si="29"/>
        <v>2773.4118064776972</v>
      </c>
      <c r="I295" s="7">
        <f t="shared" si="28"/>
        <v>2.6984253319965843</v>
      </c>
    </row>
    <row r="296" spans="1:9" x14ac:dyDescent="0.35">
      <c r="A296" s="10">
        <f t="shared" si="24"/>
        <v>143.76599999999999</v>
      </c>
      <c r="B296">
        <v>147</v>
      </c>
      <c r="C296" s="7">
        <v>23.324851899999999</v>
      </c>
      <c r="D296" s="7">
        <v>2.683931753</v>
      </c>
      <c r="E296" s="6">
        <f t="shared" si="25"/>
        <v>2683.9317529999998</v>
      </c>
      <c r="F296" s="8">
        <f t="shared" si="26"/>
        <v>1.3904091463908534E-5</v>
      </c>
      <c r="G296" s="11">
        <f t="shared" si="27"/>
        <v>1.0361583606033862</v>
      </c>
      <c r="H296" s="6">
        <f t="shared" si="29"/>
        <v>2775.4304184538905</v>
      </c>
      <c r="I296" s="7">
        <f t="shared" si="28"/>
        <v>2.7005718064060185</v>
      </c>
    </row>
    <row r="297" spans="1:9" x14ac:dyDescent="0.35">
      <c r="A297" s="10">
        <f t="shared" si="24"/>
        <v>144.255</v>
      </c>
      <c r="B297">
        <v>147.5</v>
      </c>
      <c r="C297" s="7">
        <v>23.326066579999999</v>
      </c>
      <c r="D297" s="7">
        <v>2.684956949</v>
      </c>
      <c r="E297" s="6">
        <f t="shared" si="25"/>
        <v>2684.9569489999999</v>
      </c>
      <c r="F297" s="8">
        <f t="shared" si="26"/>
        <v>1.3903807783204147E-5</v>
      </c>
      <c r="G297" s="11">
        <f t="shared" si="27"/>
        <v>1.0361316367039033</v>
      </c>
      <c r="H297" s="6">
        <f t="shared" si="29"/>
        <v>2776.4002293434364</v>
      </c>
      <c r="I297" s="7">
        <f t="shared" si="28"/>
        <v>2.7016031279796286</v>
      </c>
    </row>
    <row r="298" spans="1:9" x14ac:dyDescent="0.35">
      <c r="A298" s="10">
        <f t="shared" si="24"/>
        <v>144.744</v>
      </c>
      <c r="B298">
        <v>148</v>
      </c>
      <c r="C298" s="7">
        <v>23.327771160000001</v>
      </c>
      <c r="D298" s="7">
        <v>2.6862142279999999</v>
      </c>
      <c r="E298" s="6">
        <f t="shared" si="25"/>
        <v>2686.2142279999998</v>
      </c>
      <c r="F298" s="8">
        <f t="shared" si="26"/>
        <v>1.3903409724337292E-5</v>
      </c>
      <c r="G298" s="11">
        <f t="shared" si="27"/>
        <v>1.0360941364564493</v>
      </c>
      <c r="H298" s="6">
        <f t="shared" si="29"/>
        <v>2777.5811090765264</v>
      </c>
      <c r="I298" s="7">
        <f t="shared" si="28"/>
        <v>2.7028589766490994</v>
      </c>
    </row>
    <row r="299" spans="1:9" x14ac:dyDescent="0.35">
      <c r="A299" s="10">
        <f t="shared" si="24"/>
        <v>145.233</v>
      </c>
      <c r="B299">
        <v>148.5</v>
      </c>
      <c r="C299" s="7">
        <v>23.329262849999999</v>
      </c>
      <c r="D299" s="7">
        <v>2.6873939390000001</v>
      </c>
      <c r="E299" s="6">
        <f t="shared" si="25"/>
        <v>2687.393939</v>
      </c>
      <c r="F299" s="8">
        <f t="shared" si="26"/>
        <v>1.3903061413585728E-5</v>
      </c>
      <c r="G299" s="11">
        <f t="shared" si="27"/>
        <v>1.036061321479143</v>
      </c>
      <c r="H299" s="6">
        <f t="shared" si="29"/>
        <v>2778.6942227541954</v>
      </c>
      <c r="I299" s="7">
        <f t="shared" si="28"/>
        <v>2.7040428285932139</v>
      </c>
    </row>
    <row r="300" spans="1:9" x14ac:dyDescent="0.35">
      <c r="A300" s="10">
        <f t="shared" si="24"/>
        <v>145.72200000000001</v>
      </c>
      <c r="B300">
        <v>149</v>
      </c>
      <c r="C300" s="7">
        <v>23.330100000000002</v>
      </c>
      <c r="D300" s="7">
        <v>2.6884217459999999</v>
      </c>
      <c r="E300" s="6">
        <f t="shared" si="25"/>
        <v>2688.421746</v>
      </c>
      <c r="F300" s="8">
        <f t="shared" si="26"/>
        <v>1.3902865952069996E-5</v>
      </c>
      <c r="G300" s="11">
        <f t="shared" si="27"/>
        <v>1.0360429061325427</v>
      </c>
      <c r="H300" s="6">
        <f t="shared" si="29"/>
        <v>2779.6887586545331</v>
      </c>
      <c r="I300" s="7">
        <f t="shared" si="28"/>
        <v>2.7051006258503136</v>
      </c>
    </row>
    <row r="301" spans="1:9" x14ac:dyDescent="0.35">
      <c r="A301" s="10">
        <f t="shared" si="24"/>
        <v>146.21099999999998</v>
      </c>
      <c r="B301">
        <v>149.5</v>
      </c>
      <c r="C301" s="7">
        <v>23.33099369</v>
      </c>
      <c r="D301" s="7">
        <v>2.68966847</v>
      </c>
      <c r="E301" s="6">
        <f t="shared" si="25"/>
        <v>2689.6684700000001</v>
      </c>
      <c r="F301" s="8">
        <f t="shared" si="26"/>
        <v>1.3902657300170735E-5</v>
      </c>
      <c r="G301" s="11">
        <f t="shared" si="27"/>
        <v>1.0360232476068982</v>
      </c>
      <c r="H301" s="6">
        <f t="shared" si="29"/>
        <v>2780.9062555445016</v>
      </c>
      <c r="I301" s="7">
        <f t="shared" si="28"/>
        <v>2.7063956418195443</v>
      </c>
    </row>
    <row r="302" spans="1:9" x14ac:dyDescent="0.35">
      <c r="A302" s="10">
        <f t="shared" si="24"/>
        <v>146.69999999999999</v>
      </c>
      <c r="B302">
        <v>150</v>
      </c>
      <c r="C302" s="7">
        <v>23.331585950000001</v>
      </c>
      <c r="D302" s="7">
        <v>2.6900765660000001</v>
      </c>
      <c r="E302" s="6">
        <f t="shared" si="25"/>
        <v>2690.0765660000002</v>
      </c>
      <c r="F302" s="8">
        <f t="shared" si="26"/>
        <v>1.390251903000066E-5</v>
      </c>
      <c r="G302" s="11">
        <f t="shared" si="27"/>
        <v>1.0360102199697065</v>
      </c>
      <c r="H302" s="6">
        <f t="shared" si="29"/>
        <v>2781.2744069985947</v>
      </c>
      <c r="I302" s="7">
        <f t="shared" si="28"/>
        <v>2.7067872501415091</v>
      </c>
    </row>
    <row r="303" spans="1:9" x14ac:dyDescent="0.35">
      <c r="A303" s="10">
        <f t="shared" si="24"/>
        <v>147.18899999999999</v>
      </c>
      <c r="B303">
        <v>150.5</v>
      </c>
      <c r="C303" s="7">
        <v>23.332887450000001</v>
      </c>
      <c r="D303" s="7">
        <v>2.6910594560000001</v>
      </c>
      <c r="E303" s="6">
        <f t="shared" si="25"/>
        <v>2691.059456</v>
      </c>
      <c r="F303" s="8">
        <f t="shared" si="26"/>
        <v>1.3902215196535569E-5</v>
      </c>
      <c r="G303" s="11">
        <f t="shared" si="27"/>
        <v>1.0359815924533073</v>
      </c>
      <c r="H303" s="6">
        <f t="shared" si="29"/>
        <v>2782.1949853535862</v>
      </c>
      <c r="I303" s="7">
        <f t="shared" si="28"/>
        <v>2.7077665166126748</v>
      </c>
    </row>
    <row r="304" spans="1:9" x14ac:dyDescent="0.35">
      <c r="A304" s="10">
        <f t="shared" si="24"/>
        <v>147.678</v>
      </c>
      <c r="B304">
        <v>151</v>
      </c>
      <c r="C304" s="7">
        <v>23.335527039999999</v>
      </c>
      <c r="D304" s="7">
        <v>2.6926668930000002</v>
      </c>
      <c r="E304" s="6">
        <f t="shared" si="25"/>
        <v>2692.6668930000001</v>
      </c>
      <c r="F304" s="8">
        <f t="shared" si="26"/>
        <v>1.3901599060537995E-5</v>
      </c>
      <c r="G304" s="11">
        <f t="shared" si="27"/>
        <v>1.035923536420825</v>
      </c>
      <c r="H304" s="6">
        <f t="shared" si="29"/>
        <v>2783.6822209841166</v>
      </c>
      <c r="I304" s="7">
        <f t="shared" si="28"/>
        <v>2.7093486658036174</v>
      </c>
    </row>
    <row r="305" spans="1:9" x14ac:dyDescent="0.35">
      <c r="A305" s="10">
        <f t="shared" si="24"/>
        <v>148.167</v>
      </c>
      <c r="B305">
        <v>151.5</v>
      </c>
      <c r="C305" s="7">
        <v>23.337815320000001</v>
      </c>
      <c r="D305" s="7">
        <v>2.6941999999999999</v>
      </c>
      <c r="E305" s="6">
        <f t="shared" si="25"/>
        <v>2694.2</v>
      </c>
      <c r="F305" s="8">
        <f t="shared" si="26"/>
        <v>1.3901065006640983E-5</v>
      </c>
      <c r="G305" s="11">
        <f t="shared" si="27"/>
        <v>1.0358732113658702</v>
      </c>
      <c r="H305" s="6">
        <f t="shared" si="29"/>
        <v>2785.1131666846059</v>
      </c>
      <c r="I305" s="7">
        <f t="shared" si="28"/>
        <v>2.7108710496409021</v>
      </c>
    </row>
    <row r="306" spans="1:9" x14ac:dyDescent="0.35">
      <c r="A306" s="10">
        <f t="shared" si="24"/>
        <v>148.65600000000001</v>
      </c>
      <c r="B306">
        <v>152</v>
      </c>
      <c r="C306" s="7">
        <v>23.340341639999998</v>
      </c>
      <c r="D306" s="7">
        <v>2.6949017880000001</v>
      </c>
      <c r="E306" s="6">
        <f t="shared" si="25"/>
        <v>2694.9017880000001</v>
      </c>
      <c r="F306" s="8">
        <f t="shared" si="26"/>
        <v>1.3900475482539424E-5</v>
      </c>
      <c r="G306" s="11">
        <f t="shared" si="27"/>
        <v>1.0358176556827368</v>
      </c>
      <c r="H306" s="6">
        <f t="shared" si="29"/>
        <v>2785.6705730794042</v>
      </c>
      <c r="I306" s="7">
        <f t="shared" si="28"/>
        <v>2.7114641056150828</v>
      </c>
    </row>
    <row r="307" spans="1:9" x14ac:dyDescent="0.35">
      <c r="A307" s="10">
        <f t="shared" si="24"/>
        <v>149.14500000000001</v>
      </c>
      <c r="B307">
        <v>152.5</v>
      </c>
      <c r="C307" s="7">
        <v>23.34191788</v>
      </c>
      <c r="D307" s="7">
        <v>2.6960453100000001</v>
      </c>
      <c r="E307" s="6">
        <f t="shared" si="25"/>
        <v>2696.04531</v>
      </c>
      <c r="F307" s="8">
        <f t="shared" si="26"/>
        <v>1.3900107707628643E-5</v>
      </c>
      <c r="G307" s="11">
        <f t="shared" si="27"/>
        <v>1.0357829953532351</v>
      </c>
      <c r="H307" s="6">
        <f t="shared" si="29"/>
        <v>2786.7406068868727</v>
      </c>
      <c r="I307" s="7">
        <f t="shared" si="28"/>
        <v>2.7126026234527059</v>
      </c>
    </row>
    <row r="308" spans="1:9" x14ac:dyDescent="0.35">
      <c r="A308" s="10">
        <f t="shared" si="24"/>
        <v>149.63399999999999</v>
      </c>
      <c r="B308">
        <v>153</v>
      </c>
      <c r="C308" s="7">
        <v>23.34389844</v>
      </c>
      <c r="D308" s="7">
        <v>2.6969132419999999</v>
      </c>
      <c r="E308" s="6">
        <f t="shared" si="25"/>
        <v>2696.9132420000001</v>
      </c>
      <c r="F308" s="8">
        <f t="shared" si="26"/>
        <v>1.3899645644395237E-5</v>
      </c>
      <c r="G308" s="11">
        <f t="shared" si="27"/>
        <v>1.0357394469213541</v>
      </c>
      <c r="H308" s="6">
        <f t="shared" si="29"/>
        <v>2787.5018173151111</v>
      </c>
      <c r="I308" s="7">
        <f t="shared" si="28"/>
        <v>2.7134125917103149</v>
      </c>
    </row>
    <row r="309" spans="1:9" x14ac:dyDescent="0.35">
      <c r="A309" s="10">
        <f t="shared" si="24"/>
        <v>150.12299999999999</v>
      </c>
      <c r="B309">
        <v>153.5</v>
      </c>
      <c r="C309" s="7">
        <v>23.345284450000001</v>
      </c>
      <c r="D309" s="7">
        <v>2.698502161</v>
      </c>
      <c r="E309" s="6">
        <f t="shared" si="25"/>
        <v>2698.5021609999999</v>
      </c>
      <c r="F309" s="8">
        <f t="shared" si="26"/>
        <v>1.3899322321914879E-5</v>
      </c>
      <c r="G309" s="11">
        <f t="shared" si="27"/>
        <v>1.035708973133608</v>
      </c>
      <c r="H309" s="6">
        <f t="shared" si="29"/>
        <v>2789.0432622825106</v>
      </c>
      <c r="I309" s="7">
        <f t="shared" si="28"/>
        <v>2.7150528702801644</v>
      </c>
    </row>
    <row r="310" spans="1:9" x14ac:dyDescent="0.35">
      <c r="A310" s="10">
        <f t="shared" si="24"/>
        <v>150.61199999999999</v>
      </c>
      <c r="B310">
        <v>154</v>
      </c>
      <c r="C310" s="7">
        <v>23.346701240000002</v>
      </c>
      <c r="D310" s="7">
        <v>2.7003186459999999</v>
      </c>
      <c r="E310" s="6">
        <f t="shared" si="25"/>
        <v>2700.3186459999997</v>
      </c>
      <c r="F310" s="8">
        <f t="shared" si="26"/>
        <v>1.389899184700472E-5</v>
      </c>
      <c r="G310" s="11">
        <f t="shared" si="27"/>
        <v>1.0356778240547313</v>
      </c>
      <c r="H310" s="6">
        <f t="shared" si="29"/>
        <v>2790.8179669100391</v>
      </c>
      <c r="I310" s="7">
        <f t="shared" si="28"/>
        <v>2.7169415293359664</v>
      </c>
    </row>
    <row r="311" spans="1:9" x14ac:dyDescent="0.35">
      <c r="A311" s="10">
        <f t="shared" si="24"/>
        <v>151.101</v>
      </c>
      <c r="B311">
        <v>154.5</v>
      </c>
      <c r="C311" s="7">
        <v>23.348183389999999</v>
      </c>
      <c r="D311" s="7">
        <v>2.7016924439999999</v>
      </c>
      <c r="E311" s="6">
        <f t="shared" si="25"/>
        <v>2701.6924439999998</v>
      </c>
      <c r="F311" s="8">
        <f t="shared" si="26"/>
        <v>1.38986461565525E-5</v>
      </c>
      <c r="G311" s="11">
        <f t="shared" si="27"/>
        <v>1.0356452395715059</v>
      </c>
      <c r="H311" s="6">
        <f t="shared" si="29"/>
        <v>2792.1311656166231</v>
      </c>
      <c r="I311" s="7">
        <f t="shared" si="28"/>
        <v>2.7183391625583875</v>
      </c>
    </row>
    <row r="312" spans="1:9" x14ac:dyDescent="0.35">
      <c r="A312" s="10">
        <f t="shared" si="24"/>
        <v>151.59</v>
      </c>
      <c r="B312">
        <v>155</v>
      </c>
      <c r="C312" s="7">
        <v>23.349072899999999</v>
      </c>
      <c r="D312" s="7">
        <v>2.7026178399999998</v>
      </c>
      <c r="E312" s="6">
        <f t="shared" si="25"/>
        <v>2702.6178399999999</v>
      </c>
      <c r="F312" s="8">
        <f t="shared" si="26"/>
        <v>1.3898438705736598E-5</v>
      </c>
      <c r="G312" s="11">
        <f t="shared" si="27"/>
        <v>1.0356256848202281</v>
      </c>
      <c r="H312" s="6">
        <f t="shared" si="29"/>
        <v>2793.0159457066616</v>
      </c>
      <c r="I312" s="7">
        <f t="shared" si="28"/>
        <v>2.7192808856615907</v>
      </c>
    </row>
    <row r="313" spans="1:9" x14ac:dyDescent="0.35">
      <c r="A313" s="10">
        <f t="shared" si="24"/>
        <v>152.07900000000001</v>
      </c>
      <c r="B313">
        <v>155.5</v>
      </c>
      <c r="C313" s="7">
        <v>23.350919999999999</v>
      </c>
      <c r="D313" s="7">
        <v>2.7040063640000001</v>
      </c>
      <c r="E313" s="6">
        <f t="shared" si="25"/>
        <v>2704.0063639999998</v>
      </c>
      <c r="F313" s="8">
        <f t="shared" si="26"/>
        <v>1.3898007961924798E-5</v>
      </c>
      <c r="G313" s="11">
        <f t="shared" si="27"/>
        <v>1.0355850805225169</v>
      </c>
      <c r="H313" s="6">
        <f t="shared" si="29"/>
        <v>2794.3225815325354</v>
      </c>
      <c r="I313" s="7">
        <f t="shared" si="28"/>
        <v>2.7206716946336869</v>
      </c>
    </row>
    <row r="314" spans="1:9" x14ac:dyDescent="0.35">
      <c r="A314" s="10">
        <f t="shared" si="24"/>
        <v>152.56799999999998</v>
      </c>
      <c r="B314">
        <v>156</v>
      </c>
      <c r="C314" s="7">
        <v>23.353181119999999</v>
      </c>
      <c r="D314" s="7">
        <v>2.7054491760000001</v>
      </c>
      <c r="E314" s="6">
        <f t="shared" si="25"/>
        <v>2705.4491760000001</v>
      </c>
      <c r="F314" s="8">
        <f t="shared" si="26"/>
        <v>1.3897480733652668E-5</v>
      </c>
      <c r="G314" s="11">
        <f t="shared" si="27"/>
        <v>1.0355353783486996</v>
      </c>
      <c r="H314" s="6">
        <f t="shared" si="29"/>
        <v>2795.660666454693</v>
      </c>
      <c r="I314" s="7">
        <f t="shared" si="28"/>
        <v>2.7220960777411243</v>
      </c>
    </row>
    <row r="315" spans="1:9" x14ac:dyDescent="0.35">
      <c r="A315" s="10">
        <f t="shared" si="24"/>
        <v>153.05699999999999</v>
      </c>
      <c r="B315">
        <v>156.5</v>
      </c>
      <c r="C315" s="7">
        <v>23.355713139999999</v>
      </c>
      <c r="D315" s="7">
        <v>2.7072029529999999</v>
      </c>
      <c r="E315" s="6">
        <f t="shared" si="25"/>
        <v>2707.202953</v>
      </c>
      <c r="F315" s="8">
        <f t="shared" si="26"/>
        <v>1.3896890424231779E-5</v>
      </c>
      <c r="G315" s="11">
        <f t="shared" si="27"/>
        <v>1.0354797259213613</v>
      </c>
      <c r="H315" s="6">
        <f t="shared" si="29"/>
        <v>2797.3038607168451</v>
      </c>
      <c r="I315" s="7">
        <f t="shared" si="28"/>
        <v>2.7238453850285378</v>
      </c>
    </row>
    <row r="316" spans="1:9" x14ac:dyDescent="0.35">
      <c r="A316" s="10">
        <f t="shared" si="24"/>
        <v>153.54599999999999</v>
      </c>
      <c r="B316">
        <v>157</v>
      </c>
      <c r="C316" s="7">
        <v>23.356706129999999</v>
      </c>
      <c r="D316" s="7">
        <v>2.7083526849999999</v>
      </c>
      <c r="E316" s="6">
        <f t="shared" si="25"/>
        <v>2708.3526849999998</v>
      </c>
      <c r="F316" s="8">
        <f t="shared" si="26"/>
        <v>1.3896658945289254E-5</v>
      </c>
      <c r="G316" s="11">
        <f t="shared" si="27"/>
        <v>1.0354579018251404</v>
      </c>
      <c r="H316" s="6">
        <f t="shared" si="29"/>
        <v>2798.4139988799793</v>
      </c>
      <c r="I316" s="7">
        <f t="shared" si="28"/>
        <v>2.7250272984922592</v>
      </c>
    </row>
    <row r="317" spans="1:9" x14ac:dyDescent="0.35">
      <c r="A317" s="10">
        <f t="shared" si="24"/>
        <v>154.035</v>
      </c>
      <c r="B317">
        <v>157.5</v>
      </c>
      <c r="C317" s="7">
        <v>23.357914480000002</v>
      </c>
      <c r="D317" s="7">
        <v>2.7090511039999998</v>
      </c>
      <c r="E317" s="6">
        <f t="shared" si="25"/>
        <v>2709.0511039999997</v>
      </c>
      <c r="F317" s="8">
        <f t="shared" si="26"/>
        <v>1.3896377281736953E-5</v>
      </c>
      <c r="G317" s="11">
        <f t="shared" si="27"/>
        <v>1.0354313454887492</v>
      </c>
      <c r="H317" s="6">
        <f t="shared" si="29"/>
        <v>2799.0449941009624</v>
      </c>
      <c r="I317" s="7">
        <f t="shared" si="28"/>
        <v>2.7256991210860693</v>
      </c>
    </row>
    <row r="318" spans="1:9" x14ac:dyDescent="0.35">
      <c r="A318" s="10">
        <f t="shared" si="24"/>
        <v>154.524</v>
      </c>
      <c r="B318">
        <v>158</v>
      </c>
      <c r="C318" s="7">
        <v>23.359431430000001</v>
      </c>
      <c r="D318" s="7">
        <v>2.7112848989999998</v>
      </c>
      <c r="E318" s="6">
        <f t="shared" si="25"/>
        <v>2711.2848989999998</v>
      </c>
      <c r="F318" s="8">
        <f t="shared" si="26"/>
        <v>1.3896023713187101E-5</v>
      </c>
      <c r="G318" s="11">
        <f t="shared" si="27"/>
        <v>1.035398008459151</v>
      </c>
      <c r="H318" s="6">
        <f t="shared" si="29"/>
        <v>2801.2439600018934</v>
      </c>
      <c r="I318" s="7">
        <f t="shared" si="28"/>
        <v>2.7280405412460804</v>
      </c>
    </row>
    <row r="319" spans="1:9" x14ac:dyDescent="0.35">
      <c r="A319" s="10">
        <f t="shared" si="24"/>
        <v>155.01300000000001</v>
      </c>
      <c r="B319">
        <v>158.5</v>
      </c>
      <c r="C319" s="7">
        <v>23.360992270000001</v>
      </c>
      <c r="D319" s="7">
        <v>2.7119091470000001</v>
      </c>
      <c r="E319" s="6">
        <f t="shared" si="25"/>
        <v>2711.9091470000003</v>
      </c>
      <c r="F319" s="8">
        <f t="shared" si="26"/>
        <v>1.3895659948445994E-5</v>
      </c>
      <c r="G319" s="11">
        <f t="shared" si="27"/>
        <v>1.0353637086516692</v>
      </c>
      <c r="H319" s="6">
        <f t="shared" si="29"/>
        <v>2801.7772615092631</v>
      </c>
      <c r="I319" s="7">
        <f t="shared" si="28"/>
        <v>2.7286084321006676</v>
      </c>
    </row>
    <row r="320" spans="1:9" x14ac:dyDescent="0.35">
      <c r="A320" s="10">
        <f t="shared" si="24"/>
        <v>155.50200000000001</v>
      </c>
      <c r="B320">
        <v>159</v>
      </c>
      <c r="C320" s="7">
        <v>23.362200000000001</v>
      </c>
      <c r="D320" s="7">
        <v>2.7121401679999999</v>
      </c>
      <c r="E320" s="6">
        <f t="shared" si="25"/>
        <v>2712.1401679999999</v>
      </c>
      <c r="F320" s="8">
        <f t="shared" si="26"/>
        <v>1.3895378501879997E-5</v>
      </c>
      <c r="G320" s="11">
        <f t="shared" si="27"/>
        <v>1.0353371697431641</v>
      </c>
      <c r="H320" s="6">
        <f t="shared" si="29"/>
        <v>2801.9252398903263</v>
      </c>
      <c r="I320" s="7">
        <f t="shared" si="28"/>
        <v>2.7287660110192631</v>
      </c>
    </row>
    <row r="321" spans="1:9" x14ac:dyDescent="0.35">
      <c r="A321" s="10">
        <f t="shared" si="24"/>
        <v>155.99099999999999</v>
      </c>
      <c r="B321">
        <v>159.5</v>
      </c>
      <c r="C321" s="7">
        <v>23.36402588</v>
      </c>
      <c r="D321" s="7">
        <v>2.714272588</v>
      </c>
      <c r="E321" s="6">
        <f t="shared" si="25"/>
        <v>2714.2725879999998</v>
      </c>
      <c r="F321" s="8">
        <f t="shared" si="26"/>
        <v>1.3894953041861166E-5</v>
      </c>
      <c r="G321" s="11">
        <f t="shared" si="27"/>
        <v>1.0352970495127607</v>
      </c>
      <c r="H321" s="6">
        <f t="shared" si="29"/>
        <v>2804.0007649853205</v>
      </c>
      <c r="I321" s="7">
        <f t="shared" si="28"/>
        <v>2.730976321205965</v>
      </c>
    </row>
    <row r="322" spans="1:9" x14ac:dyDescent="0.35">
      <c r="A322" s="10">
        <f t="shared" si="24"/>
        <v>156.47999999999999</v>
      </c>
      <c r="B322">
        <v>160</v>
      </c>
      <c r="C322" s="7">
        <v>23.366008069999999</v>
      </c>
      <c r="D322" s="7">
        <v>2.7160510900000001</v>
      </c>
      <c r="E322" s="6">
        <f t="shared" si="25"/>
        <v>2716.0510899999999</v>
      </c>
      <c r="F322" s="8">
        <f t="shared" si="26"/>
        <v>1.3894491211884132E-5</v>
      </c>
      <c r="G322" s="11">
        <f t="shared" si="27"/>
        <v>1.0352534974396865</v>
      </c>
      <c r="H322" s="6">
        <f t="shared" si="29"/>
        <v>2805.701206569584</v>
      </c>
      <c r="I322" s="7">
        <f t="shared" si="28"/>
        <v>2.7327873696674074</v>
      </c>
    </row>
    <row r="323" spans="1:9" x14ac:dyDescent="0.35">
      <c r="A323" s="10">
        <f t="shared" si="24"/>
        <v>156.96899999999999</v>
      </c>
      <c r="B323">
        <v>160.5</v>
      </c>
      <c r="C323" s="7">
        <v>23.368269980000001</v>
      </c>
      <c r="D323" s="7">
        <v>2.7169806790000002</v>
      </c>
      <c r="E323" s="6">
        <f t="shared" si="25"/>
        <v>2716.9806790000002</v>
      </c>
      <c r="F323" s="8">
        <f t="shared" si="26"/>
        <v>1.3893964277209182E-5</v>
      </c>
      <c r="G323" s="11">
        <f t="shared" si="27"/>
        <v>1.0352038029684829</v>
      </c>
      <c r="H323" s="6">
        <f t="shared" si="29"/>
        <v>2806.5079574470496</v>
      </c>
      <c r="I323" s="7">
        <f t="shared" si="28"/>
        <v>2.733646653080291</v>
      </c>
    </row>
    <row r="324" spans="1:9" x14ac:dyDescent="0.35">
      <c r="A324" s="10">
        <f t="shared" ref="A324:A387" si="30">B324*0.978</f>
        <v>157.458</v>
      </c>
      <c r="B324">
        <v>161</v>
      </c>
      <c r="C324" s="7">
        <v>23.371753569999999</v>
      </c>
      <c r="D324" s="7">
        <v>2.7182145489999998</v>
      </c>
      <c r="E324" s="6">
        <f t="shared" ref="E324:E387" si="31">D324*1000</f>
        <v>2718.2145489999998</v>
      </c>
      <c r="F324" s="8">
        <f t="shared" ref="F324:F387" si="32">$N$3+$N$4*C324+$N$5*C324^2</f>
        <v>1.3893152880000652E-5</v>
      </c>
      <c r="G324" s="11">
        <f t="shared" ref="G324:G387" si="33">-0.0000069166*C324^3 + 0.00085196*C324^2 - 0.050456*C324 + 1.8373</f>
        <v>1.03512727536784</v>
      </c>
      <c r="H324" s="6">
        <f t="shared" si="29"/>
        <v>2807.5562434383191</v>
      </c>
      <c r="I324" s="7">
        <f t="shared" ref="I324:I387" si="34">$N$8+$N$9*H324+$N$10*H324^2</f>
        <v>2.7347632539045068</v>
      </c>
    </row>
    <row r="325" spans="1:9" x14ac:dyDescent="0.35">
      <c r="A325" s="10">
        <f t="shared" si="30"/>
        <v>157.947</v>
      </c>
      <c r="B325">
        <v>161.5</v>
      </c>
      <c r="C325" s="7">
        <v>23.3728473</v>
      </c>
      <c r="D325" s="7">
        <v>2.7190595910000002</v>
      </c>
      <c r="E325" s="6">
        <f t="shared" si="31"/>
        <v>2719.0595910000002</v>
      </c>
      <c r="F325" s="8">
        <f t="shared" si="32"/>
        <v>1.3892898163633818E-5</v>
      </c>
      <c r="G325" s="11">
        <f t="shared" si="33"/>
        <v>1.0351032501146267</v>
      </c>
      <c r="H325" s="6">
        <f t="shared" si="29"/>
        <v>2808.34495178321</v>
      </c>
      <c r="I325" s="7">
        <f t="shared" si="34"/>
        <v>2.7356034014649646</v>
      </c>
    </row>
    <row r="326" spans="1:9" x14ac:dyDescent="0.35">
      <c r="A326" s="10">
        <f t="shared" si="30"/>
        <v>158.43600000000001</v>
      </c>
      <c r="B326">
        <v>162</v>
      </c>
      <c r="C326" s="7">
        <v>23.373985730000001</v>
      </c>
      <c r="D326" s="7">
        <v>2.7211911799999999</v>
      </c>
      <c r="E326" s="6">
        <f t="shared" si="31"/>
        <v>2721.1911799999998</v>
      </c>
      <c r="F326" s="8">
        <f t="shared" si="32"/>
        <v>1.3892633054970702E-5</v>
      </c>
      <c r="G326" s="11">
        <f t="shared" si="33"/>
        <v>1.0350782438982304</v>
      </c>
      <c r="H326" s="6">
        <f t="shared" ref="H326:H389" si="35">E326*G326/(1+F326*A326)</f>
        <v>2810.4597041320499</v>
      </c>
      <c r="I326" s="7">
        <f t="shared" si="34"/>
        <v>2.7378562489801914</v>
      </c>
    </row>
    <row r="327" spans="1:9" x14ac:dyDescent="0.35">
      <c r="A327" s="10">
        <f t="shared" si="30"/>
        <v>158.92499999999998</v>
      </c>
      <c r="B327">
        <v>162.5</v>
      </c>
      <c r="C327" s="7">
        <v>23.376849750000002</v>
      </c>
      <c r="D327" s="7">
        <v>2.7220411090000001</v>
      </c>
      <c r="E327" s="6">
        <f t="shared" si="31"/>
        <v>2722.0411090000002</v>
      </c>
      <c r="F327" s="8">
        <f t="shared" si="32"/>
        <v>1.3891966184663522E-5</v>
      </c>
      <c r="G327" s="11">
        <f t="shared" si="33"/>
        <v>1.0350153383921321</v>
      </c>
      <c r="H327" s="6">
        <f t="shared" si="35"/>
        <v>2811.1479013945832</v>
      </c>
      <c r="I327" s="7">
        <f t="shared" si="34"/>
        <v>2.7385894401380777</v>
      </c>
    </row>
    <row r="328" spans="1:9" x14ac:dyDescent="0.35">
      <c r="A328" s="10">
        <f t="shared" si="30"/>
        <v>159.41399999999999</v>
      </c>
      <c r="B328">
        <v>163</v>
      </c>
      <c r="C328" s="7">
        <v>23.380360899999999</v>
      </c>
      <c r="D328" s="7">
        <v>2.7225662110000002</v>
      </c>
      <c r="E328" s="6">
        <f t="shared" si="31"/>
        <v>2722.5662110000003</v>
      </c>
      <c r="F328" s="8">
        <f t="shared" si="32"/>
        <v>1.3891148790609739E-5</v>
      </c>
      <c r="G328" s="11">
        <f t="shared" si="33"/>
        <v>1.034938227496661</v>
      </c>
      <c r="H328" s="6">
        <f t="shared" si="35"/>
        <v>2811.4620245864712</v>
      </c>
      <c r="I328" s="7">
        <f t="shared" si="34"/>
        <v>2.7389241093192416</v>
      </c>
    </row>
    <row r="329" spans="1:9" x14ac:dyDescent="0.35">
      <c r="A329" s="10">
        <f t="shared" si="30"/>
        <v>159.90299999999999</v>
      </c>
      <c r="B329">
        <v>163.5</v>
      </c>
      <c r="C329" s="7">
        <v>23.384033939999998</v>
      </c>
      <c r="D329" s="7">
        <v>2.7242886419999999</v>
      </c>
      <c r="E329" s="6">
        <f t="shared" si="31"/>
        <v>2724.288642</v>
      </c>
      <c r="F329" s="8">
        <f t="shared" si="32"/>
        <v>1.3890293893355501E-5</v>
      </c>
      <c r="G329" s="11">
        <f t="shared" si="33"/>
        <v>1.0348575708978405</v>
      </c>
      <c r="H329" s="6">
        <f t="shared" si="35"/>
        <v>2813.0027669829124</v>
      </c>
      <c r="I329" s="7">
        <f t="shared" si="34"/>
        <v>2.7405657077361982</v>
      </c>
    </row>
    <row r="330" spans="1:9" x14ac:dyDescent="0.35">
      <c r="A330" s="10">
        <f t="shared" si="30"/>
        <v>160.392</v>
      </c>
      <c r="B330">
        <v>164</v>
      </c>
      <c r="C330" s="7">
        <v>23.385415460000001</v>
      </c>
      <c r="D330" s="7">
        <v>2.7260665949999998</v>
      </c>
      <c r="E330" s="6">
        <f t="shared" si="31"/>
        <v>2726.0665949999998</v>
      </c>
      <c r="F330" s="8">
        <f t="shared" si="32"/>
        <v>1.3889972394511647E-5</v>
      </c>
      <c r="G330" s="11">
        <f t="shared" si="33"/>
        <v>1.0348272365433488</v>
      </c>
      <c r="H330" s="6">
        <f t="shared" si="35"/>
        <v>2814.7371757941578</v>
      </c>
      <c r="I330" s="7">
        <f t="shared" si="34"/>
        <v>2.74241380891449</v>
      </c>
    </row>
    <row r="331" spans="1:9" x14ac:dyDescent="0.35">
      <c r="A331" s="10">
        <f t="shared" si="30"/>
        <v>160.881</v>
      </c>
      <c r="B331">
        <v>164.5</v>
      </c>
      <c r="C331" s="7">
        <v>23.387262239999998</v>
      </c>
      <c r="D331" s="7">
        <v>2.7273288419999999</v>
      </c>
      <c r="E331" s="6">
        <f t="shared" si="31"/>
        <v>2727.3288419999999</v>
      </c>
      <c r="F331" s="8">
        <f t="shared" si="32"/>
        <v>1.3889542664953706E-5</v>
      </c>
      <c r="G331" s="11">
        <f t="shared" si="33"/>
        <v>1.034786688553655</v>
      </c>
      <c r="H331" s="6">
        <f t="shared" si="35"/>
        <v>2815.9112484770085</v>
      </c>
      <c r="I331" s="7">
        <f t="shared" si="34"/>
        <v>2.7436649389486356</v>
      </c>
    </row>
    <row r="332" spans="1:9" x14ac:dyDescent="0.35">
      <c r="A332" s="10">
        <f t="shared" si="30"/>
        <v>161.37</v>
      </c>
      <c r="B332">
        <v>165</v>
      </c>
      <c r="C332" s="7">
        <v>23.38968217</v>
      </c>
      <c r="D332" s="7">
        <v>2.729222805</v>
      </c>
      <c r="E332" s="6">
        <f t="shared" si="31"/>
        <v>2729.2228049999999</v>
      </c>
      <c r="F332" s="8">
        <f t="shared" si="32"/>
        <v>1.3888979640678308E-5</v>
      </c>
      <c r="G332" s="11">
        <f t="shared" si="33"/>
        <v>1.0347335602412162</v>
      </c>
      <c r="H332" s="6">
        <f t="shared" si="35"/>
        <v>2817.7032111230569</v>
      </c>
      <c r="I332" s="7">
        <f t="shared" si="34"/>
        <v>2.7455746614556404</v>
      </c>
    </row>
    <row r="333" spans="1:9" x14ac:dyDescent="0.35">
      <c r="A333" s="10">
        <f t="shared" si="30"/>
        <v>161.85900000000001</v>
      </c>
      <c r="B333">
        <v>165.5</v>
      </c>
      <c r="C333" s="7">
        <v>23.391384370000001</v>
      </c>
      <c r="D333" s="7">
        <v>2.7295607510000002</v>
      </c>
      <c r="E333" s="6">
        <f t="shared" si="31"/>
        <v>2729.560751</v>
      </c>
      <c r="F333" s="8">
        <f t="shared" si="32"/>
        <v>1.388858365357856E-5</v>
      </c>
      <c r="G333" s="11">
        <f t="shared" si="33"/>
        <v>1.0346961918925328</v>
      </c>
      <c r="H333" s="6">
        <f t="shared" si="35"/>
        <v>2817.9314265584426</v>
      </c>
      <c r="I333" s="7">
        <f t="shared" si="34"/>
        <v>2.7458178871103311</v>
      </c>
    </row>
    <row r="334" spans="1:9" x14ac:dyDescent="0.35">
      <c r="A334" s="10">
        <f t="shared" si="30"/>
        <v>162.34799999999998</v>
      </c>
      <c r="B334">
        <v>166</v>
      </c>
      <c r="C334" s="7">
        <v>23.39294769</v>
      </c>
      <c r="D334" s="7">
        <v>2.7318025559999999</v>
      </c>
      <c r="E334" s="6">
        <f t="shared" si="31"/>
        <v>2731.8025560000001</v>
      </c>
      <c r="F334" s="8">
        <f t="shared" si="32"/>
        <v>1.3888220010220532E-5</v>
      </c>
      <c r="G334" s="11">
        <f t="shared" si="33"/>
        <v>1.0346618742440634</v>
      </c>
      <c r="H334" s="6">
        <f t="shared" si="35"/>
        <v>2820.133328264089</v>
      </c>
      <c r="I334" s="7">
        <f t="shared" si="34"/>
        <v>2.7481647624570198</v>
      </c>
    </row>
    <row r="335" spans="1:9" x14ac:dyDescent="0.35">
      <c r="A335" s="10">
        <f t="shared" si="30"/>
        <v>162.83699999999999</v>
      </c>
      <c r="B335">
        <v>166.5</v>
      </c>
      <c r="C335" s="7">
        <v>23.395139669999999</v>
      </c>
      <c r="D335" s="7">
        <v>2.73410178</v>
      </c>
      <c r="E335" s="6">
        <f t="shared" si="31"/>
        <v>2734.10178</v>
      </c>
      <c r="F335" s="8">
        <f t="shared" si="32"/>
        <v>1.3887710192084651E-5</v>
      </c>
      <c r="G335" s="11">
        <f t="shared" si="33"/>
        <v>1.0346137594102198</v>
      </c>
      <c r="H335" s="6">
        <f t="shared" si="35"/>
        <v>2822.3567503408012</v>
      </c>
      <c r="I335" s="7">
        <f t="shared" si="34"/>
        <v>2.7505348506051845</v>
      </c>
    </row>
    <row r="336" spans="1:9" x14ac:dyDescent="0.35">
      <c r="A336" s="10">
        <f t="shared" si="30"/>
        <v>163.32599999999999</v>
      </c>
      <c r="B336">
        <v>167</v>
      </c>
      <c r="C336" s="7">
        <v>23.398117769999999</v>
      </c>
      <c r="D336" s="7">
        <v>2.7349284250000001</v>
      </c>
      <c r="E336" s="6">
        <f t="shared" si="31"/>
        <v>2734.9284250000001</v>
      </c>
      <c r="F336" s="8">
        <f t="shared" si="32"/>
        <v>1.3887017643274524E-5</v>
      </c>
      <c r="G336" s="11">
        <f t="shared" si="33"/>
        <v>1.0345483945725062</v>
      </c>
      <c r="H336" s="6">
        <f t="shared" si="35"/>
        <v>2823.0129046092784</v>
      </c>
      <c r="I336" s="7">
        <f t="shared" si="34"/>
        <v>2.7512343404187178</v>
      </c>
    </row>
    <row r="337" spans="1:9" x14ac:dyDescent="0.35">
      <c r="A337" s="10">
        <f t="shared" si="30"/>
        <v>163.815</v>
      </c>
      <c r="B337">
        <v>167.5</v>
      </c>
      <c r="C337" s="7">
        <v>23.3994301</v>
      </c>
      <c r="D337" s="7">
        <v>2.7357070370000001</v>
      </c>
      <c r="E337" s="6">
        <f t="shared" si="31"/>
        <v>2735.7070370000001</v>
      </c>
      <c r="F337" s="8">
        <f t="shared" si="32"/>
        <v>1.3886712504023499E-5</v>
      </c>
      <c r="G337" s="11">
        <f t="shared" si="33"/>
        <v>1.0345195929565223</v>
      </c>
      <c r="H337" s="6">
        <f t="shared" si="35"/>
        <v>2823.7189881177392</v>
      </c>
      <c r="I337" s="7">
        <f t="shared" si="34"/>
        <v>2.7519870839705702</v>
      </c>
    </row>
    <row r="338" spans="1:9" x14ac:dyDescent="0.35">
      <c r="A338" s="10">
        <f t="shared" si="30"/>
        <v>164.304</v>
      </c>
      <c r="B338">
        <v>168</v>
      </c>
      <c r="C338" s="7">
        <v>23.4022389</v>
      </c>
      <c r="D338" s="7">
        <v>2.739110997</v>
      </c>
      <c r="E338" s="6">
        <f t="shared" si="31"/>
        <v>2739.1109970000002</v>
      </c>
      <c r="F338" s="8">
        <f t="shared" si="32"/>
        <v>1.388605949083871E-5</v>
      </c>
      <c r="G338" s="11">
        <f t="shared" si="33"/>
        <v>1.0344579526581021</v>
      </c>
      <c r="H338" s="6">
        <f t="shared" si="35"/>
        <v>2827.0451512654818</v>
      </c>
      <c r="I338" s="7">
        <f t="shared" si="34"/>
        <v>2.7555334251778234</v>
      </c>
    </row>
    <row r="339" spans="1:9" x14ac:dyDescent="0.35">
      <c r="A339" s="10">
        <f t="shared" si="30"/>
        <v>164.79300000000001</v>
      </c>
      <c r="B339">
        <v>168.5</v>
      </c>
      <c r="C339" s="7">
        <v>23.405856190000002</v>
      </c>
      <c r="D339" s="7">
        <v>2.7407275160000002</v>
      </c>
      <c r="E339" s="6">
        <f t="shared" si="31"/>
        <v>2740.7275160000004</v>
      </c>
      <c r="F339" s="8">
        <f t="shared" si="32"/>
        <v>1.3885218675889727E-5</v>
      </c>
      <c r="G339" s="11">
        <f t="shared" si="33"/>
        <v>1.034378578222392</v>
      </c>
      <c r="H339" s="6">
        <f t="shared" si="35"/>
        <v>2828.4777457364894</v>
      </c>
      <c r="I339" s="7">
        <f t="shared" si="34"/>
        <v>2.7570610423005633</v>
      </c>
    </row>
    <row r="340" spans="1:9" x14ac:dyDescent="0.35">
      <c r="A340" s="10">
        <f t="shared" si="30"/>
        <v>165.28200000000001</v>
      </c>
      <c r="B340">
        <v>169</v>
      </c>
      <c r="C340" s="7">
        <v>23.408314919999999</v>
      </c>
      <c r="D340" s="7">
        <v>2.7432195419999998</v>
      </c>
      <c r="E340" s="6">
        <f t="shared" si="31"/>
        <v>2743.2195419999998</v>
      </c>
      <c r="F340" s="8">
        <f t="shared" si="32"/>
        <v>1.388464726506526E-5</v>
      </c>
      <c r="G340" s="11">
        <f t="shared" si="33"/>
        <v>1.0343246316183081</v>
      </c>
      <c r="H340" s="6">
        <f t="shared" si="35"/>
        <v>2830.8829990264653</v>
      </c>
      <c r="I340" s="7">
        <f t="shared" si="34"/>
        <v>2.7596260922815365</v>
      </c>
    </row>
    <row r="341" spans="1:9" x14ac:dyDescent="0.35">
      <c r="A341" s="10">
        <f t="shared" si="30"/>
        <v>165.77099999999999</v>
      </c>
      <c r="B341">
        <v>169.5</v>
      </c>
      <c r="C341" s="7">
        <v>23.412048299999999</v>
      </c>
      <c r="D341" s="7">
        <v>2.7446786859999999</v>
      </c>
      <c r="E341" s="6">
        <f t="shared" si="31"/>
        <v>2744.6786859999997</v>
      </c>
      <c r="F341" s="8">
        <f t="shared" si="32"/>
        <v>1.3883779786380728E-5</v>
      </c>
      <c r="G341" s="11">
        <f t="shared" si="33"/>
        <v>1.0342427265875946</v>
      </c>
      <c r="H341" s="6">
        <f t="shared" si="35"/>
        <v>2832.1457050083332</v>
      </c>
      <c r="I341" s="7">
        <f t="shared" si="34"/>
        <v>2.7609728177660324</v>
      </c>
    </row>
    <row r="342" spans="1:9" x14ac:dyDescent="0.35">
      <c r="A342" s="10">
        <f t="shared" si="30"/>
        <v>166.26</v>
      </c>
      <c r="B342">
        <v>170</v>
      </c>
      <c r="C342" s="7">
        <v>23.417210709999999</v>
      </c>
      <c r="D342" s="7">
        <v>2.7460578720000002</v>
      </c>
      <c r="E342" s="6">
        <f t="shared" si="31"/>
        <v>2746.0578720000003</v>
      </c>
      <c r="F342" s="8">
        <f t="shared" si="32"/>
        <v>1.3882580583384769E-5</v>
      </c>
      <c r="G342" s="11">
        <f t="shared" si="33"/>
        <v>1.0341294874926947</v>
      </c>
      <c r="H342" s="6">
        <f t="shared" si="35"/>
        <v>2833.2399680592807</v>
      </c>
      <c r="I342" s="7">
        <f t="shared" si="34"/>
        <v>2.7621399644761784</v>
      </c>
    </row>
    <row r="343" spans="1:9" x14ac:dyDescent="0.35">
      <c r="A343" s="10">
        <f t="shared" si="30"/>
        <v>166.749</v>
      </c>
      <c r="B343">
        <v>170.5</v>
      </c>
      <c r="C343" s="7">
        <v>23.41994206</v>
      </c>
      <c r="D343" s="7">
        <v>2.7471498630000002</v>
      </c>
      <c r="E343" s="6">
        <f t="shared" si="31"/>
        <v>2747.1498630000001</v>
      </c>
      <c r="F343" s="8">
        <f t="shared" si="32"/>
        <v>1.3881946254850297E-5</v>
      </c>
      <c r="G343" s="11">
        <f t="shared" si="33"/>
        <v>1.0340695823600083</v>
      </c>
      <c r="H343" s="6">
        <f t="shared" si="35"/>
        <v>2834.1835415913224</v>
      </c>
      <c r="I343" s="7">
        <f t="shared" si="34"/>
        <v>2.7631464387992288</v>
      </c>
    </row>
    <row r="344" spans="1:9" x14ac:dyDescent="0.35">
      <c r="A344" s="10">
        <f t="shared" si="30"/>
        <v>167.238</v>
      </c>
      <c r="B344">
        <v>171</v>
      </c>
      <c r="C344" s="7">
        <v>23.423250379999999</v>
      </c>
      <c r="D344" s="7">
        <v>2.749867397</v>
      </c>
      <c r="E344" s="6">
        <f t="shared" si="31"/>
        <v>2749.867397</v>
      </c>
      <c r="F344" s="8">
        <f t="shared" si="32"/>
        <v>1.3881178070711188E-5</v>
      </c>
      <c r="G344" s="11">
        <f t="shared" si="33"/>
        <v>1.0339970301883388</v>
      </c>
      <c r="H344" s="6">
        <f t="shared" si="35"/>
        <v>2836.7692742106506</v>
      </c>
      <c r="I344" s="7">
        <f t="shared" si="34"/>
        <v>2.7659047978719253</v>
      </c>
    </row>
    <row r="345" spans="1:9" x14ac:dyDescent="0.35">
      <c r="A345" s="10">
        <f t="shared" si="30"/>
        <v>167.727</v>
      </c>
      <c r="B345">
        <v>171.5</v>
      </c>
      <c r="C345" s="7">
        <v>23.42609491</v>
      </c>
      <c r="D345" s="7">
        <v>2.7517337639999999</v>
      </c>
      <c r="E345" s="6">
        <f t="shared" si="31"/>
        <v>2751.7337640000001</v>
      </c>
      <c r="F345" s="8">
        <f t="shared" si="32"/>
        <v>1.3880517700035292E-5</v>
      </c>
      <c r="G345" s="11">
        <f t="shared" si="33"/>
        <v>1.0339346554360642</v>
      </c>
      <c r="H345" s="6">
        <f t="shared" si="35"/>
        <v>2838.5044721656377</v>
      </c>
      <c r="I345" s="7">
        <f t="shared" si="34"/>
        <v>2.7677560495699352</v>
      </c>
    </row>
    <row r="346" spans="1:9" x14ac:dyDescent="0.35">
      <c r="A346" s="10">
        <f t="shared" si="30"/>
        <v>168.21600000000001</v>
      </c>
      <c r="B346">
        <v>172</v>
      </c>
      <c r="C346" s="7">
        <v>23.42787573</v>
      </c>
      <c r="D346" s="7">
        <v>2.7535295560000002</v>
      </c>
      <c r="E346" s="6">
        <f t="shared" si="31"/>
        <v>2753.529556</v>
      </c>
      <c r="F346" s="8">
        <f t="shared" si="32"/>
        <v>1.3880104332169258E-5</v>
      </c>
      <c r="G346" s="11">
        <f t="shared" si="33"/>
        <v>1.0338956086924167</v>
      </c>
      <c r="H346" s="6">
        <f t="shared" si="35"/>
        <v>2840.2305879733858</v>
      </c>
      <c r="I346" s="7">
        <f t="shared" si="34"/>
        <v>2.769597778990752</v>
      </c>
    </row>
    <row r="347" spans="1:9" x14ac:dyDescent="0.35">
      <c r="A347" s="10">
        <f t="shared" si="30"/>
        <v>168.70499999999998</v>
      </c>
      <c r="B347">
        <v>172.5</v>
      </c>
      <c r="C347" s="7">
        <v>23.429211710000001</v>
      </c>
      <c r="D347" s="7">
        <v>2.7537070149999998</v>
      </c>
      <c r="E347" s="6">
        <f t="shared" si="31"/>
        <v>2753.707015</v>
      </c>
      <c r="F347" s="8">
        <f t="shared" si="32"/>
        <v>1.3879794250693007E-5</v>
      </c>
      <c r="G347" s="11">
        <f t="shared" si="33"/>
        <v>1.0338663171549403</v>
      </c>
      <c r="H347" s="6">
        <f t="shared" si="35"/>
        <v>2840.3140771247636</v>
      </c>
      <c r="I347" s="7">
        <f t="shared" si="34"/>
        <v>2.7696868643976087</v>
      </c>
    </row>
    <row r="348" spans="1:9" x14ac:dyDescent="0.35">
      <c r="A348" s="10">
        <f t="shared" si="30"/>
        <v>169.19399999999999</v>
      </c>
      <c r="B348">
        <v>173</v>
      </c>
      <c r="C348" s="7">
        <v>23.431195979999998</v>
      </c>
      <c r="D348" s="7">
        <v>2.7576184459999999</v>
      </c>
      <c r="E348" s="6">
        <f t="shared" si="31"/>
        <v>2757.6184459999999</v>
      </c>
      <c r="F348" s="8">
        <f t="shared" si="32"/>
        <v>1.3879333746974175E-5</v>
      </c>
      <c r="G348" s="11">
        <f t="shared" si="33"/>
        <v>1.0338228141838375</v>
      </c>
      <c r="H348" s="6">
        <f t="shared" si="35"/>
        <v>2844.2098044223626</v>
      </c>
      <c r="I348" s="7">
        <f t="shared" si="34"/>
        <v>2.7738441553439412</v>
      </c>
    </row>
    <row r="349" spans="1:9" x14ac:dyDescent="0.35">
      <c r="A349" s="10">
        <f t="shared" si="30"/>
        <v>169.68299999999999</v>
      </c>
      <c r="B349">
        <v>173.5</v>
      </c>
      <c r="C349" s="7">
        <v>23.433762000000002</v>
      </c>
      <c r="D349" s="7">
        <v>2.7609519200000001</v>
      </c>
      <c r="E349" s="6">
        <f t="shared" si="31"/>
        <v>2760.95192</v>
      </c>
      <c r="F349" s="8">
        <f t="shared" si="32"/>
        <v>1.3878738314108505E-5</v>
      </c>
      <c r="G349" s="11">
        <f t="shared" si="33"/>
        <v>1.0337665612446292</v>
      </c>
      <c r="H349" s="6">
        <f t="shared" si="35"/>
        <v>2847.4740108021801</v>
      </c>
      <c r="I349" s="7">
        <f t="shared" si="34"/>
        <v>2.7773281787818669</v>
      </c>
    </row>
    <row r="350" spans="1:9" x14ac:dyDescent="0.35">
      <c r="A350" s="10">
        <f t="shared" si="30"/>
        <v>170.172</v>
      </c>
      <c r="B350">
        <v>174</v>
      </c>
      <c r="C350" s="7">
        <v>23.437127109999999</v>
      </c>
      <c r="D350" s="7">
        <v>2.7621951669999998</v>
      </c>
      <c r="E350" s="6">
        <f t="shared" si="31"/>
        <v>2762.1951669999999</v>
      </c>
      <c r="F350" s="8">
        <f t="shared" si="32"/>
        <v>1.3877957595881076E-5</v>
      </c>
      <c r="G350" s="11">
        <f t="shared" si="33"/>
        <v>1.0336927977515495</v>
      </c>
      <c r="H350" s="6">
        <f t="shared" si="35"/>
        <v>2848.5340387544429</v>
      </c>
      <c r="I350" s="7">
        <f t="shared" si="34"/>
        <v>2.7784597191274867</v>
      </c>
    </row>
    <row r="351" spans="1:9" x14ac:dyDescent="0.35">
      <c r="A351" s="10">
        <f t="shared" si="30"/>
        <v>170.661</v>
      </c>
      <c r="B351">
        <v>174.5</v>
      </c>
      <c r="C351" s="7">
        <v>23.440221210000001</v>
      </c>
      <c r="D351" s="7">
        <v>2.765083095</v>
      </c>
      <c r="E351" s="6">
        <f t="shared" si="31"/>
        <v>2765.083095</v>
      </c>
      <c r="F351" s="8">
        <f t="shared" si="32"/>
        <v>1.3877239892895136E-5</v>
      </c>
      <c r="G351" s="11">
        <f t="shared" si="33"/>
        <v>1.0336249821279715</v>
      </c>
      <c r="H351" s="6">
        <f t="shared" si="35"/>
        <v>2851.3062057933194</v>
      </c>
      <c r="I351" s="7">
        <f t="shared" si="34"/>
        <v>2.7814192016411505</v>
      </c>
    </row>
    <row r="352" spans="1:9" x14ac:dyDescent="0.35">
      <c r="A352" s="10">
        <f t="shared" si="30"/>
        <v>171.15</v>
      </c>
      <c r="B352">
        <v>175</v>
      </c>
      <c r="C352" s="7">
        <v>23.442151500000001</v>
      </c>
      <c r="D352" s="7">
        <v>2.7681979110000001</v>
      </c>
      <c r="E352" s="6">
        <f t="shared" si="31"/>
        <v>2768.1979110000002</v>
      </c>
      <c r="F352" s="8">
        <f t="shared" si="32"/>
        <v>1.3876792213492663E-5</v>
      </c>
      <c r="G352" s="11">
        <f t="shared" si="33"/>
        <v>1.0335826781140784</v>
      </c>
      <c r="H352" s="6">
        <f t="shared" si="35"/>
        <v>2854.3822155683724</v>
      </c>
      <c r="I352" s="7">
        <f t="shared" si="34"/>
        <v>2.7847035612959465</v>
      </c>
    </row>
    <row r="353" spans="1:9" x14ac:dyDescent="0.35">
      <c r="A353" s="10">
        <f t="shared" si="30"/>
        <v>171.63900000000001</v>
      </c>
      <c r="B353">
        <v>175.5</v>
      </c>
      <c r="C353" s="7">
        <v>23.443856700000001</v>
      </c>
      <c r="D353" s="7">
        <v>2.771474473</v>
      </c>
      <c r="E353" s="6">
        <f t="shared" si="31"/>
        <v>2771.4744730000002</v>
      </c>
      <c r="F353" s="8">
        <f t="shared" si="32"/>
        <v>1.387639678112094E-5</v>
      </c>
      <c r="G353" s="11">
        <f t="shared" si="33"/>
        <v>1.0335453094128468</v>
      </c>
      <c r="H353" s="6">
        <f t="shared" si="35"/>
        <v>2857.6383163415112</v>
      </c>
      <c r="I353" s="7">
        <f t="shared" si="34"/>
        <v>2.7881807875508273</v>
      </c>
    </row>
    <row r="354" spans="1:9" x14ac:dyDescent="0.35">
      <c r="A354" s="10">
        <f t="shared" si="30"/>
        <v>172.12799999999999</v>
      </c>
      <c r="B354">
        <v>176</v>
      </c>
      <c r="C354" s="7">
        <v>23.448564950000002</v>
      </c>
      <c r="D354" s="7">
        <v>2.7735719589999999</v>
      </c>
      <c r="E354" s="6">
        <f t="shared" si="31"/>
        <v>2773.5719589999999</v>
      </c>
      <c r="F354" s="8">
        <f t="shared" si="32"/>
        <v>1.3875305159005577E-5</v>
      </c>
      <c r="G354" s="11">
        <f t="shared" si="33"/>
        <v>1.0334421412398174</v>
      </c>
      <c r="H354" s="6">
        <f t="shared" si="35"/>
        <v>2859.4967265883897</v>
      </c>
      <c r="I354" s="7">
        <f t="shared" si="34"/>
        <v>2.7901656706950093</v>
      </c>
    </row>
    <row r="355" spans="1:9" x14ac:dyDescent="0.35">
      <c r="A355" s="10">
        <f t="shared" si="30"/>
        <v>172.61699999999999</v>
      </c>
      <c r="B355">
        <v>176.5</v>
      </c>
      <c r="C355" s="7">
        <v>23.451760310000001</v>
      </c>
      <c r="D355" s="7">
        <v>2.776270733</v>
      </c>
      <c r="E355" s="6">
        <f t="shared" si="31"/>
        <v>2776.2707329999998</v>
      </c>
      <c r="F355" s="8">
        <f t="shared" si="32"/>
        <v>1.3874564481832836E-5</v>
      </c>
      <c r="G355" s="11">
        <f t="shared" si="33"/>
        <v>1.0333721330620567</v>
      </c>
      <c r="H355" s="6">
        <f t="shared" si="35"/>
        <v>2862.0662017005702</v>
      </c>
      <c r="I355" s="7">
        <f t="shared" si="34"/>
        <v>2.7929103283520633</v>
      </c>
    </row>
    <row r="356" spans="1:9" x14ac:dyDescent="0.35">
      <c r="A356" s="10">
        <f t="shared" si="30"/>
        <v>173.10599999999999</v>
      </c>
      <c r="B356">
        <v>177</v>
      </c>
      <c r="C356" s="7">
        <v>23.451919530000001</v>
      </c>
      <c r="D356" s="7">
        <v>2.7808822379999998</v>
      </c>
      <c r="E356" s="6">
        <f t="shared" si="31"/>
        <v>2780.8822379999997</v>
      </c>
      <c r="F356" s="8">
        <f t="shared" si="32"/>
        <v>1.3874527578738166E-5</v>
      </c>
      <c r="G356" s="11">
        <f t="shared" si="33"/>
        <v>1.0333686448546238</v>
      </c>
      <c r="H356" s="6">
        <f t="shared" si="35"/>
        <v>2866.7911540759828</v>
      </c>
      <c r="I356" s="7">
        <f t="shared" si="34"/>
        <v>2.7979583852544798</v>
      </c>
    </row>
    <row r="357" spans="1:9" x14ac:dyDescent="0.35">
      <c r="A357" s="10">
        <f t="shared" si="30"/>
        <v>173.595</v>
      </c>
      <c r="B357">
        <v>177.5</v>
      </c>
      <c r="C357" s="7">
        <v>23.45769486</v>
      </c>
      <c r="D357" s="7">
        <v>2.7845658289999999</v>
      </c>
      <c r="E357" s="6">
        <f t="shared" si="31"/>
        <v>2784.5658290000001</v>
      </c>
      <c r="F357" s="8">
        <f t="shared" si="32"/>
        <v>1.3873189245928089E-5</v>
      </c>
      <c r="G357" s="11">
        <f t="shared" si="33"/>
        <v>1.0332421308767237</v>
      </c>
      <c r="H357" s="6">
        <f t="shared" si="35"/>
        <v>2870.2183371534366</v>
      </c>
      <c r="I357" s="7">
        <f t="shared" si="34"/>
        <v>2.8016207103733337</v>
      </c>
    </row>
    <row r="358" spans="1:9" x14ac:dyDescent="0.35">
      <c r="A358" s="10">
        <f t="shared" si="30"/>
        <v>174.084</v>
      </c>
      <c r="B358">
        <v>178</v>
      </c>
      <c r="C358" s="7">
        <v>23.46439853</v>
      </c>
      <c r="D358" s="7">
        <v>2.7862357250000001</v>
      </c>
      <c r="E358" s="6">
        <f t="shared" si="31"/>
        <v>2786.235725</v>
      </c>
      <c r="F358" s="8">
        <f t="shared" si="32"/>
        <v>1.387163637196966E-5</v>
      </c>
      <c r="G358" s="11">
        <f t="shared" si="33"/>
        <v>1.0330953112990251</v>
      </c>
      <c r="H358" s="6">
        <f t="shared" si="35"/>
        <v>2871.5128484540583</v>
      </c>
      <c r="I358" s="7">
        <f t="shared" si="34"/>
        <v>2.8030042103895876</v>
      </c>
    </row>
    <row r="359" spans="1:9" x14ac:dyDescent="0.35">
      <c r="A359" s="10">
        <f t="shared" si="30"/>
        <v>174.57300000000001</v>
      </c>
      <c r="B359">
        <v>178.5</v>
      </c>
      <c r="C359" s="7">
        <v>23.469526649999999</v>
      </c>
      <c r="D359" s="7">
        <v>2.7929193109999999</v>
      </c>
      <c r="E359" s="6">
        <f t="shared" si="31"/>
        <v>2792.9193110000001</v>
      </c>
      <c r="F359" s="8">
        <f t="shared" si="32"/>
        <v>1.3870448891560419E-5</v>
      </c>
      <c r="G359" s="11">
        <f t="shared" si="33"/>
        <v>1.0329830205814237</v>
      </c>
      <c r="H359" s="6">
        <f t="shared" si="35"/>
        <v>2878.0692523226194</v>
      </c>
      <c r="I359" s="7">
        <f t="shared" si="34"/>
        <v>2.8100127631487086</v>
      </c>
    </row>
    <row r="360" spans="1:9" x14ac:dyDescent="0.35">
      <c r="A360" s="10">
        <f t="shared" si="30"/>
        <v>175.06199999999998</v>
      </c>
      <c r="B360">
        <v>179</v>
      </c>
      <c r="C360" s="7">
        <v>23.474982399999998</v>
      </c>
      <c r="D360" s="7">
        <v>2.7946937859999998</v>
      </c>
      <c r="E360" s="6">
        <f t="shared" si="31"/>
        <v>2794.6937859999998</v>
      </c>
      <c r="F360" s="8">
        <f t="shared" si="32"/>
        <v>1.3869185948522167E-5</v>
      </c>
      <c r="G360" s="11">
        <f t="shared" si="33"/>
        <v>1.0328635768066388</v>
      </c>
      <c r="H360" s="6">
        <f t="shared" si="35"/>
        <v>2879.5459760427298</v>
      </c>
      <c r="I360" s="7">
        <f t="shared" si="34"/>
        <v>2.8115916582623841</v>
      </c>
    </row>
    <row r="361" spans="1:9" x14ac:dyDescent="0.35">
      <c r="A361" s="10">
        <f t="shared" si="30"/>
        <v>175.55099999999999</v>
      </c>
      <c r="B361">
        <v>179.5</v>
      </c>
      <c r="C361" s="7">
        <v>23.480757950000001</v>
      </c>
      <c r="D361" s="7">
        <v>2.7993513810000001</v>
      </c>
      <c r="E361" s="6">
        <f t="shared" si="31"/>
        <v>2799.3513809999999</v>
      </c>
      <c r="F361" s="8">
        <f t="shared" si="32"/>
        <v>1.3867849429550415E-5</v>
      </c>
      <c r="G361" s="11">
        <f t="shared" si="33"/>
        <v>1.0327371552566191</v>
      </c>
      <c r="H361" s="6">
        <f t="shared" si="35"/>
        <v>2883.9731064655998</v>
      </c>
      <c r="I361" s="7">
        <f t="shared" si="34"/>
        <v>2.8163258243840148</v>
      </c>
    </row>
    <row r="362" spans="1:9" x14ac:dyDescent="0.35">
      <c r="A362" s="10">
        <f t="shared" si="30"/>
        <v>176.04</v>
      </c>
      <c r="B362">
        <v>180</v>
      </c>
      <c r="C362" s="7">
        <v>23.482814579999999</v>
      </c>
      <c r="D362" s="7">
        <v>2.8079058689999998</v>
      </c>
      <c r="E362" s="6">
        <f t="shared" si="31"/>
        <v>2807.9058689999997</v>
      </c>
      <c r="F362" s="8">
        <f t="shared" si="32"/>
        <v>1.386737361793262E-5</v>
      </c>
      <c r="G362" s="11">
        <f t="shared" si="33"/>
        <v>1.0326921433672507</v>
      </c>
      <c r="H362" s="6">
        <f t="shared" si="35"/>
        <v>2892.6407795417772</v>
      </c>
      <c r="I362" s="7">
        <f t="shared" si="34"/>
        <v>2.825597806701551</v>
      </c>
    </row>
    <row r="363" spans="1:9" x14ac:dyDescent="0.35">
      <c r="A363" s="10">
        <f t="shared" si="30"/>
        <v>176.529</v>
      </c>
      <c r="B363">
        <v>180.5</v>
      </c>
      <c r="C363" s="7">
        <v>23.488220829999999</v>
      </c>
      <c r="D363" s="7">
        <v>2.8097478869999999</v>
      </c>
      <c r="E363" s="6">
        <f t="shared" si="31"/>
        <v>2809.747887</v>
      </c>
      <c r="F363" s="8">
        <f t="shared" si="32"/>
        <v>1.3866123137428919E-5</v>
      </c>
      <c r="G363" s="11">
        <f t="shared" si="33"/>
        <v>1.0325738356175118</v>
      </c>
      <c r="H363" s="6">
        <f t="shared" si="35"/>
        <v>2894.1878383803601</v>
      </c>
      <c r="I363" s="7">
        <f t="shared" si="34"/>
        <v>2.8272531688319402</v>
      </c>
    </row>
    <row r="364" spans="1:9" x14ac:dyDescent="0.35">
      <c r="A364" s="10">
        <f t="shared" si="30"/>
        <v>177.018</v>
      </c>
      <c r="B364">
        <v>181</v>
      </c>
      <c r="C364" s="7">
        <v>23.492070420000001</v>
      </c>
      <c r="D364" s="7">
        <v>2.816355927</v>
      </c>
      <c r="E364" s="6">
        <f t="shared" si="31"/>
        <v>2816.3559270000001</v>
      </c>
      <c r="F364" s="8">
        <f t="shared" si="32"/>
        <v>1.3865232966085669E-5</v>
      </c>
      <c r="G364" s="11">
        <f t="shared" si="33"/>
        <v>1.0324896060502518</v>
      </c>
      <c r="H364" s="6">
        <f t="shared" si="35"/>
        <v>2900.7386607530125</v>
      </c>
      <c r="I364" s="7">
        <f t="shared" si="34"/>
        <v>2.8342640730738093</v>
      </c>
    </row>
    <row r="365" spans="1:9" x14ac:dyDescent="0.35">
      <c r="A365" s="10">
        <f t="shared" si="30"/>
        <v>177.50700000000001</v>
      </c>
      <c r="B365">
        <v>181.5</v>
      </c>
      <c r="C365" s="7">
        <v>23.500236820000001</v>
      </c>
      <c r="D365" s="7">
        <v>2.822433244</v>
      </c>
      <c r="E365" s="6">
        <f t="shared" si="31"/>
        <v>2822.4332439999998</v>
      </c>
      <c r="F365" s="8">
        <f t="shared" si="32"/>
        <v>1.3863345271290583E-5</v>
      </c>
      <c r="G365" s="11">
        <f t="shared" si="33"/>
        <v>1.0323109598417446</v>
      </c>
      <c r="H365" s="6">
        <f t="shared" si="35"/>
        <v>2906.4763954203077</v>
      </c>
      <c r="I365" s="7">
        <f t="shared" si="34"/>
        <v>2.8404067586753277</v>
      </c>
    </row>
    <row r="366" spans="1:9" x14ac:dyDescent="0.35">
      <c r="A366" s="10">
        <f t="shared" si="30"/>
        <v>177.99600000000001</v>
      </c>
      <c r="B366">
        <v>182</v>
      </c>
      <c r="C366" s="7">
        <v>23.505461740000001</v>
      </c>
      <c r="D366" s="7">
        <v>2.825468109</v>
      </c>
      <c r="E366" s="6">
        <f t="shared" si="31"/>
        <v>2825.4681089999999</v>
      </c>
      <c r="F366" s="8">
        <f t="shared" si="32"/>
        <v>1.3862138000700223E-5</v>
      </c>
      <c r="G366" s="11">
        <f t="shared" si="33"/>
        <v>1.0321966862379082</v>
      </c>
      <c r="H366" s="6">
        <f t="shared" si="35"/>
        <v>2909.2604949529086</v>
      </c>
      <c r="I366" s="7">
        <f t="shared" si="34"/>
        <v>2.8433880154079043</v>
      </c>
    </row>
    <row r="367" spans="1:9" x14ac:dyDescent="0.35">
      <c r="A367" s="10">
        <f t="shared" si="30"/>
        <v>178.48499999999999</v>
      </c>
      <c r="B367">
        <v>182.5</v>
      </c>
      <c r="C367" s="7">
        <v>23.514497670000001</v>
      </c>
      <c r="D367" s="7">
        <v>2.8325842849999998</v>
      </c>
      <c r="E367" s="6">
        <f t="shared" si="31"/>
        <v>2832.5842849999999</v>
      </c>
      <c r="F367" s="8">
        <f t="shared" si="32"/>
        <v>1.3860051059740043E-5</v>
      </c>
      <c r="G367" s="11">
        <f t="shared" si="33"/>
        <v>1.0319991094184944</v>
      </c>
      <c r="H367" s="6">
        <f t="shared" si="35"/>
        <v>2916.0107992592261</v>
      </c>
      <c r="I367" s="7">
        <f t="shared" si="34"/>
        <v>2.8506181476354424</v>
      </c>
    </row>
    <row r="368" spans="1:9" x14ac:dyDescent="0.35">
      <c r="A368" s="10">
        <f t="shared" si="30"/>
        <v>178.97399999999999</v>
      </c>
      <c r="B368">
        <v>183</v>
      </c>
      <c r="C368" s="7">
        <v>23.52007699</v>
      </c>
      <c r="D368" s="7">
        <v>2.8414208780000001</v>
      </c>
      <c r="E368" s="6">
        <f t="shared" si="31"/>
        <v>2841.4208779999999</v>
      </c>
      <c r="F368" s="8">
        <f t="shared" si="32"/>
        <v>1.385876302920969E-5</v>
      </c>
      <c r="G368" s="11">
        <f t="shared" si="33"/>
        <v>1.0318771434391225</v>
      </c>
      <c r="H368" s="6">
        <f t="shared" si="35"/>
        <v>2924.742848831856</v>
      </c>
      <c r="I368" s="7">
        <f t="shared" si="34"/>
        <v>2.8599746780738746</v>
      </c>
    </row>
    <row r="369" spans="1:9" x14ac:dyDescent="0.35">
      <c r="A369" s="10">
        <f t="shared" si="30"/>
        <v>179.46299999999999</v>
      </c>
      <c r="B369">
        <v>183.5</v>
      </c>
      <c r="C369" s="7">
        <v>23.529399909999999</v>
      </c>
      <c r="D369" s="7">
        <v>2.8498963829999999</v>
      </c>
      <c r="E369" s="6">
        <f t="shared" si="31"/>
        <v>2849.8963829999998</v>
      </c>
      <c r="F369" s="8">
        <f t="shared" si="32"/>
        <v>1.3856611731281953E-5</v>
      </c>
      <c r="G369" s="11">
        <f t="shared" si="33"/>
        <v>1.0316733915492668</v>
      </c>
      <c r="H369" s="6">
        <f t="shared" si="35"/>
        <v>2932.8689577398745</v>
      </c>
      <c r="I369" s="7">
        <f t="shared" si="34"/>
        <v>2.8686857694941867</v>
      </c>
    </row>
    <row r="370" spans="1:9" x14ac:dyDescent="0.35">
      <c r="A370" s="10">
        <f t="shared" si="30"/>
        <v>179.952</v>
      </c>
      <c r="B370">
        <v>184</v>
      </c>
      <c r="C370" s="7">
        <v>23.539525149999999</v>
      </c>
      <c r="D370" s="7">
        <v>2.8600474770000002</v>
      </c>
      <c r="E370" s="6">
        <f t="shared" si="31"/>
        <v>2860.0474770000001</v>
      </c>
      <c r="F370" s="8">
        <f t="shared" si="32"/>
        <v>1.3854276673497375E-5</v>
      </c>
      <c r="G370" s="11">
        <f t="shared" si="33"/>
        <v>1.0314521766247071</v>
      </c>
      <c r="H370" s="6">
        <f t="shared" si="35"/>
        <v>2942.6658211301169</v>
      </c>
      <c r="I370" s="7">
        <f t="shared" si="34"/>
        <v>2.8791928066046184</v>
      </c>
    </row>
    <row r="371" spans="1:9" x14ac:dyDescent="0.35">
      <c r="A371" s="10">
        <f t="shared" si="30"/>
        <v>180.441</v>
      </c>
      <c r="B371">
        <v>184.5</v>
      </c>
      <c r="C371" s="7">
        <v>23.547465450000001</v>
      </c>
      <c r="D371" s="7">
        <v>2.8650645039999998</v>
      </c>
      <c r="E371" s="6">
        <f t="shared" si="31"/>
        <v>2865.0645039999999</v>
      </c>
      <c r="F371" s="8">
        <f t="shared" si="32"/>
        <v>1.3852446505287603E-5</v>
      </c>
      <c r="G371" s="11">
        <f t="shared" si="33"/>
        <v>1.0312787501321714</v>
      </c>
      <c r="H371" s="6">
        <f t="shared" si="35"/>
        <v>2947.3131861223278</v>
      </c>
      <c r="I371" s="7">
        <f t="shared" si="34"/>
        <v>2.8841789383832448</v>
      </c>
    </row>
    <row r="372" spans="1:9" x14ac:dyDescent="0.35">
      <c r="A372" s="10">
        <f t="shared" si="30"/>
        <v>180.93</v>
      </c>
      <c r="B372">
        <v>185</v>
      </c>
      <c r="C372" s="7">
        <v>23.556643709999999</v>
      </c>
      <c r="D372" s="7">
        <v>2.877245807</v>
      </c>
      <c r="E372" s="6">
        <f t="shared" si="31"/>
        <v>2877.2458069999998</v>
      </c>
      <c r="F372" s="8">
        <f t="shared" si="32"/>
        <v>1.3850332098188174E-5</v>
      </c>
      <c r="G372" s="11">
        <f t="shared" si="33"/>
        <v>1.0310783420695091</v>
      </c>
      <c r="H372" s="6">
        <f t="shared" si="35"/>
        <v>2959.2501313980565</v>
      </c>
      <c r="I372" s="7">
        <f t="shared" si="34"/>
        <v>2.8969915633822021</v>
      </c>
    </row>
    <row r="373" spans="1:9" x14ac:dyDescent="0.35">
      <c r="A373" s="10">
        <f t="shared" si="30"/>
        <v>181.41899999999998</v>
      </c>
      <c r="B373">
        <v>185.5</v>
      </c>
      <c r="C373" s="7">
        <v>23.56575161</v>
      </c>
      <c r="D373" s="7">
        <v>2.8832530410000001</v>
      </c>
      <c r="E373" s="6">
        <f t="shared" si="31"/>
        <v>2883.2530409999999</v>
      </c>
      <c r="F373" s="8">
        <f t="shared" si="32"/>
        <v>1.3848235065848521E-5</v>
      </c>
      <c r="G373" s="11">
        <f t="shared" si="33"/>
        <v>1.0308795308078049</v>
      </c>
      <c r="H373" s="6">
        <f t="shared" si="35"/>
        <v>2964.8378821814708</v>
      </c>
      <c r="I373" s="7">
        <f t="shared" si="34"/>
        <v>2.9029919668257231</v>
      </c>
    </row>
    <row r="374" spans="1:9" x14ac:dyDescent="0.35">
      <c r="A374" s="10">
        <f t="shared" si="30"/>
        <v>181.90799999999999</v>
      </c>
      <c r="B374">
        <v>186</v>
      </c>
      <c r="C374" s="7">
        <v>23.573501440000001</v>
      </c>
      <c r="D374" s="7">
        <v>2.8940677080000001</v>
      </c>
      <c r="E374" s="6">
        <f t="shared" si="31"/>
        <v>2894.067708</v>
      </c>
      <c r="F374" s="8">
        <f t="shared" si="32"/>
        <v>1.3846451634447772E-5</v>
      </c>
      <c r="G374" s="11">
        <f t="shared" si="33"/>
        <v>1.0307104115195314</v>
      </c>
      <c r="H374" s="6">
        <f t="shared" si="35"/>
        <v>2975.4512103147449</v>
      </c>
      <c r="I374" s="7">
        <f t="shared" si="34"/>
        <v>2.9143938989710008</v>
      </c>
    </row>
    <row r="375" spans="1:9" x14ac:dyDescent="0.35">
      <c r="A375" s="10">
        <f t="shared" si="30"/>
        <v>182.39699999999999</v>
      </c>
      <c r="B375">
        <v>186.5</v>
      </c>
      <c r="C375" s="7">
        <v>23.58331012</v>
      </c>
      <c r="D375" s="7">
        <v>2.9041218770000001</v>
      </c>
      <c r="E375" s="6">
        <f t="shared" si="31"/>
        <v>2904.121877</v>
      </c>
      <c r="F375" s="8">
        <f t="shared" si="32"/>
        <v>1.3844195615300659E-5</v>
      </c>
      <c r="G375" s="11">
        <f t="shared" si="33"/>
        <v>1.0304964258265037</v>
      </c>
      <c r="H375" s="6">
        <f t="shared" si="35"/>
        <v>2985.1492952749068</v>
      </c>
      <c r="I375" s="7">
        <f t="shared" si="34"/>
        <v>2.9248180984136241</v>
      </c>
    </row>
    <row r="376" spans="1:9" x14ac:dyDescent="0.35">
      <c r="A376" s="10">
        <f t="shared" si="30"/>
        <v>182.886</v>
      </c>
      <c r="B376">
        <v>187</v>
      </c>
      <c r="C376" s="7">
        <v>23.588755689999999</v>
      </c>
      <c r="D376" s="7">
        <v>2.9128961430000002</v>
      </c>
      <c r="E376" s="6">
        <f t="shared" si="31"/>
        <v>2912.8961430000004</v>
      </c>
      <c r="F376" s="8">
        <f t="shared" si="32"/>
        <v>1.3842943703048549E-5</v>
      </c>
      <c r="G376" s="11">
        <f t="shared" si="33"/>
        <v>1.0303776556561468</v>
      </c>
      <c r="H376" s="6">
        <f t="shared" si="35"/>
        <v>2993.8037441287402</v>
      </c>
      <c r="I376" s="7">
        <f t="shared" si="34"/>
        <v>2.9341249703227419</v>
      </c>
    </row>
    <row r="377" spans="1:9" x14ac:dyDescent="0.35">
      <c r="A377" s="10">
        <f t="shared" si="30"/>
        <v>183.375</v>
      </c>
      <c r="B377">
        <v>187.5</v>
      </c>
      <c r="C377" s="7">
        <v>23.600022760000002</v>
      </c>
      <c r="D377" s="7">
        <v>2.9189495239999999</v>
      </c>
      <c r="E377" s="6">
        <f t="shared" si="31"/>
        <v>2918.9495239999997</v>
      </c>
      <c r="F377" s="8">
        <f t="shared" si="32"/>
        <v>1.3840354772031623E-5</v>
      </c>
      <c r="G377" s="11">
        <f t="shared" si="33"/>
        <v>1.0301319843758368</v>
      </c>
      <c r="H377" s="6">
        <f t="shared" si="35"/>
        <v>2999.2911393527015</v>
      </c>
      <c r="I377" s="7">
        <f t="shared" si="34"/>
        <v>2.9400282105783559</v>
      </c>
    </row>
    <row r="378" spans="1:9" x14ac:dyDescent="0.35">
      <c r="A378" s="10">
        <f t="shared" si="30"/>
        <v>183.864</v>
      </c>
      <c r="B378">
        <v>188</v>
      </c>
      <c r="C378" s="7">
        <v>23.605910699999999</v>
      </c>
      <c r="D378" s="7">
        <v>2.9338255219999998</v>
      </c>
      <c r="E378" s="6">
        <f t="shared" si="31"/>
        <v>2933.8255219999996</v>
      </c>
      <c r="F378" s="8">
        <f t="shared" si="32"/>
        <v>1.3839002556764619E-5</v>
      </c>
      <c r="G378" s="11">
        <f t="shared" si="33"/>
        <v>1.0300036381920268</v>
      </c>
      <c r="H378" s="6">
        <f t="shared" si="35"/>
        <v>3014.1813939054346</v>
      </c>
      <c r="I378" s="7">
        <f t="shared" si="34"/>
        <v>2.9560553730557726</v>
      </c>
    </row>
    <row r="379" spans="1:9" x14ac:dyDescent="0.35">
      <c r="A379" s="10">
        <f t="shared" si="30"/>
        <v>184.35300000000001</v>
      </c>
      <c r="B379">
        <v>188.5</v>
      </c>
      <c r="C379" s="7">
        <v>23.614553310000002</v>
      </c>
      <c r="D379" s="7">
        <v>2.9426748030000001</v>
      </c>
      <c r="E379" s="6">
        <f t="shared" si="31"/>
        <v>2942.6748029999999</v>
      </c>
      <c r="F379" s="8">
        <f t="shared" si="32"/>
        <v>1.3837018587284821E-5</v>
      </c>
      <c r="G379" s="11">
        <f t="shared" si="33"/>
        <v>1.0298152907816966</v>
      </c>
      <c r="H379" s="6">
        <f t="shared" si="35"/>
        <v>3022.7009125999548</v>
      </c>
      <c r="I379" s="7">
        <f t="shared" si="34"/>
        <v>2.9652309629484828</v>
      </c>
    </row>
    <row r="380" spans="1:9" x14ac:dyDescent="0.35">
      <c r="A380" s="10">
        <f t="shared" si="30"/>
        <v>184.84199999999998</v>
      </c>
      <c r="B380">
        <v>189</v>
      </c>
      <c r="C380" s="7">
        <v>23.624396369999999</v>
      </c>
      <c r="D380" s="7">
        <v>2.9498190069999999</v>
      </c>
      <c r="E380" s="6">
        <f t="shared" si="31"/>
        <v>2949.8190070000001</v>
      </c>
      <c r="F380" s="8">
        <f t="shared" si="32"/>
        <v>1.383476032009108E-5</v>
      </c>
      <c r="G380" s="11">
        <f t="shared" si="33"/>
        <v>1.0296008479615657</v>
      </c>
      <c r="H380" s="6">
        <f t="shared" si="35"/>
        <v>3029.3892611049155</v>
      </c>
      <c r="I380" s="7">
        <f t="shared" si="34"/>
        <v>2.9724372161457491</v>
      </c>
    </row>
    <row r="381" spans="1:9" x14ac:dyDescent="0.35">
      <c r="A381" s="10">
        <f t="shared" si="30"/>
        <v>185.33099999999999</v>
      </c>
      <c r="B381">
        <v>189.5</v>
      </c>
      <c r="C381" s="7">
        <v>23.63447305</v>
      </c>
      <c r="D381" s="7">
        <v>2.965654437</v>
      </c>
      <c r="E381" s="6">
        <f t="shared" si="31"/>
        <v>2965.6544370000001</v>
      </c>
      <c r="F381" s="8">
        <f t="shared" si="32"/>
        <v>1.383244985915323E-5</v>
      </c>
      <c r="G381" s="11">
        <f t="shared" si="33"/>
        <v>1.0293813880642588</v>
      </c>
      <c r="H381" s="6">
        <f t="shared" si="35"/>
        <v>3044.9834169161213</v>
      </c>
      <c r="I381" s="7">
        <f t="shared" si="34"/>
        <v>2.9892486179094382</v>
      </c>
    </row>
    <row r="382" spans="1:9" x14ac:dyDescent="0.35">
      <c r="A382" s="10">
        <f t="shared" si="30"/>
        <v>185.82</v>
      </c>
      <c r="B382">
        <v>190</v>
      </c>
      <c r="C382" s="7">
        <v>23.64759033</v>
      </c>
      <c r="D382" s="7">
        <v>2.9771936860000001</v>
      </c>
      <c r="E382" s="6">
        <f t="shared" si="31"/>
        <v>2977.1936860000001</v>
      </c>
      <c r="F382" s="8">
        <f t="shared" si="32"/>
        <v>1.3829444355075563E-5</v>
      </c>
      <c r="G382" s="11">
        <f t="shared" si="33"/>
        <v>1.029095816966676</v>
      </c>
      <c r="H382" s="6">
        <f t="shared" si="35"/>
        <v>3055.9643899307216</v>
      </c>
      <c r="I382" s="7">
        <f t="shared" si="34"/>
        <v>3.0010949134990055</v>
      </c>
    </row>
    <row r="383" spans="1:9" x14ac:dyDescent="0.35">
      <c r="A383" s="10">
        <f t="shared" si="30"/>
        <v>186.309</v>
      </c>
      <c r="B383">
        <v>190.5</v>
      </c>
      <c r="C383" s="7">
        <v>23.660981499999998</v>
      </c>
      <c r="D383" s="7">
        <v>2.986716779</v>
      </c>
      <c r="E383" s="6">
        <f t="shared" si="31"/>
        <v>2986.7167789999999</v>
      </c>
      <c r="F383" s="8">
        <f t="shared" si="32"/>
        <v>1.3826378580653391E-5</v>
      </c>
      <c r="G383" s="11">
        <f t="shared" si="33"/>
        <v>1.0288044113638062</v>
      </c>
      <c r="H383" s="6">
        <f t="shared" si="35"/>
        <v>3064.8524030153935</v>
      </c>
      <c r="I383" s="7">
        <f t="shared" si="34"/>
        <v>3.010688264833592</v>
      </c>
    </row>
    <row r="384" spans="1:9" x14ac:dyDescent="0.35">
      <c r="A384" s="10">
        <f t="shared" si="30"/>
        <v>186.798</v>
      </c>
      <c r="B384">
        <v>191</v>
      </c>
      <c r="C384" s="7">
        <v>23.669961969999999</v>
      </c>
      <c r="D384" s="7">
        <v>2.9997977439999999</v>
      </c>
      <c r="E384" s="6">
        <f t="shared" si="31"/>
        <v>2999.797744</v>
      </c>
      <c r="F384" s="8">
        <f t="shared" si="32"/>
        <v>1.382432399823172E-5</v>
      </c>
      <c r="G384" s="11">
        <f t="shared" si="33"/>
        <v>1.0286090596534727</v>
      </c>
      <c r="H384" s="6">
        <f t="shared" si="35"/>
        <v>3077.6714929322166</v>
      </c>
      <c r="I384" s="7">
        <f t="shared" si="34"/>
        <v>3.0245324489317529</v>
      </c>
    </row>
    <row r="385" spans="1:9" x14ac:dyDescent="0.35">
      <c r="A385" s="10">
        <f t="shared" si="30"/>
        <v>187.28700000000001</v>
      </c>
      <c r="B385">
        <v>191.5</v>
      </c>
      <c r="C385" s="7">
        <v>23.68640465</v>
      </c>
      <c r="D385" s="7">
        <v>3.0115009150000001</v>
      </c>
      <c r="E385" s="6">
        <f t="shared" si="31"/>
        <v>3011.5009150000001</v>
      </c>
      <c r="F385" s="8">
        <f t="shared" si="32"/>
        <v>1.3820565112239789E-5</v>
      </c>
      <c r="G385" s="11">
        <f t="shared" si="33"/>
        <v>1.0282515336730911</v>
      </c>
      <c r="H385" s="6">
        <f t="shared" si="35"/>
        <v>3088.585901146796</v>
      </c>
      <c r="I385" s="7">
        <f t="shared" si="34"/>
        <v>3.0363268947677589</v>
      </c>
    </row>
    <row r="386" spans="1:9" x14ac:dyDescent="0.35">
      <c r="A386" s="10">
        <f t="shared" si="30"/>
        <v>187.77600000000001</v>
      </c>
      <c r="B386">
        <v>192</v>
      </c>
      <c r="C386" s="7">
        <v>23.702122979999999</v>
      </c>
      <c r="D386" s="7">
        <v>3.0247116900000002</v>
      </c>
      <c r="E386" s="6">
        <f t="shared" si="31"/>
        <v>3024.7116900000001</v>
      </c>
      <c r="F386" s="8">
        <f t="shared" si="32"/>
        <v>1.3816975355215306E-5</v>
      </c>
      <c r="G386" s="11">
        <f t="shared" si="33"/>
        <v>1.0279099400254688</v>
      </c>
      <c r="H386" s="6">
        <f t="shared" si="35"/>
        <v>3101.0854569188718</v>
      </c>
      <c r="I386" s="7">
        <f t="shared" si="34"/>
        <v>3.0498424951737997</v>
      </c>
    </row>
    <row r="387" spans="1:9" x14ac:dyDescent="0.35">
      <c r="A387" s="10">
        <f t="shared" si="30"/>
        <v>188.26499999999999</v>
      </c>
      <c r="B387">
        <v>192.5</v>
      </c>
      <c r="C387" s="7">
        <v>23.714213269999998</v>
      </c>
      <c r="D387" s="7">
        <v>3.035529709</v>
      </c>
      <c r="E387" s="6">
        <f t="shared" si="31"/>
        <v>3035.5297089999999</v>
      </c>
      <c r="F387" s="8">
        <f t="shared" si="32"/>
        <v>1.3814216524578307E-5</v>
      </c>
      <c r="G387" s="11">
        <f t="shared" si="33"/>
        <v>1.0276473127070673</v>
      </c>
      <c r="H387" s="6">
        <f t="shared" si="35"/>
        <v>3111.3621244694732</v>
      </c>
      <c r="I387" s="7">
        <f t="shared" si="34"/>
        <v>3.0609610709702193</v>
      </c>
    </row>
    <row r="388" spans="1:9" x14ac:dyDescent="0.35">
      <c r="A388" s="10">
        <f t="shared" ref="A388:A451" si="36">B388*0.978</f>
        <v>188.75399999999999</v>
      </c>
      <c r="B388">
        <v>193</v>
      </c>
      <c r="C388" s="7">
        <v>23.719994440000001</v>
      </c>
      <c r="D388" s="7">
        <v>3.0487110990000001</v>
      </c>
      <c r="E388" s="6">
        <f t="shared" ref="E388:E451" si="37">D388*1000</f>
        <v>3048.7110990000001</v>
      </c>
      <c r="F388" s="8">
        <f t="shared" ref="F388:F451" si="38">$N$3+$N$4*C388+$N$5*C388^2</f>
        <v>1.3812898067791414E-5</v>
      </c>
      <c r="G388" s="11">
        <f t="shared" ref="G388:G451" si="39">-0.0000069166*C388^3 + 0.00085196*C388^2 - 0.050456*C388 + 1.8373</f>
        <v>1.0275217703454387</v>
      </c>
      <c r="H388" s="6">
        <f t="shared" si="35"/>
        <v>3124.4707812605084</v>
      </c>
      <c r="I388" s="7">
        <f t="shared" ref="I388:I451" si="40">$N$8+$N$9*H388+$N$10*H388^2</f>
        <v>3.075152228707366</v>
      </c>
    </row>
    <row r="389" spans="1:9" x14ac:dyDescent="0.35">
      <c r="A389" s="10">
        <f t="shared" si="36"/>
        <v>189.24299999999999</v>
      </c>
      <c r="B389">
        <v>193.5</v>
      </c>
      <c r="C389" s="7">
        <v>23.727075060000001</v>
      </c>
      <c r="D389" s="7">
        <v>3.0586820270000001</v>
      </c>
      <c r="E389" s="6">
        <f t="shared" si="37"/>
        <v>3058.6820270000003</v>
      </c>
      <c r="F389" s="8">
        <f t="shared" si="38"/>
        <v>1.3811283895214114E-5</v>
      </c>
      <c r="G389" s="11">
        <f t="shared" si="39"/>
        <v>1.027368042234313</v>
      </c>
      <c r="H389" s="6">
        <f t="shared" si="35"/>
        <v>3134.2003415722447</v>
      </c>
      <c r="I389" s="7">
        <f t="shared" si="40"/>
        <v>3.0856914695312074</v>
      </c>
    </row>
    <row r="390" spans="1:9" x14ac:dyDescent="0.35">
      <c r="A390" s="10">
        <f t="shared" si="36"/>
        <v>189.732</v>
      </c>
      <c r="B390">
        <v>194</v>
      </c>
      <c r="C390" s="7">
        <v>23.741809700000001</v>
      </c>
      <c r="D390" s="7">
        <v>3.064911323</v>
      </c>
      <c r="E390" s="6">
        <f t="shared" si="37"/>
        <v>3064.9113229999998</v>
      </c>
      <c r="F390" s="8">
        <f t="shared" si="38"/>
        <v>1.3807927081847095E-5</v>
      </c>
      <c r="G390" s="11">
        <f t="shared" si="39"/>
        <v>1.0270482524440694</v>
      </c>
      <c r="H390" s="6">
        <f t="shared" ref="H390:H453" si="41">E390*G390/(1+F390*A390)</f>
        <v>3139.5867112690985</v>
      </c>
      <c r="I390" s="7">
        <f t="shared" si="40"/>
        <v>3.0915283653904506</v>
      </c>
    </row>
    <row r="391" spans="1:9" x14ac:dyDescent="0.35">
      <c r="A391" s="10">
        <f t="shared" si="36"/>
        <v>190.221</v>
      </c>
      <c r="B391">
        <v>194.5</v>
      </c>
      <c r="C391" s="7">
        <v>23.748288469999999</v>
      </c>
      <c r="D391" s="7">
        <v>3.0736433170000002</v>
      </c>
      <c r="E391" s="6">
        <f t="shared" si="37"/>
        <v>3073.643317</v>
      </c>
      <c r="F391" s="8">
        <f t="shared" si="38"/>
        <v>1.3806452064733342E-5</v>
      </c>
      <c r="G391" s="11">
        <f t="shared" si="39"/>
        <v>1.0269076913766222</v>
      </c>
      <c r="H391" s="6">
        <f t="shared" si="41"/>
        <v>3148.080231696872</v>
      </c>
      <c r="I391" s="7">
        <f t="shared" si="40"/>
        <v>3.1007356011210048</v>
      </c>
    </row>
    <row r="392" spans="1:9" x14ac:dyDescent="0.35">
      <c r="A392" s="10">
        <f t="shared" si="36"/>
        <v>190.71</v>
      </c>
      <c r="B392">
        <v>195</v>
      </c>
      <c r="C392" s="7">
        <v>23.754698550000001</v>
      </c>
      <c r="D392" s="7">
        <v>3.0864680529999999</v>
      </c>
      <c r="E392" s="6">
        <f t="shared" si="37"/>
        <v>3086.4680530000001</v>
      </c>
      <c r="F392" s="8">
        <f t="shared" si="38"/>
        <v>1.3804993264554602E-5</v>
      </c>
      <c r="G392" s="11">
        <f t="shared" si="39"/>
        <v>1.0267686502583644</v>
      </c>
      <c r="H392" s="6">
        <f t="shared" si="41"/>
        <v>3160.7671263533348</v>
      </c>
      <c r="I392" s="7">
        <f t="shared" si="40"/>
        <v>3.1144961072833186</v>
      </c>
    </row>
    <row r="393" spans="1:9" x14ac:dyDescent="0.35">
      <c r="A393" s="10">
        <f t="shared" si="36"/>
        <v>191.19899999999998</v>
      </c>
      <c r="B393">
        <v>195.5</v>
      </c>
      <c r="C393" s="7">
        <v>23.764895200000002</v>
      </c>
      <c r="D393" s="7">
        <v>3.0907558819999998</v>
      </c>
      <c r="E393" s="6">
        <f t="shared" si="37"/>
        <v>3090.7558819999999</v>
      </c>
      <c r="F393" s="8">
        <f t="shared" si="38"/>
        <v>1.3802673905548879E-5</v>
      </c>
      <c r="G393" s="11">
        <f t="shared" si="39"/>
        <v>1.0265475354025155</v>
      </c>
      <c r="H393" s="6">
        <f t="shared" si="41"/>
        <v>3164.4566503058531</v>
      </c>
      <c r="I393" s="7">
        <f t="shared" si="40"/>
        <v>3.1184995442030106</v>
      </c>
    </row>
    <row r="394" spans="1:9" x14ac:dyDescent="0.35">
      <c r="A394" s="10">
        <f t="shared" si="36"/>
        <v>191.68799999999999</v>
      </c>
      <c r="B394">
        <v>196</v>
      </c>
      <c r="C394" s="7">
        <v>23.777138449999999</v>
      </c>
      <c r="D394" s="7">
        <v>3.108616665</v>
      </c>
      <c r="E394" s="6">
        <f t="shared" si="37"/>
        <v>3108.616665</v>
      </c>
      <c r="F394" s="8">
        <f t="shared" si="38"/>
        <v>1.3799890944248276E-5</v>
      </c>
      <c r="G394" s="11">
        <f t="shared" si="39"/>
        <v>1.0262821385089091</v>
      </c>
      <c r="H394" s="6">
        <f t="shared" si="41"/>
        <v>3181.9007610127842</v>
      </c>
      <c r="I394" s="7">
        <f t="shared" si="40"/>
        <v>3.1374381622093299</v>
      </c>
    </row>
    <row r="395" spans="1:9" x14ac:dyDescent="0.35">
      <c r="A395" s="10">
        <f t="shared" si="36"/>
        <v>192.17699999999999</v>
      </c>
      <c r="B395">
        <v>196.5</v>
      </c>
      <c r="C395" s="7">
        <v>23.78672693</v>
      </c>
      <c r="D395" s="7">
        <v>3.114017359</v>
      </c>
      <c r="E395" s="6">
        <f t="shared" si="37"/>
        <v>3114.0173589999999</v>
      </c>
      <c r="F395" s="8">
        <f t="shared" si="38"/>
        <v>1.3797712892803709E-5</v>
      </c>
      <c r="G395" s="11">
        <f t="shared" si="39"/>
        <v>1.0260743641250678</v>
      </c>
      <c r="H395" s="6">
        <f t="shared" si="41"/>
        <v>3186.7633500261422</v>
      </c>
      <c r="I395" s="7">
        <f t="shared" si="40"/>
        <v>3.1427203861936377</v>
      </c>
    </row>
    <row r="396" spans="1:9" x14ac:dyDescent="0.35">
      <c r="A396" s="10">
        <f t="shared" si="36"/>
        <v>192.666</v>
      </c>
      <c r="B396">
        <v>197</v>
      </c>
      <c r="C396" s="7">
        <v>23.798361969999998</v>
      </c>
      <c r="D396" s="7">
        <v>3.1254076560000001</v>
      </c>
      <c r="E396" s="6">
        <f t="shared" si="37"/>
        <v>3125.4076560000003</v>
      </c>
      <c r="F396" s="8">
        <f t="shared" si="38"/>
        <v>1.3795071687788993E-5</v>
      </c>
      <c r="G396" s="11">
        <f t="shared" si="39"/>
        <v>1.0258223309849159</v>
      </c>
      <c r="H396" s="6">
        <f t="shared" si="41"/>
        <v>3197.6142158897619</v>
      </c>
      <c r="I396" s="7">
        <f t="shared" si="40"/>
        <v>3.1545124418873947</v>
      </c>
    </row>
    <row r="397" spans="1:9" x14ac:dyDescent="0.35">
      <c r="A397" s="10">
        <f t="shared" si="36"/>
        <v>193.155</v>
      </c>
      <c r="B397">
        <v>197.5</v>
      </c>
      <c r="C397" s="7">
        <v>23.802964100000001</v>
      </c>
      <c r="D397" s="7">
        <v>3.1308873789999998</v>
      </c>
      <c r="E397" s="6">
        <f t="shared" si="37"/>
        <v>3130.8873789999998</v>
      </c>
      <c r="F397" s="8">
        <f t="shared" si="38"/>
        <v>1.3794027507211217E-5</v>
      </c>
      <c r="G397" s="11">
        <f t="shared" si="39"/>
        <v>1.0257226684271639</v>
      </c>
      <c r="H397" s="6">
        <f t="shared" si="41"/>
        <v>3202.8884278218429</v>
      </c>
      <c r="I397" s="7">
        <f t="shared" si="40"/>
        <v>3.1602465135391968</v>
      </c>
    </row>
    <row r="398" spans="1:9" x14ac:dyDescent="0.35">
      <c r="A398" s="10">
        <f t="shared" si="36"/>
        <v>193.64400000000001</v>
      </c>
      <c r="B398">
        <v>198</v>
      </c>
      <c r="C398" s="7">
        <v>23.808163090000001</v>
      </c>
      <c r="D398" s="7">
        <v>3.1437924050000001</v>
      </c>
      <c r="E398" s="6">
        <f t="shared" si="37"/>
        <v>3143.7924050000001</v>
      </c>
      <c r="F398" s="8">
        <f t="shared" si="38"/>
        <v>1.3792848261331266E-5</v>
      </c>
      <c r="G398" s="11">
        <f t="shared" si="39"/>
        <v>1.0256100986656547</v>
      </c>
      <c r="H398" s="6">
        <f t="shared" si="41"/>
        <v>3215.7163743878536</v>
      </c>
      <c r="I398" s="7">
        <f t="shared" si="40"/>
        <v>3.1741994341562645</v>
      </c>
    </row>
    <row r="399" spans="1:9" x14ac:dyDescent="0.35">
      <c r="A399" s="10">
        <f t="shared" si="36"/>
        <v>194.13300000000001</v>
      </c>
      <c r="B399">
        <v>198.5</v>
      </c>
      <c r="C399" s="7">
        <v>23.815247979999999</v>
      </c>
      <c r="D399" s="7">
        <v>3.1527092250000002</v>
      </c>
      <c r="E399" s="6">
        <f t="shared" si="37"/>
        <v>3152.7092250000001</v>
      </c>
      <c r="F399" s="8">
        <f t="shared" si="38"/>
        <v>1.3791241860844256E-5</v>
      </c>
      <c r="G399" s="11">
        <f t="shared" si="39"/>
        <v>1.0254567261019893</v>
      </c>
      <c r="H399" s="6">
        <f t="shared" si="41"/>
        <v>3224.3342567591717</v>
      </c>
      <c r="I399" s="7">
        <f t="shared" si="40"/>
        <v>3.183578255368829</v>
      </c>
    </row>
    <row r="400" spans="1:9" x14ac:dyDescent="0.35">
      <c r="A400" s="10">
        <f t="shared" si="36"/>
        <v>194.62199999999999</v>
      </c>
      <c r="B400">
        <v>199</v>
      </c>
      <c r="C400" s="7">
        <v>23.82203303</v>
      </c>
      <c r="D400" s="7">
        <v>3.158529557</v>
      </c>
      <c r="E400" s="6">
        <f t="shared" si="37"/>
        <v>3158.5295569999998</v>
      </c>
      <c r="F400" s="8">
        <f t="shared" si="38"/>
        <v>1.3789704103673875E-5</v>
      </c>
      <c r="G400" s="11">
        <f t="shared" si="39"/>
        <v>1.0253098780985757</v>
      </c>
      <c r="H400" s="6">
        <f t="shared" si="41"/>
        <v>3229.8034737631906</v>
      </c>
      <c r="I400" s="7">
        <f t="shared" si="40"/>
        <v>3.1895325488821498</v>
      </c>
    </row>
    <row r="401" spans="1:9" x14ac:dyDescent="0.35">
      <c r="A401" s="10">
        <f t="shared" si="36"/>
        <v>195.11099999999999</v>
      </c>
      <c r="B401">
        <v>199.5</v>
      </c>
      <c r="C401" s="7">
        <v>23.828082980000001</v>
      </c>
      <c r="D401" s="7">
        <v>3.1692389169999999</v>
      </c>
      <c r="E401" s="6">
        <f t="shared" si="37"/>
        <v>3169.2389170000001</v>
      </c>
      <c r="F401" s="8">
        <f t="shared" si="38"/>
        <v>1.3788333492414357E-5</v>
      </c>
      <c r="G401" s="11">
        <f t="shared" si="39"/>
        <v>1.0251789675470362</v>
      </c>
      <c r="H401" s="6">
        <f t="shared" si="41"/>
        <v>3240.3197925794252</v>
      </c>
      <c r="I401" s="7">
        <f t="shared" si="40"/>
        <v>3.2009862898624903</v>
      </c>
    </row>
    <row r="402" spans="1:9" x14ac:dyDescent="0.35">
      <c r="A402" s="10">
        <f t="shared" si="36"/>
        <v>195.6</v>
      </c>
      <c r="B402">
        <v>200</v>
      </c>
      <c r="C402" s="7">
        <v>23.838704140000001</v>
      </c>
      <c r="D402" s="7">
        <v>3.1747943310000002</v>
      </c>
      <c r="E402" s="6">
        <f t="shared" si="37"/>
        <v>3174.7943310000001</v>
      </c>
      <c r="F402" s="8">
        <f t="shared" si="38"/>
        <v>1.3785928516707168E-5</v>
      </c>
      <c r="G402" s="11">
        <f t="shared" si="39"/>
        <v>1.0249492071451267</v>
      </c>
      <c r="H402" s="6">
        <f t="shared" si="41"/>
        <v>3245.2520207065163</v>
      </c>
      <c r="I402" s="7">
        <f t="shared" si="40"/>
        <v>3.2063603092923394</v>
      </c>
    </row>
    <row r="403" spans="1:9" x14ac:dyDescent="0.35">
      <c r="A403" s="10">
        <f t="shared" si="36"/>
        <v>196.089</v>
      </c>
      <c r="B403">
        <v>200.5</v>
      </c>
      <c r="C403" s="7">
        <v>23.844781999999999</v>
      </c>
      <c r="D403" s="7">
        <v>3.1764630559999998</v>
      </c>
      <c r="E403" s="6">
        <f t="shared" si="37"/>
        <v>3176.4630559999996</v>
      </c>
      <c r="F403" s="8">
        <f t="shared" si="38"/>
        <v>1.3784553002192665E-5</v>
      </c>
      <c r="G403" s="11">
        <f t="shared" si="39"/>
        <v>1.0248177651609121</v>
      </c>
      <c r="H403" s="6">
        <f t="shared" si="41"/>
        <v>3246.5204280021421</v>
      </c>
      <c r="I403" s="7">
        <f t="shared" si="40"/>
        <v>3.2077425510564352</v>
      </c>
    </row>
    <row r="404" spans="1:9" x14ac:dyDescent="0.35">
      <c r="A404" s="10">
        <f t="shared" si="36"/>
        <v>196.578</v>
      </c>
      <c r="B404">
        <v>201</v>
      </c>
      <c r="C404" s="7">
        <v>23.850142080000001</v>
      </c>
      <c r="D404" s="7">
        <v>3.1851039490000002</v>
      </c>
      <c r="E404" s="6">
        <f t="shared" si="37"/>
        <v>3185.1039490000003</v>
      </c>
      <c r="F404" s="8">
        <f t="shared" si="38"/>
        <v>1.3783340361645304E-5</v>
      </c>
      <c r="G404" s="11">
        <f t="shared" si="39"/>
        <v>1.0247018680436186</v>
      </c>
      <c r="H404" s="6">
        <f t="shared" si="41"/>
        <v>3254.9626403567704</v>
      </c>
      <c r="I404" s="7">
        <f t="shared" si="40"/>
        <v>3.2169447137217397</v>
      </c>
    </row>
    <row r="405" spans="1:9" x14ac:dyDescent="0.35">
      <c r="A405" s="10">
        <f t="shared" si="36"/>
        <v>197.06700000000001</v>
      </c>
      <c r="B405">
        <v>201.5</v>
      </c>
      <c r="C405" s="7">
        <v>23.854927790000001</v>
      </c>
      <c r="D405" s="7">
        <v>3.1889473640000001</v>
      </c>
      <c r="E405" s="6">
        <f t="shared" si="37"/>
        <v>3188.9473640000001</v>
      </c>
      <c r="F405" s="8">
        <f t="shared" si="38"/>
        <v>1.3782258003883795E-5</v>
      </c>
      <c r="G405" s="11">
        <f t="shared" si="39"/>
        <v>1.0245984074495897</v>
      </c>
      <c r="H405" s="6">
        <f t="shared" si="41"/>
        <v>3258.5401036586077</v>
      </c>
      <c r="I405" s="7">
        <f t="shared" si="40"/>
        <v>3.2208454168907648</v>
      </c>
    </row>
    <row r="406" spans="1:9" x14ac:dyDescent="0.35">
      <c r="A406" s="10">
        <f t="shared" si="36"/>
        <v>197.55599999999998</v>
      </c>
      <c r="B406">
        <v>202</v>
      </c>
      <c r="C406" s="7">
        <v>23.859508989999998</v>
      </c>
      <c r="D406" s="7">
        <v>3.1902412739999999</v>
      </c>
      <c r="E406" s="6">
        <f t="shared" si="37"/>
        <v>3190.241274</v>
      </c>
      <c r="F406" s="8">
        <f t="shared" si="38"/>
        <v>1.3781222199408233E-5</v>
      </c>
      <c r="G406" s="11">
        <f t="shared" si="39"/>
        <v>1.0244993834043279</v>
      </c>
      <c r="H406" s="6">
        <f t="shared" si="41"/>
        <v>3259.5259529340888</v>
      </c>
      <c r="I406" s="7">
        <f t="shared" si="40"/>
        <v>3.2219204680484856</v>
      </c>
    </row>
    <row r="407" spans="1:9" x14ac:dyDescent="0.35">
      <c r="A407" s="10">
        <f t="shared" si="36"/>
        <v>198.04499999999999</v>
      </c>
      <c r="B407">
        <v>202.5</v>
      </c>
      <c r="C407" s="7">
        <v>23.864306719999998</v>
      </c>
      <c r="D407" s="7">
        <v>3.1960321729999999</v>
      </c>
      <c r="E407" s="6">
        <f t="shared" si="37"/>
        <v>3196.0321730000001</v>
      </c>
      <c r="F407" s="8">
        <f t="shared" si="38"/>
        <v>1.3780137752711658E-5</v>
      </c>
      <c r="G407" s="11">
        <f t="shared" si="39"/>
        <v>1.0243956950552664</v>
      </c>
      <c r="H407" s="6">
        <f t="shared" si="41"/>
        <v>3265.0908809575189</v>
      </c>
      <c r="I407" s="7">
        <f t="shared" si="40"/>
        <v>3.2279899442160604</v>
      </c>
    </row>
    <row r="408" spans="1:9" x14ac:dyDescent="0.35">
      <c r="A408" s="10">
        <f t="shared" si="36"/>
        <v>198.53399999999999</v>
      </c>
      <c r="B408">
        <v>203</v>
      </c>
      <c r="C408" s="7">
        <v>23.871703119999999</v>
      </c>
      <c r="D408" s="7">
        <v>3.1967341130000002</v>
      </c>
      <c r="E408" s="6">
        <f t="shared" si="37"/>
        <v>3196.7341130000004</v>
      </c>
      <c r="F408" s="8">
        <f t="shared" si="38"/>
        <v>1.3778466551433923E-5</v>
      </c>
      <c r="G408" s="11">
        <f t="shared" si="39"/>
        <v>1.0242358765313522</v>
      </c>
      <c r="H408" s="6">
        <f t="shared" si="41"/>
        <v>3265.2776186762621</v>
      </c>
      <c r="I408" s="7">
        <f t="shared" si="40"/>
        <v>3.2281936427184204</v>
      </c>
    </row>
    <row r="409" spans="1:9" x14ac:dyDescent="0.35">
      <c r="A409" s="10">
        <f t="shared" si="36"/>
        <v>199.023</v>
      </c>
      <c r="B409">
        <v>203.5</v>
      </c>
      <c r="C409" s="7">
        <v>23.873373130000001</v>
      </c>
      <c r="D409" s="7">
        <v>3.2004194990000001</v>
      </c>
      <c r="E409" s="6">
        <f t="shared" si="37"/>
        <v>3200.4194990000001</v>
      </c>
      <c r="F409" s="8">
        <f t="shared" si="38"/>
        <v>1.3778089322116439E-5</v>
      </c>
      <c r="G409" s="11">
        <f t="shared" si="39"/>
        <v>1.0241997970074699</v>
      </c>
      <c r="H409" s="6">
        <f t="shared" si="41"/>
        <v>3268.9051511469556</v>
      </c>
      <c r="I409" s="7">
        <f t="shared" si="40"/>
        <v>3.2321510396932882</v>
      </c>
    </row>
    <row r="410" spans="1:9" x14ac:dyDescent="0.35">
      <c r="A410" s="10">
        <f t="shared" si="36"/>
        <v>199.512</v>
      </c>
      <c r="B410">
        <v>204</v>
      </c>
      <c r="C410" s="7">
        <v>23.875253319999999</v>
      </c>
      <c r="D410" s="7">
        <v>3.200334829</v>
      </c>
      <c r="E410" s="6">
        <f t="shared" si="37"/>
        <v>3200.3348289999999</v>
      </c>
      <c r="F410" s="8">
        <f t="shared" si="38"/>
        <v>1.3777664663127193E-5</v>
      </c>
      <c r="G410" s="11">
        <f t="shared" si="39"/>
        <v>1.024159179056112</v>
      </c>
      <c r="H410" s="6">
        <f t="shared" si="41"/>
        <v>3268.6673475374587</v>
      </c>
      <c r="I410" s="7">
        <f t="shared" si="40"/>
        <v>3.231891589178514</v>
      </c>
    </row>
    <row r="411" spans="1:9" x14ac:dyDescent="0.35">
      <c r="A411" s="10">
        <f t="shared" si="36"/>
        <v>200.001</v>
      </c>
      <c r="B411">
        <v>204.5</v>
      </c>
      <c r="C411" s="7">
        <v>23.87862672</v>
      </c>
      <c r="D411" s="7">
        <v>3.2019261769999998</v>
      </c>
      <c r="E411" s="6">
        <f t="shared" si="37"/>
        <v>3201.9261769999998</v>
      </c>
      <c r="F411" s="8">
        <f t="shared" si="38"/>
        <v>1.3776902872359684E-5</v>
      </c>
      <c r="G411" s="11">
        <f t="shared" si="39"/>
        <v>1.0240863094437151</v>
      </c>
      <c r="H411" s="6">
        <f t="shared" si="41"/>
        <v>3270.0385160592264</v>
      </c>
      <c r="I411" s="7">
        <f t="shared" si="40"/>
        <v>3.233387616627224</v>
      </c>
    </row>
    <row r="412" spans="1:9" x14ac:dyDescent="0.35">
      <c r="A412" s="10">
        <f t="shared" si="36"/>
        <v>200.49</v>
      </c>
      <c r="B412">
        <v>205</v>
      </c>
      <c r="C412" s="7">
        <v>23.882039070000001</v>
      </c>
      <c r="D412" s="7">
        <v>3.202223697</v>
      </c>
      <c r="E412" s="6">
        <f t="shared" si="37"/>
        <v>3202.2236969999999</v>
      </c>
      <c r="F412" s="8">
        <f t="shared" si="38"/>
        <v>1.3776132447880042E-5</v>
      </c>
      <c r="G412" s="11">
        <f t="shared" si="39"/>
        <v>1.0240126067176329</v>
      </c>
      <c r="H412" s="6">
        <f t="shared" si="41"/>
        <v>3270.0855348946166</v>
      </c>
      <c r="I412" s="7">
        <f t="shared" si="40"/>
        <v>3.2334389188760211</v>
      </c>
    </row>
    <row r="413" spans="1:9" x14ac:dyDescent="0.35">
      <c r="A413" s="10">
        <f t="shared" si="36"/>
        <v>200.97899999999998</v>
      </c>
      <c r="B413">
        <v>205.5</v>
      </c>
      <c r="C413" s="7">
        <v>23.881964289999999</v>
      </c>
      <c r="D413" s="7">
        <v>3.2055328689999998</v>
      </c>
      <c r="E413" s="6">
        <f t="shared" si="37"/>
        <v>3205.5328689999997</v>
      </c>
      <c r="F413" s="8">
        <f t="shared" si="38"/>
        <v>1.3776149329612845E-5</v>
      </c>
      <c r="G413" s="11">
        <f t="shared" si="39"/>
        <v>1.0240142217882711</v>
      </c>
      <c r="H413" s="6">
        <f t="shared" si="41"/>
        <v>3273.4479960796752</v>
      </c>
      <c r="I413" s="7">
        <f t="shared" si="40"/>
        <v>3.2371080211218732</v>
      </c>
    </row>
    <row r="414" spans="1:9" x14ac:dyDescent="0.35">
      <c r="A414" s="10">
        <f t="shared" si="36"/>
        <v>201.46799999999999</v>
      </c>
      <c r="B414">
        <v>206</v>
      </c>
      <c r="C414" s="7">
        <v>23.883323799999999</v>
      </c>
      <c r="D414" s="7">
        <v>3.2094893579999999</v>
      </c>
      <c r="E414" s="6">
        <f t="shared" si="37"/>
        <v>3209.4893579999998</v>
      </c>
      <c r="F414" s="8">
        <f t="shared" si="38"/>
        <v>1.3775842429769523E-5</v>
      </c>
      <c r="G414" s="11">
        <f t="shared" si="39"/>
        <v>1.0239848602192325</v>
      </c>
      <c r="H414" s="6">
        <f t="shared" si="41"/>
        <v>3277.3725200458107</v>
      </c>
      <c r="I414" s="7">
        <f t="shared" si="40"/>
        <v>3.2413912445091224</v>
      </c>
    </row>
    <row r="415" spans="1:9" x14ac:dyDescent="0.35">
      <c r="A415" s="10">
        <f t="shared" si="36"/>
        <v>201.95699999999999</v>
      </c>
      <c r="B415">
        <v>206.5</v>
      </c>
      <c r="C415" s="7">
        <v>23.884382469999998</v>
      </c>
      <c r="D415" s="7">
        <v>3.2102833589999999</v>
      </c>
      <c r="E415" s="6">
        <f t="shared" si="37"/>
        <v>3210.283359</v>
      </c>
      <c r="F415" s="8">
        <f t="shared" si="38"/>
        <v>1.3775603460365701E-5</v>
      </c>
      <c r="G415" s="11">
        <f t="shared" si="39"/>
        <v>1.0239619968552891</v>
      </c>
      <c r="H415" s="6">
        <f t="shared" si="41"/>
        <v>3278.0882564579665</v>
      </c>
      <c r="I415" s="7">
        <f t="shared" si="40"/>
        <v>3.2421724918533315</v>
      </c>
    </row>
    <row r="416" spans="1:9" x14ac:dyDescent="0.35">
      <c r="A416" s="10">
        <f t="shared" si="36"/>
        <v>202.446</v>
      </c>
      <c r="B416">
        <v>207</v>
      </c>
      <c r="C416" s="7">
        <v>23.887559759999998</v>
      </c>
      <c r="D416" s="7">
        <v>3.2130894639999998</v>
      </c>
      <c r="E416" s="6">
        <f t="shared" si="37"/>
        <v>3213.0894639999997</v>
      </c>
      <c r="F416" s="8">
        <f t="shared" si="38"/>
        <v>1.3774886357436997E-5</v>
      </c>
      <c r="G416" s="11">
        <f t="shared" si="39"/>
        <v>1.0238933839162425</v>
      </c>
      <c r="H416" s="6">
        <f t="shared" si="41"/>
        <v>3280.7122182676731</v>
      </c>
      <c r="I416" s="7">
        <f t="shared" si="40"/>
        <v>3.2450368687323383</v>
      </c>
    </row>
    <row r="417" spans="1:9" x14ac:dyDescent="0.35">
      <c r="A417" s="10">
        <f t="shared" si="36"/>
        <v>202.935</v>
      </c>
      <c r="B417">
        <v>207.5</v>
      </c>
      <c r="C417" s="7">
        <v>23.889687080000002</v>
      </c>
      <c r="D417" s="7">
        <v>3.2141327099999999</v>
      </c>
      <c r="E417" s="6">
        <f t="shared" si="37"/>
        <v>3214.1327099999999</v>
      </c>
      <c r="F417" s="8">
        <f t="shared" si="38"/>
        <v>1.3774406307954228E-5</v>
      </c>
      <c r="G417" s="11">
        <f t="shared" si="39"/>
        <v>1.0238474488891081</v>
      </c>
      <c r="H417" s="6">
        <f t="shared" si="41"/>
        <v>3281.6084653739044</v>
      </c>
      <c r="I417" s="7">
        <f t="shared" si="40"/>
        <v>3.2460153209711438</v>
      </c>
    </row>
    <row r="418" spans="1:9" x14ac:dyDescent="0.35">
      <c r="A418" s="10">
        <f t="shared" si="36"/>
        <v>203.42400000000001</v>
      </c>
      <c r="B418">
        <v>208</v>
      </c>
      <c r="C418" s="7">
        <v>23.890521379999999</v>
      </c>
      <c r="D418" s="7">
        <v>3.214617622</v>
      </c>
      <c r="E418" s="6">
        <f t="shared" si="37"/>
        <v>3214.6176220000002</v>
      </c>
      <c r="F418" s="8">
        <f t="shared" si="38"/>
        <v>1.3774218057719658E-5</v>
      </c>
      <c r="G418" s="11">
        <f t="shared" si="39"/>
        <v>1.0238294348054271</v>
      </c>
      <c r="H418" s="6">
        <f t="shared" si="41"/>
        <v>3282.0238906608806</v>
      </c>
      <c r="I418" s="7">
        <f t="shared" si="40"/>
        <v>3.2464688649487723</v>
      </c>
    </row>
    <row r="419" spans="1:9" x14ac:dyDescent="0.35">
      <c r="A419" s="10">
        <f t="shared" si="36"/>
        <v>203.91299999999998</v>
      </c>
      <c r="B419">
        <v>208.5</v>
      </c>
      <c r="C419" s="7">
        <v>23.891846510000001</v>
      </c>
      <c r="D419" s="7">
        <v>3.2152563679999999</v>
      </c>
      <c r="E419" s="6">
        <f t="shared" si="37"/>
        <v>3215.2563679999998</v>
      </c>
      <c r="F419" s="8">
        <f t="shared" si="38"/>
        <v>1.377391907735079E-5</v>
      </c>
      <c r="G419" s="11">
        <f t="shared" si="39"/>
        <v>1.0238008238114826</v>
      </c>
      <c r="H419" s="6">
        <f t="shared" si="41"/>
        <v>3282.5624470193575</v>
      </c>
      <c r="I419" s="7">
        <f t="shared" si="40"/>
        <v>3.2470568526743921</v>
      </c>
    </row>
    <row r="420" spans="1:9" x14ac:dyDescent="0.35">
      <c r="A420" s="10">
        <f t="shared" si="36"/>
        <v>204.40199999999999</v>
      </c>
      <c r="B420">
        <v>209</v>
      </c>
      <c r="C420" s="7">
        <v>23.891835660000002</v>
      </c>
      <c r="D420" s="7">
        <v>3.2160227130000001</v>
      </c>
      <c r="E420" s="6">
        <f t="shared" si="37"/>
        <v>3216.0227130000003</v>
      </c>
      <c r="F420" s="8">
        <f t="shared" si="38"/>
        <v>1.3773921525265129E-5</v>
      </c>
      <c r="G420" s="11">
        <f t="shared" si="39"/>
        <v>1.023801058069671</v>
      </c>
      <c r="H420" s="6">
        <f t="shared" si="41"/>
        <v>3283.3235311062085</v>
      </c>
      <c r="I420" s="7">
        <f t="shared" si="40"/>
        <v>3.247887820522366</v>
      </c>
    </row>
    <row r="421" spans="1:9" x14ac:dyDescent="0.35">
      <c r="A421" s="10">
        <f t="shared" si="36"/>
        <v>204.89099999999999</v>
      </c>
      <c r="B421">
        <v>209.5</v>
      </c>
      <c r="C421" s="7">
        <v>23.893427190000001</v>
      </c>
      <c r="D421" s="7">
        <v>3.2173481900000001</v>
      </c>
      <c r="E421" s="6">
        <f t="shared" si="37"/>
        <v>3217.3481900000002</v>
      </c>
      <c r="F421" s="8">
        <f t="shared" si="38"/>
        <v>1.3773562471067816E-5</v>
      </c>
      <c r="G421" s="11">
        <f t="shared" si="39"/>
        <v>1.0237666968519821</v>
      </c>
      <c r="H421" s="6">
        <f t="shared" si="41"/>
        <v>3284.5446845587107</v>
      </c>
      <c r="I421" s="7">
        <f t="shared" si="40"/>
        <v>3.2492211697047511</v>
      </c>
    </row>
    <row r="422" spans="1:9" x14ac:dyDescent="0.35">
      <c r="A422" s="10">
        <f t="shared" si="36"/>
        <v>205.38</v>
      </c>
      <c r="B422">
        <v>210</v>
      </c>
      <c r="C422" s="7">
        <v>23.895525679999999</v>
      </c>
      <c r="D422" s="7">
        <v>3.2179236009999999</v>
      </c>
      <c r="E422" s="6">
        <f t="shared" si="37"/>
        <v>3217.923601</v>
      </c>
      <c r="F422" s="8">
        <f t="shared" si="38"/>
        <v>1.3773089099296773E-5</v>
      </c>
      <c r="G422" s="11">
        <f t="shared" si="39"/>
        <v>1.023721393098834</v>
      </c>
      <c r="H422" s="6">
        <f t="shared" si="41"/>
        <v>3284.9649952460636</v>
      </c>
      <c r="I422" s="7">
        <f t="shared" si="40"/>
        <v>3.2496801165326463</v>
      </c>
    </row>
    <row r="423" spans="1:9" x14ac:dyDescent="0.35">
      <c r="A423" s="10">
        <f t="shared" si="36"/>
        <v>205.869</v>
      </c>
      <c r="B423">
        <v>210.5</v>
      </c>
      <c r="C423" s="7">
        <v>23.896271760000001</v>
      </c>
      <c r="D423" s="7">
        <v>3.218900798</v>
      </c>
      <c r="E423" s="6">
        <f t="shared" si="37"/>
        <v>3218.9007980000001</v>
      </c>
      <c r="F423" s="8">
        <f t="shared" si="38"/>
        <v>1.3772920815418411E-5</v>
      </c>
      <c r="G423" s="11">
        <f t="shared" si="39"/>
        <v>1.0237052869281857</v>
      </c>
      <c r="H423" s="6">
        <f t="shared" si="41"/>
        <v>3285.8888983369911</v>
      </c>
      <c r="I423" s="7">
        <f t="shared" si="40"/>
        <v>3.2506889821709799</v>
      </c>
    </row>
    <row r="424" spans="1:9" x14ac:dyDescent="0.35">
      <c r="A424" s="10">
        <f t="shared" si="36"/>
        <v>206.358</v>
      </c>
      <c r="B424">
        <v>211</v>
      </c>
      <c r="C424" s="7">
        <v>23.89575353</v>
      </c>
      <c r="D424" s="7">
        <v>3.2193234089999998</v>
      </c>
      <c r="E424" s="6">
        <f t="shared" si="37"/>
        <v>3219.3234089999996</v>
      </c>
      <c r="F424" s="8">
        <f t="shared" si="38"/>
        <v>1.3773037705212548E-5</v>
      </c>
      <c r="G424" s="11">
        <f t="shared" si="39"/>
        <v>1.0237164742934035</v>
      </c>
      <c r="H424" s="6">
        <f t="shared" si="41"/>
        <v>3286.334068362904</v>
      </c>
      <c r="I424" s="7">
        <f t="shared" si="40"/>
        <v>3.2511751073010258</v>
      </c>
    </row>
    <row r="425" spans="1:9" x14ac:dyDescent="0.35">
      <c r="A425" s="10">
        <f t="shared" si="36"/>
        <v>206.84700000000001</v>
      </c>
      <c r="B425">
        <v>211.5</v>
      </c>
      <c r="C425" s="7">
        <v>23.895483609999999</v>
      </c>
      <c r="D425" s="7">
        <v>3.2206634730000001</v>
      </c>
      <c r="E425" s="6">
        <f t="shared" si="37"/>
        <v>3220.6634730000001</v>
      </c>
      <c r="F425" s="8">
        <f t="shared" si="38"/>
        <v>1.3773098588729447E-5</v>
      </c>
      <c r="G425" s="11">
        <f t="shared" si="39"/>
        <v>1.0237223013062768</v>
      </c>
      <c r="H425" s="6">
        <f t="shared" si="41"/>
        <v>3287.6986184069183</v>
      </c>
      <c r="I425" s="7">
        <f t="shared" si="40"/>
        <v>3.2526652634496456</v>
      </c>
    </row>
    <row r="426" spans="1:9" x14ac:dyDescent="0.35">
      <c r="A426" s="10">
        <f t="shared" si="36"/>
        <v>207.33599999999998</v>
      </c>
      <c r="B426">
        <v>212</v>
      </c>
      <c r="C426" s="7">
        <v>23.89741506</v>
      </c>
      <c r="D426" s="7">
        <v>3.2210672630000001</v>
      </c>
      <c r="E426" s="6">
        <f t="shared" si="37"/>
        <v>3221.0672629999999</v>
      </c>
      <c r="F426" s="8">
        <f t="shared" si="38"/>
        <v>1.3772662950743401E-5</v>
      </c>
      <c r="G426" s="11">
        <f t="shared" si="39"/>
        <v>1.0236806064502506</v>
      </c>
      <c r="H426" s="6">
        <f t="shared" si="41"/>
        <v>3287.9551070356533</v>
      </c>
      <c r="I426" s="7">
        <f t="shared" si="40"/>
        <v>3.2529453733627616</v>
      </c>
    </row>
    <row r="427" spans="1:9" x14ac:dyDescent="0.35">
      <c r="A427" s="10">
        <f t="shared" si="36"/>
        <v>207.82499999999999</v>
      </c>
      <c r="B427">
        <v>212.5</v>
      </c>
      <c r="C427" s="7">
        <v>23.898153690000001</v>
      </c>
      <c r="D427" s="7">
        <v>3.221091151</v>
      </c>
      <c r="E427" s="6">
        <f t="shared" si="37"/>
        <v>3221.0911510000001</v>
      </c>
      <c r="F427" s="8">
        <f t="shared" si="38"/>
        <v>1.3772496366767021E-5</v>
      </c>
      <c r="G427" s="11">
        <f t="shared" si="39"/>
        <v>1.0236646621001295</v>
      </c>
      <c r="H427" s="6">
        <f t="shared" si="41"/>
        <v>3287.9063121810696</v>
      </c>
      <c r="I427" s="7">
        <f t="shared" si="40"/>
        <v>3.2528920844690852</v>
      </c>
    </row>
    <row r="428" spans="1:9" x14ac:dyDescent="0.35">
      <c r="A428" s="10">
        <f t="shared" si="36"/>
        <v>208.31399999999999</v>
      </c>
      <c r="B428">
        <v>213</v>
      </c>
      <c r="C428" s="7">
        <v>23.898849129999999</v>
      </c>
      <c r="D428" s="7">
        <v>3.2213789749999999</v>
      </c>
      <c r="E428" s="6">
        <f t="shared" si="37"/>
        <v>3221.3789750000001</v>
      </c>
      <c r="F428" s="8">
        <f t="shared" si="38"/>
        <v>1.3772339530456511E-5</v>
      </c>
      <c r="G428" s="11">
        <f t="shared" si="39"/>
        <v>1.0236496504210131</v>
      </c>
      <c r="H428" s="6">
        <f t="shared" si="41"/>
        <v>3288.1299118208035</v>
      </c>
      <c r="I428" s="7">
        <f t="shared" si="40"/>
        <v>3.2531362788813003</v>
      </c>
    </row>
    <row r="429" spans="1:9" x14ac:dyDescent="0.35">
      <c r="A429" s="10">
        <f t="shared" si="36"/>
        <v>208.803</v>
      </c>
      <c r="B429">
        <v>213.5</v>
      </c>
      <c r="C429" s="7">
        <v>23.89858851</v>
      </c>
      <c r="D429" s="7">
        <v>3.2207628989999999</v>
      </c>
      <c r="E429" s="6">
        <f t="shared" si="37"/>
        <v>3220.7628989999998</v>
      </c>
      <c r="F429" s="8">
        <f t="shared" si="38"/>
        <v>1.3772398304941126E-5</v>
      </c>
      <c r="G429" s="11">
        <f t="shared" si="39"/>
        <v>1.0236552760907325</v>
      </c>
      <c r="H429" s="6">
        <f t="shared" si="41"/>
        <v>3287.4970199696209</v>
      </c>
      <c r="I429" s="7">
        <f t="shared" si="40"/>
        <v>3.2524451014184721</v>
      </c>
    </row>
    <row r="430" spans="1:9" x14ac:dyDescent="0.35">
      <c r="A430" s="10">
        <f t="shared" si="36"/>
        <v>209.292</v>
      </c>
      <c r="B430">
        <v>214</v>
      </c>
      <c r="C430" s="7">
        <v>23.89827575</v>
      </c>
      <c r="D430" s="7">
        <v>3.221084345</v>
      </c>
      <c r="E430" s="6">
        <f t="shared" si="37"/>
        <v>3221.0843449999998</v>
      </c>
      <c r="F430" s="8">
        <f t="shared" si="38"/>
        <v>1.3772468839186264E-5</v>
      </c>
      <c r="G430" s="11">
        <f t="shared" si="39"/>
        <v>1.0236620273036214</v>
      </c>
      <c r="H430" s="6">
        <f t="shared" si="41"/>
        <v>3287.8246827661137</v>
      </c>
      <c r="I430" s="7">
        <f t="shared" si="40"/>
        <v>3.2528029372279548</v>
      </c>
    </row>
    <row r="431" spans="1:9" x14ac:dyDescent="0.35">
      <c r="A431" s="10">
        <f t="shared" si="36"/>
        <v>209.78100000000001</v>
      </c>
      <c r="B431">
        <v>214.5</v>
      </c>
      <c r="C431" s="7">
        <v>23.898192229999999</v>
      </c>
      <c r="D431" s="7">
        <v>3.2209341829999998</v>
      </c>
      <c r="E431" s="6">
        <f t="shared" si="37"/>
        <v>3220.9341829999998</v>
      </c>
      <c r="F431" s="8">
        <f t="shared" si="38"/>
        <v>1.3772487675011223E-5</v>
      </c>
      <c r="G431" s="11">
        <f t="shared" si="39"/>
        <v>1.0236638301715915</v>
      </c>
      <c r="H431" s="6">
        <f t="shared" si="41"/>
        <v>3287.6551088549368</v>
      </c>
      <c r="I431" s="7">
        <f t="shared" si="40"/>
        <v>3.2526177472570694</v>
      </c>
    </row>
    <row r="432" spans="1:9" x14ac:dyDescent="0.35">
      <c r="A432" s="10">
        <f t="shared" si="36"/>
        <v>210.26999999999998</v>
      </c>
      <c r="B432">
        <v>215</v>
      </c>
      <c r="C432" s="7">
        <v>23.89757771</v>
      </c>
      <c r="D432" s="7">
        <v>3.221319775</v>
      </c>
      <c r="E432" s="6">
        <f t="shared" si="37"/>
        <v>3221.3197749999999</v>
      </c>
      <c r="F432" s="8">
        <f t="shared" si="38"/>
        <v>1.377262626746742E-5</v>
      </c>
      <c r="G432" s="11">
        <f t="shared" si="39"/>
        <v>1.0236770953916858</v>
      </c>
      <c r="H432" s="6">
        <f t="shared" si="41"/>
        <v>3288.0691206565862</v>
      </c>
      <c r="I432" s="7">
        <f t="shared" si="40"/>
        <v>3.2530698882350464</v>
      </c>
    </row>
    <row r="433" spans="1:9" x14ac:dyDescent="0.35">
      <c r="A433" s="10">
        <f t="shared" si="36"/>
        <v>210.75899999999999</v>
      </c>
      <c r="B433">
        <v>215.5</v>
      </c>
      <c r="C433" s="7">
        <v>23.896756960000001</v>
      </c>
      <c r="D433" s="7">
        <v>3.2214994730000002</v>
      </c>
      <c r="E433" s="6">
        <f t="shared" si="37"/>
        <v>3221.4994730000003</v>
      </c>
      <c r="F433" s="8">
        <f t="shared" si="38"/>
        <v>1.3772811379141156E-5</v>
      </c>
      <c r="G433" s="11">
        <f t="shared" si="39"/>
        <v>1.02369481277626</v>
      </c>
      <c r="H433" s="6">
        <f t="shared" si="41"/>
        <v>3288.2872439569314</v>
      </c>
      <c r="I433" s="7">
        <f t="shared" si="40"/>
        <v>3.2533081038619125</v>
      </c>
    </row>
    <row r="434" spans="1:9" x14ac:dyDescent="0.35">
      <c r="A434" s="10">
        <f t="shared" si="36"/>
        <v>211.24799999999999</v>
      </c>
      <c r="B434">
        <v>216</v>
      </c>
      <c r="C434" s="7">
        <v>23.896743090000001</v>
      </c>
      <c r="D434" s="7">
        <v>3.221684861</v>
      </c>
      <c r="E434" s="6">
        <f t="shared" si="37"/>
        <v>3221.6848609999997</v>
      </c>
      <c r="F434" s="8">
        <f t="shared" si="38"/>
        <v>1.3772814507457237E-5</v>
      </c>
      <c r="G434" s="11">
        <f t="shared" si="39"/>
        <v>1.0236951121896103</v>
      </c>
      <c r="H434" s="6">
        <f t="shared" si="41"/>
        <v>3288.4553517257373</v>
      </c>
      <c r="I434" s="7">
        <f t="shared" si="40"/>
        <v>3.2534916986179239</v>
      </c>
    </row>
    <row r="435" spans="1:9" x14ac:dyDescent="0.35">
      <c r="A435" s="10">
        <f t="shared" si="36"/>
        <v>211.73699999999999</v>
      </c>
      <c r="B435">
        <v>216.5</v>
      </c>
      <c r="C435" s="7">
        <v>23.896746969999999</v>
      </c>
      <c r="D435" s="7">
        <v>3.2212323129999998</v>
      </c>
      <c r="E435" s="6">
        <f t="shared" si="37"/>
        <v>3221.232313</v>
      </c>
      <c r="F435" s="8">
        <f t="shared" si="38"/>
        <v>1.3772813632340428E-5</v>
      </c>
      <c r="G435" s="11">
        <f t="shared" si="39"/>
        <v>1.023695028431572</v>
      </c>
      <c r="H435" s="6">
        <f t="shared" si="41"/>
        <v>3287.9710761679708</v>
      </c>
      <c r="I435" s="7">
        <f t="shared" si="40"/>
        <v>3.2529628132919211</v>
      </c>
    </row>
    <row r="436" spans="1:9" x14ac:dyDescent="0.35">
      <c r="A436" s="10">
        <f t="shared" si="36"/>
        <v>212.226</v>
      </c>
      <c r="B436">
        <v>217</v>
      </c>
      <c r="C436" s="7">
        <v>23.897938419999999</v>
      </c>
      <c r="D436" s="7">
        <v>3.2214241060000002</v>
      </c>
      <c r="E436" s="6">
        <f t="shared" si="37"/>
        <v>3221.4241060000004</v>
      </c>
      <c r="F436" s="8">
        <f t="shared" si="38"/>
        <v>1.377254491604078E-5</v>
      </c>
      <c r="G436" s="11">
        <f t="shared" si="39"/>
        <v>1.0236693089606934</v>
      </c>
      <c r="H436" s="6">
        <f t="shared" si="41"/>
        <v>3288.062336972243</v>
      </c>
      <c r="I436" s="7">
        <f t="shared" si="40"/>
        <v>3.2530624797174932</v>
      </c>
    </row>
    <row r="437" spans="1:9" x14ac:dyDescent="0.35">
      <c r="A437" s="10">
        <f t="shared" si="36"/>
        <v>212.715</v>
      </c>
      <c r="B437">
        <v>217.5</v>
      </c>
      <c r="C437" s="7">
        <v>23.898876789999999</v>
      </c>
      <c r="D437" s="7">
        <v>3.2213336830000001</v>
      </c>
      <c r="E437" s="6">
        <f t="shared" si="37"/>
        <v>3221.3336830000003</v>
      </c>
      <c r="F437" s="8">
        <f t="shared" si="38"/>
        <v>1.3772333292686201E-5</v>
      </c>
      <c r="G437" s="11">
        <f t="shared" si="39"/>
        <v>1.0236490533629035</v>
      </c>
      <c r="H437" s="6">
        <f t="shared" si="41"/>
        <v>3287.8830525666158</v>
      </c>
      <c r="I437" s="7">
        <f t="shared" si="40"/>
        <v>3.252866682675347</v>
      </c>
    </row>
    <row r="438" spans="1:9" x14ac:dyDescent="0.35">
      <c r="A438" s="10">
        <f t="shared" si="36"/>
        <v>213.20400000000001</v>
      </c>
      <c r="B438">
        <v>218</v>
      </c>
      <c r="C438" s="7">
        <v>23.899159149999999</v>
      </c>
      <c r="D438" s="7">
        <v>3.2214718379999998</v>
      </c>
      <c r="E438" s="6">
        <f t="shared" si="37"/>
        <v>3221.4718379999999</v>
      </c>
      <c r="F438" s="8">
        <f t="shared" si="38"/>
        <v>1.3772269616624199E-5</v>
      </c>
      <c r="G438" s="11">
        <f t="shared" si="39"/>
        <v>1.0236429584798357</v>
      </c>
      <c r="H438" s="6">
        <f t="shared" si="41"/>
        <v>3287.9824502713395</v>
      </c>
      <c r="I438" s="7">
        <f t="shared" si="40"/>
        <v>3.2529752349872356</v>
      </c>
    </row>
    <row r="439" spans="1:9" x14ac:dyDescent="0.35">
      <c r="A439" s="10">
        <f t="shared" si="36"/>
        <v>213.69299999999998</v>
      </c>
      <c r="B439">
        <v>218.5</v>
      </c>
      <c r="C439" s="7">
        <v>23.900314470000001</v>
      </c>
      <c r="D439" s="7">
        <v>3.2215443389999998</v>
      </c>
      <c r="E439" s="6">
        <f t="shared" si="37"/>
        <v>3221.544339</v>
      </c>
      <c r="F439" s="8">
        <f t="shared" si="38"/>
        <v>1.3772009087707237E-5</v>
      </c>
      <c r="G439" s="11">
        <f t="shared" si="39"/>
        <v>1.0236180209060994</v>
      </c>
      <c r="H439" s="6">
        <f t="shared" si="41"/>
        <v>3287.9544499892113</v>
      </c>
      <c r="I439" s="7">
        <f t="shared" si="40"/>
        <v>3.2529446558010124</v>
      </c>
    </row>
    <row r="440" spans="1:9" x14ac:dyDescent="0.35">
      <c r="A440" s="10">
        <f t="shared" si="36"/>
        <v>214.18199999999999</v>
      </c>
      <c r="B440">
        <v>219</v>
      </c>
      <c r="C440" s="7">
        <v>23.90022244</v>
      </c>
      <c r="D440" s="7">
        <v>3.2214589039999999</v>
      </c>
      <c r="E440" s="6">
        <f t="shared" si="37"/>
        <v>3221.4589040000001</v>
      </c>
      <c r="F440" s="8">
        <f t="shared" si="38"/>
        <v>1.3772029840126355E-5</v>
      </c>
      <c r="G440" s="11">
        <f t="shared" si="39"/>
        <v>1.0236200073381347</v>
      </c>
      <c r="H440" s="6">
        <f t="shared" si="41"/>
        <v>3287.8515425565265</v>
      </c>
      <c r="I440" s="7">
        <f t="shared" si="40"/>
        <v>3.252832270683931</v>
      </c>
    </row>
    <row r="441" spans="1:9" x14ac:dyDescent="0.35">
      <c r="A441" s="10">
        <f t="shared" si="36"/>
        <v>214.67099999999999</v>
      </c>
      <c r="B441">
        <v>219.5</v>
      </c>
      <c r="C441" s="7">
        <v>23.900632160000001</v>
      </c>
      <c r="D441" s="7">
        <v>3.2214622049999999</v>
      </c>
      <c r="E441" s="6">
        <f t="shared" si="37"/>
        <v>3221.4622049999998</v>
      </c>
      <c r="F441" s="8">
        <f t="shared" si="38"/>
        <v>1.3771937450717382E-5</v>
      </c>
      <c r="G441" s="11">
        <f t="shared" si="39"/>
        <v>1.0236111637363892</v>
      </c>
      <c r="H441" s="6">
        <f t="shared" si="41"/>
        <v>3287.8044943908044</v>
      </c>
      <c r="I441" s="7">
        <f t="shared" si="40"/>
        <v>3.2527808896209232</v>
      </c>
    </row>
    <row r="442" spans="1:9" x14ac:dyDescent="0.35">
      <c r="A442" s="10">
        <f t="shared" si="36"/>
        <v>215.16</v>
      </c>
      <c r="B442">
        <v>220</v>
      </c>
      <c r="C442" s="7">
        <v>23.900425460000001</v>
      </c>
      <c r="D442" s="7">
        <v>3.2218150589999999</v>
      </c>
      <c r="E442" s="6">
        <f t="shared" si="37"/>
        <v>3221.815059</v>
      </c>
      <c r="F442" s="8">
        <f t="shared" si="38"/>
        <v>1.3771984060037112E-5</v>
      </c>
      <c r="G442" s="11">
        <f t="shared" si="39"/>
        <v>1.0236156252378033</v>
      </c>
      <c r="H442" s="6">
        <f t="shared" si="41"/>
        <v>3288.1568351509627</v>
      </c>
      <c r="I442" s="7">
        <f t="shared" si="40"/>
        <v>3.2531656821890289</v>
      </c>
    </row>
    <row r="443" spans="1:9" x14ac:dyDescent="0.35">
      <c r="A443" s="10">
        <f t="shared" si="36"/>
        <v>215.649</v>
      </c>
      <c r="B443">
        <v>220.5</v>
      </c>
      <c r="C443" s="7">
        <v>23.899834080000002</v>
      </c>
      <c r="D443" s="7">
        <v>3.2216523449999999</v>
      </c>
      <c r="E443" s="6">
        <f t="shared" si="37"/>
        <v>3221.652345</v>
      </c>
      <c r="F443" s="8">
        <f t="shared" si="38"/>
        <v>1.3772117415152704E-5</v>
      </c>
      <c r="G443" s="11">
        <f t="shared" si="39"/>
        <v>1.0236283900052898</v>
      </c>
      <c r="H443" s="6">
        <f t="shared" si="41"/>
        <v>3288.0096008254714</v>
      </c>
      <c r="I443" s="7">
        <f t="shared" si="40"/>
        <v>3.2530048862250736</v>
      </c>
    </row>
    <row r="444" spans="1:9" x14ac:dyDescent="0.35">
      <c r="A444" s="10">
        <f t="shared" si="36"/>
        <v>216.13800000000001</v>
      </c>
      <c r="B444">
        <v>221</v>
      </c>
      <c r="C444" s="7">
        <v>23.899229909999999</v>
      </c>
      <c r="D444" s="7">
        <v>3.2216689970000001</v>
      </c>
      <c r="E444" s="6">
        <f t="shared" si="37"/>
        <v>3221.6689970000002</v>
      </c>
      <c r="F444" s="8">
        <f t="shared" si="38"/>
        <v>1.3772253659446268E-5</v>
      </c>
      <c r="G444" s="11">
        <f t="shared" si="39"/>
        <v>1.0236414310984296</v>
      </c>
      <c r="H444" s="6">
        <f t="shared" si="41"/>
        <v>3288.0463109559264</v>
      </c>
      <c r="I444" s="7">
        <f t="shared" si="40"/>
        <v>3.2530449775832921</v>
      </c>
    </row>
    <row r="445" spans="1:9" x14ac:dyDescent="0.35">
      <c r="A445" s="10">
        <f t="shared" si="36"/>
        <v>216.62700000000001</v>
      </c>
      <c r="B445">
        <v>221.5</v>
      </c>
      <c r="C445" s="7">
        <v>23.89900209</v>
      </c>
      <c r="D445" s="7">
        <v>3.2217046649999999</v>
      </c>
      <c r="E445" s="6">
        <f t="shared" si="37"/>
        <v>3221.7046649999997</v>
      </c>
      <c r="F445" s="8">
        <f t="shared" si="38"/>
        <v>1.3772305035675768E-5</v>
      </c>
      <c r="G445" s="11">
        <f t="shared" si="39"/>
        <v>1.023646348692175</v>
      </c>
      <c r="H445" s="6">
        <f t="shared" si="41"/>
        <v>3288.0763951022864</v>
      </c>
      <c r="I445" s="7">
        <f t="shared" si="40"/>
        <v>3.2530778327199839</v>
      </c>
    </row>
    <row r="446" spans="1:9" x14ac:dyDescent="0.35">
      <c r="A446" s="10">
        <f t="shared" si="36"/>
        <v>217.11599999999999</v>
      </c>
      <c r="B446">
        <v>222</v>
      </c>
      <c r="C446" s="7">
        <v>23.8993973</v>
      </c>
      <c r="D446" s="7">
        <v>3.2213795479999998</v>
      </c>
      <c r="E446" s="6">
        <f t="shared" si="37"/>
        <v>3221.3795479999999</v>
      </c>
      <c r="F446" s="8">
        <f t="shared" si="38"/>
        <v>1.3772215911392728E-5</v>
      </c>
      <c r="G446" s="11">
        <f t="shared" si="39"/>
        <v>1.0236378179360608</v>
      </c>
      <c r="H446" s="6">
        <f t="shared" si="41"/>
        <v>3287.6951689574921</v>
      </c>
      <c r="I446" s="7">
        <f t="shared" si="40"/>
        <v>3.252661496348765</v>
      </c>
    </row>
    <row r="447" spans="1:9" x14ac:dyDescent="0.35">
      <c r="A447" s="10">
        <f t="shared" si="36"/>
        <v>217.60499999999999</v>
      </c>
      <c r="B447">
        <v>222.5</v>
      </c>
      <c r="C447" s="7">
        <v>23.899768829999999</v>
      </c>
      <c r="D447" s="7">
        <v>3.2216476040000002</v>
      </c>
      <c r="E447" s="6">
        <f t="shared" si="37"/>
        <v>3221.6476040000002</v>
      </c>
      <c r="F447" s="8">
        <f t="shared" si="38"/>
        <v>1.3772132129209073E-5</v>
      </c>
      <c r="G447" s="11">
        <f t="shared" si="39"/>
        <v>1.023629798423058</v>
      </c>
      <c r="H447" s="6">
        <f t="shared" si="41"/>
        <v>3287.9209670634764</v>
      </c>
      <c r="I447" s="7">
        <f t="shared" si="40"/>
        <v>3.2529080890620583</v>
      </c>
    </row>
    <row r="448" spans="1:9" x14ac:dyDescent="0.35">
      <c r="A448" s="10">
        <f t="shared" si="36"/>
        <v>218.09399999999999</v>
      </c>
      <c r="B448">
        <v>223</v>
      </c>
      <c r="C448" s="7">
        <v>23.900072819999998</v>
      </c>
      <c r="D448" s="7">
        <v>3.2215491119999999</v>
      </c>
      <c r="E448" s="6">
        <f t="shared" si="37"/>
        <v>3221.5491120000002</v>
      </c>
      <c r="F448" s="8">
        <f t="shared" si="38"/>
        <v>1.3772063579127118E-5</v>
      </c>
      <c r="G448" s="11">
        <f t="shared" si="39"/>
        <v>1.0236232368409692</v>
      </c>
      <c r="H448" s="6">
        <f t="shared" si="41"/>
        <v>3287.7773470492452</v>
      </c>
      <c r="I448" s="7">
        <f t="shared" si="40"/>
        <v>3.2527512422033866</v>
      </c>
    </row>
    <row r="449" spans="1:9" x14ac:dyDescent="0.35">
      <c r="A449" s="10">
        <f t="shared" si="36"/>
        <v>218.583</v>
      </c>
      <c r="B449">
        <v>223.5</v>
      </c>
      <c r="C449" s="7">
        <v>23.90075955</v>
      </c>
      <c r="D449" s="7">
        <v>3.2220356909999999</v>
      </c>
      <c r="E449" s="6">
        <f t="shared" si="37"/>
        <v>3222.035691</v>
      </c>
      <c r="F449" s="8">
        <f t="shared" si="38"/>
        <v>1.3771908725513411E-5</v>
      </c>
      <c r="G449" s="11">
        <f t="shared" si="39"/>
        <v>1.0236084141111683</v>
      </c>
      <c r="H449" s="6">
        <f t="shared" si="41"/>
        <v>3288.2043454810118</v>
      </c>
      <c r="I449" s="7">
        <f t="shared" si="40"/>
        <v>3.2532175689174752</v>
      </c>
    </row>
    <row r="450" spans="1:9" x14ac:dyDescent="0.35">
      <c r="A450" s="10">
        <f t="shared" si="36"/>
        <v>219.072</v>
      </c>
      <c r="B450">
        <v>224</v>
      </c>
      <c r="C450" s="7">
        <v>23.90075414</v>
      </c>
      <c r="D450" s="7">
        <v>3.2222426839999998</v>
      </c>
      <c r="E450" s="6">
        <f t="shared" si="37"/>
        <v>3222.2426839999998</v>
      </c>
      <c r="F450" s="8">
        <f t="shared" si="38"/>
        <v>1.3771909945411088E-5</v>
      </c>
      <c r="G450" s="11">
        <f t="shared" si="39"/>
        <v>1.0236085308820491</v>
      </c>
      <c r="H450" s="6">
        <f t="shared" si="41"/>
        <v>3288.3938845043376</v>
      </c>
      <c r="I450" s="7">
        <f t="shared" si="40"/>
        <v>3.2534245685236263</v>
      </c>
    </row>
    <row r="451" spans="1:9" x14ac:dyDescent="0.35">
      <c r="A451" s="10">
        <f t="shared" si="36"/>
        <v>219.56100000000001</v>
      </c>
      <c r="B451">
        <v>224.5</v>
      </c>
      <c r="C451" s="7">
        <v>23.90082138</v>
      </c>
      <c r="D451" s="7">
        <v>3.222036159</v>
      </c>
      <c r="E451" s="6">
        <f t="shared" si="37"/>
        <v>3222.0361589999998</v>
      </c>
      <c r="F451" s="8">
        <f t="shared" si="38"/>
        <v>1.3771894783532652E-5</v>
      </c>
      <c r="G451" s="11">
        <f t="shared" si="39"/>
        <v>1.0236070795574608</v>
      </c>
      <c r="H451" s="6">
        <f t="shared" si="41"/>
        <v>3288.1563910348686</v>
      </c>
      <c r="I451" s="7">
        <f t="shared" si="40"/>
        <v>3.2531651971639235</v>
      </c>
    </row>
    <row r="452" spans="1:9" x14ac:dyDescent="0.35">
      <c r="A452" s="10">
        <f t="shared" ref="A452:A515" si="42">B452*0.978</f>
        <v>220.04999999999998</v>
      </c>
      <c r="B452">
        <v>225</v>
      </c>
      <c r="C452" s="7">
        <v>23.901119520000002</v>
      </c>
      <c r="D452" s="7">
        <v>3.22289227</v>
      </c>
      <c r="E452" s="6">
        <f t="shared" ref="E452:E515" si="43">D452*1000</f>
        <v>3222.8922699999998</v>
      </c>
      <c r="F452" s="8">
        <f t="shared" ref="F452:F515" si="44">$N$3+$N$4*C452+$N$5*C452^2</f>
        <v>1.3771827557013272E-5</v>
      </c>
      <c r="G452" s="11">
        <f t="shared" ref="G452:G515" si="45">-0.0000069166*C452^3 + 0.00085196*C452^2 - 0.050456*C452 + 1.8373</f>
        <v>1.0236006444696413</v>
      </c>
      <c r="H452" s="6">
        <f t="shared" si="41"/>
        <v>3288.9873591753803</v>
      </c>
      <c r="I452" s="7">
        <f t="shared" ref="I452:I515" si="46">$N$8+$N$9*H452+$N$10*H452^2</f>
        <v>3.2540727278705206</v>
      </c>
    </row>
    <row r="453" spans="1:9" x14ac:dyDescent="0.35">
      <c r="A453" s="10">
        <f t="shared" si="42"/>
        <v>220.53899999999999</v>
      </c>
      <c r="B453">
        <v>225.5</v>
      </c>
      <c r="C453" s="7">
        <v>23.901493120000001</v>
      </c>
      <c r="D453" s="7">
        <v>3.2235039900000002</v>
      </c>
      <c r="E453" s="6">
        <f t="shared" si="43"/>
        <v>3223.5039900000002</v>
      </c>
      <c r="F453" s="8">
        <f t="shared" si="44"/>
        <v>1.3771743317045848E-5</v>
      </c>
      <c r="G453" s="11">
        <f t="shared" si="45"/>
        <v>1.0235925807339077</v>
      </c>
      <c r="H453" s="6">
        <f t="shared" si="41"/>
        <v>3289.5636839291355</v>
      </c>
      <c r="I453" s="7">
        <f t="shared" si="46"/>
        <v>3.2547021759300003</v>
      </c>
    </row>
    <row r="454" spans="1:9" x14ac:dyDescent="0.35">
      <c r="A454" s="10">
        <f t="shared" si="42"/>
        <v>221.02799999999999</v>
      </c>
      <c r="B454">
        <v>226</v>
      </c>
      <c r="C454" s="7">
        <v>23.90164742</v>
      </c>
      <c r="D454" s="7">
        <v>3.2234566629999999</v>
      </c>
      <c r="E454" s="6">
        <f t="shared" si="43"/>
        <v>3223.4566629999999</v>
      </c>
      <c r="F454" s="8">
        <f t="shared" si="44"/>
        <v>1.3771708525787947E-5</v>
      </c>
      <c r="G454" s="11">
        <f t="shared" si="45"/>
        <v>1.0235892503709803</v>
      </c>
      <c r="H454" s="6">
        <f t="shared" ref="H454:H517" si="47">E454*G454/(1+F454*A454)</f>
        <v>3289.4826239398694</v>
      </c>
      <c r="I454" s="7">
        <f t="shared" si="46"/>
        <v>3.2546136430316501</v>
      </c>
    </row>
    <row r="455" spans="1:9" x14ac:dyDescent="0.35">
      <c r="A455" s="10">
        <f t="shared" si="42"/>
        <v>221.517</v>
      </c>
      <c r="B455">
        <v>226.5</v>
      </c>
      <c r="C455" s="7">
        <v>23.902269619999998</v>
      </c>
      <c r="D455" s="7">
        <v>3.2233277870000001</v>
      </c>
      <c r="E455" s="6">
        <f t="shared" si="43"/>
        <v>3223.3277870000002</v>
      </c>
      <c r="F455" s="8">
        <f t="shared" si="44"/>
        <v>1.3771568236748222E-5</v>
      </c>
      <c r="G455" s="11">
        <f t="shared" si="45"/>
        <v>1.0235758211728327</v>
      </c>
      <c r="H455" s="6">
        <f t="shared" si="47"/>
        <v>3289.2859707087214</v>
      </c>
      <c r="I455" s="7">
        <f t="shared" si="46"/>
        <v>3.254398861895897</v>
      </c>
    </row>
    <row r="456" spans="1:9" x14ac:dyDescent="0.35">
      <c r="A456" s="10">
        <f t="shared" si="42"/>
        <v>222.006</v>
      </c>
      <c r="B456">
        <v>227</v>
      </c>
      <c r="C456" s="7">
        <v>23.90321294</v>
      </c>
      <c r="D456" s="7">
        <v>3.2237442669999998</v>
      </c>
      <c r="E456" s="6">
        <f t="shared" si="43"/>
        <v>3223.744267</v>
      </c>
      <c r="F456" s="8">
        <f t="shared" si="44"/>
        <v>1.3771355554290882E-5</v>
      </c>
      <c r="G456" s="11">
        <f t="shared" si="45"/>
        <v>1.0235554616355576</v>
      </c>
      <c r="H456" s="6">
        <f t="shared" si="47"/>
        <v>3289.6236076410928</v>
      </c>
      <c r="I456" s="7">
        <f t="shared" si="46"/>
        <v>3.2547676242371608</v>
      </c>
    </row>
    <row r="457" spans="1:9" x14ac:dyDescent="0.35">
      <c r="A457" s="10">
        <f t="shared" si="42"/>
        <v>222.495</v>
      </c>
      <c r="B457">
        <v>227.5</v>
      </c>
      <c r="C457" s="7">
        <v>23.903851939999999</v>
      </c>
      <c r="D457" s="7">
        <v>3.2242694319999998</v>
      </c>
      <c r="E457" s="6">
        <f t="shared" si="43"/>
        <v>3224.2694320000001</v>
      </c>
      <c r="F457" s="8">
        <f t="shared" si="44"/>
        <v>1.377121149139209E-5</v>
      </c>
      <c r="G457" s="11">
        <f t="shared" si="45"/>
        <v>1.0235416705521585</v>
      </c>
      <c r="H457" s="6">
        <f t="shared" si="47"/>
        <v>3290.0931906454493</v>
      </c>
      <c r="I457" s="7">
        <f t="shared" si="46"/>
        <v>3.2552805068496293</v>
      </c>
    </row>
    <row r="458" spans="1:9" x14ac:dyDescent="0.35">
      <c r="A458" s="10">
        <f t="shared" si="42"/>
        <v>222.98400000000001</v>
      </c>
      <c r="B458">
        <v>228</v>
      </c>
      <c r="C458" s="7">
        <v>23.903717100000001</v>
      </c>
      <c r="D458" s="7">
        <v>3.2246536400000001</v>
      </c>
      <c r="E458" s="6">
        <f t="shared" si="43"/>
        <v>3224.65364</v>
      </c>
      <c r="F458" s="8">
        <f t="shared" si="44"/>
        <v>1.3771241890667824E-5</v>
      </c>
      <c r="G458" s="11">
        <f t="shared" si="45"/>
        <v>1.0235445806839623</v>
      </c>
      <c r="H458" s="6">
        <f t="shared" si="47"/>
        <v>3290.4724847945326</v>
      </c>
      <c r="I458" s="7">
        <f t="shared" si="46"/>
        <v>3.2556947842106956</v>
      </c>
    </row>
    <row r="459" spans="1:9" x14ac:dyDescent="0.35">
      <c r="A459" s="10">
        <f t="shared" si="42"/>
        <v>223.47299999999998</v>
      </c>
      <c r="B459">
        <v>228.5</v>
      </c>
      <c r="C459" s="7">
        <v>23.904213429999999</v>
      </c>
      <c r="D459" s="7">
        <v>3.2248219790000001</v>
      </c>
      <c r="E459" s="6">
        <f t="shared" si="43"/>
        <v>3224.8219790000003</v>
      </c>
      <c r="F459" s="8">
        <f t="shared" si="44"/>
        <v>1.3771129995805943E-5</v>
      </c>
      <c r="G459" s="11">
        <f t="shared" si="45"/>
        <v>1.023533868898836</v>
      </c>
      <c r="H459" s="6">
        <f t="shared" si="47"/>
        <v>3290.5878125336744</v>
      </c>
      <c r="I459" s="7">
        <f t="shared" si="46"/>
        <v>3.2558207505020604</v>
      </c>
    </row>
    <row r="460" spans="1:9" x14ac:dyDescent="0.35">
      <c r="A460" s="10">
        <f t="shared" si="42"/>
        <v>223.96199999999999</v>
      </c>
      <c r="B460">
        <v>229</v>
      </c>
      <c r="C460" s="7">
        <v>23.905059269999999</v>
      </c>
      <c r="D460" s="7">
        <v>3.2253937270000002</v>
      </c>
      <c r="E460" s="6">
        <f t="shared" si="43"/>
        <v>3225.3937270000001</v>
      </c>
      <c r="F460" s="8">
        <f t="shared" si="44"/>
        <v>1.3770939313788489E-5</v>
      </c>
      <c r="G460" s="11">
        <f t="shared" si="45"/>
        <v>1.0235156143992767</v>
      </c>
      <c r="H460" s="6">
        <f t="shared" si="47"/>
        <v>3291.0905688794519</v>
      </c>
      <c r="I460" s="7">
        <f t="shared" si="46"/>
        <v>3.2563698929403384</v>
      </c>
    </row>
    <row r="461" spans="1:9" x14ac:dyDescent="0.35">
      <c r="A461" s="10">
        <f t="shared" si="42"/>
        <v>224.45099999999999</v>
      </c>
      <c r="B461">
        <v>229.5</v>
      </c>
      <c r="C461" s="7">
        <v>23.905799999999999</v>
      </c>
      <c r="D461" s="7">
        <v>3.2261729159999999</v>
      </c>
      <c r="E461" s="6">
        <f t="shared" si="43"/>
        <v>3226.172916</v>
      </c>
      <c r="F461" s="8">
        <f t="shared" si="44"/>
        <v>1.3770772335479998E-5</v>
      </c>
      <c r="G461" s="11">
        <f t="shared" si="45"/>
        <v>1.0234996287499323</v>
      </c>
      <c r="H461" s="6">
        <f t="shared" si="47"/>
        <v>3291.8122391105076</v>
      </c>
      <c r="I461" s="7">
        <f t="shared" si="46"/>
        <v>3.257158171783002</v>
      </c>
    </row>
    <row r="462" spans="1:9" x14ac:dyDescent="0.35">
      <c r="A462" s="10">
        <f t="shared" si="42"/>
        <v>224.94</v>
      </c>
      <c r="B462">
        <v>230</v>
      </c>
      <c r="C462" s="7">
        <v>23.906284880000001</v>
      </c>
      <c r="D462" s="7">
        <v>3.2268216239999998</v>
      </c>
      <c r="E462" s="6">
        <f t="shared" si="43"/>
        <v>3226.8216239999997</v>
      </c>
      <c r="F462" s="8">
        <f t="shared" si="44"/>
        <v>1.3770663036058014E-5</v>
      </c>
      <c r="G462" s="11">
        <f t="shared" si="45"/>
        <v>1.0234891647954834</v>
      </c>
      <c r="H462" s="6">
        <f t="shared" si="47"/>
        <v>3292.4184625440653</v>
      </c>
      <c r="I462" s="7">
        <f t="shared" si="46"/>
        <v>3.2578203708787026</v>
      </c>
    </row>
    <row r="463" spans="1:9" x14ac:dyDescent="0.35">
      <c r="A463" s="10">
        <f t="shared" si="42"/>
        <v>225.429</v>
      </c>
      <c r="B463">
        <v>230.5</v>
      </c>
      <c r="C463" s="7">
        <v>23.908051400000002</v>
      </c>
      <c r="D463" s="7">
        <v>3.22656638</v>
      </c>
      <c r="E463" s="6">
        <f t="shared" si="43"/>
        <v>3226.5663799999998</v>
      </c>
      <c r="F463" s="8">
        <f t="shared" si="44"/>
        <v>1.3770264863075291E-5</v>
      </c>
      <c r="G463" s="11">
        <f t="shared" si="45"/>
        <v>1.0234510438202293</v>
      </c>
      <c r="H463" s="6">
        <f t="shared" si="47"/>
        <v>3292.0136048453683</v>
      </c>
      <c r="I463" s="7">
        <f t="shared" si="46"/>
        <v>3.2573781283472272</v>
      </c>
    </row>
    <row r="464" spans="1:9" x14ac:dyDescent="0.35">
      <c r="A464" s="10">
        <f t="shared" si="42"/>
        <v>225.91800000000001</v>
      </c>
      <c r="B464">
        <v>231</v>
      </c>
      <c r="C464" s="7">
        <v>23.908016279999998</v>
      </c>
      <c r="D464" s="7">
        <v>3.2271757559999998</v>
      </c>
      <c r="E464" s="6">
        <f t="shared" si="43"/>
        <v>3227.1757559999996</v>
      </c>
      <c r="F464" s="8">
        <f t="shared" si="44"/>
        <v>1.3770272778685213E-5</v>
      </c>
      <c r="G464" s="11">
        <f t="shared" si="45"/>
        <v>1.023451801677725</v>
      </c>
      <c r="H464" s="6">
        <f t="shared" si="47"/>
        <v>3292.6156709033025</v>
      </c>
      <c r="I464" s="7">
        <f t="shared" si="46"/>
        <v>3.2580357929155372</v>
      </c>
    </row>
    <row r="465" spans="1:9" x14ac:dyDescent="0.35">
      <c r="A465" s="10">
        <f t="shared" si="42"/>
        <v>226.40699999999998</v>
      </c>
      <c r="B465">
        <v>231.5</v>
      </c>
      <c r="C465" s="7">
        <v>23.908284340000002</v>
      </c>
      <c r="D465" s="7">
        <v>3.2277057500000002</v>
      </c>
      <c r="E465" s="6">
        <f t="shared" si="43"/>
        <v>3227.7057500000001</v>
      </c>
      <c r="F465" s="8">
        <f t="shared" si="44"/>
        <v>1.377021236174202E-5</v>
      </c>
      <c r="G465" s="11">
        <f t="shared" si="45"/>
        <v>1.0234460172101896</v>
      </c>
      <c r="H465" s="6">
        <f t="shared" si="47"/>
        <v>3293.1157382855422</v>
      </c>
      <c r="I465" s="7">
        <f t="shared" si="46"/>
        <v>3.2585820550516487</v>
      </c>
    </row>
    <row r="466" spans="1:9" x14ac:dyDescent="0.35">
      <c r="A466" s="10">
        <f t="shared" si="42"/>
        <v>226.89599999999999</v>
      </c>
      <c r="B466">
        <v>232</v>
      </c>
      <c r="C466" s="7">
        <v>23.908745400000001</v>
      </c>
      <c r="D466" s="7">
        <v>3.2277353390000001</v>
      </c>
      <c r="E466" s="6">
        <f t="shared" si="43"/>
        <v>3227.7353390000003</v>
      </c>
      <c r="F466" s="8">
        <f t="shared" si="44"/>
        <v>1.3770108447674145E-5</v>
      </c>
      <c r="G466" s="11">
        <f t="shared" si="45"/>
        <v>1.0234360681147123</v>
      </c>
      <c r="H466" s="6">
        <f t="shared" si="47"/>
        <v>3293.0918855163177</v>
      </c>
      <c r="I466" s="7">
        <f t="shared" si="46"/>
        <v>3.2585559985156842</v>
      </c>
    </row>
    <row r="467" spans="1:9" x14ac:dyDescent="0.35">
      <c r="A467" s="10">
        <f t="shared" si="42"/>
        <v>227.38499999999999</v>
      </c>
      <c r="B467">
        <v>232.5</v>
      </c>
      <c r="C467" s="7">
        <v>23.909646519999999</v>
      </c>
      <c r="D467" s="7">
        <v>3.2281192569999999</v>
      </c>
      <c r="E467" s="6">
        <f t="shared" si="43"/>
        <v>3228.1192569999998</v>
      </c>
      <c r="F467" s="8">
        <f t="shared" si="44"/>
        <v>1.3769905361127434E-5</v>
      </c>
      <c r="G467" s="11">
        <f t="shared" si="45"/>
        <v>1.0234166235141795</v>
      </c>
      <c r="H467" s="6">
        <f t="shared" si="47"/>
        <v>3293.399047572917</v>
      </c>
      <c r="I467" s="7">
        <f t="shared" si="46"/>
        <v>3.2588915418324391</v>
      </c>
    </row>
    <row r="468" spans="1:9" x14ac:dyDescent="0.35">
      <c r="A468" s="10">
        <f t="shared" si="42"/>
        <v>227.874</v>
      </c>
      <c r="B468">
        <v>233</v>
      </c>
      <c r="C468" s="7">
        <v>23.910930690000001</v>
      </c>
      <c r="D468" s="7">
        <v>3.2285406669999999</v>
      </c>
      <c r="E468" s="6">
        <f t="shared" si="43"/>
        <v>3228.5406669999998</v>
      </c>
      <c r="F468" s="8">
        <f t="shared" si="44"/>
        <v>1.3769615965764885E-5</v>
      </c>
      <c r="G468" s="11">
        <f t="shared" si="45"/>
        <v>1.0233889143602084</v>
      </c>
      <c r="H468" s="6">
        <f t="shared" si="47"/>
        <v>3293.7179060840508</v>
      </c>
      <c r="I468" s="7">
        <f t="shared" si="46"/>
        <v>3.2592398679261576</v>
      </c>
    </row>
    <row r="469" spans="1:9" x14ac:dyDescent="0.35">
      <c r="A469" s="10">
        <f t="shared" si="42"/>
        <v>228.363</v>
      </c>
      <c r="B469">
        <v>233.5</v>
      </c>
      <c r="C469" s="7">
        <v>23.91224643</v>
      </c>
      <c r="D469" s="7">
        <v>3.2293190190000001</v>
      </c>
      <c r="E469" s="6">
        <f t="shared" si="43"/>
        <v>3229.319019</v>
      </c>
      <c r="F469" s="8">
        <f t="shared" si="44"/>
        <v>1.3769319479860332E-5</v>
      </c>
      <c r="G469" s="11">
        <f t="shared" si="45"/>
        <v>1.0233605252223237</v>
      </c>
      <c r="H469" s="6">
        <f t="shared" si="47"/>
        <v>3294.398689926611</v>
      </c>
      <c r="I469" s="7">
        <f t="shared" si="46"/>
        <v>3.2599835860477024</v>
      </c>
    </row>
    <row r="470" spans="1:9" x14ac:dyDescent="0.35">
      <c r="A470" s="10">
        <f t="shared" si="42"/>
        <v>228.852</v>
      </c>
      <c r="B470">
        <v>234</v>
      </c>
      <c r="C470" s="7">
        <v>23.912738170000001</v>
      </c>
      <c r="D470" s="7">
        <v>3.2293546399999999</v>
      </c>
      <c r="E470" s="6">
        <f t="shared" si="43"/>
        <v>3229.35464</v>
      </c>
      <c r="F470" s="8">
        <f t="shared" si="44"/>
        <v>1.3769208678491821E-5</v>
      </c>
      <c r="G470" s="11">
        <f t="shared" si="45"/>
        <v>1.0233499154828725</v>
      </c>
      <c r="H470" s="6">
        <f t="shared" si="47"/>
        <v>3294.3788446754684</v>
      </c>
      <c r="I470" s="7">
        <f t="shared" si="46"/>
        <v>3.2599619058578613</v>
      </c>
    </row>
    <row r="471" spans="1:9" x14ac:dyDescent="0.35">
      <c r="A471" s="10">
        <f t="shared" si="42"/>
        <v>229.34100000000001</v>
      </c>
      <c r="B471">
        <v>234.5</v>
      </c>
      <c r="C471" s="7">
        <v>23.913261080000002</v>
      </c>
      <c r="D471" s="7">
        <v>3.2301469279999999</v>
      </c>
      <c r="E471" s="6">
        <f t="shared" si="43"/>
        <v>3230.1469280000001</v>
      </c>
      <c r="F471" s="8">
        <f t="shared" si="44"/>
        <v>1.3769090857453696E-5</v>
      </c>
      <c r="G471" s="11">
        <f t="shared" si="45"/>
        <v>1.0233386334109773</v>
      </c>
      <c r="H471" s="6">
        <f t="shared" si="47"/>
        <v>3295.1287292790839</v>
      </c>
      <c r="I471" s="7">
        <f t="shared" si="46"/>
        <v>3.2607811418892654</v>
      </c>
    </row>
    <row r="472" spans="1:9" x14ac:dyDescent="0.35">
      <c r="A472" s="10">
        <f t="shared" si="42"/>
        <v>229.82999999999998</v>
      </c>
      <c r="B472">
        <v>235</v>
      </c>
      <c r="C472" s="7">
        <v>23.914676270000001</v>
      </c>
      <c r="D472" s="7">
        <v>3.2307362749999999</v>
      </c>
      <c r="E472" s="6">
        <f t="shared" si="43"/>
        <v>3230.7362749999998</v>
      </c>
      <c r="F472" s="8">
        <f t="shared" si="44"/>
        <v>1.3768772008865305E-5</v>
      </c>
      <c r="G472" s="11">
        <f t="shared" si="45"/>
        <v>1.0233081008813127</v>
      </c>
      <c r="H472" s="6">
        <f t="shared" si="47"/>
        <v>3295.6097212804489</v>
      </c>
      <c r="I472" s="7">
        <f t="shared" si="46"/>
        <v>3.2613066339562171</v>
      </c>
    </row>
    <row r="473" spans="1:9" x14ac:dyDescent="0.35">
      <c r="A473" s="10">
        <f t="shared" si="42"/>
        <v>230.31899999999999</v>
      </c>
      <c r="B473">
        <v>235.5</v>
      </c>
      <c r="C473" s="7">
        <v>23.91592545</v>
      </c>
      <c r="D473" s="7">
        <v>3.2312783719999998</v>
      </c>
      <c r="E473" s="6">
        <f t="shared" si="43"/>
        <v>3231.2783719999998</v>
      </c>
      <c r="F473" s="8">
        <f t="shared" si="44"/>
        <v>1.3768490586364702E-5</v>
      </c>
      <c r="G473" s="11">
        <f t="shared" si="45"/>
        <v>1.0232811511785618</v>
      </c>
      <c r="H473" s="6">
        <f t="shared" si="47"/>
        <v>3296.0539872121144</v>
      </c>
      <c r="I473" s="7">
        <f t="shared" si="46"/>
        <v>3.2617920136685088</v>
      </c>
    </row>
    <row r="474" spans="1:9" x14ac:dyDescent="0.35">
      <c r="A474" s="10">
        <f t="shared" si="42"/>
        <v>230.80799999999999</v>
      </c>
      <c r="B474">
        <v>236</v>
      </c>
      <c r="C474" s="7">
        <v>23.91639481</v>
      </c>
      <c r="D474" s="7">
        <v>3.2321466659999998</v>
      </c>
      <c r="E474" s="6">
        <f t="shared" si="43"/>
        <v>3232.1466659999996</v>
      </c>
      <c r="F474" s="8">
        <f t="shared" si="44"/>
        <v>1.3768384851873562E-5</v>
      </c>
      <c r="G474" s="11">
        <f t="shared" si="45"/>
        <v>1.0232710255328876</v>
      </c>
      <c r="H474" s="6">
        <f t="shared" si="47"/>
        <v>3296.8850164276278</v>
      </c>
      <c r="I474" s="7">
        <f t="shared" si="46"/>
        <v>3.2626999786446413</v>
      </c>
    </row>
    <row r="475" spans="1:9" x14ac:dyDescent="0.35">
      <c r="A475" s="10">
        <f t="shared" si="42"/>
        <v>231.297</v>
      </c>
      <c r="B475">
        <v>236.5</v>
      </c>
      <c r="C475" s="7">
        <v>23.917813240000001</v>
      </c>
      <c r="D475" s="7">
        <v>3.23266901</v>
      </c>
      <c r="E475" s="6">
        <f t="shared" si="43"/>
        <v>3232.6690100000001</v>
      </c>
      <c r="F475" s="8">
        <f t="shared" si="44"/>
        <v>1.3768065335560632E-5</v>
      </c>
      <c r="G475" s="11">
        <f t="shared" si="45"/>
        <v>1.0232404262646142</v>
      </c>
      <c r="H475" s="6">
        <f t="shared" si="47"/>
        <v>3297.2973321574136</v>
      </c>
      <c r="I475" s="7">
        <f t="shared" si="46"/>
        <v>3.2631504804615781</v>
      </c>
    </row>
    <row r="476" spans="1:9" x14ac:dyDescent="0.35">
      <c r="A476" s="10">
        <f t="shared" si="42"/>
        <v>231.786</v>
      </c>
      <c r="B476">
        <v>237</v>
      </c>
      <c r="C476" s="7">
        <v>23.91947927</v>
      </c>
      <c r="D476" s="7">
        <v>3.2335491869999999</v>
      </c>
      <c r="E476" s="6">
        <f t="shared" si="43"/>
        <v>3233.5491870000001</v>
      </c>
      <c r="F476" s="8">
        <f t="shared" si="44"/>
        <v>1.3767690080708716E-5</v>
      </c>
      <c r="G476" s="11">
        <f t="shared" si="45"/>
        <v>1.0232044874403914</v>
      </c>
      <c r="H476" s="6">
        <f t="shared" si="47"/>
        <v>3298.0574168041162</v>
      </c>
      <c r="I476" s="7">
        <f t="shared" si="46"/>
        <v>3.2639809843166541</v>
      </c>
    </row>
    <row r="477" spans="1:9" x14ac:dyDescent="0.35">
      <c r="A477" s="10">
        <f t="shared" si="42"/>
        <v>232.27500000000001</v>
      </c>
      <c r="B477">
        <v>237.5</v>
      </c>
      <c r="C477" s="7">
        <v>23.920920750000001</v>
      </c>
      <c r="D477" s="7">
        <v>3.2345074949999999</v>
      </c>
      <c r="E477" s="6">
        <f t="shared" si="43"/>
        <v>3234.5074949999998</v>
      </c>
      <c r="F477" s="8">
        <f t="shared" si="44"/>
        <v>1.376736543461946E-5</v>
      </c>
      <c r="G477" s="11">
        <f t="shared" si="45"/>
        <v>1.0231733940973673</v>
      </c>
      <c r="H477" s="6">
        <f t="shared" si="47"/>
        <v>3298.9127000156354</v>
      </c>
      <c r="I477" s="7">
        <f t="shared" si="46"/>
        <v>3.2649155452415757</v>
      </c>
    </row>
    <row r="478" spans="1:9" x14ac:dyDescent="0.35">
      <c r="A478" s="10">
        <f t="shared" si="42"/>
        <v>232.76399999999998</v>
      </c>
      <c r="B478">
        <v>238</v>
      </c>
      <c r="C478" s="7">
        <v>23.921200559999999</v>
      </c>
      <c r="D478" s="7">
        <v>3.235024777</v>
      </c>
      <c r="E478" s="6">
        <f t="shared" si="43"/>
        <v>3235.0247770000001</v>
      </c>
      <c r="F478" s="8">
        <f t="shared" si="44"/>
        <v>1.3767302419966208E-5</v>
      </c>
      <c r="G478" s="11">
        <f t="shared" si="45"/>
        <v>1.0231673586467047</v>
      </c>
      <c r="H478" s="6">
        <f t="shared" si="47"/>
        <v>3299.3987261855555</v>
      </c>
      <c r="I478" s="7">
        <f t="shared" si="46"/>
        <v>3.2654466402917302</v>
      </c>
    </row>
    <row r="479" spans="1:9" x14ac:dyDescent="0.35">
      <c r="A479" s="10">
        <f t="shared" si="42"/>
        <v>233.25299999999999</v>
      </c>
      <c r="B479">
        <v>238.5</v>
      </c>
      <c r="C479" s="7">
        <v>23.922649719999999</v>
      </c>
      <c r="D479" s="7">
        <v>3.236442485</v>
      </c>
      <c r="E479" s="6">
        <f t="shared" si="43"/>
        <v>3236.442485</v>
      </c>
      <c r="F479" s="8">
        <f t="shared" si="44"/>
        <v>1.376697607920871E-5</v>
      </c>
      <c r="G479" s="11">
        <f t="shared" si="45"/>
        <v>1.0231361014207863</v>
      </c>
      <c r="H479" s="6">
        <f t="shared" si="47"/>
        <v>3300.7219064422247</v>
      </c>
      <c r="I479" s="7">
        <f t="shared" si="46"/>
        <v>3.2668925851996367</v>
      </c>
    </row>
    <row r="480" spans="1:9" x14ac:dyDescent="0.35">
      <c r="A480" s="10">
        <f t="shared" si="42"/>
        <v>233.74199999999999</v>
      </c>
      <c r="B480">
        <v>239</v>
      </c>
      <c r="C480" s="7">
        <v>23.924896069999999</v>
      </c>
      <c r="D480" s="7">
        <v>3.2361896510000001</v>
      </c>
      <c r="E480" s="6">
        <f t="shared" si="43"/>
        <v>3236.1896510000001</v>
      </c>
      <c r="F480" s="8">
        <f t="shared" si="44"/>
        <v>1.3766470274915108E-5</v>
      </c>
      <c r="G480" s="11">
        <f t="shared" si="45"/>
        <v>1.0230876523937782</v>
      </c>
      <c r="H480" s="6">
        <f t="shared" si="47"/>
        <v>3300.2860048620319</v>
      </c>
      <c r="I480" s="7">
        <f t="shared" si="46"/>
        <v>3.2664162298447592</v>
      </c>
    </row>
    <row r="481" spans="1:9" x14ac:dyDescent="0.35">
      <c r="A481" s="10">
        <f t="shared" si="42"/>
        <v>234.23099999999999</v>
      </c>
      <c r="B481">
        <v>239.5</v>
      </c>
      <c r="C481" s="7">
        <v>23.925441679999999</v>
      </c>
      <c r="D481" s="7">
        <v>3.2371948289999999</v>
      </c>
      <c r="E481" s="6">
        <f t="shared" si="43"/>
        <v>3237.194829</v>
      </c>
      <c r="F481" s="8">
        <f t="shared" si="44"/>
        <v>1.3766347432113566E-5</v>
      </c>
      <c r="G481" s="11">
        <f t="shared" si="45"/>
        <v>1.0230758852795636</v>
      </c>
      <c r="H481" s="6">
        <f t="shared" si="47"/>
        <v>3301.2510638657773</v>
      </c>
      <c r="I481" s="7">
        <f t="shared" si="46"/>
        <v>3.2674708652910192</v>
      </c>
    </row>
    <row r="482" spans="1:9" x14ac:dyDescent="0.35">
      <c r="A482" s="10">
        <f t="shared" si="42"/>
        <v>234.72</v>
      </c>
      <c r="B482">
        <v>240</v>
      </c>
      <c r="C482" s="7">
        <v>23.927365380000001</v>
      </c>
      <c r="D482" s="7">
        <v>3.2376136689999999</v>
      </c>
      <c r="E482" s="6">
        <f t="shared" si="43"/>
        <v>3237.6136689999998</v>
      </c>
      <c r="F482" s="8">
        <f t="shared" si="44"/>
        <v>1.3765914348858154E-5</v>
      </c>
      <c r="G482" s="11">
        <f t="shared" si="45"/>
        <v>1.0230343987301289</v>
      </c>
      <c r="H482" s="6">
        <f t="shared" si="47"/>
        <v>3301.5224869516705</v>
      </c>
      <c r="I482" s="7">
        <f t="shared" si="46"/>
        <v>3.2677674911715986</v>
      </c>
    </row>
    <row r="483" spans="1:9" x14ac:dyDescent="0.35">
      <c r="A483" s="10">
        <f t="shared" si="42"/>
        <v>235.209</v>
      </c>
      <c r="B483">
        <v>240.5</v>
      </c>
      <c r="C483" s="7">
        <v>23.928803970000001</v>
      </c>
      <c r="D483" s="7">
        <v>3.2394037619999998</v>
      </c>
      <c r="E483" s="6">
        <f t="shared" si="43"/>
        <v>3239.4037619999999</v>
      </c>
      <c r="F483" s="8">
        <f t="shared" si="44"/>
        <v>1.3765590512445811E-5</v>
      </c>
      <c r="G483" s="11">
        <f t="shared" si="45"/>
        <v>1.0230033757912584</v>
      </c>
      <c r="H483" s="6">
        <f t="shared" si="47"/>
        <v>3303.225829944276</v>
      </c>
      <c r="I483" s="7">
        <f t="shared" si="46"/>
        <v>3.2696290910395573</v>
      </c>
    </row>
    <row r="484" spans="1:9" x14ac:dyDescent="0.35">
      <c r="A484" s="10">
        <f t="shared" si="42"/>
        <v>235.69800000000001</v>
      </c>
      <c r="B484">
        <v>241</v>
      </c>
      <c r="C484" s="7">
        <v>23.930284960000002</v>
      </c>
      <c r="D484" s="7">
        <v>3.2395002989999999</v>
      </c>
      <c r="E484" s="6">
        <f t="shared" si="43"/>
        <v>3239.5002989999998</v>
      </c>
      <c r="F484" s="8">
        <f t="shared" si="44"/>
        <v>1.3765257161771612E-5</v>
      </c>
      <c r="G484" s="11">
        <f t="shared" si="45"/>
        <v>1.0229714400407719</v>
      </c>
      <c r="H484" s="6">
        <f t="shared" si="47"/>
        <v>3303.1992422971007</v>
      </c>
      <c r="I484" s="7">
        <f t="shared" si="46"/>
        <v>3.2696000318969833</v>
      </c>
    </row>
    <row r="485" spans="1:9" x14ac:dyDescent="0.35">
      <c r="A485" s="10">
        <f t="shared" si="42"/>
        <v>236.18699999999998</v>
      </c>
      <c r="B485">
        <v>241.5</v>
      </c>
      <c r="C485" s="7">
        <v>23.931197910000002</v>
      </c>
      <c r="D485" s="7">
        <v>3.2407441769999998</v>
      </c>
      <c r="E485" s="6">
        <f t="shared" si="43"/>
        <v>3240.744177</v>
      </c>
      <c r="F485" s="8">
        <f t="shared" si="44"/>
        <v>1.3765051684462116E-5</v>
      </c>
      <c r="G485" s="11">
        <f t="shared" si="45"/>
        <v>1.0229517541597009</v>
      </c>
      <c r="H485" s="6">
        <f t="shared" si="47"/>
        <v>3304.3819776172204</v>
      </c>
      <c r="I485" s="7">
        <f t="shared" si="46"/>
        <v>3.2708927484781523</v>
      </c>
    </row>
    <row r="486" spans="1:9" x14ac:dyDescent="0.35">
      <c r="A486" s="10">
        <f t="shared" si="42"/>
        <v>236.67599999999999</v>
      </c>
      <c r="B486">
        <v>242</v>
      </c>
      <c r="C486" s="7">
        <v>23.933117620000001</v>
      </c>
      <c r="D486" s="7">
        <v>3.241950074</v>
      </c>
      <c r="E486" s="6">
        <f t="shared" si="43"/>
        <v>3241.9500739999999</v>
      </c>
      <c r="F486" s="8">
        <f t="shared" si="44"/>
        <v>1.3764619654127279E-5</v>
      </c>
      <c r="G486" s="11">
        <f t="shared" si="45"/>
        <v>1.0229103615112167</v>
      </c>
      <c r="H486" s="6">
        <f t="shared" si="47"/>
        <v>3305.4559561274809</v>
      </c>
      <c r="I486" s="7">
        <f t="shared" si="46"/>
        <v>3.2720666629410755</v>
      </c>
    </row>
    <row r="487" spans="1:9" x14ac:dyDescent="0.35">
      <c r="A487" s="10">
        <f t="shared" si="42"/>
        <v>237.16499999999999</v>
      </c>
      <c r="B487">
        <v>242.5</v>
      </c>
      <c r="C487" s="7">
        <v>23.93478623</v>
      </c>
      <c r="D487" s="7">
        <v>3.2427174170000002</v>
      </c>
      <c r="E487" s="6">
        <f t="shared" si="43"/>
        <v>3242.7174170000003</v>
      </c>
      <c r="F487" s="8">
        <f t="shared" si="44"/>
        <v>1.3764244175707579E-5</v>
      </c>
      <c r="G487" s="11">
        <f t="shared" si="45"/>
        <v>1.0228743851904984</v>
      </c>
      <c r="H487" s="6">
        <f t="shared" si="47"/>
        <v>3306.100160912822</v>
      </c>
      <c r="I487" s="7">
        <f t="shared" si="46"/>
        <v>3.2727708433273772</v>
      </c>
    </row>
    <row r="488" spans="1:9" x14ac:dyDescent="0.35">
      <c r="A488" s="10">
        <f t="shared" si="42"/>
        <v>237.654</v>
      </c>
      <c r="B488">
        <v>243</v>
      </c>
      <c r="C488" s="7">
        <v>23.936627810000001</v>
      </c>
      <c r="D488" s="7">
        <v>3.2438351829999998</v>
      </c>
      <c r="E488" s="6">
        <f t="shared" si="43"/>
        <v>3243.8351829999997</v>
      </c>
      <c r="F488" s="8">
        <f t="shared" si="44"/>
        <v>1.3763829820020255E-5</v>
      </c>
      <c r="G488" s="11">
        <f t="shared" si="45"/>
        <v>1.0228346818205534</v>
      </c>
      <c r="H488" s="6">
        <f t="shared" si="47"/>
        <v>3307.0895407873504</v>
      </c>
      <c r="I488" s="7">
        <f t="shared" si="46"/>
        <v>3.2738523799345911</v>
      </c>
    </row>
    <row r="489" spans="1:9" x14ac:dyDescent="0.35">
      <c r="A489" s="10">
        <f t="shared" si="42"/>
        <v>238.143</v>
      </c>
      <c r="B489">
        <v>243.5</v>
      </c>
      <c r="C489" s="7">
        <v>23.938068650000002</v>
      </c>
      <c r="D489" s="7">
        <v>3.2460050370000002</v>
      </c>
      <c r="E489" s="6">
        <f t="shared" si="43"/>
        <v>3246.0050370000004</v>
      </c>
      <c r="F489" s="8">
        <f t="shared" si="44"/>
        <v>1.3763505663979786E-5</v>
      </c>
      <c r="G489" s="11">
        <f t="shared" si="45"/>
        <v>1.0228036198470489</v>
      </c>
      <c r="H489" s="6">
        <f t="shared" si="47"/>
        <v>3309.1792628291341</v>
      </c>
      <c r="I489" s="7">
        <f t="shared" si="46"/>
        <v>3.2761369313103934</v>
      </c>
    </row>
    <row r="490" spans="1:9" x14ac:dyDescent="0.35">
      <c r="A490" s="10">
        <f t="shared" si="42"/>
        <v>238.63200000000001</v>
      </c>
      <c r="B490">
        <v>244</v>
      </c>
      <c r="C490" s="7">
        <v>23.941197930000001</v>
      </c>
      <c r="D490" s="7">
        <v>3.247383991</v>
      </c>
      <c r="E490" s="6">
        <f t="shared" si="43"/>
        <v>3247.3839910000002</v>
      </c>
      <c r="F490" s="8">
        <f t="shared" si="44"/>
        <v>1.3762801747671052E-5</v>
      </c>
      <c r="G490" s="11">
        <f t="shared" si="45"/>
        <v>1.0227361631603178</v>
      </c>
      <c r="H490" s="6">
        <f t="shared" si="47"/>
        <v>3310.3450593631123</v>
      </c>
      <c r="I490" s="7">
        <f t="shared" si="46"/>
        <v>3.2774115238688863</v>
      </c>
    </row>
    <row r="491" spans="1:9" x14ac:dyDescent="0.35">
      <c r="A491" s="10">
        <f t="shared" si="42"/>
        <v>239.12100000000001</v>
      </c>
      <c r="B491">
        <v>244.5</v>
      </c>
      <c r="C491" s="7">
        <v>23.943661540000001</v>
      </c>
      <c r="D491" s="7">
        <v>3.2497091619999998</v>
      </c>
      <c r="E491" s="6">
        <f t="shared" si="43"/>
        <v>3249.7091619999997</v>
      </c>
      <c r="F491" s="8">
        <f t="shared" si="44"/>
        <v>1.3762247667040523E-5</v>
      </c>
      <c r="G491" s="11">
        <f t="shared" si="45"/>
        <v>1.0226830609600845</v>
      </c>
      <c r="H491" s="6">
        <f t="shared" si="47"/>
        <v>3312.5215266525756</v>
      </c>
      <c r="I491" s="7">
        <f t="shared" si="46"/>
        <v>3.2797913100498852</v>
      </c>
    </row>
    <row r="492" spans="1:9" x14ac:dyDescent="0.35">
      <c r="A492" s="10">
        <f t="shared" si="42"/>
        <v>239.60999999999999</v>
      </c>
      <c r="B492">
        <v>245</v>
      </c>
      <c r="C492" s="7">
        <v>23.946236979999998</v>
      </c>
      <c r="D492" s="7">
        <v>3.2516202449999998</v>
      </c>
      <c r="E492" s="6">
        <f t="shared" si="43"/>
        <v>3251.6202449999996</v>
      </c>
      <c r="F492" s="8">
        <f t="shared" si="44"/>
        <v>1.3761668526018234E-5</v>
      </c>
      <c r="G492" s="11">
        <f t="shared" si="45"/>
        <v>1.0226275529144948</v>
      </c>
      <c r="H492" s="6">
        <f t="shared" si="47"/>
        <v>3314.2678765736691</v>
      </c>
      <c r="I492" s="7">
        <f t="shared" si="46"/>
        <v>3.2817009904515926</v>
      </c>
    </row>
    <row r="493" spans="1:9" x14ac:dyDescent="0.35">
      <c r="A493" s="10">
        <f t="shared" si="42"/>
        <v>240.09899999999999</v>
      </c>
      <c r="B493">
        <v>245.5</v>
      </c>
      <c r="C493" s="7">
        <v>23.94926486</v>
      </c>
      <c r="D493" s="7">
        <v>3.2540486089999998</v>
      </c>
      <c r="E493" s="6">
        <f t="shared" si="43"/>
        <v>3254.0486089999999</v>
      </c>
      <c r="F493" s="8">
        <f t="shared" si="44"/>
        <v>1.3760987763255014E-5</v>
      </c>
      <c r="G493" s="11">
        <f t="shared" si="45"/>
        <v>1.0225622995263959</v>
      </c>
      <c r="H493" s="6">
        <f t="shared" si="47"/>
        <v>3316.5096823857966</v>
      </c>
      <c r="I493" s="7">
        <f t="shared" si="46"/>
        <v>3.284152715496742</v>
      </c>
    </row>
    <row r="494" spans="1:9" x14ac:dyDescent="0.35">
      <c r="A494" s="10">
        <f t="shared" si="42"/>
        <v>240.58799999999999</v>
      </c>
      <c r="B494">
        <v>246</v>
      </c>
      <c r="C494" s="7">
        <v>23.952091889999998</v>
      </c>
      <c r="D494" s="7">
        <v>3.2564868090000001</v>
      </c>
      <c r="E494" s="6">
        <f t="shared" si="43"/>
        <v>3256.486809</v>
      </c>
      <c r="F494" s="8">
        <f t="shared" si="44"/>
        <v>1.3760352273760025E-5</v>
      </c>
      <c r="G494" s="11">
        <f t="shared" si="45"/>
        <v>1.0225013805028216</v>
      </c>
      <c r="H494" s="6">
        <f t="shared" si="47"/>
        <v>3318.7752014788412</v>
      </c>
      <c r="I494" s="7">
        <f t="shared" si="46"/>
        <v>3.2866306602415185</v>
      </c>
    </row>
    <row r="495" spans="1:9" x14ac:dyDescent="0.35">
      <c r="A495" s="10">
        <f t="shared" si="42"/>
        <v>241.077</v>
      </c>
      <c r="B495">
        <v>246.5</v>
      </c>
      <c r="C495" s="7">
        <v>23.955686969999999</v>
      </c>
      <c r="D495" s="7">
        <v>3.2587094460000001</v>
      </c>
      <c r="E495" s="6">
        <f t="shared" si="43"/>
        <v>3258.7094460000003</v>
      </c>
      <c r="F495" s="8">
        <f t="shared" si="44"/>
        <v>1.3759544295535392E-5</v>
      </c>
      <c r="G495" s="11">
        <f t="shared" si="45"/>
        <v>1.0224239191404427</v>
      </c>
      <c r="H495" s="6">
        <f t="shared" si="47"/>
        <v>3320.7671343787952</v>
      </c>
      <c r="I495" s="7">
        <f t="shared" si="46"/>
        <v>3.2888096035491925</v>
      </c>
    </row>
    <row r="496" spans="1:9" x14ac:dyDescent="0.35">
      <c r="A496" s="10">
        <f t="shared" si="42"/>
        <v>241.566</v>
      </c>
      <c r="B496">
        <v>247</v>
      </c>
      <c r="C496" s="7">
        <v>23.959046749999999</v>
      </c>
      <c r="D496" s="7">
        <v>3.261867997</v>
      </c>
      <c r="E496" s="6">
        <f t="shared" si="43"/>
        <v>3261.8679969999998</v>
      </c>
      <c r="F496" s="8">
        <f t="shared" si="44"/>
        <v>1.3758789363505796E-5</v>
      </c>
      <c r="G496" s="11">
        <f t="shared" si="45"/>
        <v>1.022351535960174</v>
      </c>
      <c r="H496" s="6">
        <f t="shared" si="47"/>
        <v>3323.7288265348798</v>
      </c>
      <c r="I496" s="7">
        <f t="shared" si="46"/>
        <v>3.2920497617087152</v>
      </c>
    </row>
    <row r="497" spans="1:9" x14ac:dyDescent="0.35">
      <c r="A497" s="10">
        <f t="shared" si="42"/>
        <v>242.05500000000001</v>
      </c>
      <c r="B497">
        <v>247.5</v>
      </c>
      <c r="C497" s="7">
        <v>23.960842459999999</v>
      </c>
      <c r="D497" s="7">
        <v>3.2668395920000002</v>
      </c>
      <c r="E497" s="6">
        <f t="shared" si="43"/>
        <v>3266.8395920000003</v>
      </c>
      <c r="F497" s="8">
        <f t="shared" si="44"/>
        <v>1.3758385937904571E-5</v>
      </c>
      <c r="G497" s="11">
        <f t="shared" si="45"/>
        <v>1.022312852426094</v>
      </c>
      <c r="H497" s="6">
        <f t="shared" si="47"/>
        <v>3328.6467556665184</v>
      </c>
      <c r="I497" s="7">
        <f t="shared" si="46"/>
        <v>3.2974311724642802</v>
      </c>
    </row>
    <row r="498" spans="1:9" x14ac:dyDescent="0.35">
      <c r="A498" s="10">
        <f t="shared" si="42"/>
        <v>242.54399999999998</v>
      </c>
      <c r="B498">
        <v>248</v>
      </c>
      <c r="C498" s="7">
        <v>23.96379722</v>
      </c>
      <c r="D498" s="7">
        <v>3.2710221549999998</v>
      </c>
      <c r="E498" s="6">
        <f t="shared" si="43"/>
        <v>3271.0221549999997</v>
      </c>
      <c r="F498" s="8">
        <f t="shared" si="44"/>
        <v>1.3757722217486955E-5</v>
      </c>
      <c r="G498" s="11">
        <f t="shared" si="45"/>
        <v>1.0222492053912005</v>
      </c>
      <c r="H498" s="6">
        <f t="shared" si="47"/>
        <v>3332.6791384594808</v>
      </c>
      <c r="I498" s="7">
        <f t="shared" si="46"/>
        <v>3.3018445907502838</v>
      </c>
    </row>
    <row r="499" spans="1:9" x14ac:dyDescent="0.35">
      <c r="A499" s="10">
        <f t="shared" si="42"/>
        <v>243.03299999999999</v>
      </c>
      <c r="B499">
        <v>248.5</v>
      </c>
      <c r="C499" s="7">
        <v>23.968167080000001</v>
      </c>
      <c r="D499" s="7">
        <v>3.274381043</v>
      </c>
      <c r="E499" s="6">
        <f t="shared" si="43"/>
        <v>3274.3810429999999</v>
      </c>
      <c r="F499" s="8">
        <f t="shared" si="44"/>
        <v>1.3756740850715568E-5</v>
      </c>
      <c r="G499" s="11">
        <f t="shared" si="45"/>
        <v>1.0221550877350538</v>
      </c>
      <c r="H499" s="6">
        <f t="shared" si="47"/>
        <v>3335.7726136069023</v>
      </c>
      <c r="I499" s="7">
        <f t="shared" si="46"/>
        <v>3.3052309976386685</v>
      </c>
    </row>
    <row r="500" spans="1:9" x14ac:dyDescent="0.35">
      <c r="A500" s="10">
        <f t="shared" si="42"/>
        <v>243.52199999999999</v>
      </c>
      <c r="B500">
        <v>249</v>
      </c>
      <c r="C500" s="7">
        <v>23.972482580000001</v>
      </c>
      <c r="D500" s="7">
        <v>3.2816174149999999</v>
      </c>
      <c r="E500" s="6">
        <f t="shared" si="43"/>
        <v>3281.6174149999997</v>
      </c>
      <c r="F500" s="8">
        <f t="shared" si="44"/>
        <v>1.375577195428082E-5</v>
      </c>
      <c r="G500" s="11">
        <f t="shared" si="45"/>
        <v>1.0220621541717179</v>
      </c>
      <c r="H500" s="6">
        <f t="shared" si="47"/>
        <v>3342.8190783535297</v>
      </c>
      <c r="I500" s="7">
        <f t="shared" si="46"/>
        <v>3.312946717016044</v>
      </c>
    </row>
    <row r="501" spans="1:9" x14ac:dyDescent="0.35">
      <c r="A501" s="10">
        <f t="shared" si="42"/>
        <v>244.011</v>
      </c>
      <c r="B501">
        <v>249.5</v>
      </c>
      <c r="C501" s="7">
        <v>23.980636520000001</v>
      </c>
      <c r="D501" s="7">
        <v>3.2867532939999999</v>
      </c>
      <c r="E501" s="6">
        <f t="shared" si="43"/>
        <v>3286.7532940000001</v>
      </c>
      <c r="F501" s="8">
        <f t="shared" si="44"/>
        <v>1.3753941980478502E-5</v>
      </c>
      <c r="G501" s="11">
        <f t="shared" si="45"/>
        <v>1.0218865964962891</v>
      </c>
      <c r="H501" s="6">
        <f t="shared" si="47"/>
        <v>3347.4547004343312</v>
      </c>
      <c r="I501" s="7">
        <f t="shared" si="46"/>
        <v>3.3180241346819721</v>
      </c>
    </row>
    <row r="502" spans="1:9" x14ac:dyDescent="0.35">
      <c r="A502" s="10">
        <f t="shared" si="42"/>
        <v>244.5</v>
      </c>
      <c r="B502">
        <v>250</v>
      </c>
      <c r="C502" s="7">
        <v>23.989426900000002</v>
      </c>
      <c r="D502" s="7">
        <v>3.2945215860000001</v>
      </c>
      <c r="E502" s="6">
        <f t="shared" si="43"/>
        <v>3294.5215860000003</v>
      </c>
      <c r="F502" s="8">
        <f t="shared" si="44"/>
        <v>1.3751970214243101E-5</v>
      </c>
      <c r="G502" s="11">
        <f t="shared" si="45"/>
        <v>1.021697388787588</v>
      </c>
      <c r="H502" s="6">
        <f t="shared" si="47"/>
        <v>3354.7243218619647</v>
      </c>
      <c r="I502" s="7">
        <f t="shared" si="46"/>
        <v>3.3259890071573901</v>
      </c>
    </row>
    <row r="503" spans="1:9" x14ac:dyDescent="0.35">
      <c r="A503" s="10">
        <f t="shared" si="42"/>
        <v>244.989</v>
      </c>
      <c r="B503">
        <v>250.5</v>
      </c>
      <c r="C503" s="7">
        <v>23.996669260000001</v>
      </c>
      <c r="D503" s="7">
        <v>3.300596214</v>
      </c>
      <c r="E503" s="6">
        <f t="shared" si="43"/>
        <v>3300.5962140000001</v>
      </c>
      <c r="F503" s="8">
        <f t="shared" si="44"/>
        <v>1.37503464964908E-5</v>
      </c>
      <c r="G503" s="11">
        <f t="shared" si="45"/>
        <v>1.02154154241728</v>
      </c>
      <c r="H503" s="6">
        <f t="shared" si="47"/>
        <v>3360.3761033498895</v>
      </c>
      <c r="I503" s="7">
        <f t="shared" si="46"/>
        <v>3.3321833579205893</v>
      </c>
    </row>
    <row r="504" spans="1:9" x14ac:dyDescent="0.35">
      <c r="A504" s="10">
        <f t="shared" si="42"/>
        <v>245.47800000000001</v>
      </c>
      <c r="B504">
        <v>251</v>
      </c>
      <c r="C504" s="7">
        <v>24.004600830000001</v>
      </c>
      <c r="D504" s="7">
        <v>3.3119338649999999</v>
      </c>
      <c r="E504" s="6">
        <f t="shared" si="43"/>
        <v>3311.933865</v>
      </c>
      <c r="F504" s="8">
        <f t="shared" si="44"/>
        <v>1.3748569102170453E-5</v>
      </c>
      <c r="G504" s="11">
        <f t="shared" si="45"/>
        <v>1.0213709077333866</v>
      </c>
      <c r="H504" s="6">
        <f t="shared" si="47"/>
        <v>3371.3347402388349</v>
      </c>
      <c r="I504" s="7">
        <f t="shared" si="46"/>
        <v>3.3441991177553705</v>
      </c>
    </row>
    <row r="505" spans="1:9" x14ac:dyDescent="0.35">
      <c r="A505" s="10">
        <f t="shared" si="42"/>
        <v>245.96699999999998</v>
      </c>
      <c r="B505">
        <v>251.5</v>
      </c>
      <c r="C505" s="7">
        <v>24.01251121</v>
      </c>
      <c r="D505" s="7">
        <v>3.3263140959999999</v>
      </c>
      <c r="E505" s="6">
        <f t="shared" si="43"/>
        <v>3326.3140960000001</v>
      </c>
      <c r="F505" s="8">
        <f t="shared" si="44"/>
        <v>1.3746797333551627E-5</v>
      </c>
      <c r="G505" s="11">
        <f t="shared" si="45"/>
        <v>1.021200773262946</v>
      </c>
      <c r="H505" s="6">
        <f t="shared" si="47"/>
        <v>3385.3876561633142</v>
      </c>
      <c r="I505" s="7">
        <f t="shared" si="46"/>
        <v>3.359617488100314</v>
      </c>
    </row>
    <row r="506" spans="1:9" x14ac:dyDescent="0.35">
      <c r="A506" s="10">
        <f t="shared" si="42"/>
        <v>246.45599999999999</v>
      </c>
      <c r="B506">
        <v>252</v>
      </c>
      <c r="C506" s="7">
        <v>24.021274590000001</v>
      </c>
      <c r="D506" s="7">
        <v>3.3442060100000002</v>
      </c>
      <c r="E506" s="6">
        <f t="shared" si="43"/>
        <v>3344.2060100000003</v>
      </c>
      <c r="F506" s="8">
        <f t="shared" si="44"/>
        <v>1.3744835532638254E-5</v>
      </c>
      <c r="G506" s="11">
        <f t="shared" si="45"/>
        <v>1.0210123443643033</v>
      </c>
      <c r="H506" s="6">
        <f t="shared" si="47"/>
        <v>3402.9481410552557</v>
      </c>
      <c r="I506" s="7">
        <f t="shared" si="46"/>
        <v>3.3788997864538657</v>
      </c>
    </row>
    <row r="507" spans="1:9" x14ac:dyDescent="0.35">
      <c r="A507" s="10">
        <f t="shared" si="42"/>
        <v>246.94499999999999</v>
      </c>
      <c r="B507">
        <v>252.5</v>
      </c>
      <c r="C507" s="7">
        <v>24.042166890000001</v>
      </c>
      <c r="D507" s="7">
        <v>3.3653324859999998</v>
      </c>
      <c r="E507" s="6">
        <f t="shared" si="43"/>
        <v>3365.3324859999998</v>
      </c>
      <c r="F507" s="8">
        <f t="shared" si="44"/>
        <v>1.3740162846277282E-5</v>
      </c>
      <c r="G507" s="11">
        <f t="shared" si="45"/>
        <v>1.0205633402068606</v>
      </c>
      <c r="H507" s="6">
        <f t="shared" si="47"/>
        <v>3422.9207718134912</v>
      </c>
      <c r="I507" s="7">
        <f t="shared" si="46"/>
        <v>3.4008517341821154</v>
      </c>
    </row>
    <row r="508" spans="1:9" x14ac:dyDescent="0.35">
      <c r="A508" s="10">
        <f t="shared" si="42"/>
        <v>247.434</v>
      </c>
      <c r="B508">
        <v>253</v>
      </c>
      <c r="C508" s="7">
        <v>24.058057210000001</v>
      </c>
      <c r="D508" s="7">
        <v>3.395892763</v>
      </c>
      <c r="E508" s="6">
        <f t="shared" si="43"/>
        <v>3395.8927629999998</v>
      </c>
      <c r="F508" s="8">
        <f t="shared" si="44"/>
        <v>1.3736612973716428E-5</v>
      </c>
      <c r="G508" s="11">
        <f t="shared" si="45"/>
        <v>1.0202220418511019</v>
      </c>
      <c r="H508" s="6">
        <f t="shared" si="47"/>
        <v>3452.8288111384923</v>
      </c>
      <c r="I508" s="7">
        <f t="shared" si="46"/>
        <v>3.4337654788042156</v>
      </c>
    </row>
    <row r="509" spans="1:9" x14ac:dyDescent="0.35">
      <c r="A509" s="10">
        <f t="shared" si="42"/>
        <v>247.923</v>
      </c>
      <c r="B509">
        <v>253.5</v>
      </c>
      <c r="C509" s="7">
        <v>24.081964930000002</v>
      </c>
      <c r="D509" s="7">
        <v>3.4331977490000001</v>
      </c>
      <c r="E509" s="6">
        <f t="shared" si="43"/>
        <v>3433.1977489999999</v>
      </c>
      <c r="F509" s="8">
        <f t="shared" si="44"/>
        <v>1.3731278686935245E-5</v>
      </c>
      <c r="G509" s="11">
        <f t="shared" si="45"/>
        <v>1.0197088783107624</v>
      </c>
      <c r="H509" s="6">
        <f t="shared" si="47"/>
        <v>3488.9846757972164</v>
      </c>
      <c r="I509" s="7">
        <f t="shared" si="46"/>
        <v>3.4736218304727471</v>
      </c>
    </row>
    <row r="510" spans="1:9" x14ac:dyDescent="0.35">
      <c r="A510" s="10">
        <f t="shared" si="42"/>
        <v>248.41200000000001</v>
      </c>
      <c r="B510">
        <v>254</v>
      </c>
      <c r="C510" s="7">
        <v>24.119148849999998</v>
      </c>
      <c r="D510" s="7">
        <v>3.4977056530000001</v>
      </c>
      <c r="E510" s="6">
        <f t="shared" si="43"/>
        <v>3497.705653</v>
      </c>
      <c r="F510" s="8">
        <f t="shared" si="44"/>
        <v>1.3722998117854191E-5</v>
      </c>
      <c r="G510" s="11">
        <f t="shared" si="45"/>
        <v>1.0189115498426309</v>
      </c>
      <c r="H510" s="6">
        <f t="shared" si="47"/>
        <v>3551.7449405634943</v>
      </c>
      <c r="I510" s="7">
        <f t="shared" si="46"/>
        <v>3.5429793326813153</v>
      </c>
    </row>
    <row r="511" spans="1:9" x14ac:dyDescent="0.35">
      <c r="A511" s="10">
        <f t="shared" si="42"/>
        <v>248.90099999999998</v>
      </c>
      <c r="B511">
        <v>254.5</v>
      </c>
      <c r="C511" s="7">
        <v>24.161007600000001</v>
      </c>
      <c r="D511" s="7">
        <v>3.5638341649999998</v>
      </c>
      <c r="E511" s="6">
        <f t="shared" si="43"/>
        <v>3563.8341649999998</v>
      </c>
      <c r="F511" s="8">
        <f t="shared" si="44"/>
        <v>1.3713699660970801E-5</v>
      </c>
      <c r="G511" s="11">
        <f t="shared" si="45"/>
        <v>1.0180151426411039</v>
      </c>
      <c r="H511" s="6">
        <f t="shared" si="47"/>
        <v>3615.6954987317185</v>
      </c>
      <c r="I511" s="7">
        <f t="shared" si="46"/>
        <v>3.6138791587832544</v>
      </c>
    </row>
    <row r="512" spans="1:9" x14ac:dyDescent="0.35">
      <c r="A512" s="10">
        <f t="shared" si="42"/>
        <v>249.39</v>
      </c>
      <c r="B512">
        <v>255</v>
      </c>
      <c r="C512" s="7">
        <v>24.2069033</v>
      </c>
      <c r="D512" s="7">
        <v>3.6573934870000002</v>
      </c>
      <c r="E512" s="6">
        <f t="shared" si="43"/>
        <v>3657.3934870000003</v>
      </c>
      <c r="F512" s="8">
        <f t="shared" si="44"/>
        <v>1.3703532633298853E-5</v>
      </c>
      <c r="G512" s="11">
        <f t="shared" si="45"/>
        <v>1.0170336959992654</v>
      </c>
      <c r="H512" s="6">
        <f t="shared" si="47"/>
        <v>3707.0235737626795</v>
      </c>
      <c r="I512" s="7">
        <f t="shared" si="46"/>
        <v>3.7155286233138725</v>
      </c>
    </row>
    <row r="513" spans="1:9" x14ac:dyDescent="0.35">
      <c r="A513" s="10">
        <f t="shared" si="42"/>
        <v>249.87899999999999</v>
      </c>
      <c r="B513">
        <v>255.5</v>
      </c>
      <c r="C513" s="7">
        <v>24.23895396</v>
      </c>
      <c r="D513" s="7">
        <v>3.7727902539999998</v>
      </c>
      <c r="E513" s="6">
        <f t="shared" si="43"/>
        <v>3772.790254</v>
      </c>
      <c r="F513" s="8">
        <f t="shared" si="44"/>
        <v>1.3696450110528996E-5</v>
      </c>
      <c r="G513" s="11">
        <f t="shared" si="45"/>
        <v>1.0163491894124135</v>
      </c>
      <c r="H513" s="6">
        <f t="shared" si="47"/>
        <v>3821.3937672873885</v>
      </c>
      <c r="I513" s="7">
        <f t="shared" si="46"/>
        <v>3.8434830735441938</v>
      </c>
    </row>
    <row r="514" spans="1:9" x14ac:dyDescent="0.35">
      <c r="A514" s="10">
        <f t="shared" si="42"/>
        <v>250.36799999999999</v>
      </c>
      <c r="B514">
        <v>256</v>
      </c>
      <c r="C514" s="7">
        <v>24.2862498</v>
      </c>
      <c r="D514" s="7">
        <v>3.871825871</v>
      </c>
      <c r="E514" s="6">
        <f t="shared" si="43"/>
        <v>3871.825871</v>
      </c>
      <c r="F514" s="8">
        <f t="shared" si="44"/>
        <v>1.3686024992455998E-5</v>
      </c>
      <c r="G514" s="11">
        <f t="shared" si="45"/>
        <v>1.0153404005531972</v>
      </c>
      <c r="H514" s="6">
        <f t="shared" si="47"/>
        <v>3917.7967329173016</v>
      </c>
      <c r="I514" s="7">
        <f t="shared" si="46"/>
        <v>3.9519052317811743</v>
      </c>
    </row>
    <row r="515" spans="1:9" x14ac:dyDescent="0.35">
      <c r="A515" s="10">
        <f t="shared" si="42"/>
        <v>250.857</v>
      </c>
      <c r="B515">
        <v>256.5</v>
      </c>
      <c r="C515" s="7">
        <v>24.337807470000001</v>
      </c>
      <c r="D515" s="7">
        <v>3.9739818159999998</v>
      </c>
      <c r="E515" s="6">
        <f t="shared" si="43"/>
        <v>3973.981816</v>
      </c>
      <c r="F515" s="8">
        <f t="shared" si="44"/>
        <v>1.3674696143180512E-5</v>
      </c>
      <c r="G515" s="11">
        <f t="shared" si="45"/>
        <v>1.0142424833048351</v>
      </c>
      <c r="H515" s="6">
        <f t="shared" si="47"/>
        <v>4016.8019752839318</v>
      </c>
      <c r="I515" s="7">
        <f t="shared" si="46"/>
        <v>4.0637958547949813</v>
      </c>
    </row>
    <row r="516" spans="1:9" x14ac:dyDescent="0.35">
      <c r="A516" s="10">
        <f t="shared" ref="A516:A579" si="48">B516*0.978</f>
        <v>251.346</v>
      </c>
      <c r="B516">
        <v>257</v>
      </c>
      <c r="C516" s="7">
        <v>24.365546169999998</v>
      </c>
      <c r="D516" s="7">
        <v>4.0626025449999998</v>
      </c>
      <c r="E516" s="6">
        <f t="shared" ref="E516:E579" si="49">D516*1000</f>
        <v>4062.6025449999997</v>
      </c>
      <c r="F516" s="8">
        <f t="shared" ref="F516:F579" si="50">$N$3+$N$4*C516+$N$5*C516^2</f>
        <v>1.3668616471319808E-5</v>
      </c>
      <c r="G516" s="11">
        <f t="shared" ref="G516:G579" si="51">-0.0000069166*C516^3 + 0.00085196*C516^2 - 0.050456*C516 + 1.8373</f>
        <v>1.0136525530000564</v>
      </c>
      <c r="H516" s="6">
        <f t="shared" si="47"/>
        <v>4103.9680456264259</v>
      </c>
      <c r="I516" s="7">
        <f t="shared" ref="I516:I579" si="52">$N$8+$N$9*H516+$N$10*H516^2</f>
        <v>4.1627608722883966</v>
      </c>
    </row>
    <row r="517" spans="1:9" x14ac:dyDescent="0.35">
      <c r="A517" s="10">
        <f t="shared" si="48"/>
        <v>251.83500000000001</v>
      </c>
      <c r="B517">
        <v>257.5</v>
      </c>
      <c r="C517" s="7">
        <v>24.417714629999999</v>
      </c>
      <c r="D517" s="7">
        <v>4.163544903</v>
      </c>
      <c r="E517" s="6">
        <f t="shared" si="49"/>
        <v>4163.544903</v>
      </c>
      <c r="F517" s="8">
        <f t="shared" si="50"/>
        <v>1.365721155000181E-5</v>
      </c>
      <c r="G517" s="11">
        <f t="shared" si="51"/>
        <v>1.0125445082000384</v>
      </c>
      <c r="H517" s="6">
        <f t="shared" si="47"/>
        <v>4201.3246419941779</v>
      </c>
      <c r="I517" s="7">
        <f t="shared" si="52"/>
        <v>4.2737988702868392</v>
      </c>
    </row>
    <row r="518" spans="1:9" x14ac:dyDescent="0.35">
      <c r="A518" s="10">
        <f t="shared" si="48"/>
        <v>252.32399999999998</v>
      </c>
      <c r="B518">
        <v>258</v>
      </c>
      <c r="C518" s="7">
        <v>24.47317181</v>
      </c>
      <c r="D518" s="7">
        <v>4.2718272969999997</v>
      </c>
      <c r="E518" s="6">
        <f t="shared" si="49"/>
        <v>4271.8272969999998</v>
      </c>
      <c r="F518" s="8">
        <f t="shared" si="50"/>
        <v>1.3645129438311448E-5</v>
      </c>
      <c r="G518" s="11">
        <f t="shared" si="51"/>
        <v>1.0113686726357822</v>
      </c>
      <c r="H518" s="6">
        <f t="shared" ref="H518:H581" si="53">E518*G518/(1+F518*A518)</f>
        <v>4305.5682589623084</v>
      </c>
      <c r="I518" s="7">
        <f t="shared" si="52"/>
        <v>4.3932801970259456</v>
      </c>
    </row>
    <row r="519" spans="1:9" x14ac:dyDescent="0.35">
      <c r="A519" s="10">
        <f t="shared" si="48"/>
        <v>252.81299999999999</v>
      </c>
      <c r="B519">
        <v>258.5</v>
      </c>
      <c r="C519" s="7">
        <v>24.52869282</v>
      </c>
      <c r="D519" s="7">
        <v>4.3559099549999996</v>
      </c>
      <c r="E519" s="6">
        <f t="shared" si="49"/>
        <v>4355.9099549999992</v>
      </c>
      <c r="F519" s="8">
        <f t="shared" si="50"/>
        <v>1.3633076551723434E-5</v>
      </c>
      <c r="G519" s="11">
        <f t="shared" si="51"/>
        <v>1.010193604208675</v>
      </c>
      <c r="H519" s="6">
        <f t="shared" si="53"/>
        <v>4385.1982694533781</v>
      </c>
      <c r="I519" s="7">
        <f t="shared" si="52"/>
        <v>4.4849600531685478</v>
      </c>
    </row>
    <row r="520" spans="1:9" x14ac:dyDescent="0.35">
      <c r="A520" s="10">
        <f t="shared" si="48"/>
        <v>253.30199999999999</v>
      </c>
      <c r="B520">
        <v>259</v>
      </c>
      <c r="C520" s="7">
        <v>24.577586069999999</v>
      </c>
      <c r="D520" s="7">
        <v>4.4324059690000004</v>
      </c>
      <c r="E520" s="6">
        <f t="shared" si="49"/>
        <v>4432.4059690000004</v>
      </c>
      <c r="F520" s="8">
        <f t="shared" si="50"/>
        <v>1.3622498201390804E-5</v>
      </c>
      <c r="G520" s="11">
        <f t="shared" si="51"/>
        <v>1.0091605595665678</v>
      </c>
      <c r="H520" s="6">
        <f t="shared" si="53"/>
        <v>4457.6277705955836</v>
      </c>
      <c r="I520" s="7">
        <f t="shared" si="52"/>
        <v>4.5686582040336576</v>
      </c>
    </row>
    <row r="521" spans="1:9" x14ac:dyDescent="0.35">
      <c r="A521" s="10">
        <f t="shared" si="48"/>
        <v>253.791</v>
      </c>
      <c r="B521">
        <v>259.5</v>
      </c>
      <c r="C521" s="7">
        <v>24.630330860000001</v>
      </c>
      <c r="D521" s="7">
        <v>4.4975358480000001</v>
      </c>
      <c r="E521" s="6">
        <f t="shared" si="49"/>
        <v>4497.5358480000004</v>
      </c>
      <c r="F521" s="8">
        <f t="shared" si="50"/>
        <v>1.3611124073225476E-5</v>
      </c>
      <c r="G521" s="11">
        <f t="shared" si="51"/>
        <v>1.0080479705471912</v>
      </c>
      <c r="H521" s="6">
        <f t="shared" si="53"/>
        <v>4518.1245613495885</v>
      </c>
      <c r="I521" s="7">
        <f t="shared" si="52"/>
        <v>4.6387923260623767</v>
      </c>
    </row>
    <row r="522" spans="1:9" x14ac:dyDescent="0.35">
      <c r="A522" s="10">
        <f t="shared" si="48"/>
        <v>254.28</v>
      </c>
      <c r="B522">
        <v>260</v>
      </c>
      <c r="C522" s="7">
        <v>24.671519719999999</v>
      </c>
      <c r="D522" s="7">
        <v>4.5579767819999999</v>
      </c>
      <c r="E522" s="6">
        <f t="shared" si="49"/>
        <v>4557.9767819999997</v>
      </c>
      <c r="F522" s="8">
        <f t="shared" si="50"/>
        <v>1.3602269001888438E-5</v>
      </c>
      <c r="G522" s="11">
        <f t="shared" si="51"/>
        <v>1.0071804594184255</v>
      </c>
      <c r="H522" s="6">
        <f t="shared" si="53"/>
        <v>4574.8816175724014</v>
      </c>
      <c r="I522" s="7">
        <f t="shared" si="52"/>
        <v>4.7047773168976104</v>
      </c>
    </row>
    <row r="523" spans="1:9" x14ac:dyDescent="0.35">
      <c r="A523" s="10">
        <f t="shared" si="48"/>
        <v>254.76900000000001</v>
      </c>
      <c r="B523">
        <v>260.5</v>
      </c>
      <c r="C523" s="7">
        <v>24.711231250000001</v>
      </c>
      <c r="D523" s="7">
        <v>4.6092562060000004</v>
      </c>
      <c r="E523" s="6">
        <f t="shared" si="49"/>
        <v>4609.256206</v>
      </c>
      <c r="F523" s="8">
        <f t="shared" si="50"/>
        <v>1.3593754026111833E-5</v>
      </c>
      <c r="G523" s="11">
        <f t="shared" si="51"/>
        <v>1.0063451559469168</v>
      </c>
      <c r="H523" s="6">
        <f t="shared" si="53"/>
        <v>4622.4937248989254</v>
      </c>
      <c r="I523" s="7">
        <f t="shared" si="52"/>
        <v>4.7602696631569481</v>
      </c>
    </row>
    <row r="524" spans="1:9" x14ac:dyDescent="0.35">
      <c r="A524" s="10">
        <f t="shared" si="48"/>
        <v>255.25799999999998</v>
      </c>
      <c r="B524">
        <v>261</v>
      </c>
      <c r="C524" s="7">
        <v>24.748138529999999</v>
      </c>
      <c r="D524" s="7">
        <v>4.654056754</v>
      </c>
      <c r="E524" s="6">
        <f t="shared" si="49"/>
        <v>4654.0567540000002</v>
      </c>
      <c r="F524" s="8">
        <f t="shared" si="50"/>
        <v>1.3585860134247492E-5</v>
      </c>
      <c r="G524" s="11">
        <f t="shared" si="51"/>
        <v>1.0055697971185804</v>
      </c>
      <c r="H524" s="6">
        <f t="shared" si="53"/>
        <v>4663.8052979020513</v>
      </c>
      <c r="I524" s="7">
        <f t="shared" si="52"/>
        <v>4.8085215477468672</v>
      </c>
    </row>
    <row r="525" spans="1:9" x14ac:dyDescent="0.35">
      <c r="A525" s="10">
        <f t="shared" si="48"/>
        <v>255.74699999999999</v>
      </c>
      <c r="B525">
        <v>261.5</v>
      </c>
      <c r="C525" s="7">
        <v>24.77035841</v>
      </c>
      <c r="D525" s="7">
        <v>4.6923851279999997</v>
      </c>
      <c r="E525" s="6">
        <f t="shared" si="49"/>
        <v>4692.3851279999999</v>
      </c>
      <c r="F525" s="8">
        <f t="shared" si="50"/>
        <v>1.3581116844878002E-5</v>
      </c>
      <c r="G525" s="11">
        <f t="shared" si="51"/>
        <v>1.005103440220418</v>
      </c>
      <c r="H525" s="6">
        <f t="shared" si="53"/>
        <v>4700.007757565626</v>
      </c>
      <c r="I525" s="7">
        <f t="shared" si="52"/>
        <v>4.8508845720614424</v>
      </c>
    </row>
    <row r="526" spans="1:9" x14ac:dyDescent="0.35">
      <c r="A526" s="10">
        <f t="shared" si="48"/>
        <v>256.23599999999999</v>
      </c>
      <c r="B526">
        <v>262</v>
      </c>
      <c r="C526" s="7">
        <v>24.79283981</v>
      </c>
      <c r="D526" s="7">
        <v>4.7165548949999998</v>
      </c>
      <c r="E526" s="6">
        <f t="shared" si="49"/>
        <v>4716.5548950000002</v>
      </c>
      <c r="F526" s="8">
        <f t="shared" si="50"/>
        <v>1.3576324763329243E-5</v>
      </c>
      <c r="G526" s="11">
        <f t="shared" si="51"/>
        <v>1.0046319341195176</v>
      </c>
      <c r="H526" s="6">
        <f t="shared" si="53"/>
        <v>4721.9751279043503</v>
      </c>
      <c r="I526" s="7">
        <f t="shared" si="52"/>
        <v>4.8766259074413121</v>
      </c>
    </row>
    <row r="527" spans="1:9" x14ac:dyDescent="0.35">
      <c r="A527" s="10">
        <f t="shared" si="48"/>
        <v>256.72500000000002</v>
      </c>
      <c r="B527">
        <v>262.5</v>
      </c>
      <c r="C527" s="7">
        <v>24.811758739999998</v>
      </c>
      <c r="D527" s="7">
        <v>4.7324608110000002</v>
      </c>
      <c r="E527" s="6">
        <f t="shared" si="49"/>
        <v>4732.4608109999999</v>
      </c>
      <c r="F527" s="8">
        <f t="shared" si="50"/>
        <v>1.3572297532129762E-5</v>
      </c>
      <c r="G527" s="11">
        <f t="shared" si="51"/>
        <v>1.0042354086647891</v>
      </c>
      <c r="H527" s="6">
        <f t="shared" si="53"/>
        <v>4736.0028341240886</v>
      </c>
      <c r="I527" s="7">
        <f t="shared" si="52"/>
        <v>4.8930776941181602</v>
      </c>
    </row>
    <row r="528" spans="1:9" x14ac:dyDescent="0.35">
      <c r="A528" s="10">
        <f t="shared" si="48"/>
        <v>257.214</v>
      </c>
      <c r="B528">
        <v>263</v>
      </c>
      <c r="C528" s="7">
        <v>24.82777346</v>
      </c>
      <c r="D528" s="7">
        <v>4.7493292560000002</v>
      </c>
      <c r="E528" s="6">
        <f t="shared" si="49"/>
        <v>4749.329256</v>
      </c>
      <c r="F528" s="8">
        <f t="shared" si="50"/>
        <v>1.356889242992156E-5</v>
      </c>
      <c r="G528" s="11">
        <f t="shared" si="51"/>
        <v>1.0038999417146601</v>
      </c>
      <c r="H528" s="6">
        <f t="shared" si="53"/>
        <v>4751.2689164124331</v>
      </c>
      <c r="I528" s="7">
        <f t="shared" si="52"/>
        <v>4.9109943791176622</v>
      </c>
    </row>
    <row r="529" spans="1:9" x14ac:dyDescent="0.35">
      <c r="A529" s="10">
        <f t="shared" si="48"/>
        <v>257.70299999999997</v>
      </c>
      <c r="B529">
        <v>263.5</v>
      </c>
      <c r="C529" s="7">
        <v>24.841810219999999</v>
      </c>
      <c r="D529" s="7">
        <v>4.7629252160000002</v>
      </c>
      <c r="E529" s="6">
        <f t="shared" si="49"/>
        <v>4762.9252160000005</v>
      </c>
      <c r="F529" s="8">
        <f t="shared" si="50"/>
        <v>1.3565910840823473E-5</v>
      </c>
      <c r="G529" s="11">
        <f t="shared" si="51"/>
        <v>1.0036060499808694</v>
      </c>
      <c r="H529" s="6">
        <f t="shared" si="53"/>
        <v>4763.4476640476196</v>
      </c>
      <c r="I529" s="7">
        <f t="shared" si="52"/>
        <v>4.9252970446817361</v>
      </c>
    </row>
    <row r="530" spans="1:9" x14ac:dyDescent="0.35">
      <c r="A530" s="10">
        <f t="shared" si="48"/>
        <v>258.19200000000001</v>
      </c>
      <c r="B530">
        <v>264</v>
      </c>
      <c r="C530" s="7">
        <v>24.854743339999999</v>
      </c>
      <c r="D530" s="7">
        <v>4.7786856269999998</v>
      </c>
      <c r="E530" s="6">
        <f t="shared" si="49"/>
        <v>4778.6856269999998</v>
      </c>
      <c r="F530" s="8">
        <f t="shared" si="50"/>
        <v>1.3563166120746918E-5</v>
      </c>
      <c r="G530" s="11">
        <f t="shared" si="51"/>
        <v>1.0033353828538465</v>
      </c>
      <c r="H530" s="6">
        <f t="shared" si="53"/>
        <v>4777.8926660609313</v>
      </c>
      <c r="I530" s="7">
        <f t="shared" si="52"/>
        <v>4.9422719581647172</v>
      </c>
    </row>
    <row r="531" spans="1:9" x14ac:dyDescent="0.35">
      <c r="A531" s="10">
        <f t="shared" si="48"/>
        <v>258.68099999999998</v>
      </c>
      <c r="B531">
        <v>264.5</v>
      </c>
      <c r="C531" s="7">
        <v>24.863156199999999</v>
      </c>
      <c r="D531" s="7">
        <v>4.7938089499999998</v>
      </c>
      <c r="E531" s="6">
        <f t="shared" si="49"/>
        <v>4793.8089499999996</v>
      </c>
      <c r="F531" s="8">
        <f t="shared" si="50"/>
        <v>1.3561381965959185E-5</v>
      </c>
      <c r="G531" s="11">
        <f t="shared" si="51"/>
        <v>1.0031593770896947</v>
      </c>
      <c r="H531" s="6">
        <f t="shared" si="53"/>
        <v>4792.1432174546544</v>
      </c>
      <c r="I531" s="7">
        <f t="shared" si="52"/>
        <v>4.9590298156769217</v>
      </c>
    </row>
    <row r="532" spans="1:9" x14ac:dyDescent="0.35">
      <c r="A532" s="10">
        <f t="shared" si="48"/>
        <v>259.17</v>
      </c>
      <c r="B532">
        <v>265</v>
      </c>
      <c r="C532" s="7">
        <v>24.87845484</v>
      </c>
      <c r="D532" s="7">
        <v>4.8014337080000002</v>
      </c>
      <c r="E532" s="6">
        <f t="shared" si="49"/>
        <v>4801.4337080000005</v>
      </c>
      <c r="F532" s="8">
        <f t="shared" si="50"/>
        <v>1.3558140050697433E-5</v>
      </c>
      <c r="G532" s="11">
        <f t="shared" si="51"/>
        <v>1.0028394355479042</v>
      </c>
      <c r="H532" s="6">
        <f t="shared" si="53"/>
        <v>4798.2068273613613</v>
      </c>
      <c r="I532" s="7">
        <f t="shared" si="52"/>
        <v>4.9661637336334277</v>
      </c>
    </row>
    <row r="533" spans="1:9" x14ac:dyDescent="0.35">
      <c r="A533" s="10">
        <f t="shared" si="48"/>
        <v>259.65899999999999</v>
      </c>
      <c r="B533">
        <v>265.5</v>
      </c>
      <c r="C533" s="7">
        <v>24.884954140000001</v>
      </c>
      <c r="D533" s="7">
        <v>4.8111679450000002</v>
      </c>
      <c r="E533" s="6">
        <f t="shared" si="49"/>
        <v>4811.1679450000001</v>
      </c>
      <c r="F533" s="8">
        <f t="shared" si="50"/>
        <v>1.355676378403532E-5</v>
      </c>
      <c r="G533" s="11">
        <f t="shared" si="51"/>
        <v>1.002703562799657</v>
      </c>
      <c r="H533" s="6">
        <f t="shared" si="53"/>
        <v>4807.2530564443668</v>
      </c>
      <c r="I533" s="7">
        <f t="shared" si="52"/>
        <v>4.9768105703997616</v>
      </c>
    </row>
    <row r="534" spans="1:9" x14ac:dyDescent="0.35">
      <c r="A534" s="10">
        <f t="shared" si="48"/>
        <v>260.14799999999997</v>
      </c>
      <c r="B534">
        <v>266</v>
      </c>
      <c r="C534" s="7">
        <v>24.890536699999998</v>
      </c>
      <c r="D534" s="7">
        <v>4.8166997360000003</v>
      </c>
      <c r="E534" s="6">
        <f t="shared" si="49"/>
        <v>4816.6997360000005</v>
      </c>
      <c r="F534" s="8">
        <f t="shared" si="50"/>
        <v>1.3555582114828327E-5</v>
      </c>
      <c r="G534" s="11">
        <f t="shared" si="51"/>
        <v>1.0025868778257165</v>
      </c>
      <c r="H534" s="6">
        <f t="shared" si="53"/>
        <v>4812.1899659774817</v>
      </c>
      <c r="I534" s="7">
        <f t="shared" si="52"/>
        <v>4.9826229322901385</v>
      </c>
    </row>
    <row r="535" spans="1:9" x14ac:dyDescent="0.35">
      <c r="A535" s="10">
        <f t="shared" si="48"/>
        <v>260.637</v>
      </c>
      <c r="B535">
        <v>266.5</v>
      </c>
      <c r="C535" s="7">
        <v>24.896889779999999</v>
      </c>
      <c r="D535" s="7">
        <v>4.8228132339999998</v>
      </c>
      <c r="E535" s="6">
        <f t="shared" si="49"/>
        <v>4822.8132340000002</v>
      </c>
      <c r="F535" s="8">
        <f t="shared" si="50"/>
        <v>1.3554237879244276E-5</v>
      </c>
      <c r="G535" s="11">
        <f t="shared" si="51"/>
        <v>1.0024541131155886</v>
      </c>
      <c r="H535" s="6">
        <f t="shared" si="53"/>
        <v>4817.6295503551501</v>
      </c>
      <c r="I535" s="7">
        <f t="shared" si="52"/>
        <v>4.9890286879139536</v>
      </c>
    </row>
    <row r="536" spans="1:9" x14ac:dyDescent="0.35">
      <c r="A536" s="10">
        <f t="shared" si="48"/>
        <v>261.12599999999998</v>
      </c>
      <c r="B536">
        <v>267</v>
      </c>
      <c r="C536" s="7">
        <v>24.905462</v>
      </c>
      <c r="D536" s="7">
        <v>4.8268796419999997</v>
      </c>
      <c r="E536" s="6">
        <f t="shared" si="49"/>
        <v>4826.8796419999999</v>
      </c>
      <c r="F536" s="8">
        <f t="shared" si="50"/>
        <v>1.3552424995834107E-5</v>
      </c>
      <c r="G536" s="11">
        <f t="shared" si="51"/>
        <v>1.0022750164051577</v>
      </c>
      <c r="H536" s="6">
        <f t="shared" si="53"/>
        <v>4820.8005868301125</v>
      </c>
      <c r="I536" s="7">
        <f t="shared" si="52"/>
        <v>4.9927637239726241</v>
      </c>
    </row>
    <row r="537" spans="1:9" x14ac:dyDescent="0.35">
      <c r="A537" s="10">
        <f t="shared" si="48"/>
        <v>261.61500000000001</v>
      </c>
      <c r="B537">
        <v>267.5</v>
      </c>
      <c r="C537" s="7">
        <v>24.906727499999999</v>
      </c>
      <c r="D537" s="7">
        <v>4.8328819100000002</v>
      </c>
      <c r="E537" s="6">
        <f t="shared" si="49"/>
        <v>4832.8819100000001</v>
      </c>
      <c r="F537" s="8">
        <f t="shared" si="50"/>
        <v>1.3552157450564791E-5</v>
      </c>
      <c r="G537" s="11">
        <f t="shared" si="51"/>
        <v>1.0022485808830561</v>
      </c>
      <c r="H537" s="6">
        <f t="shared" si="53"/>
        <v>4826.6364489142534</v>
      </c>
      <c r="I537" s="7">
        <f t="shared" si="52"/>
        <v>4.999639022599724</v>
      </c>
    </row>
    <row r="538" spans="1:9" x14ac:dyDescent="0.35">
      <c r="A538" s="10">
        <f t="shared" si="48"/>
        <v>262.10399999999998</v>
      </c>
      <c r="B538">
        <v>268</v>
      </c>
      <c r="C538" s="7">
        <v>24.913211889999999</v>
      </c>
      <c r="D538" s="7">
        <v>4.8409515350000003</v>
      </c>
      <c r="E538" s="6">
        <f t="shared" si="49"/>
        <v>4840.9515350000001</v>
      </c>
      <c r="F538" s="8">
        <f t="shared" si="50"/>
        <v>1.3550786907143258E-5</v>
      </c>
      <c r="G538" s="11">
        <f t="shared" si="51"/>
        <v>1.0021131427768712</v>
      </c>
      <c r="H538" s="6">
        <f t="shared" si="53"/>
        <v>4834.0121212256263</v>
      </c>
      <c r="I538" s="7">
        <f t="shared" si="52"/>
        <v>5.0083311186511725</v>
      </c>
    </row>
    <row r="539" spans="1:9" x14ac:dyDescent="0.35">
      <c r="A539" s="10">
        <f t="shared" si="48"/>
        <v>262.59300000000002</v>
      </c>
      <c r="B539">
        <v>268.5</v>
      </c>
      <c r="C539" s="7">
        <v>24.923344069999999</v>
      </c>
      <c r="D539" s="7">
        <v>4.8429622370000001</v>
      </c>
      <c r="E539" s="6">
        <f t="shared" si="49"/>
        <v>4842.9622369999997</v>
      </c>
      <c r="F539" s="8">
        <f t="shared" si="50"/>
        <v>1.3548646543814228E-5</v>
      </c>
      <c r="G539" s="11">
        <f t="shared" si="51"/>
        <v>1.0019015704388443</v>
      </c>
      <c r="H539" s="6">
        <f t="shared" si="53"/>
        <v>4834.9697135269298</v>
      </c>
      <c r="I539" s="7">
        <f t="shared" si="52"/>
        <v>5.0094598472659149</v>
      </c>
    </row>
    <row r="540" spans="1:9" x14ac:dyDescent="0.35">
      <c r="A540" s="10">
        <f t="shared" si="48"/>
        <v>263.08199999999999</v>
      </c>
      <c r="B540">
        <v>269</v>
      </c>
      <c r="C540" s="7">
        <v>24.929714600000001</v>
      </c>
      <c r="D540" s="7">
        <v>4.8419924720000003</v>
      </c>
      <c r="E540" s="6">
        <f t="shared" si="49"/>
        <v>4841.9924719999999</v>
      </c>
      <c r="F540" s="8">
        <f t="shared" si="50"/>
        <v>1.354730154280217E-5</v>
      </c>
      <c r="G540" s="11">
        <f t="shared" si="51"/>
        <v>1.0017685811648849</v>
      </c>
      <c r="H540" s="6">
        <f t="shared" si="53"/>
        <v>4833.3296942646512</v>
      </c>
      <c r="I540" s="7">
        <f t="shared" si="52"/>
        <v>5.007526762949559</v>
      </c>
    </row>
    <row r="541" spans="1:9" x14ac:dyDescent="0.35">
      <c r="A541" s="10">
        <f t="shared" si="48"/>
        <v>263.57099999999997</v>
      </c>
      <c r="B541">
        <v>269.5</v>
      </c>
      <c r="C541" s="7">
        <v>24.933537520000002</v>
      </c>
      <c r="D541" s="7">
        <v>4.8443991640000004</v>
      </c>
      <c r="E541" s="6">
        <f t="shared" si="49"/>
        <v>4844.3991640000004</v>
      </c>
      <c r="F541" s="8">
        <f t="shared" si="50"/>
        <v>1.354649468787673E-5</v>
      </c>
      <c r="G541" s="11">
        <f t="shared" si="51"/>
        <v>1.001688788075827</v>
      </c>
      <c r="H541" s="6">
        <f t="shared" si="53"/>
        <v>4835.316009904077</v>
      </c>
      <c r="I541" s="7">
        <f t="shared" si="52"/>
        <v>5.0098680447182913</v>
      </c>
    </row>
    <row r="542" spans="1:9" x14ac:dyDescent="0.35">
      <c r="A542" s="10">
        <f t="shared" si="48"/>
        <v>264.06</v>
      </c>
      <c r="B542">
        <v>270</v>
      </c>
      <c r="C542" s="7">
        <v>24.935064369999999</v>
      </c>
      <c r="D542" s="7">
        <v>4.8467376990000002</v>
      </c>
      <c r="E542" s="6">
        <f t="shared" si="49"/>
        <v>4846.7376990000002</v>
      </c>
      <c r="F542" s="8">
        <f t="shared" si="50"/>
        <v>1.3546172492315303E-5</v>
      </c>
      <c r="G542" s="11">
        <f t="shared" si="51"/>
        <v>1.0016569219553615</v>
      </c>
      <c r="H542" s="6">
        <f t="shared" si="53"/>
        <v>4837.4647425548119</v>
      </c>
      <c r="I542" s="7">
        <f t="shared" si="52"/>
        <v>5.0124010171643505</v>
      </c>
    </row>
    <row r="543" spans="1:9" x14ac:dyDescent="0.35">
      <c r="A543" s="10">
        <f t="shared" si="48"/>
        <v>264.54899999999998</v>
      </c>
      <c r="B543">
        <v>270.5</v>
      </c>
      <c r="C543" s="7">
        <v>24.935993419999999</v>
      </c>
      <c r="D543" s="7">
        <v>4.849078907</v>
      </c>
      <c r="E543" s="6">
        <f t="shared" si="49"/>
        <v>4849.0789070000001</v>
      </c>
      <c r="F543" s="8">
        <f t="shared" si="50"/>
        <v>1.354597646035398E-5</v>
      </c>
      <c r="G543" s="11">
        <f t="shared" si="51"/>
        <v>1.0016375329821985</v>
      </c>
      <c r="H543" s="6">
        <f t="shared" si="53"/>
        <v>4839.6760936771498</v>
      </c>
      <c r="I543" s="7">
        <f t="shared" si="52"/>
        <v>5.0150080756061231</v>
      </c>
    </row>
    <row r="544" spans="1:9" x14ac:dyDescent="0.35">
      <c r="A544" s="10">
        <f t="shared" si="48"/>
        <v>265.03800000000001</v>
      </c>
      <c r="B544">
        <v>271</v>
      </c>
      <c r="C544" s="7">
        <v>24.93841565</v>
      </c>
      <c r="D544" s="7">
        <v>4.8495255129999997</v>
      </c>
      <c r="E544" s="6">
        <f t="shared" si="49"/>
        <v>4849.5255129999996</v>
      </c>
      <c r="F544" s="8">
        <f t="shared" si="50"/>
        <v>1.3545465420360151E-5</v>
      </c>
      <c r="G544" s="11">
        <f t="shared" si="51"/>
        <v>1.0015869845407337</v>
      </c>
      <c r="H544" s="6">
        <f t="shared" si="53"/>
        <v>4839.8462816474494</v>
      </c>
      <c r="I544" s="7">
        <f t="shared" si="52"/>
        <v>5.0152087289886298</v>
      </c>
    </row>
    <row r="545" spans="1:9" x14ac:dyDescent="0.35">
      <c r="A545" s="10">
        <f t="shared" si="48"/>
        <v>265.52699999999999</v>
      </c>
      <c r="B545">
        <v>271.5</v>
      </c>
      <c r="C545" s="7">
        <v>24.940384089999998</v>
      </c>
      <c r="D545" s="7">
        <v>4.8540398260000002</v>
      </c>
      <c r="E545" s="6">
        <f t="shared" si="49"/>
        <v>4854.0398260000002</v>
      </c>
      <c r="F545" s="8">
        <f t="shared" si="50"/>
        <v>1.3545050181088072E-5</v>
      </c>
      <c r="G545" s="11">
        <f t="shared" si="51"/>
        <v>1.0015459089320931</v>
      </c>
      <c r="H545" s="6">
        <f t="shared" si="53"/>
        <v>4844.1214758694696</v>
      </c>
      <c r="I545" s="7">
        <f t="shared" si="52"/>
        <v>5.0202497595075535</v>
      </c>
    </row>
    <row r="546" spans="1:9" x14ac:dyDescent="0.35">
      <c r="A546" s="10">
        <f t="shared" si="48"/>
        <v>266.01600000000002</v>
      </c>
      <c r="B546">
        <v>272</v>
      </c>
      <c r="C546" s="7">
        <v>24.942819360000001</v>
      </c>
      <c r="D546" s="7">
        <v>4.8549467760000002</v>
      </c>
      <c r="E546" s="6">
        <f t="shared" si="49"/>
        <v>4854.9467760000007</v>
      </c>
      <c r="F546" s="8">
        <f t="shared" si="50"/>
        <v>1.3544536539843133E-5</v>
      </c>
      <c r="G546" s="11">
        <f t="shared" si="51"/>
        <v>1.0014950955279538</v>
      </c>
      <c r="H546" s="6">
        <f t="shared" si="53"/>
        <v>4844.7494456475515</v>
      </c>
      <c r="I546" s="7">
        <f t="shared" si="52"/>
        <v>5.0209903067809742</v>
      </c>
    </row>
    <row r="547" spans="1:9" x14ac:dyDescent="0.35">
      <c r="A547" s="10">
        <f t="shared" si="48"/>
        <v>266.505</v>
      </c>
      <c r="B547">
        <v>272.5</v>
      </c>
      <c r="C547" s="7">
        <v>24.947004280000002</v>
      </c>
      <c r="D547" s="7">
        <v>4.8568496300000001</v>
      </c>
      <c r="E547" s="6">
        <f t="shared" si="49"/>
        <v>4856.8496299999997</v>
      </c>
      <c r="F547" s="8">
        <f t="shared" si="50"/>
        <v>1.3543654060596364E-5</v>
      </c>
      <c r="G547" s="11">
        <f t="shared" si="51"/>
        <v>1.001407783866286</v>
      </c>
      <c r="H547" s="6">
        <f t="shared" si="53"/>
        <v>4846.1949189075613</v>
      </c>
      <c r="I547" s="7">
        <f t="shared" si="52"/>
        <v>5.0226949970731054</v>
      </c>
    </row>
    <row r="548" spans="1:9" x14ac:dyDescent="0.35">
      <c r="A548" s="10">
        <f t="shared" si="48"/>
        <v>266.99399999999997</v>
      </c>
      <c r="B548">
        <v>273</v>
      </c>
      <c r="C548" s="7">
        <v>24.948166029999999</v>
      </c>
      <c r="D548" s="7">
        <v>4.8588934930000001</v>
      </c>
      <c r="E548" s="6">
        <f t="shared" si="49"/>
        <v>4858.8934930000005</v>
      </c>
      <c r="F548" s="8">
        <f t="shared" si="50"/>
        <v>1.3543409124420118E-5</v>
      </c>
      <c r="G548" s="11">
        <f t="shared" si="51"/>
        <v>1.0013835478875768</v>
      </c>
      <c r="H548" s="6">
        <f t="shared" si="53"/>
        <v>4848.085284922644</v>
      </c>
      <c r="I548" s="7">
        <f t="shared" si="52"/>
        <v>5.0249245394156423</v>
      </c>
    </row>
    <row r="549" spans="1:9" x14ac:dyDescent="0.35">
      <c r="A549" s="10">
        <f t="shared" si="48"/>
        <v>267.483</v>
      </c>
      <c r="B549">
        <v>273.5</v>
      </c>
      <c r="C549" s="7">
        <v>24.952594340000001</v>
      </c>
      <c r="D549" s="7">
        <v>4.8616190289999999</v>
      </c>
      <c r="E549" s="6">
        <f t="shared" si="49"/>
        <v>4861.6190289999995</v>
      </c>
      <c r="F549" s="8">
        <f t="shared" si="50"/>
        <v>1.3542475660242199E-5</v>
      </c>
      <c r="G549" s="11">
        <f t="shared" si="51"/>
        <v>1.0012911744734911</v>
      </c>
      <c r="H549" s="6">
        <f t="shared" si="53"/>
        <v>4850.3264919290032</v>
      </c>
      <c r="I549" s="7">
        <f t="shared" si="52"/>
        <v>5.0275681312060803</v>
      </c>
    </row>
    <row r="550" spans="1:9" x14ac:dyDescent="0.35">
      <c r="A550" s="10">
        <f t="shared" si="48"/>
        <v>267.97199999999998</v>
      </c>
      <c r="B550">
        <v>274</v>
      </c>
      <c r="C550" s="7">
        <v>24.953553070000002</v>
      </c>
      <c r="D550" s="7">
        <v>4.8628210870000004</v>
      </c>
      <c r="E550" s="6">
        <f t="shared" si="49"/>
        <v>4862.8210870000003</v>
      </c>
      <c r="F550" s="8">
        <f t="shared" si="50"/>
        <v>1.3542273601214142E-5</v>
      </c>
      <c r="G550" s="11">
        <f t="shared" si="51"/>
        <v>1.001271177337046</v>
      </c>
      <c r="H550" s="6">
        <f t="shared" si="53"/>
        <v>4851.3971167069294</v>
      </c>
      <c r="I550" s="7">
        <f t="shared" si="52"/>
        <v>5.0288310745182834</v>
      </c>
    </row>
    <row r="551" spans="1:9" x14ac:dyDescent="0.35">
      <c r="A551" s="10">
        <f t="shared" si="48"/>
        <v>268.46100000000001</v>
      </c>
      <c r="B551">
        <v>274.5</v>
      </c>
      <c r="C551" s="7">
        <v>24.958011039999999</v>
      </c>
      <c r="D551" s="7">
        <v>4.8642013090000003</v>
      </c>
      <c r="E551" s="6">
        <f t="shared" si="49"/>
        <v>4864.201309</v>
      </c>
      <c r="F551" s="8">
        <f t="shared" si="50"/>
        <v>1.3541334222005331E-5</v>
      </c>
      <c r="G551" s="11">
        <f t="shared" si="51"/>
        <v>1.0011782013183832</v>
      </c>
      <c r="H551" s="6">
        <f t="shared" si="53"/>
        <v>4852.2926801549511</v>
      </c>
      <c r="I551" s="7">
        <f t="shared" si="52"/>
        <v>5.029887559181053</v>
      </c>
    </row>
    <row r="552" spans="1:9" x14ac:dyDescent="0.35">
      <c r="A552" s="10">
        <f t="shared" si="48"/>
        <v>268.95</v>
      </c>
      <c r="B552">
        <v>275</v>
      </c>
      <c r="C552" s="7">
        <v>24.959943379999999</v>
      </c>
      <c r="D552" s="7">
        <v>4.8656248010000001</v>
      </c>
      <c r="E552" s="6">
        <f t="shared" si="49"/>
        <v>4865.6248009999999</v>
      </c>
      <c r="F552" s="8">
        <f t="shared" si="50"/>
        <v>1.3540927127591637E-5</v>
      </c>
      <c r="G552" s="11">
        <f t="shared" si="51"/>
        <v>1.0011379043024513</v>
      </c>
      <c r="H552" s="6">
        <f t="shared" si="53"/>
        <v>4853.4858346675255</v>
      </c>
      <c r="I552" s="7">
        <f t="shared" si="52"/>
        <v>5.0312951779753812</v>
      </c>
    </row>
    <row r="553" spans="1:9" x14ac:dyDescent="0.35">
      <c r="A553" s="10">
        <f t="shared" si="48"/>
        <v>269.43900000000002</v>
      </c>
      <c r="B553">
        <v>275.5</v>
      </c>
      <c r="C553" s="7">
        <v>24.960871189999999</v>
      </c>
      <c r="D553" s="7">
        <v>4.8683934830000002</v>
      </c>
      <c r="E553" s="6">
        <f t="shared" si="49"/>
        <v>4868.3934829999998</v>
      </c>
      <c r="F553" s="8">
        <f t="shared" si="50"/>
        <v>1.3540731680427403E-5</v>
      </c>
      <c r="G553" s="11">
        <f t="shared" si="51"/>
        <v>1.0011185566403455</v>
      </c>
      <c r="H553" s="6">
        <f t="shared" si="53"/>
        <v>4856.1219755993543</v>
      </c>
      <c r="I553" s="7">
        <f t="shared" si="52"/>
        <v>5.0344054363294966</v>
      </c>
    </row>
    <row r="554" spans="1:9" x14ac:dyDescent="0.35">
      <c r="A554" s="10">
        <f t="shared" si="48"/>
        <v>269.928</v>
      </c>
      <c r="B554">
        <v>276</v>
      </c>
      <c r="C554" s="7">
        <v>24.963229599999998</v>
      </c>
      <c r="D554" s="7">
        <v>4.86853216</v>
      </c>
      <c r="E554" s="6">
        <f t="shared" si="49"/>
        <v>4868.5321599999997</v>
      </c>
      <c r="F554" s="8">
        <f t="shared" si="50"/>
        <v>1.354023492547621E-5</v>
      </c>
      <c r="G554" s="11">
        <f t="shared" si="51"/>
        <v>1.0010693792032095</v>
      </c>
      <c r="H554" s="6">
        <f t="shared" si="53"/>
        <v>4855.9903635461524</v>
      </c>
      <c r="I554" s="7">
        <f t="shared" si="52"/>
        <v>5.0342501442449965</v>
      </c>
    </row>
    <row r="555" spans="1:9" x14ac:dyDescent="0.35">
      <c r="A555" s="10">
        <f t="shared" si="48"/>
        <v>270.41699999999997</v>
      </c>
      <c r="B555">
        <v>276.5</v>
      </c>
      <c r="C555" s="7">
        <v>24.967752440000002</v>
      </c>
      <c r="D555" s="7">
        <v>4.8713691089999998</v>
      </c>
      <c r="E555" s="6">
        <f t="shared" si="49"/>
        <v>4871.3691089999993</v>
      </c>
      <c r="F555" s="8">
        <f t="shared" si="50"/>
        <v>1.3539282491691877E-5</v>
      </c>
      <c r="G555" s="11">
        <f t="shared" si="51"/>
        <v>1.0009750795832155</v>
      </c>
      <c r="H555" s="6">
        <f t="shared" si="53"/>
        <v>4858.3315048755776</v>
      </c>
      <c r="I555" s="7">
        <f t="shared" si="52"/>
        <v>5.0370126555229513</v>
      </c>
    </row>
    <row r="556" spans="1:9" x14ac:dyDescent="0.35">
      <c r="A556" s="10">
        <f t="shared" si="48"/>
        <v>270.90600000000001</v>
      </c>
      <c r="B556">
        <v>277</v>
      </c>
      <c r="C556" s="7">
        <v>24.96995308</v>
      </c>
      <c r="D556" s="7">
        <v>4.8725928070000002</v>
      </c>
      <c r="E556" s="6">
        <f t="shared" si="49"/>
        <v>4872.592807</v>
      </c>
      <c r="F556" s="8">
        <f t="shared" si="50"/>
        <v>1.3538819177613807E-5</v>
      </c>
      <c r="G556" s="11">
        <f t="shared" si="51"/>
        <v>1.000929201955171</v>
      </c>
      <c r="H556" s="6">
        <f t="shared" si="53"/>
        <v>4859.2977533145204</v>
      </c>
      <c r="I556" s="7">
        <f t="shared" si="52"/>
        <v>5.0381529035216541</v>
      </c>
    </row>
    <row r="557" spans="1:9" x14ac:dyDescent="0.35">
      <c r="A557" s="10">
        <f t="shared" si="48"/>
        <v>271.39499999999998</v>
      </c>
      <c r="B557">
        <v>277.5</v>
      </c>
      <c r="C557" s="7">
        <v>24.97022896</v>
      </c>
      <c r="D557" s="7">
        <v>4.8727958459999998</v>
      </c>
      <c r="E557" s="6">
        <f t="shared" si="49"/>
        <v>4872.795846</v>
      </c>
      <c r="F557" s="8">
        <f t="shared" si="50"/>
        <v>1.3538761099707758E-5</v>
      </c>
      <c r="G557" s="11">
        <f t="shared" si="51"/>
        <v>1.0009234508018385</v>
      </c>
      <c r="H557" s="6">
        <f t="shared" si="53"/>
        <v>4859.4403385706501</v>
      </c>
      <c r="I557" s="7">
        <f t="shared" si="52"/>
        <v>5.0383211695950845</v>
      </c>
    </row>
    <row r="558" spans="1:9" x14ac:dyDescent="0.35">
      <c r="A558" s="10">
        <f t="shared" si="48"/>
        <v>271.88400000000001</v>
      </c>
      <c r="B558">
        <v>278</v>
      </c>
      <c r="C558" s="7">
        <v>24.974818849999998</v>
      </c>
      <c r="D558" s="7">
        <v>4.8761199990000001</v>
      </c>
      <c r="E558" s="6">
        <f t="shared" si="49"/>
        <v>4876.1199990000005</v>
      </c>
      <c r="F558" s="8">
        <f t="shared" si="50"/>
        <v>1.3537794998247205E-5</v>
      </c>
      <c r="G558" s="11">
        <f t="shared" si="51"/>
        <v>1.0008277747669614</v>
      </c>
      <c r="H558" s="6">
        <f t="shared" si="53"/>
        <v>4862.2597606756835</v>
      </c>
      <c r="I558" s="7">
        <f t="shared" si="52"/>
        <v>5.0416486274516288</v>
      </c>
    </row>
    <row r="559" spans="1:9" x14ac:dyDescent="0.35">
      <c r="A559" s="10">
        <f t="shared" si="48"/>
        <v>272.37299999999999</v>
      </c>
      <c r="B559">
        <v>278.5</v>
      </c>
      <c r="C559" s="7">
        <v>24.977884</v>
      </c>
      <c r="D559" s="7">
        <v>4.8776524480000001</v>
      </c>
      <c r="E559" s="6">
        <f t="shared" si="49"/>
        <v>4877.6524479999998</v>
      </c>
      <c r="F559" s="8">
        <f t="shared" si="50"/>
        <v>1.353714999542219E-5</v>
      </c>
      <c r="G559" s="11">
        <f t="shared" si="51"/>
        <v>1.0007638896945921</v>
      </c>
      <c r="H559" s="6">
        <f t="shared" si="53"/>
        <v>4863.4461607163048</v>
      </c>
      <c r="I559" s="7">
        <f t="shared" si="52"/>
        <v>5.0430489397146507</v>
      </c>
    </row>
    <row r="560" spans="1:9" x14ac:dyDescent="0.35">
      <c r="A560" s="10">
        <f t="shared" si="48"/>
        <v>272.86199999999997</v>
      </c>
      <c r="B560">
        <v>279</v>
      </c>
      <c r="C560" s="7">
        <v>24.9791764</v>
      </c>
      <c r="D560" s="7">
        <v>4.8780252400000004</v>
      </c>
      <c r="E560" s="6">
        <f t="shared" si="49"/>
        <v>4878.0252399999999</v>
      </c>
      <c r="F560" s="8">
        <f t="shared" si="50"/>
        <v>1.3536878073716216E-5</v>
      </c>
      <c r="G560" s="11">
        <f t="shared" si="51"/>
        <v>1.0007369548602643</v>
      </c>
      <c r="H560" s="6">
        <f t="shared" si="53"/>
        <v>4863.6552428626601</v>
      </c>
      <c r="I560" s="7">
        <f t="shared" si="52"/>
        <v>5.0432957282991735</v>
      </c>
    </row>
    <row r="561" spans="1:9" x14ac:dyDescent="0.35">
      <c r="A561" s="10">
        <f t="shared" si="48"/>
        <v>273.351</v>
      </c>
      <c r="B561">
        <v>279.5</v>
      </c>
      <c r="C561" s="7">
        <v>24.980122819999998</v>
      </c>
      <c r="D561" s="7">
        <v>4.8791119309999997</v>
      </c>
      <c r="E561" s="6">
        <f t="shared" si="49"/>
        <v>4879.1119309999995</v>
      </c>
      <c r="F561" s="8">
        <f t="shared" si="50"/>
        <v>1.353667896123399E-5</v>
      </c>
      <c r="G561" s="11">
        <f t="shared" si="51"/>
        <v>1.0007172312822452</v>
      </c>
      <c r="H561" s="6">
        <f t="shared" si="53"/>
        <v>4864.6110340683936</v>
      </c>
      <c r="I561" s="7">
        <f t="shared" si="52"/>
        <v>5.0444239206458104</v>
      </c>
    </row>
    <row r="562" spans="1:9" x14ac:dyDescent="0.35">
      <c r="A562" s="10">
        <f t="shared" si="48"/>
        <v>273.83999999999997</v>
      </c>
      <c r="B562">
        <v>280</v>
      </c>
      <c r="C562" s="7">
        <v>24.980889699999999</v>
      </c>
      <c r="D562" s="7">
        <v>4.8825127469999998</v>
      </c>
      <c r="E562" s="6">
        <f t="shared" si="49"/>
        <v>4882.5127469999998</v>
      </c>
      <c r="F562" s="8">
        <f t="shared" si="50"/>
        <v>1.3536517630454959E-5</v>
      </c>
      <c r="G562" s="11">
        <f t="shared" si="51"/>
        <v>1.0007012497913159</v>
      </c>
      <c r="H562" s="6">
        <f t="shared" si="53"/>
        <v>4867.8921109113053</v>
      </c>
      <c r="I562" s="7">
        <f t="shared" si="52"/>
        <v>5.0482972120354859</v>
      </c>
    </row>
    <row r="563" spans="1:9" x14ac:dyDescent="0.35">
      <c r="A563" s="10">
        <f t="shared" si="48"/>
        <v>274.32900000000001</v>
      </c>
      <c r="B563">
        <v>280.5</v>
      </c>
      <c r="C563" s="7">
        <v>24.983041570000001</v>
      </c>
      <c r="D563" s="7">
        <v>4.8840601770000003</v>
      </c>
      <c r="E563" s="6">
        <f t="shared" si="49"/>
        <v>4884.0601770000003</v>
      </c>
      <c r="F563" s="8">
        <f t="shared" si="50"/>
        <v>1.3536064979261433E-5</v>
      </c>
      <c r="G563" s="11">
        <f t="shared" si="51"/>
        <v>1.0006564077246827</v>
      </c>
      <c r="H563" s="6">
        <f t="shared" si="53"/>
        <v>4869.1851951949184</v>
      </c>
      <c r="I563" s="7">
        <f t="shared" si="52"/>
        <v>5.0498238558472517</v>
      </c>
    </row>
    <row r="564" spans="1:9" x14ac:dyDescent="0.35">
      <c r="A564" s="10">
        <f t="shared" si="48"/>
        <v>274.81799999999998</v>
      </c>
      <c r="B564">
        <v>281</v>
      </c>
      <c r="C564" s="7">
        <v>24.98352817</v>
      </c>
      <c r="D564" s="7">
        <v>4.8850435880000003</v>
      </c>
      <c r="E564" s="6">
        <f t="shared" si="49"/>
        <v>4885.0435880000005</v>
      </c>
      <c r="F564" s="8">
        <f t="shared" si="50"/>
        <v>1.3535962630731281E-5</v>
      </c>
      <c r="G564" s="11">
        <f t="shared" si="51"/>
        <v>1.0006462680656731</v>
      </c>
      <c r="H564" s="6">
        <f t="shared" si="53"/>
        <v>4870.084281660701</v>
      </c>
      <c r="I564" s="7">
        <f t="shared" si="52"/>
        <v>5.0508853923406534</v>
      </c>
    </row>
    <row r="565" spans="1:9" x14ac:dyDescent="0.35">
      <c r="A565" s="10">
        <f t="shared" si="48"/>
        <v>275.30700000000002</v>
      </c>
      <c r="B565">
        <v>281.5</v>
      </c>
      <c r="C565" s="7">
        <v>24.98577783</v>
      </c>
      <c r="D565" s="7">
        <v>4.8869976340000001</v>
      </c>
      <c r="E565" s="6">
        <f t="shared" si="49"/>
        <v>4886.9976340000003</v>
      </c>
      <c r="F565" s="8">
        <f t="shared" si="50"/>
        <v>1.3535489493807834E-5</v>
      </c>
      <c r="G565" s="11">
        <f t="shared" si="51"/>
        <v>1.0005993922206113</v>
      </c>
      <c r="H565" s="6">
        <f t="shared" si="53"/>
        <v>4871.7726157823445</v>
      </c>
      <c r="I565" s="7">
        <f t="shared" si="52"/>
        <v>5.0528789027906482</v>
      </c>
    </row>
    <row r="566" spans="1:9" x14ac:dyDescent="0.35">
      <c r="A566" s="10">
        <f t="shared" si="48"/>
        <v>275.79599999999999</v>
      </c>
      <c r="B566">
        <v>282</v>
      </c>
      <c r="C566" s="7">
        <v>24.98751893</v>
      </c>
      <c r="D566" s="7">
        <v>4.8863685730000004</v>
      </c>
      <c r="E566" s="6">
        <f t="shared" si="49"/>
        <v>4886.3685730000007</v>
      </c>
      <c r="F566" s="8">
        <f t="shared" si="50"/>
        <v>1.3535123363246755E-5</v>
      </c>
      <c r="G566" s="11">
        <f t="shared" si="51"/>
        <v>1.0005631154852055</v>
      </c>
      <c r="H566" s="6">
        <f t="shared" si="53"/>
        <v>4870.9372808626777</v>
      </c>
      <c r="I566" s="7">
        <f t="shared" si="52"/>
        <v>5.0518925562155248</v>
      </c>
    </row>
    <row r="567" spans="1:9" x14ac:dyDescent="0.35">
      <c r="A567" s="10">
        <f t="shared" si="48"/>
        <v>276.28499999999997</v>
      </c>
      <c r="B567">
        <v>282.5</v>
      </c>
      <c r="C567" s="7">
        <v>24.989711029999999</v>
      </c>
      <c r="D567" s="7">
        <v>4.8876999999999997</v>
      </c>
      <c r="E567" s="6">
        <f t="shared" si="49"/>
        <v>4887.7</v>
      </c>
      <c r="F567" s="8">
        <f t="shared" si="50"/>
        <v>1.3534662453637323E-5</v>
      </c>
      <c r="G567" s="11">
        <f t="shared" si="51"/>
        <v>1.0005174448024674</v>
      </c>
      <c r="H567" s="6">
        <f t="shared" si="53"/>
        <v>4872.0106005407342</v>
      </c>
      <c r="I567" s="7">
        <f t="shared" si="52"/>
        <v>5.0531599175318895</v>
      </c>
    </row>
    <row r="568" spans="1:9" x14ac:dyDescent="0.35">
      <c r="A568" s="10">
        <f t="shared" si="48"/>
        <v>276.774</v>
      </c>
      <c r="B568">
        <v>283</v>
      </c>
      <c r="C568" s="7">
        <v>24.990725130000001</v>
      </c>
      <c r="D568" s="7">
        <v>4.8876517760000002</v>
      </c>
      <c r="E568" s="6">
        <f t="shared" si="49"/>
        <v>4887.6517760000006</v>
      </c>
      <c r="F568" s="8">
        <f t="shared" si="50"/>
        <v>1.353444925234949E-5</v>
      </c>
      <c r="G568" s="11">
        <f t="shared" si="51"/>
        <v>1.0004963179091573</v>
      </c>
      <c r="H568" s="6">
        <f t="shared" si="53"/>
        <v>4871.8278177234433</v>
      </c>
      <c r="I568" s="7">
        <f t="shared" si="52"/>
        <v>5.0529440855025918</v>
      </c>
    </row>
    <row r="569" spans="1:9" x14ac:dyDescent="0.35">
      <c r="A569" s="10">
        <f t="shared" si="48"/>
        <v>277.26299999999998</v>
      </c>
      <c r="B569">
        <v>283.5</v>
      </c>
      <c r="C569" s="7">
        <v>24.994060170000001</v>
      </c>
      <c r="D569" s="7">
        <v>4.8888399480000002</v>
      </c>
      <c r="E569" s="6">
        <f t="shared" si="49"/>
        <v>4888.8399479999998</v>
      </c>
      <c r="F569" s="8">
        <f t="shared" si="50"/>
        <v>1.3533748205254061E-5</v>
      </c>
      <c r="G569" s="11">
        <f t="shared" si="51"/>
        <v>1.0004268433697749</v>
      </c>
      <c r="H569" s="6">
        <f t="shared" si="53"/>
        <v>4872.642575744866</v>
      </c>
      <c r="I569" s="7">
        <f t="shared" si="52"/>
        <v>5.0539061754584527</v>
      </c>
    </row>
    <row r="570" spans="1:9" x14ac:dyDescent="0.35">
      <c r="A570" s="10">
        <f t="shared" si="48"/>
        <v>277.75200000000001</v>
      </c>
      <c r="B570">
        <v>284</v>
      </c>
      <c r="C570" s="7">
        <v>24.995960119999999</v>
      </c>
      <c r="D570" s="7">
        <v>4.8902289620000001</v>
      </c>
      <c r="E570" s="6">
        <f t="shared" si="49"/>
        <v>4890.2289620000001</v>
      </c>
      <c r="F570" s="8">
        <f t="shared" si="50"/>
        <v>1.3533348893032411E-5</v>
      </c>
      <c r="G570" s="11">
        <f t="shared" si="51"/>
        <v>1.0003872675045398</v>
      </c>
      <c r="H570" s="6">
        <f t="shared" si="53"/>
        <v>4873.8025804960726</v>
      </c>
      <c r="I570" s="7">
        <f t="shared" si="52"/>
        <v>5.0552760069346681</v>
      </c>
    </row>
    <row r="571" spans="1:9" x14ac:dyDescent="0.35">
      <c r="A571" s="10">
        <f t="shared" si="48"/>
        <v>278.24099999999999</v>
      </c>
      <c r="B571">
        <v>284.5</v>
      </c>
      <c r="C571" s="7">
        <v>24.996020000000001</v>
      </c>
      <c r="D571" s="7">
        <v>4.8939120569999996</v>
      </c>
      <c r="E571" s="6">
        <f t="shared" si="49"/>
        <v>4893.9120569999995</v>
      </c>
      <c r="F571" s="8">
        <f t="shared" si="50"/>
        <v>1.3533336308882797E-5</v>
      </c>
      <c r="G571" s="11">
        <f t="shared" si="51"/>
        <v>1.0003860202461947</v>
      </c>
      <c r="H571" s="6">
        <f t="shared" si="53"/>
        <v>4877.4350827512035</v>
      </c>
      <c r="I571" s="7">
        <f t="shared" si="52"/>
        <v>5.0595660595469649</v>
      </c>
    </row>
    <row r="572" spans="1:9" x14ac:dyDescent="0.35">
      <c r="A572" s="10">
        <f t="shared" si="48"/>
        <v>278.73</v>
      </c>
      <c r="B572">
        <v>285</v>
      </c>
      <c r="C572" s="7">
        <v>24.998042890000001</v>
      </c>
      <c r="D572" s="7">
        <v>4.896052998</v>
      </c>
      <c r="E572" s="6">
        <f t="shared" si="49"/>
        <v>4896.0529980000001</v>
      </c>
      <c r="F572" s="8">
        <f t="shared" si="50"/>
        <v>1.3532911215622954E-5</v>
      </c>
      <c r="G572" s="11">
        <f t="shared" si="51"/>
        <v>1.0003438862724121</v>
      </c>
      <c r="H572" s="6">
        <f t="shared" si="53"/>
        <v>4879.3317059247302</v>
      </c>
      <c r="I572" s="7">
        <f t="shared" si="52"/>
        <v>5.0618063003827416</v>
      </c>
    </row>
    <row r="573" spans="1:9" x14ac:dyDescent="0.35">
      <c r="A573" s="10">
        <f t="shared" si="48"/>
        <v>279.21899999999999</v>
      </c>
      <c r="B573">
        <v>285.5</v>
      </c>
      <c r="C573" s="7">
        <v>24.9997322</v>
      </c>
      <c r="D573" s="7">
        <v>4.8968528669999998</v>
      </c>
      <c r="E573" s="6">
        <f t="shared" si="49"/>
        <v>4896.8528669999996</v>
      </c>
      <c r="F573" s="8">
        <f t="shared" si="50"/>
        <v>1.3532556265282014E-5</v>
      </c>
      <c r="G573" s="11">
        <f t="shared" si="51"/>
        <v>1.0003087023940722</v>
      </c>
      <c r="H573" s="6">
        <f t="shared" si="53"/>
        <v>4879.9255101470208</v>
      </c>
      <c r="I573" s="7">
        <f t="shared" si="52"/>
        <v>5.0625077275434096</v>
      </c>
    </row>
    <row r="574" spans="1:9" x14ac:dyDescent="0.35">
      <c r="A574" s="10">
        <f t="shared" si="48"/>
        <v>279.70799999999997</v>
      </c>
      <c r="B574">
        <v>286</v>
      </c>
      <c r="C574" s="7">
        <v>25.006643860000001</v>
      </c>
      <c r="D574" s="7">
        <v>4.8969614970000004</v>
      </c>
      <c r="E574" s="6">
        <f t="shared" si="49"/>
        <v>4896.9614970000002</v>
      </c>
      <c r="F574" s="8">
        <f t="shared" si="50"/>
        <v>1.3531104434000127E-5</v>
      </c>
      <c r="G574" s="11">
        <f t="shared" si="51"/>
        <v>1.0001647705256009</v>
      </c>
      <c r="H574" s="6">
        <f t="shared" si="53"/>
        <v>4879.3013961502847</v>
      </c>
      <c r="I574" s="7">
        <f t="shared" si="52"/>
        <v>5.0617704976994897</v>
      </c>
    </row>
    <row r="575" spans="1:9" x14ac:dyDescent="0.35">
      <c r="A575" s="10">
        <f t="shared" si="48"/>
        <v>280.197</v>
      </c>
      <c r="B575">
        <v>286.5</v>
      </c>
      <c r="C575" s="7">
        <v>25.00947021</v>
      </c>
      <c r="D575" s="7">
        <v>4.8972581509999999</v>
      </c>
      <c r="E575" s="6">
        <f t="shared" si="49"/>
        <v>4897.258151</v>
      </c>
      <c r="F575" s="8">
        <f t="shared" si="50"/>
        <v>1.3530510936673139E-5</v>
      </c>
      <c r="G575" s="11">
        <f t="shared" si="51"/>
        <v>1.0001059223661306</v>
      </c>
      <c r="H575" s="6">
        <f t="shared" si="53"/>
        <v>4879.2785176252064</v>
      </c>
      <c r="I575" s="7">
        <f t="shared" si="52"/>
        <v>5.0617434730327346</v>
      </c>
    </row>
    <row r="576" spans="1:9" x14ac:dyDescent="0.35">
      <c r="A576" s="10">
        <f t="shared" si="48"/>
        <v>280.68599999999998</v>
      </c>
      <c r="B576">
        <v>287</v>
      </c>
      <c r="C576" s="7">
        <v>25.009961799999999</v>
      </c>
      <c r="D576" s="7">
        <v>4.8977594140000003</v>
      </c>
      <c r="E576" s="6">
        <f t="shared" si="49"/>
        <v>4897.7594140000001</v>
      </c>
      <c r="F576" s="8">
        <f t="shared" si="50"/>
        <v>1.3530407720482213E-5</v>
      </c>
      <c r="G576" s="11">
        <f t="shared" si="51"/>
        <v>1.0000956873876472</v>
      </c>
      <c r="H576" s="6">
        <f t="shared" si="53"/>
        <v>4879.6959778332412</v>
      </c>
      <c r="I576" s="7">
        <f t="shared" si="52"/>
        <v>5.0622365917323355</v>
      </c>
    </row>
    <row r="577" spans="1:9" x14ac:dyDescent="0.35">
      <c r="A577" s="10">
        <f t="shared" si="48"/>
        <v>281.17500000000001</v>
      </c>
      <c r="B577">
        <v>287.5</v>
      </c>
      <c r="C577" s="7">
        <v>25.010675769999999</v>
      </c>
      <c r="D577" s="7">
        <v>4.8975710430000001</v>
      </c>
      <c r="E577" s="6">
        <f t="shared" si="49"/>
        <v>4897.5710429999999</v>
      </c>
      <c r="F577" s="8">
        <f t="shared" si="50"/>
        <v>1.3530257818527453E-5</v>
      </c>
      <c r="G577" s="11">
        <f t="shared" si="51"/>
        <v>1.0000808227104097</v>
      </c>
      <c r="H577" s="6">
        <f t="shared" si="53"/>
        <v>4879.4038192767539</v>
      </c>
      <c r="I577" s="7">
        <f t="shared" si="52"/>
        <v>5.0618914827312356</v>
      </c>
    </row>
    <row r="578" spans="1:9" x14ac:dyDescent="0.35">
      <c r="A578" s="10">
        <f t="shared" si="48"/>
        <v>281.66399999999999</v>
      </c>
      <c r="B578">
        <v>288</v>
      </c>
      <c r="C578" s="7">
        <v>25.011413050000002</v>
      </c>
      <c r="D578" s="7">
        <v>4.8995288730000004</v>
      </c>
      <c r="E578" s="6">
        <f t="shared" si="49"/>
        <v>4899.5288730000002</v>
      </c>
      <c r="F578" s="8">
        <f t="shared" si="50"/>
        <v>1.3530103029998969E-5</v>
      </c>
      <c r="G578" s="11">
        <f t="shared" si="51"/>
        <v>1.0000654730810841</v>
      </c>
      <c r="H578" s="6">
        <f t="shared" si="53"/>
        <v>4881.2475045361443</v>
      </c>
      <c r="I578" s="7">
        <f t="shared" si="52"/>
        <v>5.064069395259847</v>
      </c>
    </row>
    <row r="579" spans="1:9" x14ac:dyDescent="0.35">
      <c r="A579" s="10">
        <f t="shared" si="48"/>
        <v>282.15300000000002</v>
      </c>
      <c r="B579">
        <v>288.5</v>
      </c>
      <c r="C579" s="7">
        <v>25.010780279999999</v>
      </c>
      <c r="D579" s="7">
        <v>4.8994473340000004</v>
      </c>
      <c r="E579" s="6">
        <f t="shared" si="49"/>
        <v>4899.4473340000004</v>
      </c>
      <c r="F579" s="8">
        <f t="shared" si="50"/>
        <v>1.3530235876673056E-5</v>
      </c>
      <c r="G579" s="11">
        <f t="shared" si="51"/>
        <v>1.0000786468667733</v>
      </c>
      <c r="H579" s="6">
        <f t="shared" si="53"/>
        <v>4881.1982142636316</v>
      </c>
      <c r="I579" s="7">
        <f t="shared" si="52"/>
        <v>5.0640111670629508</v>
      </c>
    </row>
    <row r="580" spans="1:9" x14ac:dyDescent="0.35">
      <c r="A580" s="10">
        <f t="shared" ref="A580:A643" si="54">B580*0.978</f>
        <v>282.642</v>
      </c>
      <c r="B580">
        <v>289</v>
      </c>
      <c r="C580" s="7">
        <v>25.016438409999999</v>
      </c>
      <c r="D580" s="7">
        <v>4.9006999999999996</v>
      </c>
      <c r="E580" s="6">
        <f t="shared" ref="E580:E643" si="55">D580*1000</f>
        <v>4900.7</v>
      </c>
      <c r="F580" s="8">
        <f t="shared" ref="F580:F643" si="56">$N$3+$N$4*C580+$N$5*C580^2</f>
        <v>1.3529048181608262E-5</v>
      </c>
      <c r="G580" s="11">
        <f t="shared" ref="G580:G643" si="57">-0.0000069166*C580^3 + 0.00085196*C580^2 - 0.050456*C580 + 1.8373</f>
        <v>0.99996085841040849</v>
      </c>
      <c r="H580" s="6">
        <f t="shared" si="53"/>
        <v>4881.8406195961215</v>
      </c>
      <c r="I580" s="7">
        <f t="shared" ref="I580:I643" si="58">$N$8+$N$9*H580+$N$10*H580^2</f>
        <v>5.0647700719782689</v>
      </c>
    </row>
    <row r="581" spans="1:9" x14ac:dyDescent="0.35">
      <c r="A581" s="10">
        <f t="shared" si="54"/>
        <v>283.13099999999997</v>
      </c>
      <c r="B581">
        <v>289.5</v>
      </c>
      <c r="C581" s="7">
        <v>25.016469570000002</v>
      </c>
      <c r="D581" s="7">
        <v>4.9026826090000002</v>
      </c>
      <c r="E581" s="6">
        <f t="shared" si="55"/>
        <v>4902.6826090000004</v>
      </c>
      <c r="F581" s="8">
        <f t="shared" si="56"/>
        <v>1.3529041642070148E-5</v>
      </c>
      <c r="G581" s="11">
        <f t="shared" si="57"/>
        <v>0.99996020979428124</v>
      </c>
      <c r="H581" s="6">
        <f t="shared" si="53"/>
        <v>4883.7802535079318</v>
      </c>
      <c r="I581" s="7">
        <f t="shared" si="58"/>
        <v>5.0670615968567692</v>
      </c>
    </row>
    <row r="582" spans="1:9" x14ac:dyDescent="0.35">
      <c r="A582" s="10">
        <f t="shared" si="54"/>
        <v>283.62</v>
      </c>
      <c r="B582">
        <v>290</v>
      </c>
      <c r="C582" s="7">
        <v>25.01614391</v>
      </c>
      <c r="D582" s="7">
        <v>4.9063039330000002</v>
      </c>
      <c r="E582" s="6">
        <f t="shared" si="55"/>
        <v>4906.3039330000001</v>
      </c>
      <c r="F582" s="8">
        <f t="shared" si="56"/>
        <v>1.3529109988889807E-5</v>
      </c>
      <c r="G582" s="11">
        <f t="shared" si="57"/>
        <v>0.99996698865573053</v>
      </c>
      <c r="H582" s="6">
        <f t="shared" ref="H582:H645" si="59">E582*G582/(1+F582*A582)</f>
        <v>4887.3884431887855</v>
      </c>
      <c r="I582" s="7">
        <f t="shared" si="58"/>
        <v>5.0713249496526087</v>
      </c>
    </row>
    <row r="583" spans="1:9" x14ac:dyDescent="0.35">
      <c r="A583" s="10">
        <f t="shared" si="54"/>
        <v>284.10899999999998</v>
      </c>
      <c r="B583">
        <v>290.5</v>
      </c>
      <c r="C583" s="7">
        <v>25.019598869999999</v>
      </c>
      <c r="D583" s="7">
        <v>4.9076235290000003</v>
      </c>
      <c r="E583" s="6">
        <f t="shared" si="55"/>
        <v>4907.6235290000004</v>
      </c>
      <c r="F583" s="8">
        <f t="shared" si="56"/>
        <v>1.3528384966222935E-5</v>
      </c>
      <c r="G583" s="11">
        <f t="shared" si="57"/>
        <v>0.99989507462513094</v>
      </c>
      <c r="H583" s="6">
        <f t="shared" si="59"/>
        <v>4888.3201606143666</v>
      </c>
      <c r="I583" s="7">
        <f t="shared" si="58"/>
        <v>5.0724259636854017</v>
      </c>
    </row>
    <row r="584" spans="1:9" x14ac:dyDescent="0.35">
      <c r="A584" s="10">
        <f t="shared" si="54"/>
        <v>284.59800000000001</v>
      </c>
      <c r="B584">
        <v>291</v>
      </c>
      <c r="C584" s="7">
        <v>25.018959509999998</v>
      </c>
      <c r="D584" s="7">
        <v>4.9069256059999997</v>
      </c>
      <c r="E584" s="6">
        <f t="shared" si="55"/>
        <v>4906.9256059999998</v>
      </c>
      <c r="F584" s="8">
        <f t="shared" si="56"/>
        <v>1.3528519123190134E-5</v>
      </c>
      <c r="G584" s="11">
        <f t="shared" si="57"/>
        <v>0.99990838212637789</v>
      </c>
      <c r="H584" s="6">
        <f t="shared" si="59"/>
        <v>4887.6576358719813</v>
      </c>
      <c r="I584" s="7">
        <f t="shared" si="58"/>
        <v>5.0716430506781718</v>
      </c>
    </row>
    <row r="585" spans="1:9" x14ac:dyDescent="0.35">
      <c r="A585" s="10">
        <f t="shared" si="54"/>
        <v>285.08699999999999</v>
      </c>
      <c r="B585">
        <v>291.5</v>
      </c>
      <c r="C585" s="7">
        <v>25.01991138</v>
      </c>
      <c r="D585" s="7">
        <v>4.9080416959999997</v>
      </c>
      <c r="E585" s="6">
        <f t="shared" si="55"/>
        <v>4908.0416959999993</v>
      </c>
      <c r="F585" s="8">
        <f t="shared" si="56"/>
        <v>1.3528319394303374E-5</v>
      </c>
      <c r="G585" s="11">
        <f t="shared" si="57"/>
        <v>0.99988857020834343</v>
      </c>
      <c r="H585" s="6">
        <f t="shared" si="59"/>
        <v>4888.6405393566865</v>
      </c>
      <c r="I585" s="7">
        <f t="shared" si="58"/>
        <v>5.0728045676992259</v>
      </c>
    </row>
    <row r="586" spans="1:9" x14ac:dyDescent="0.35">
      <c r="A586" s="10">
        <f t="shared" si="54"/>
        <v>285.57600000000002</v>
      </c>
      <c r="B586">
        <v>292</v>
      </c>
      <c r="C586" s="7">
        <v>25.02561279</v>
      </c>
      <c r="D586" s="7">
        <v>4.9093380890000002</v>
      </c>
      <c r="E586" s="6">
        <f t="shared" si="55"/>
        <v>4909.3380889999999</v>
      </c>
      <c r="F586" s="8">
        <f t="shared" si="56"/>
        <v>1.3527123344926078E-5</v>
      </c>
      <c r="G586" s="11">
        <f t="shared" si="57"/>
        <v>0.99976991550529293</v>
      </c>
      <c r="H586" s="6">
        <f t="shared" si="59"/>
        <v>4889.3209730360395</v>
      </c>
      <c r="I586" s="7">
        <f t="shared" si="58"/>
        <v>5.0736086816976895</v>
      </c>
    </row>
    <row r="587" spans="1:9" x14ac:dyDescent="0.35">
      <c r="A587" s="10">
        <f t="shared" si="54"/>
        <v>286.065</v>
      </c>
      <c r="B587">
        <v>292.5</v>
      </c>
      <c r="C587" s="7">
        <v>25.025904090000001</v>
      </c>
      <c r="D587" s="7">
        <v>4.9096621110000003</v>
      </c>
      <c r="E587" s="6">
        <f t="shared" si="55"/>
        <v>4909.6621110000006</v>
      </c>
      <c r="F587" s="8">
        <f t="shared" si="56"/>
        <v>1.3527062247844148E-5</v>
      </c>
      <c r="G587" s="11">
        <f t="shared" si="57"/>
        <v>0.99976385370593324</v>
      </c>
      <c r="H587" s="6">
        <f t="shared" si="59"/>
        <v>4889.5818931886188</v>
      </c>
      <c r="I587" s="7">
        <f t="shared" si="58"/>
        <v>5.0739170353748779</v>
      </c>
    </row>
    <row r="588" spans="1:9" x14ac:dyDescent="0.35">
      <c r="A588" s="10">
        <f t="shared" si="54"/>
        <v>286.55399999999997</v>
      </c>
      <c r="B588">
        <v>293</v>
      </c>
      <c r="C588" s="7">
        <v>25.027741020000001</v>
      </c>
      <c r="D588" s="7">
        <v>4.9100676429999996</v>
      </c>
      <c r="E588" s="6">
        <f t="shared" si="55"/>
        <v>4910.0676429999994</v>
      </c>
      <c r="F588" s="8">
        <f t="shared" si="56"/>
        <v>1.3526676998647332E-5</v>
      </c>
      <c r="G588" s="11">
        <f t="shared" si="57"/>
        <v>0.99972562946201526</v>
      </c>
      <c r="H588" s="6">
        <f t="shared" si="59"/>
        <v>4889.7671243248242</v>
      </c>
      <c r="I588" s="7">
        <f t="shared" si="58"/>
        <v>5.0741359425969534</v>
      </c>
    </row>
    <row r="589" spans="1:9" x14ac:dyDescent="0.35">
      <c r="A589" s="10">
        <f t="shared" si="54"/>
        <v>287.04300000000001</v>
      </c>
      <c r="B589">
        <v>293.5</v>
      </c>
      <c r="C589" s="7">
        <v>25.03035904</v>
      </c>
      <c r="D589" s="7">
        <v>4.9105987259999999</v>
      </c>
      <c r="E589" s="6">
        <f t="shared" si="55"/>
        <v>4910.5987260000002</v>
      </c>
      <c r="F589" s="8">
        <f t="shared" si="56"/>
        <v>1.3526128017395166E-5</v>
      </c>
      <c r="G589" s="11">
        <f t="shared" si="57"/>
        <v>0.99967115557973152</v>
      </c>
      <c r="H589" s="6">
        <f t="shared" si="59"/>
        <v>4889.998092432671</v>
      </c>
      <c r="I589" s="7">
        <f t="shared" si="58"/>
        <v>5.0744089047269885</v>
      </c>
    </row>
    <row r="590" spans="1:9" x14ac:dyDescent="0.35">
      <c r="A590" s="10">
        <f t="shared" si="54"/>
        <v>287.53199999999998</v>
      </c>
      <c r="B590">
        <v>294</v>
      </c>
      <c r="C590" s="7">
        <v>25.032507070000001</v>
      </c>
      <c r="D590" s="7">
        <v>4.9114055619999997</v>
      </c>
      <c r="E590" s="6">
        <f t="shared" si="55"/>
        <v>4911.4055619999999</v>
      </c>
      <c r="F590" s="8">
        <f t="shared" si="56"/>
        <v>1.3525677661560196E-5</v>
      </c>
      <c r="G590" s="11">
        <f t="shared" si="57"/>
        <v>0.99962646431716151</v>
      </c>
      <c r="H590" s="6">
        <f t="shared" si="59"/>
        <v>4890.5513041315307</v>
      </c>
      <c r="I590" s="7">
        <f t="shared" si="58"/>
        <v>5.0750627120896787</v>
      </c>
    </row>
    <row r="591" spans="1:9" x14ac:dyDescent="0.35">
      <c r="A591" s="10">
        <f t="shared" si="54"/>
        <v>288.02100000000002</v>
      </c>
      <c r="B591">
        <v>294.5</v>
      </c>
      <c r="C591" s="7">
        <v>25.03684161</v>
      </c>
      <c r="D591" s="7">
        <v>4.9133126970000003</v>
      </c>
      <c r="E591" s="6">
        <f t="shared" si="55"/>
        <v>4913.3126970000003</v>
      </c>
      <c r="F591" s="8">
        <f t="shared" si="56"/>
        <v>1.3524769078868589E-5</v>
      </c>
      <c r="G591" s="11">
        <f t="shared" si="57"/>
        <v>0.99953629053239545</v>
      </c>
      <c r="H591" s="6">
        <f t="shared" si="59"/>
        <v>4891.9780504052169</v>
      </c>
      <c r="I591" s="7">
        <f t="shared" si="58"/>
        <v>5.0767489761029498</v>
      </c>
    </row>
    <row r="592" spans="1:9" x14ac:dyDescent="0.35">
      <c r="A592" s="10">
        <f t="shared" si="54"/>
        <v>288.51</v>
      </c>
      <c r="B592">
        <v>295</v>
      </c>
      <c r="C592" s="7">
        <v>25.03974492</v>
      </c>
      <c r="D592" s="7">
        <v>4.9153644070000002</v>
      </c>
      <c r="E592" s="6">
        <f t="shared" si="55"/>
        <v>4915.364407</v>
      </c>
      <c r="F592" s="8">
        <f t="shared" si="56"/>
        <v>1.3524160649918659E-5</v>
      </c>
      <c r="G592" s="11">
        <f t="shared" si="57"/>
        <v>0.9994758983872194</v>
      </c>
      <c r="H592" s="6">
        <f t="shared" si="59"/>
        <v>4893.6937701982561</v>
      </c>
      <c r="I592" s="7">
        <f t="shared" si="58"/>
        <v>5.0787769273954542</v>
      </c>
    </row>
    <row r="593" spans="1:9" x14ac:dyDescent="0.35">
      <c r="A593" s="10">
        <f t="shared" si="54"/>
        <v>288.99899999999997</v>
      </c>
      <c r="B593">
        <v>295.5</v>
      </c>
      <c r="C593" s="7">
        <v>25.040551229999998</v>
      </c>
      <c r="D593" s="7">
        <v>4.9169794390000003</v>
      </c>
      <c r="E593" s="6">
        <f t="shared" si="55"/>
        <v>4916.9794390000006</v>
      </c>
      <c r="F593" s="8">
        <f t="shared" si="56"/>
        <v>1.352399169739278E-5</v>
      </c>
      <c r="G593" s="11">
        <f t="shared" si="57"/>
        <v>0.99945912721778196</v>
      </c>
      <c r="H593" s="6">
        <f t="shared" si="59"/>
        <v>4895.1875294321862</v>
      </c>
      <c r="I593" s="7">
        <f t="shared" si="58"/>
        <v>5.0805426593722389</v>
      </c>
    </row>
    <row r="594" spans="1:9" x14ac:dyDescent="0.35">
      <c r="A594" s="10">
        <f t="shared" si="54"/>
        <v>289.488</v>
      </c>
      <c r="B594">
        <v>296</v>
      </c>
      <c r="C594" s="7">
        <v>25.042674259999998</v>
      </c>
      <c r="D594" s="7">
        <v>4.9180076990000003</v>
      </c>
      <c r="E594" s="6">
        <f t="shared" si="55"/>
        <v>4918.0076990000007</v>
      </c>
      <c r="F594" s="8">
        <f t="shared" si="56"/>
        <v>1.3523546885621264E-5</v>
      </c>
      <c r="G594" s="11">
        <f t="shared" si="57"/>
        <v>0.99941497046763861</v>
      </c>
      <c r="H594" s="6">
        <f t="shared" si="59"/>
        <v>4895.9632903386473</v>
      </c>
      <c r="I594" s="7">
        <f t="shared" si="58"/>
        <v>5.081459714444847</v>
      </c>
    </row>
    <row r="595" spans="1:9" x14ac:dyDescent="0.35">
      <c r="A595" s="10">
        <f t="shared" si="54"/>
        <v>289.97699999999998</v>
      </c>
      <c r="B595">
        <v>296.5</v>
      </c>
      <c r="C595" s="7">
        <v>25.0451215</v>
      </c>
      <c r="D595" s="7">
        <v>4.9192234609999996</v>
      </c>
      <c r="E595" s="6">
        <f t="shared" si="55"/>
        <v>4919.2234609999996</v>
      </c>
      <c r="F595" s="8">
        <f t="shared" si="56"/>
        <v>1.3523034224498333E-5</v>
      </c>
      <c r="G595" s="11">
        <f t="shared" si="57"/>
        <v>0.99936407421366824</v>
      </c>
      <c r="H595" s="6">
        <f t="shared" si="59"/>
        <v>4896.8926773238572</v>
      </c>
      <c r="I595" s="7">
        <f t="shared" si="58"/>
        <v>5.0825584208473265</v>
      </c>
    </row>
    <row r="596" spans="1:9" x14ac:dyDescent="0.35">
      <c r="A596" s="10">
        <f t="shared" si="54"/>
        <v>290.46600000000001</v>
      </c>
      <c r="B596">
        <v>297</v>
      </c>
      <c r="C596" s="7">
        <v>25.049212239999999</v>
      </c>
      <c r="D596" s="7">
        <v>4.9207693829999997</v>
      </c>
      <c r="E596" s="6">
        <f t="shared" si="55"/>
        <v>4920.7693829999998</v>
      </c>
      <c r="F596" s="8">
        <f t="shared" si="56"/>
        <v>1.3522177461287958E-5</v>
      </c>
      <c r="G596" s="11">
        <f t="shared" si="57"/>
        <v>0.99927900630269617</v>
      </c>
      <c r="H596" s="6">
        <f t="shared" si="59"/>
        <v>4897.9835685802891</v>
      </c>
      <c r="I596" s="7">
        <f t="shared" si="58"/>
        <v>5.0838481167258998</v>
      </c>
    </row>
    <row r="597" spans="1:9" x14ac:dyDescent="0.35">
      <c r="A597" s="10">
        <f t="shared" si="54"/>
        <v>290.95499999999998</v>
      </c>
      <c r="B597">
        <v>297.5</v>
      </c>
      <c r="C597" s="7">
        <v>25.05341675</v>
      </c>
      <c r="D597" s="7">
        <v>4.9243198269999997</v>
      </c>
      <c r="E597" s="6">
        <f t="shared" si="55"/>
        <v>4924.3198269999993</v>
      </c>
      <c r="F597" s="8">
        <f t="shared" si="56"/>
        <v>1.3521297114269262E-5</v>
      </c>
      <c r="G597" s="11">
        <f t="shared" si="57"/>
        <v>0.99919158410357356</v>
      </c>
      <c r="H597" s="6">
        <f t="shared" si="59"/>
        <v>4901.0577312546457</v>
      </c>
      <c r="I597" s="7">
        <f t="shared" si="58"/>
        <v>5.0874828750387922</v>
      </c>
    </row>
    <row r="598" spans="1:9" x14ac:dyDescent="0.35">
      <c r="A598" s="10">
        <f t="shared" si="54"/>
        <v>291.44400000000002</v>
      </c>
      <c r="B598">
        <v>298</v>
      </c>
      <c r="C598" s="7">
        <v>25.056555889999998</v>
      </c>
      <c r="D598" s="7">
        <v>4.9267662000000003</v>
      </c>
      <c r="E598" s="6">
        <f t="shared" si="55"/>
        <v>4926.7662</v>
      </c>
      <c r="F598" s="8">
        <f t="shared" si="56"/>
        <v>1.3520639997491854E-5</v>
      </c>
      <c r="G598" s="11">
        <f t="shared" si="57"/>
        <v>0.9991263212472975</v>
      </c>
      <c r="H598" s="6">
        <f t="shared" si="59"/>
        <v>4903.1409161650417</v>
      </c>
      <c r="I598" s="7">
        <f t="shared" si="58"/>
        <v>5.0899462445252155</v>
      </c>
    </row>
    <row r="599" spans="1:9" x14ac:dyDescent="0.35">
      <c r="A599" s="10">
        <f t="shared" si="54"/>
        <v>291.93299999999999</v>
      </c>
      <c r="B599">
        <v>298.5</v>
      </c>
      <c r="C599" s="7">
        <v>25.061571409999999</v>
      </c>
      <c r="D599" s="7">
        <v>4.9296023279999996</v>
      </c>
      <c r="E599" s="6">
        <f t="shared" si="55"/>
        <v>4929.6023279999999</v>
      </c>
      <c r="F599" s="8">
        <f t="shared" si="56"/>
        <v>1.3519590384028703E-5</v>
      </c>
      <c r="G599" s="11">
        <f t="shared" si="57"/>
        <v>0.99902206194964227</v>
      </c>
      <c r="H599" s="6">
        <f t="shared" si="59"/>
        <v>4905.4206963868401</v>
      </c>
      <c r="I599" s="7">
        <f t="shared" si="58"/>
        <v>5.0926423668095122</v>
      </c>
    </row>
    <row r="600" spans="1:9" x14ac:dyDescent="0.35">
      <c r="A600" s="10">
        <f t="shared" si="54"/>
        <v>292.42199999999997</v>
      </c>
      <c r="B600">
        <v>299</v>
      </c>
      <c r="C600" s="7">
        <v>25.066541269999998</v>
      </c>
      <c r="D600" s="7">
        <v>4.9300017489999997</v>
      </c>
      <c r="E600" s="6">
        <f t="shared" si="55"/>
        <v>4930.001749</v>
      </c>
      <c r="F600" s="8">
        <f t="shared" si="56"/>
        <v>1.3518550673357291E-5</v>
      </c>
      <c r="G600" s="11">
        <f t="shared" si="57"/>
        <v>0.99891876827445403</v>
      </c>
      <c r="H600" s="6">
        <f t="shared" si="59"/>
        <v>4905.2801058388886</v>
      </c>
      <c r="I600" s="7">
        <f t="shared" si="58"/>
        <v>5.0924760926637509</v>
      </c>
    </row>
    <row r="601" spans="1:9" x14ac:dyDescent="0.35">
      <c r="A601" s="10">
        <f t="shared" si="54"/>
        <v>292.911</v>
      </c>
      <c r="B601">
        <v>299.5</v>
      </c>
      <c r="C601" s="7">
        <v>25.071229989999999</v>
      </c>
      <c r="D601" s="7">
        <v>4.9352360280000003</v>
      </c>
      <c r="E601" s="6">
        <f t="shared" si="55"/>
        <v>4935.2360280000003</v>
      </c>
      <c r="F601" s="8">
        <f t="shared" si="56"/>
        <v>1.3517570095081324E-5</v>
      </c>
      <c r="G601" s="11">
        <f t="shared" si="57"/>
        <v>0.99882133284662333</v>
      </c>
      <c r="H601" s="6">
        <f t="shared" si="59"/>
        <v>4909.9782387392197</v>
      </c>
      <c r="I601" s="7">
        <f t="shared" si="58"/>
        <v>5.0980330973265007</v>
      </c>
    </row>
    <row r="602" spans="1:9" x14ac:dyDescent="0.35">
      <c r="A602" s="10">
        <f t="shared" si="54"/>
        <v>293.39999999999998</v>
      </c>
      <c r="B602">
        <v>300</v>
      </c>
      <c r="C602" s="7">
        <v>25.076035099999999</v>
      </c>
      <c r="D602" s="7">
        <v>4.9375025629999998</v>
      </c>
      <c r="E602" s="6">
        <f t="shared" si="55"/>
        <v>4937.502563</v>
      </c>
      <c r="F602" s="8">
        <f t="shared" si="56"/>
        <v>1.3516565494845021E-5</v>
      </c>
      <c r="G602" s="11">
        <f t="shared" si="57"/>
        <v>0.99872149387305142</v>
      </c>
      <c r="H602" s="6">
        <f t="shared" si="59"/>
        <v>4911.7112660977191</v>
      </c>
      <c r="I602" s="7">
        <f t="shared" si="58"/>
        <v>5.1000832537580916</v>
      </c>
    </row>
    <row r="603" spans="1:9" x14ac:dyDescent="0.35">
      <c r="A603" s="10">
        <f t="shared" si="54"/>
        <v>293.88900000000001</v>
      </c>
      <c r="B603">
        <v>300.5</v>
      </c>
      <c r="C603" s="7">
        <v>25.079252610000001</v>
      </c>
      <c r="D603" s="7">
        <v>4.9383816310000004</v>
      </c>
      <c r="E603" s="6">
        <f t="shared" si="55"/>
        <v>4938.3816310000002</v>
      </c>
      <c r="F603" s="8">
        <f t="shared" si="56"/>
        <v>1.351589299347234E-5</v>
      </c>
      <c r="G603" s="11">
        <f t="shared" si="57"/>
        <v>0.99865465008376941</v>
      </c>
      <c r="H603" s="6">
        <f t="shared" si="59"/>
        <v>4912.2255734503051</v>
      </c>
      <c r="I603" s="7">
        <f t="shared" si="58"/>
        <v>5.1006917072900695</v>
      </c>
    </row>
    <row r="604" spans="1:9" x14ac:dyDescent="0.35">
      <c r="A604" s="10">
        <f t="shared" si="54"/>
        <v>294.37799999999999</v>
      </c>
      <c r="B604">
        <v>301</v>
      </c>
      <c r="C604" s="7">
        <v>25.08303343</v>
      </c>
      <c r="D604" s="7">
        <v>4.9449200649999998</v>
      </c>
      <c r="E604" s="6">
        <f t="shared" si="55"/>
        <v>4944.9200650000002</v>
      </c>
      <c r="F604" s="8">
        <f t="shared" si="56"/>
        <v>1.351510293821048E-5</v>
      </c>
      <c r="G604" s="11">
        <f t="shared" si="57"/>
        <v>0.9985761122989677</v>
      </c>
      <c r="H604" s="6">
        <f t="shared" si="59"/>
        <v>4918.3113117199773</v>
      </c>
      <c r="I604" s="7">
        <f t="shared" si="58"/>
        <v>5.1078925909465287</v>
      </c>
    </row>
    <row r="605" spans="1:9" x14ac:dyDescent="0.35">
      <c r="A605" s="10">
        <f t="shared" si="54"/>
        <v>294.86700000000002</v>
      </c>
      <c r="B605">
        <v>301.5</v>
      </c>
      <c r="C605" s="7">
        <v>25.08916061</v>
      </c>
      <c r="D605" s="7">
        <v>4.9467174920000003</v>
      </c>
      <c r="E605" s="6">
        <f t="shared" si="55"/>
        <v>4946.7174920000007</v>
      </c>
      <c r="F605" s="8">
        <f t="shared" si="56"/>
        <v>1.3513823003139625E-5</v>
      </c>
      <c r="G605" s="11">
        <f t="shared" si="57"/>
        <v>0.99844885443907905</v>
      </c>
      <c r="H605" s="6">
        <f t="shared" si="59"/>
        <v>4919.4415187448039</v>
      </c>
      <c r="I605" s="7">
        <f t="shared" si="58"/>
        <v>5.1092301244966949</v>
      </c>
    </row>
    <row r="606" spans="1:9" x14ac:dyDescent="0.35">
      <c r="A606" s="10">
        <f t="shared" si="54"/>
        <v>295.35599999999999</v>
      </c>
      <c r="B606">
        <v>302</v>
      </c>
      <c r="C606" s="7">
        <v>25.093304450000002</v>
      </c>
      <c r="D606" s="7">
        <v>4.9514139349999997</v>
      </c>
      <c r="E606" s="6">
        <f t="shared" si="55"/>
        <v>4951.4139349999996</v>
      </c>
      <c r="F606" s="8">
        <f t="shared" si="56"/>
        <v>1.3512957675097726E-5</v>
      </c>
      <c r="G606" s="11">
        <f t="shared" si="57"/>
        <v>0.99836280346740558</v>
      </c>
      <c r="H606" s="6">
        <f t="shared" si="59"/>
        <v>4923.6565285965025</v>
      </c>
      <c r="I606" s="7">
        <f t="shared" si="58"/>
        <v>5.1142189716816429</v>
      </c>
    </row>
    <row r="607" spans="1:9" x14ac:dyDescent="0.35">
      <c r="A607" s="10">
        <f t="shared" si="54"/>
        <v>295.84499999999997</v>
      </c>
      <c r="B607">
        <v>302.5</v>
      </c>
      <c r="C607" s="7">
        <v>25.100434230000001</v>
      </c>
      <c r="D607" s="7">
        <v>4.9566118570000004</v>
      </c>
      <c r="E607" s="6">
        <f t="shared" si="55"/>
        <v>4956.6118570000008</v>
      </c>
      <c r="F607" s="8">
        <f t="shared" si="56"/>
        <v>1.3511469377518888E-5</v>
      </c>
      <c r="G607" s="11">
        <f t="shared" si="57"/>
        <v>0.99821477309875206</v>
      </c>
      <c r="H607" s="6">
        <f t="shared" si="59"/>
        <v>4928.0642258014168</v>
      </c>
      <c r="I607" s="7">
        <f t="shared" si="58"/>
        <v>5.1194369461229172</v>
      </c>
    </row>
    <row r="608" spans="1:9" x14ac:dyDescent="0.35">
      <c r="A608" s="10">
        <f t="shared" si="54"/>
        <v>296.334</v>
      </c>
      <c r="B608">
        <v>303</v>
      </c>
      <c r="C608" s="7">
        <v>25.105818119999999</v>
      </c>
      <c r="D608" s="7">
        <v>4.9609725090000003</v>
      </c>
      <c r="E608" s="6">
        <f t="shared" si="55"/>
        <v>4960.9725090000002</v>
      </c>
      <c r="F608" s="8">
        <f t="shared" si="56"/>
        <v>1.3510345995309641E-5</v>
      </c>
      <c r="G608" s="11">
        <f t="shared" si="57"/>
        <v>0.99810301366757759</v>
      </c>
      <c r="H608" s="6">
        <f t="shared" si="59"/>
        <v>4931.8167144924573</v>
      </c>
      <c r="I608" s="7">
        <f t="shared" si="58"/>
        <v>5.1238801210032712</v>
      </c>
    </row>
    <row r="609" spans="1:9" x14ac:dyDescent="0.35">
      <c r="A609" s="10">
        <f t="shared" si="54"/>
        <v>296.82299999999998</v>
      </c>
      <c r="B609">
        <v>303.5</v>
      </c>
      <c r="C609" s="7">
        <v>25.111315220000002</v>
      </c>
      <c r="D609" s="7">
        <v>4.9654270809999996</v>
      </c>
      <c r="E609" s="6">
        <f t="shared" si="55"/>
        <v>4965.4270809999998</v>
      </c>
      <c r="F609" s="8">
        <f t="shared" si="56"/>
        <v>1.3509199409825423E-5</v>
      </c>
      <c r="G609" s="11">
        <f t="shared" si="57"/>
        <v>0.99798892400921679</v>
      </c>
      <c r="H609" s="6">
        <f t="shared" si="59"/>
        <v>4935.6500573757894</v>
      </c>
      <c r="I609" s="7">
        <f t="shared" si="58"/>
        <v>5.1284198464477893</v>
      </c>
    </row>
    <row r="610" spans="1:9" x14ac:dyDescent="0.35">
      <c r="A610" s="10">
        <f t="shared" si="54"/>
        <v>297.31200000000001</v>
      </c>
      <c r="B610">
        <v>304</v>
      </c>
      <c r="C610" s="7">
        <v>25.117529730000001</v>
      </c>
      <c r="D610" s="7">
        <v>4.9701500359999997</v>
      </c>
      <c r="E610" s="6">
        <f t="shared" si="55"/>
        <v>4970.150036</v>
      </c>
      <c r="F610" s="8">
        <f t="shared" si="56"/>
        <v>1.3507903696389033E-5</v>
      </c>
      <c r="G610" s="11">
        <f t="shared" si="57"/>
        <v>0.99785996893598472</v>
      </c>
      <c r="H610" s="6">
        <f t="shared" si="59"/>
        <v>4939.6757172626012</v>
      </c>
      <c r="I610" s="7">
        <f t="shared" si="58"/>
        <v>5.1331882137036615</v>
      </c>
    </row>
    <row r="611" spans="1:9" x14ac:dyDescent="0.35">
      <c r="A611" s="10">
        <f t="shared" si="54"/>
        <v>297.80099999999999</v>
      </c>
      <c r="B611">
        <v>304.5</v>
      </c>
      <c r="C611" s="7">
        <v>25.125810820000002</v>
      </c>
      <c r="D611" s="7">
        <v>4.9764699539999997</v>
      </c>
      <c r="E611" s="6">
        <f t="shared" si="55"/>
        <v>4976.4699540000001</v>
      </c>
      <c r="F611" s="8">
        <f t="shared" si="56"/>
        <v>1.3506177945255E-5</v>
      </c>
      <c r="G611" s="11">
        <f t="shared" si="57"/>
        <v>0.99768817070513049</v>
      </c>
      <c r="H611" s="6">
        <f t="shared" si="59"/>
        <v>4945.0753538306772</v>
      </c>
      <c r="I611" s="7">
        <f t="shared" si="58"/>
        <v>5.1395854722910306</v>
      </c>
    </row>
    <row r="612" spans="1:9" x14ac:dyDescent="0.35">
      <c r="A612" s="10">
        <f t="shared" si="54"/>
        <v>298.29000000000002</v>
      </c>
      <c r="B612">
        <v>305</v>
      </c>
      <c r="C612" s="7">
        <v>25.131530529999999</v>
      </c>
      <c r="D612" s="7">
        <v>4.9849182479999996</v>
      </c>
      <c r="E612" s="6">
        <f t="shared" si="55"/>
        <v>4984.9182479999999</v>
      </c>
      <c r="F612" s="8">
        <f t="shared" si="56"/>
        <v>1.3504986537609252E-5</v>
      </c>
      <c r="G612" s="11">
        <f t="shared" si="57"/>
        <v>0.99756953694971895</v>
      </c>
      <c r="H612" s="6">
        <f t="shared" si="59"/>
        <v>4952.8505133249455</v>
      </c>
      <c r="I612" s="7">
        <f t="shared" si="58"/>
        <v>5.1488000173440609</v>
      </c>
    </row>
    <row r="613" spans="1:9" x14ac:dyDescent="0.35">
      <c r="A613" s="10">
        <f t="shared" si="54"/>
        <v>298.779</v>
      </c>
      <c r="B613">
        <v>305.5</v>
      </c>
      <c r="C613" s="7">
        <v>25.139893189999999</v>
      </c>
      <c r="D613" s="7">
        <v>4.9917860899999997</v>
      </c>
      <c r="E613" s="6">
        <f t="shared" si="55"/>
        <v>4991.7860899999996</v>
      </c>
      <c r="F613" s="8">
        <f t="shared" si="56"/>
        <v>1.3503245431513255E-5</v>
      </c>
      <c r="G613" s="11">
        <f t="shared" si="57"/>
        <v>0.997396124108479</v>
      </c>
      <c r="H613" s="6">
        <f t="shared" si="59"/>
        <v>4958.7819613175952</v>
      </c>
      <c r="I613" s="7">
        <f t="shared" si="58"/>
        <v>5.1558318082214551</v>
      </c>
    </row>
    <row r="614" spans="1:9" x14ac:dyDescent="0.35">
      <c r="A614" s="10">
        <f t="shared" si="54"/>
        <v>299.26799999999997</v>
      </c>
      <c r="B614">
        <v>306</v>
      </c>
      <c r="C614" s="7">
        <v>25.14655145</v>
      </c>
      <c r="D614" s="7">
        <v>5.0037260100000003</v>
      </c>
      <c r="E614" s="6">
        <f t="shared" si="55"/>
        <v>5003.7260100000003</v>
      </c>
      <c r="F614" s="8">
        <f t="shared" si="56"/>
        <v>1.3501859881647475E-5</v>
      </c>
      <c r="G614" s="11">
        <f t="shared" si="57"/>
        <v>0.99725808770509539</v>
      </c>
      <c r="H614" s="6">
        <f t="shared" si="59"/>
        <v>4969.9243848916822</v>
      </c>
      <c r="I614" s="7">
        <f t="shared" si="58"/>
        <v>5.1690465900134104</v>
      </c>
    </row>
    <row r="615" spans="1:9" x14ac:dyDescent="0.35">
      <c r="A615" s="10">
        <f t="shared" si="54"/>
        <v>299.75700000000001</v>
      </c>
      <c r="B615">
        <v>306.5</v>
      </c>
      <c r="C615" s="7">
        <v>25.152423710000001</v>
      </c>
      <c r="D615" s="7">
        <v>5.0095936280000002</v>
      </c>
      <c r="E615" s="6">
        <f t="shared" si="55"/>
        <v>5009.5936280000005</v>
      </c>
      <c r="F615" s="8">
        <f t="shared" si="56"/>
        <v>1.3500638409440588E-5</v>
      </c>
      <c r="G615" s="11">
        <f t="shared" si="57"/>
        <v>0.99713637063714167</v>
      </c>
      <c r="H615" s="6">
        <f t="shared" si="59"/>
        <v>4975.1141650084583</v>
      </c>
      <c r="I615" s="7">
        <f t="shared" si="58"/>
        <v>5.1752039809782087</v>
      </c>
    </row>
    <row r="616" spans="1:9" x14ac:dyDescent="0.35">
      <c r="A616" s="10">
        <f t="shared" si="54"/>
        <v>300.24599999999998</v>
      </c>
      <c r="B616">
        <v>307</v>
      </c>
      <c r="C616" s="7">
        <v>25.159732219999999</v>
      </c>
      <c r="D616" s="7">
        <v>5.0217450469999996</v>
      </c>
      <c r="E616" s="6">
        <f t="shared" si="55"/>
        <v>5021.7450469999994</v>
      </c>
      <c r="F616" s="8">
        <f t="shared" si="56"/>
        <v>1.349911886125274E-5</v>
      </c>
      <c r="G616" s="11">
        <f t="shared" si="57"/>
        <v>0.99698491554008783</v>
      </c>
      <c r="H616" s="6">
        <f t="shared" si="59"/>
        <v>4986.3939255268597</v>
      </c>
      <c r="I616" s="7">
        <f t="shared" si="58"/>
        <v>5.1885920034924116</v>
      </c>
    </row>
    <row r="617" spans="1:9" x14ac:dyDescent="0.35">
      <c r="A617" s="10">
        <f t="shared" si="54"/>
        <v>300.73500000000001</v>
      </c>
      <c r="B617">
        <v>307.5</v>
      </c>
      <c r="C617" s="7">
        <v>25.168621850000001</v>
      </c>
      <c r="D617" s="7">
        <v>5.0350269220000001</v>
      </c>
      <c r="E617" s="6">
        <f t="shared" si="55"/>
        <v>5035.026922</v>
      </c>
      <c r="F617" s="8">
        <f t="shared" si="56"/>
        <v>1.3497271582613079E-5</v>
      </c>
      <c r="G617" s="11">
        <f t="shared" si="57"/>
        <v>0.99680074221322912</v>
      </c>
      <c r="H617" s="6">
        <f t="shared" si="59"/>
        <v>4998.6286295985019</v>
      </c>
      <c r="I617" s="7">
        <f t="shared" si="58"/>
        <v>5.2031215108957225</v>
      </c>
    </row>
    <row r="618" spans="1:9" x14ac:dyDescent="0.35">
      <c r="A618" s="10">
        <f t="shared" si="54"/>
        <v>301.22399999999999</v>
      </c>
      <c r="B618">
        <v>308</v>
      </c>
      <c r="C618" s="7">
        <v>25.175108470000001</v>
      </c>
      <c r="D618" s="7">
        <v>5.0398861320000004</v>
      </c>
      <c r="E618" s="6">
        <f t="shared" si="55"/>
        <v>5039.8861320000005</v>
      </c>
      <c r="F618" s="8">
        <f t="shared" si="56"/>
        <v>1.3495924351286857E-5</v>
      </c>
      <c r="G618" s="11">
        <f t="shared" si="57"/>
        <v>0.99666638678699804</v>
      </c>
      <c r="H618" s="6">
        <f t="shared" si="59"/>
        <v>5002.7474502151399</v>
      </c>
      <c r="I618" s="7">
        <f t="shared" si="58"/>
        <v>5.2080147646176389</v>
      </c>
    </row>
    <row r="619" spans="1:9" x14ac:dyDescent="0.35">
      <c r="A619" s="10">
        <f t="shared" si="54"/>
        <v>301.71300000000002</v>
      </c>
      <c r="B619">
        <v>308.5</v>
      </c>
      <c r="C619" s="7">
        <v>25.18565087</v>
      </c>
      <c r="D619" s="7">
        <v>5.0500324499999998</v>
      </c>
      <c r="E619" s="6">
        <f t="shared" si="55"/>
        <v>5050.0324499999997</v>
      </c>
      <c r="F619" s="8">
        <f t="shared" si="56"/>
        <v>1.3493736015931718E-5</v>
      </c>
      <c r="G619" s="11">
        <f t="shared" si="57"/>
        <v>0.99644808436242227</v>
      </c>
      <c r="H619" s="6">
        <f t="shared" si="59"/>
        <v>5011.6913845171339</v>
      </c>
      <c r="I619" s="7">
        <f t="shared" si="58"/>
        <v>5.2186436360669024</v>
      </c>
    </row>
    <row r="620" spans="1:9" x14ac:dyDescent="0.35">
      <c r="A620" s="10">
        <f t="shared" si="54"/>
        <v>302.202</v>
      </c>
      <c r="B620">
        <v>309</v>
      </c>
      <c r="C620" s="7">
        <v>25.197699530000001</v>
      </c>
      <c r="D620" s="7">
        <v>5.0616975179999999</v>
      </c>
      <c r="E620" s="6">
        <f t="shared" si="55"/>
        <v>5061.6975179999999</v>
      </c>
      <c r="F620" s="8">
        <f t="shared" si="56"/>
        <v>1.3491236924476132E-5</v>
      </c>
      <c r="G620" s="11">
        <f t="shared" si="57"/>
        <v>0.9961986813236906</v>
      </c>
      <c r="H620" s="6">
        <f t="shared" si="59"/>
        <v>5021.981378971961</v>
      </c>
      <c r="I620" s="7">
        <f t="shared" si="58"/>
        <v>5.2308776924756355</v>
      </c>
    </row>
    <row r="621" spans="1:9" x14ac:dyDescent="0.35">
      <c r="A621" s="10">
        <f t="shared" si="54"/>
        <v>302.69099999999997</v>
      </c>
      <c r="B621">
        <v>309.5</v>
      </c>
      <c r="C621" s="7">
        <v>25.210166300000001</v>
      </c>
      <c r="D621" s="7">
        <v>5.0773923439999997</v>
      </c>
      <c r="E621" s="6">
        <f t="shared" si="55"/>
        <v>5077.3923439999999</v>
      </c>
      <c r="F621" s="8">
        <f t="shared" si="56"/>
        <v>1.3488653249485586E-5</v>
      </c>
      <c r="G621" s="11">
        <f t="shared" si="57"/>
        <v>0.99594072413978396</v>
      </c>
      <c r="H621" s="6">
        <f t="shared" si="59"/>
        <v>5036.2194579161915</v>
      </c>
      <c r="I621" s="7">
        <f t="shared" si="58"/>
        <v>5.2478155140558869</v>
      </c>
    </row>
    <row r="622" spans="1:9" x14ac:dyDescent="0.35">
      <c r="A622" s="10">
        <f t="shared" si="54"/>
        <v>303.18</v>
      </c>
      <c r="B622">
        <v>310</v>
      </c>
      <c r="C622" s="7">
        <v>25.21861457</v>
      </c>
      <c r="D622" s="7">
        <v>5.0858491030000001</v>
      </c>
      <c r="E622" s="6">
        <f t="shared" si="55"/>
        <v>5085.8491030000005</v>
      </c>
      <c r="F622" s="8">
        <f t="shared" si="56"/>
        <v>1.3486903625154513E-5</v>
      </c>
      <c r="G622" s="11">
        <f t="shared" si="57"/>
        <v>0.99576597418706025</v>
      </c>
      <c r="H622" s="6">
        <f t="shared" si="59"/>
        <v>5043.6920344550263</v>
      </c>
      <c r="I622" s="7">
        <f t="shared" si="58"/>
        <v>5.2567095405207507</v>
      </c>
    </row>
    <row r="623" spans="1:9" x14ac:dyDescent="0.35">
      <c r="A623" s="10">
        <f t="shared" si="54"/>
        <v>303.66899999999998</v>
      </c>
      <c r="B623">
        <v>310.5</v>
      </c>
      <c r="C623" s="7">
        <v>25.23085047</v>
      </c>
      <c r="D623" s="7">
        <v>5.1043897810000001</v>
      </c>
      <c r="E623" s="6">
        <f t="shared" si="55"/>
        <v>5104.3897809999999</v>
      </c>
      <c r="F623" s="8">
        <f t="shared" si="56"/>
        <v>1.3484371359829493E-5</v>
      </c>
      <c r="G623" s="11">
        <f t="shared" si="57"/>
        <v>0.99551296141259726</v>
      </c>
      <c r="H623" s="6">
        <f t="shared" si="59"/>
        <v>5060.7634459736264</v>
      </c>
      <c r="I623" s="7">
        <f t="shared" si="58"/>
        <v>5.2770400464287048</v>
      </c>
    </row>
    <row r="624" spans="1:9" x14ac:dyDescent="0.35">
      <c r="A624" s="10">
        <f t="shared" si="54"/>
        <v>304.15800000000002</v>
      </c>
      <c r="B624">
        <v>311</v>
      </c>
      <c r="C624" s="7">
        <v>25.241158030000001</v>
      </c>
      <c r="D624" s="7">
        <v>5.1171581909999997</v>
      </c>
      <c r="E624" s="6">
        <f t="shared" si="55"/>
        <v>5117.1581909999995</v>
      </c>
      <c r="F624" s="8">
        <f t="shared" si="56"/>
        <v>1.3482239798265033E-5</v>
      </c>
      <c r="G624" s="11">
        <f t="shared" si="57"/>
        <v>0.99529989898749593</v>
      </c>
      <c r="H624" s="6">
        <f t="shared" si="59"/>
        <v>5072.3068641365635</v>
      </c>
      <c r="I624" s="7">
        <f t="shared" si="58"/>
        <v>5.2907964621415404</v>
      </c>
    </row>
    <row r="625" spans="1:9" x14ac:dyDescent="0.35">
      <c r="A625" s="10">
        <f t="shared" si="54"/>
        <v>304.64699999999999</v>
      </c>
      <c r="B625">
        <v>311.5</v>
      </c>
      <c r="C625" s="7">
        <v>25.256132399999998</v>
      </c>
      <c r="D625" s="7">
        <v>5.1304822950000002</v>
      </c>
      <c r="E625" s="6">
        <f t="shared" si="55"/>
        <v>5130.4822949999998</v>
      </c>
      <c r="F625" s="8">
        <f t="shared" si="56"/>
        <v>1.3479145809404306E-5</v>
      </c>
      <c r="G625" s="11">
        <f t="shared" si="57"/>
        <v>0.99499049550574548</v>
      </c>
      <c r="H625" s="6">
        <f t="shared" si="59"/>
        <v>5083.9046696492824</v>
      </c>
      <c r="I625" s="7">
        <f t="shared" si="58"/>
        <v>5.3046252073140776</v>
      </c>
    </row>
    <row r="626" spans="1:9" x14ac:dyDescent="0.35">
      <c r="A626" s="10">
        <f t="shared" si="54"/>
        <v>305.13599999999997</v>
      </c>
      <c r="B626">
        <v>312</v>
      </c>
      <c r="C626" s="7">
        <v>25.269529460000001</v>
      </c>
      <c r="D626" s="7">
        <v>5.1523940880000003</v>
      </c>
      <c r="E626" s="6">
        <f t="shared" si="55"/>
        <v>5152.394088</v>
      </c>
      <c r="F626" s="8">
        <f t="shared" si="56"/>
        <v>1.3476380383362654E-5</v>
      </c>
      <c r="G626" s="11">
        <f t="shared" si="57"/>
        <v>0.99471380736136106</v>
      </c>
      <c r="H626" s="6">
        <f t="shared" si="59"/>
        <v>5104.1685418160178</v>
      </c>
      <c r="I626" s="7">
        <f t="shared" si="58"/>
        <v>5.3288050925482242</v>
      </c>
    </row>
    <row r="627" spans="1:9" x14ac:dyDescent="0.35">
      <c r="A627" s="10">
        <f t="shared" si="54"/>
        <v>305.625</v>
      </c>
      <c r="B627">
        <v>312.5</v>
      </c>
      <c r="C627" s="7">
        <v>25.279343669999999</v>
      </c>
      <c r="D627" s="7">
        <v>5.1661763709999997</v>
      </c>
      <c r="E627" s="6">
        <f t="shared" si="55"/>
        <v>5166.1763709999996</v>
      </c>
      <c r="F627" s="8">
        <f t="shared" si="56"/>
        <v>1.3474356125134782E-5</v>
      </c>
      <c r="G627" s="11">
        <f t="shared" si="57"/>
        <v>0.99451119009888767</v>
      </c>
      <c r="H627" s="6">
        <f t="shared" si="59"/>
        <v>5116.7489267643377</v>
      </c>
      <c r="I627" s="7">
        <f t="shared" si="58"/>
        <v>5.3438282195348297</v>
      </c>
    </row>
    <row r="628" spans="1:9" x14ac:dyDescent="0.35">
      <c r="A628" s="10">
        <f t="shared" si="54"/>
        <v>306.11399999999998</v>
      </c>
      <c r="B628">
        <v>313</v>
      </c>
      <c r="C628" s="7">
        <v>25.295729049999998</v>
      </c>
      <c r="D628" s="7">
        <v>5.1773857459999997</v>
      </c>
      <c r="E628" s="6">
        <f t="shared" si="55"/>
        <v>5177.3857459999999</v>
      </c>
      <c r="F628" s="8">
        <f t="shared" si="56"/>
        <v>1.3470979516292095E-5</v>
      </c>
      <c r="G628" s="11">
        <f t="shared" si="57"/>
        <v>0.9941730496301725</v>
      </c>
      <c r="H628" s="6">
        <f t="shared" si="59"/>
        <v>5126.0791919506573</v>
      </c>
      <c r="I628" s="7">
        <f t="shared" si="58"/>
        <v>5.3549758733340616</v>
      </c>
    </row>
    <row r="629" spans="1:9" x14ac:dyDescent="0.35">
      <c r="A629" s="10">
        <f t="shared" si="54"/>
        <v>306.60300000000001</v>
      </c>
      <c r="B629">
        <v>313.5</v>
      </c>
      <c r="C629" s="7">
        <v>25.30682126</v>
      </c>
      <c r="D629" s="7">
        <v>5.1916945200000004</v>
      </c>
      <c r="E629" s="6">
        <f t="shared" si="55"/>
        <v>5191.69452</v>
      </c>
      <c r="F629" s="8">
        <f t="shared" si="56"/>
        <v>1.3468695828273114E-5</v>
      </c>
      <c r="G629" s="11">
        <f t="shared" si="57"/>
        <v>0.99394424251938007</v>
      </c>
      <c r="H629" s="6">
        <f t="shared" si="59"/>
        <v>5139.0330215602607</v>
      </c>
      <c r="I629" s="7">
        <f t="shared" si="58"/>
        <v>5.3704609880698122</v>
      </c>
    </row>
    <row r="630" spans="1:9" x14ac:dyDescent="0.35">
      <c r="A630" s="10">
        <f t="shared" si="54"/>
        <v>307.09199999999998</v>
      </c>
      <c r="B630">
        <v>314</v>
      </c>
      <c r="C630" s="7">
        <v>25.319220739999999</v>
      </c>
      <c r="D630" s="7">
        <v>5.2063970599999996</v>
      </c>
      <c r="E630" s="6">
        <f t="shared" si="55"/>
        <v>5206.3970599999993</v>
      </c>
      <c r="F630" s="8">
        <f t="shared" si="56"/>
        <v>1.3466145035691921E-5</v>
      </c>
      <c r="G630" s="11">
        <f t="shared" si="57"/>
        <v>0.99368856459960175</v>
      </c>
      <c r="H630" s="6">
        <f t="shared" si="59"/>
        <v>5152.2309666012907</v>
      </c>
      <c r="I630" s="7">
        <f t="shared" si="58"/>
        <v>5.3862475853962053</v>
      </c>
    </row>
    <row r="631" spans="1:9" x14ac:dyDescent="0.35">
      <c r="A631" s="10">
        <f t="shared" si="54"/>
        <v>307.58100000000002</v>
      </c>
      <c r="B631">
        <v>314.5</v>
      </c>
      <c r="C631" s="7">
        <v>25.331063440000001</v>
      </c>
      <c r="D631" s="7">
        <v>5.2148297130000003</v>
      </c>
      <c r="E631" s="6">
        <f t="shared" si="55"/>
        <v>5214.8297130000001</v>
      </c>
      <c r="F631" s="8">
        <f t="shared" si="56"/>
        <v>1.346371079226513E-5</v>
      </c>
      <c r="G631" s="11">
        <f t="shared" si="57"/>
        <v>0.99344446127537767</v>
      </c>
      <c r="H631" s="6">
        <f t="shared" si="59"/>
        <v>5159.2781868269203</v>
      </c>
      <c r="I631" s="7">
        <f t="shared" si="58"/>
        <v>5.394681046469298</v>
      </c>
    </row>
    <row r="632" spans="1:9" x14ac:dyDescent="0.35">
      <c r="A632" s="10">
        <f t="shared" si="54"/>
        <v>308.07</v>
      </c>
      <c r="B632">
        <v>315</v>
      </c>
      <c r="C632" s="7">
        <v>25.341915360000002</v>
      </c>
      <c r="D632" s="7">
        <v>5.2261411119999996</v>
      </c>
      <c r="E632" s="6">
        <f t="shared" si="55"/>
        <v>5226.1411119999993</v>
      </c>
      <c r="F632" s="8">
        <f t="shared" si="56"/>
        <v>1.3461481925657825E-5</v>
      </c>
      <c r="G632" s="11">
        <f t="shared" si="57"/>
        <v>0.99322086041581126</v>
      </c>
      <c r="H632" s="6">
        <f t="shared" si="59"/>
        <v>5169.2749815542147</v>
      </c>
      <c r="I632" s="7">
        <f t="shared" si="58"/>
        <v>5.4066490565654517</v>
      </c>
    </row>
    <row r="633" spans="1:9" x14ac:dyDescent="0.35">
      <c r="A633" s="10">
        <f t="shared" si="54"/>
        <v>308.55899999999997</v>
      </c>
      <c r="B633">
        <v>315.5</v>
      </c>
      <c r="C633" s="7">
        <v>25.355645920000001</v>
      </c>
      <c r="D633" s="7">
        <v>5.2426361840000002</v>
      </c>
      <c r="E633" s="6">
        <f t="shared" si="55"/>
        <v>5242.636184</v>
      </c>
      <c r="F633" s="8">
        <f t="shared" si="56"/>
        <v>1.3458664180350886E-5</v>
      </c>
      <c r="G633" s="11">
        <f t="shared" si="57"/>
        <v>0.99293805603118712</v>
      </c>
      <c r="H633" s="6">
        <f t="shared" si="59"/>
        <v>5184.0845563498751</v>
      </c>
      <c r="I633" s="7">
        <f t="shared" si="58"/>
        <v>5.424389140777472</v>
      </c>
    </row>
    <row r="634" spans="1:9" x14ac:dyDescent="0.35">
      <c r="A634" s="10">
        <f t="shared" si="54"/>
        <v>309.048</v>
      </c>
      <c r="B634">
        <v>316</v>
      </c>
      <c r="C634" s="7">
        <v>25.371156490000001</v>
      </c>
      <c r="D634" s="7">
        <v>5.2581233269999998</v>
      </c>
      <c r="E634" s="6">
        <f t="shared" si="55"/>
        <v>5258.1233270000002</v>
      </c>
      <c r="F634" s="8">
        <f t="shared" si="56"/>
        <v>1.345548432143148E-5</v>
      </c>
      <c r="G634" s="11">
        <f t="shared" si="57"/>
        <v>0.99261873706988246</v>
      </c>
      <c r="H634" s="6">
        <f t="shared" si="59"/>
        <v>5197.6976794557877</v>
      </c>
      <c r="I634" s="7">
        <f t="shared" si="58"/>
        <v>5.4407068548899007</v>
      </c>
    </row>
    <row r="635" spans="1:9" x14ac:dyDescent="0.35">
      <c r="A635" s="10">
        <f t="shared" si="54"/>
        <v>309.53699999999998</v>
      </c>
      <c r="B635">
        <v>316.5</v>
      </c>
      <c r="C635" s="7">
        <v>25.380816549999999</v>
      </c>
      <c r="D635" s="7">
        <v>5.2662632570000003</v>
      </c>
      <c r="E635" s="6">
        <f t="shared" si="55"/>
        <v>5266.2632570000005</v>
      </c>
      <c r="F635" s="8">
        <f t="shared" si="56"/>
        <v>1.3453505591558274E-5</v>
      </c>
      <c r="G635" s="11">
        <f t="shared" si="57"/>
        <v>0.99241994279388535</v>
      </c>
      <c r="H635" s="6">
        <f t="shared" si="59"/>
        <v>5204.6705699716449</v>
      </c>
      <c r="I635" s="7">
        <f t="shared" si="58"/>
        <v>5.4490691059269531</v>
      </c>
    </row>
    <row r="636" spans="1:9" x14ac:dyDescent="0.35">
      <c r="A636" s="10">
        <f t="shared" si="54"/>
        <v>310.02600000000001</v>
      </c>
      <c r="B636">
        <v>317</v>
      </c>
      <c r="C636" s="7">
        <v>25.39067627</v>
      </c>
      <c r="D636" s="7">
        <v>5.2779856269999996</v>
      </c>
      <c r="E636" s="6">
        <f t="shared" si="55"/>
        <v>5277.985627</v>
      </c>
      <c r="F636" s="8">
        <f t="shared" si="56"/>
        <v>1.3451487311308585E-5</v>
      </c>
      <c r="G636" s="11">
        <f t="shared" si="57"/>
        <v>0.99221710232614757</v>
      </c>
      <c r="H636" s="6">
        <f t="shared" si="59"/>
        <v>5215.1587719635681</v>
      </c>
      <c r="I636" s="7">
        <f t="shared" si="58"/>
        <v>5.4616522285620155</v>
      </c>
    </row>
    <row r="637" spans="1:9" x14ac:dyDescent="0.35">
      <c r="A637" s="10">
        <f t="shared" si="54"/>
        <v>310.51499999999999</v>
      </c>
      <c r="B637">
        <v>317.5</v>
      </c>
      <c r="C637" s="7">
        <v>25.397042649999999</v>
      </c>
      <c r="D637" s="7">
        <v>5.2904570929999997</v>
      </c>
      <c r="E637" s="6">
        <f t="shared" si="55"/>
        <v>5290.457093</v>
      </c>
      <c r="F637" s="8">
        <f t="shared" si="56"/>
        <v>1.3450184839296431E-5</v>
      </c>
      <c r="G637" s="11">
        <f t="shared" si="57"/>
        <v>0.99208616267050687</v>
      </c>
      <c r="H637" s="6">
        <f t="shared" si="59"/>
        <v>5226.7597967445517</v>
      </c>
      <c r="I637" s="7">
        <f t="shared" si="58"/>
        <v>5.4755776257799829</v>
      </c>
    </row>
    <row r="638" spans="1:9" x14ac:dyDescent="0.35">
      <c r="A638" s="10">
        <f t="shared" si="54"/>
        <v>311.00400000000002</v>
      </c>
      <c r="B638">
        <v>318</v>
      </c>
      <c r="C638" s="7">
        <v>25.407822419999999</v>
      </c>
      <c r="D638" s="7">
        <v>5.2922449079999998</v>
      </c>
      <c r="E638" s="6">
        <f t="shared" si="55"/>
        <v>5292.2449079999997</v>
      </c>
      <c r="F638" s="8">
        <f t="shared" si="56"/>
        <v>1.3447980743441779E-5</v>
      </c>
      <c r="G638" s="11">
        <f t="shared" si="57"/>
        <v>0.99186451127595343</v>
      </c>
      <c r="H638" s="6">
        <f t="shared" si="59"/>
        <v>5227.3272621697142</v>
      </c>
      <c r="I638" s="7">
        <f t="shared" si="58"/>
        <v>5.4762589815044951</v>
      </c>
    </row>
    <row r="639" spans="1:9" x14ac:dyDescent="0.35">
      <c r="A639" s="10">
        <f t="shared" si="54"/>
        <v>311.49299999999999</v>
      </c>
      <c r="B639">
        <v>318.5</v>
      </c>
      <c r="C639" s="7">
        <v>25.41809615</v>
      </c>
      <c r="D639" s="7">
        <v>5.3063940079999998</v>
      </c>
      <c r="E639" s="6">
        <f t="shared" si="55"/>
        <v>5306.3940080000002</v>
      </c>
      <c r="F639" s="8">
        <f t="shared" si="56"/>
        <v>1.3445881629619509E-5</v>
      </c>
      <c r="G639" s="11">
        <f t="shared" si="57"/>
        <v>0.99165333521502841</v>
      </c>
      <c r="H639" s="6">
        <f t="shared" si="59"/>
        <v>5240.1559811488823</v>
      </c>
      <c r="I639" s="7">
        <f t="shared" si="58"/>
        <v>5.4916672364862213</v>
      </c>
    </row>
    <row r="640" spans="1:9" x14ac:dyDescent="0.35">
      <c r="A640" s="10">
        <f t="shared" si="54"/>
        <v>311.98199999999997</v>
      </c>
      <c r="B640">
        <v>319</v>
      </c>
      <c r="C640" s="7">
        <v>25.42967281</v>
      </c>
      <c r="D640" s="7">
        <v>5.3146368849999996</v>
      </c>
      <c r="E640" s="6">
        <f t="shared" si="55"/>
        <v>5314.6368849999999</v>
      </c>
      <c r="F640" s="8">
        <f t="shared" si="56"/>
        <v>1.3443518073684572E-5</v>
      </c>
      <c r="G640" s="11">
        <f t="shared" si="57"/>
        <v>0.99141545957767419</v>
      </c>
      <c r="H640" s="6">
        <f t="shared" si="59"/>
        <v>5247.0065127301887</v>
      </c>
      <c r="I640" s="7">
        <f t="shared" si="58"/>
        <v>5.4998990145030309</v>
      </c>
    </row>
    <row r="641" spans="1:9" x14ac:dyDescent="0.35">
      <c r="A641" s="10">
        <f t="shared" si="54"/>
        <v>312.471</v>
      </c>
      <c r="B641">
        <v>319.5</v>
      </c>
      <c r="C641" s="7">
        <v>25.438991059999999</v>
      </c>
      <c r="D641" s="7">
        <v>5.3238161259999996</v>
      </c>
      <c r="E641" s="6">
        <f t="shared" si="55"/>
        <v>5323.8161259999997</v>
      </c>
      <c r="F641" s="8">
        <f t="shared" si="56"/>
        <v>1.3441616970349317E-5</v>
      </c>
      <c r="G641" s="11">
        <f t="shared" si="57"/>
        <v>0.99122405258769131</v>
      </c>
      <c r="H641" s="6">
        <f t="shared" si="59"/>
        <v>5255.0228925607462</v>
      </c>
      <c r="I641" s="7">
        <f t="shared" si="58"/>
        <v>5.5095350435675225</v>
      </c>
    </row>
    <row r="642" spans="1:9" x14ac:dyDescent="0.35">
      <c r="A642" s="10">
        <f t="shared" si="54"/>
        <v>312.95999999999998</v>
      </c>
      <c r="B642">
        <v>320</v>
      </c>
      <c r="C642" s="7">
        <v>25.448708660000001</v>
      </c>
      <c r="D642" s="7">
        <v>5.3321221630000002</v>
      </c>
      <c r="E642" s="6">
        <f t="shared" si="55"/>
        <v>5332.122163</v>
      </c>
      <c r="F642" s="8">
        <f t="shared" si="56"/>
        <v>1.343963568676491E-5</v>
      </c>
      <c r="G642" s="11">
        <f t="shared" si="57"/>
        <v>0.99102450246787699</v>
      </c>
      <c r="H642" s="6">
        <f t="shared" si="59"/>
        <v>5262.1308315591341</v>
      </c>
      <c r="I642" s="7">
        <f t="shared" si="58"/>
        <v>5.5180820984899936</v>
      </c>
    </row>
    <row r="643" spans="1:9" x14ac:dyDescent="0.35">
      <c r="A643" s="10">
        <f t="shared" si="54"/>
        <v>313.44900000000001</v>
      </c>
      <c r="B643">
        <v>320.5</v>
      </c>
      <c r="C643" s="7">
        <v>25.46215475</v>
      </c>
      <c r="D643" s="7">
        <v>5.3359254539999998</v>
      </c>
      <c r="E643" s="6">
        <f t="shared" si="55"/>
        <v>5335.9254540000002</v>
      </c>
      <c r="F643" s="8">
        <f t="shared" si="56"/>
        <v>1.3436896396115629E-5</v>
      </c>
      <c r="G643" s="11">
        <f t="shared" si="57"/>
        <v>0.99074848898696755</v>
      </c>
      <c r="H643" s="6">
        <f t="shared" si="59"/>
        <v>5264.3876292166569</v>
      </c>
      <c r="I643" s="7">
        <f t="shared" si="58"/>
        <v>5.520796412734974</v>
      </c>
    </row>
    <row r="644" spans="1:9" x14ac:dyDescent="0.35">
      <c r="A644" s="10">
        <f t="shared" ref="A644:A707" si="60">B644*0.978</f>
        <v>313.93799999999999</v>
      </c>
      <c r="B644">
        <v>321</v>
      </c>
      <c r="C644" s="7">
        <v>25.470534919999999</v>
      </c>
      <c r="D644" s="7">
        <v>5.3456377010000002</v>
      </c>
      <c r="E644" s="6">
        <f t="shared" ref="E644:E707" si="61">D644*1000</f>
        <v>5345.6377010000006</v>
      </c>
      <c r="F644" s="8">
        <f t="shared" ref="F644:F707" si="62">$N$3+$N$4*C644+$N$5*C644^2</f>
        <v>1.3435190435084574E-5</v>
      </c>
      <c r="G644" s="11">
        <f t="shared" ref="G644:G707" si="63">-0.0000069166*C644^3 + 0.00085196*C644^2 - 0.050456*C644 + 1.8373</f>
        <v>0.99057652495253734</v>
      </c>
      <c r="H644" s="6">
        <f t="shared" si="59"/>
        <v>5273.0225742333796</v>
      </c>
      <c r="I644" s="7">
        <f t="shared" ref="I644:I707" si="64">$N$8+$N$9*H644+$N$10*H644^2</f>
        <v>5.53118453845053</v>
      </c>
    </row>
    <row r="645" spans="1:9" x14ac:dyDescent="0.35">
      <c r="A645" s="10">
        <f t="shared" si="60"/>
        <v>314.42700000000002</v>
      </c>
      <c r="B645">
        <v>321.5</v>
      </c>
      <c r="C645" s="7">
        <v>25.478427140000001</v>
      </c>
      <c r="D645" s="7">
        <v>5.3496363200000001</v>
      </c>
      <c r="E645" s="6">
        <f t="shared" si="61"/>
        <v>5349.6363200000005</v>
      </c>
      <c r="F645" s="8">
        <f t="shared" si="62"/>
        <v>1.3433584705584018E-5</v>
      </c>
      <c r="G645" s="11">
        <f t="shared" si="63"/>
        <v>0.99041461536342768</v>
      </c>
      <c r="H645" s="6">
        <f t="shared" si="59"/>
        <v>5276.0724919586992</v>
      </c>
      <c r="I645" s="7">
        <f t="shared" si="64"/>
        <v>5.534854688737961</v>
      </c>
    </row>
    <row r="646" spans="1:9" x14ac:dyDescent="0.35">
      <c r="A646" s="10">
        <f t="shared" si="60"/>
        <v>314.916</v>
      </c>
      <c r="B646">
        <v>322</v>
      </c>
      <c r="C646" s="7">
        <v>25.48456977</v>
      </c>
      <c r="D646" s="7">
        <v>5.3584831509999997</v>
      </c>
      <c r="E646" s="6">
        <f t="shared" si="61"/>
        <v>5358.4831509999995</v>
      </c>
      <c r="F646" s="8">
        <f t="shared" si="62"/>
        <v>1.3432335546356982E-5</v>
      </c>
      <c r="G646" s="11">
        <f t="shared" si="63"/>
        <v>0.99028862663938555</v>
      </c>
      <c r="H646" s="6">
        <f t="shared" ref="H646:H709" si="65">E646*G646/(1+F646*A646)</f>
        <v>5284.0929042828657</v>
      </c>
      <c r="I646" s="7">
        <f t="shared" si="64"/>
        <v>5.5445086218007269</v>
      </c>
    </row>
    <row r="647" spans="1:9" x14ac:dyDescent="0.35">
      <c r="A647" s="10">
        <f t="shared" si="60"/>
        <v>315.40499999999997</v>
      </c>
      <c r="B647">
        <v>322.5</v>
      </c>
      <c r="C647" s="7">
        <v>25.492170510000001</v>
      </c>
      <c r="D647" s="7">
        <v>5.3598081620000002</v>
      </c>
      <c r="E647" s="6">
        <f t="shared" si="61"/>
        <v>5359.8081620000003</v>
      </c>
      <c r="F647" s="8">
        <f t="shared" si="62"/>
        <v>1.3430790598525393E-5</v>
      </c>
      <c r="G647" s="11">
        <f t="shared" si="63"/>
        <v>0.99013276503246161</v>
      </c>
      <c r="H647" s="6">
        <f t="shared" si="65"/>
        <v>5284.5356505147256</v>
      </c>
      <c r="I647" s="7">
        <f t="shared" si="64"/>
        <v>5.5450416472687056</v>
      </c>
    </row>
    <row r="648" spans="1:9" x14ac:dyDescent="0.35">
      <c r="A648" s="10">
        <f t="shared" si="60"/>
        <v>315.89400000000001</v>
      </c>
      <c r="B648">
        <v>323</v>
      </c>
      <c r="C648" s="7">
        <v>25.49772643</v>
      </c>
      <c r="D648" s="7">
        <v>5.3676263530000003</v>
      </c>
      <c r="E648" s="6">
        <f t="shared" si="61"/>
        <v>5367.6263530000006</v>
      </c>
      <c r="F648" s="8">
        <f t="shared" si="62"/>
        <v>1.342966179825084E-5</v>
      </c>
      <c r="G648" s="11">
        <f t="shared" si="63"/>
        <v>0.99001885834008518</v>
      </c>
      <c r="H648" s="6">
        <f t="shared" si="65"/>
        <v>5291.6024863858911</v>
      </c>
      <c r="I648" s="7">
        <f t="shared" si="64"/>
        <v>5.5535509493729025</v>
      </c>
    </row>
    <row r="649" spans="1:9" x14ac:dyDescent="0.35">
      <c r="A649" s="10">
        <f t="shared" si="60"/>
        <v>316.38299999999998</v>
      </c>
      <c r="B649">
        <v>323.5</v>
      </c>
      <c r="C649" s="7">
        <v>25.502244650000002</v>
      </c>
      <c r="D649" s="7">
        <v>5.3724614979999998</v>
      </c>
      <c r="E649" s="6">
        <f t="shared" si="61"/>
        <v>5372.4614979999997</v>
      </c>
      <c r="F649" s="8">
        <f t="shared" si="62"/>
        <v>1.3428744146854172E-5</v>
      </c>
      <c r="G649" s="11">
        <f t="shared" si="63"/>
        <v>0.98992624112477046</v>
      </c>
      <c r="H649" s="6">
        <f t="shared" si="65"/>
        <v>5295.8405684682439</v>
      </c>
      <c r="I649" s="7">
        <f t="shared" si="64"/>
        <v>5.5586554406153459</v>
      </c>
    </row>
    <row r="650" spans="1:9" x14ac:dyDescent="0.35">
      <c r="A650" s="10">
        <f t="shared" si="60"/>
        <v>316.87200000000001</v>
      </c>
      <c r="B650">
        <v>324</v>
      </c>
      <c r="C650" s="7">
        <v>25.507423719999998</v>
      </c>
      <c r="D650" s="7">
        <v>5.3790914660000002</v>
      </c>
      <c r="E650" s="6">
        <f t="shared" si="61"/>
        <v>5379.0914659999999</v>
      </c>
      <c r="F650" s="8">
        <f t="shared" si="62"/>
        <v>1.3427692628249328E-5</v>
      </c>
      <c r="G650" s="11">
        <f t="shared" si="63"/>
        <v>0.9898200936165491</v>
      </c>
      <c r="H650" s="6">
        <f t="shared" si="65"/>
        <v>5301.7745111140212</v>
      </c>
      <c r="I650" s="7">
        <f t="shared" si="64"/>
        <v>5.5658041746406379</v>
      </c>
    </row>
    <row r="651" spans="1:9" x14ac:dyDescent="0.35">
      <c r="A651" s="10">
        <f t="shared" si="60"/>
        <v>317.36099999999999</v>
      </c>
      <c r="B651">
        <v>324.5</v>
      </c>
      <c r="C651" s="7">
        <v>25.51270616</v>
      </c>
      <c r="D651" s="7">
        <v>5.3818010259999998</v>
      </c>
      <c r="E651" s="6">
        <f t="shared" si="61"/>
        <v>5381.8010260000001</v>
      </c>
      <c r="F651" s="8">
        <f t="shared" si="62"/>
        <v>1.3426620509029511E-5</v>
      </c>
      <c r="G651" s="11">
        <f t="shared" si="63"/>
        <v>0.98971184532324097</v>
      </c>
      <c r="H651" s="6">
        <f t="shared" si="65"/>
        <v>5303.8321412523965</v>
      </c>
      <c r="I651" s="7">
        <f t="shared" si="64"/>
        <v>5.5682835014244301</v>
      </c>
    </row>
    <row r="652" spans="1:9" x14ac:dyDescent="0.35">
      <c r="A652" s="10">
        <f t="shared" si="60"/>
        <v>317.84999999999997</v>
      </c>
      <c r="B652">
        <v>325</v>
      </c>
      <c r="C652" s="7">
        <v>25.519692679999999</v>
      </c>
      <c r="D652" s="7">
        <v>5.3838999999999997</v>
      </c>
      <c r="E652" s="6">
        <f t="shared" si="61"/>
        <v>5383.9</v>
      </c>
      <c r="F652" s="8">
        <f t="shared" si="62"/>
        <v>1.3425203131303517E-5</v>
      </c>
      <c r="G652" s="11">
        <f t="shared" si="63"/>
        <v>0.98956870450006928</v>
      </c>
      <c r="H652" s="6">
        <f t="shared" si="65"/>
        <v>5305.1010167739769</v>
      </c>
      <c r="I652" s="7">
        <f t="shared" si="64"/>
        <v>5.5698125421446596</v>
      </c>
    </row>
    <row r="653" spans="1:9" x14ac:dyDescent="0.35">
      <c r="A653" s="10">
        <f t="shared" si="60"/>
        <v>318.339</v>
      </c>
      <c r="B653">
        <v>325.5</v>
      </c>
      <c r="C653" s="7">
        <v>25.52907961</v>
      </c>
      <c r="D653" s="7">
        <v>5.3918765579999999</v>
      </c>
      <c r="E653" s="6">
        <f t="shared" si="61"/>
        <v>5391.8765579999999</v>
      </c>
      <c r="F653" s="8">
        <f t="shared" si="62"/>
        <v>1.342329985057502E-5</v>
      </c>
      <c r="G653" s="11">
        <f t="shared" si="63"/>
        <v>0.9893764332867705</v>
      </c>
      <c r="H653" s="6">
        <f t="shared" si="65"/>
        <v>5311.8970126288741</v>
      </c>
      <c r="I653" s="7">
        <f t="shared" si="64"/>
        <v>5.5780034967792407</v>
      </c>
    </row>
    <row r="654" spans="1:9" x14ac:dyDescent="0.35">
      <c r="A654" s="10">
        <f t="shared" si="60"/>
        <v>318.82799999999997</v>
      </c>
      <c r="B654">
        <v>326</v>
      </c>
      <c r="C654" s="7">
        <v>25.531414170000001</v>
      </c>
      <c r="D654" s="7">
        <v>5.3957372479999997</v>
      </c>
      <c r="E654" s="6">
        <f t="shared" si="61"/>
        <v>5395.7372479999995</v>
      </c>
      <c r="F654" s="8">
        <f t="shared" si="62"/>
        <v>1.3422826690023534E-5</v>
      </c>
      <c r="G654" s="11">
        <f t="shared" si="63"/>
        <v>0.9893286236302995</v>
      </c>
      <c r="H654" s="6">
        <f t="shared" si="65"/>
        <v>5315.4096215982217</v>
      </c>
      <c r="I654" s="7">
        <f t="shared" si="64"/>
        <v>5.5822381243812078</v>
      </c>
    </row>
    <row r="655" spans="1:9" x14ac:dyDescent="0.35">
      <c r="A655" s="10">
        <f t="shared" si="60"/>
        <v>319.31700000000001</v>
      </c>
      <c r="B655">
        <v>326.5</v>
      </c>
      <c r="C655" s="7">
        <v>25.53909801</v>
      </c>
      <c r="D655" s="7">
        <v>5.4019973309999996</v>
      </c>
      <c r="E655" s="6">
        <f t="shared" si="61"/>
        <v>5401.9973309999996</v>
      </c>
      <c r="F655" s="8">
        <f t="shared" si="62"/>
        <v>1.34212698947497E-5</v>
      </c>
      <c r="G655" s="11">
        <f t="shared" si="63"/>
        <v>0.98917129040446183</v>
      </c>
      <c r="H655" s="6">
        <f t="shared" si="65"/>
        <v>5320.6980760848046</v>
      </c>
      <c r="I655" s="7">
        <f t="shared" si="64"/>
        <v>5.5886149268268062</v>
      </c>
    </row>
    <row r="656" spans="1:9" x14ac:dyDescent="0.35">
      <c r="A656" s="10">
        <f t="shared" si="60"/>
        <v>319.80599999999998</v>
      </c>
      <c r="B656">
        <v>327</v>
      </c>
      <c r="C656" s="7">
        <v>25.543950460000001</v>
      </c>
      <c r="D656" s="7">
        <v>5.4050071820000003</v>
      </c>
      <c r="E656" s="6">
        <f t="shared" si="61"/>
        <v>5405.0071820000003</v>
      </c>
      <c r="F656" s="8">
        <f t="shared" si="62"/>
        <v>1.3420287183074535E-5</v>
      </c>
      <c r="G656" s="11">
        <f t="shared" si="63"/>
        <v>0.98907195191231989</v>
      </c>
      <c r="H656" s="6">
        <f t="shared" si="65"/>
        <v>5323.0948746538652</v>
      </c>
      <c r="I656" s="7">
        <f t="shared" si="64"/>
        <v>5.5915054951043794</v>
      </c>
    </row>
    <row r="657" spans="1:9" x14ac:dyDescent="0.35">
      <c r="A657" s="10">
        <f t="shared" si="60"/>
        <v>320.29500000000002</v>
      </c>
      <c r="B657">
        <v>327.5</v>
      </c>
      <c r="C657" s="7">
        <v>25.54914952</v>
      </c>
      <c r="D657" s="7">
        <v>5.4113561150000002</v>
      </c>
      <c r="E657" s="6">
        <f t="shared" si="61"/>
        <v>5411.3561150000005</v>
      </c>
      <c r="F657" s="8">
        <f t="shared" si="62"/>
        <v>1.3419234642215212E-5</v>
      </c>
      <c r="G657" s="11">
        <f t="shared" si="63"/>
        <v>0.98896553450531699</v>
      </c>
      <c r="H657" s="6">
        <f t="shared" si="65"/>
        <v>5328.7411569807418</v>
      </c>
      <c r="I657" s="7">
        <f t="shared" si="64"/>
        <v>5.5983162520699059</v>
      </c>
    </row>
    <row r="658" spans="1:9" x14ac:dyDescent="0.35">
      <c r="A658" s="10">
        <f t="shared" si="60"/>
        <v>320.78399999999999</v>
      </c>
      <c r="B658">
        <v>328</v>
      </c>
      <c r="C658" s="7">
        <v>25.554260710000001</v>
      </c>
      <c r="D658" s="7">
        <v>5.4165147649999996</v>
      </c>
      <c r="E658" s="6">
        <f t="shared" si="61"/>
        <v>5416.5147649999999</v>
      </c>
      <c r="F658" s="8">
        <f t="shared" si="62"/>
        <v>1.3418200259371544E-5</v>
      </c>
      <c r="G658" s="11">
        <f t="shared" si="63"/>
        <v>0.98886093263217267</v>
      </c>
      <c r="H658" s="6">
        <f t="shared" si="65"/>
        <v>5333.2238124719452</v>
      </c>
      <c r="I658" s="7">
        <f t="shared" si="64"/>
        <v>5.6037246702481927</v>
      </c>
    </row>
    <row r="659" spans="1:9" x14ac:dyDescent="0.35">
      <c r="A659" s="10">
        <f t="shared" si="60"/>
        <v>321.27299999999997</v>
      </c>
      <c r="B659">
        <v>328.5</v>
      </c>
      <c r="C659" s="7">
        <v>25.559016209999999</v>
      </c>
      <c r="D659" s="7">
        <v>5.4193872340000002</v>
      </c>
      <c r="E659" s="6">
        <f t="shared" si="61"/>
        <v>5419.3872339999998</v>
      </c>
      <c r="F659" s="8">
        <f t="shared" si="62"/>
        <v>1.3417238188140297E-5</v>
      </c>
      <c r="G659" s="11">
        <f t="shared" si="63"/>
        <v>0.98876362514548466</v>
      </c>
      <c r="H659" s="6">
        <f t="shared" si="65"/>
        <v>5335.4938073486674</v>
      </c>
      <c r="I659" s="7">
        <f t="shared" si="64"/>
        <v>5.606463896067277</v>
      </c>
    </row>
    <row r="660" spans="1:9" x14ac:dyDescent="0.35">
      <c r="A660" s="10">
        <f t="shared" si="60"/>
        <v>321.762</v>
      </c>
      <c r="B660">
        <v>329</v>
      </c>
      <c r="C660" s="7">
        <v>25.563434560000001</v>
      </c>
      <c r="D660" s="7">
        <v>5.4274188499999996</v>
      </c>
      <c r="E660" s="6">
        <f t="shared" si="61"/>
        <v>5427.41885</v>
      </c>
      <c r="F660" s="8">
        <f t="shared" si="62"/>
        <v>1.3416344608467814E-5</v>
      </c>
      <c r="G660" s="11">
        <f t="shared" si="63"/>
        <v>0.98867322948992142</v>
      </c>
      <c r="H660" s="6">
        <f t="shared" si="65"/>
        <v>5342.879207931318</v>
      </c>
      <c r="I660" s="7">
        <f t="shared" si="64"/>
        <v>5.6153779306011478</v>
      </c>
    </row>
    <row r="661" spans="1:9" x14ac:dyDescent="0.35">
      <c r="A661" s="10">
        <f t="shared" si="60"/>
        <v>322.25099999999998</v>
      </c>
      <c r="B661">
        <v>329.5</v>
      </c>
      <c r="C661" s="7">
        <v>25.570531590000002</v>
      </c>
      <c r="D661" s="7">
        <v>5.4301754349999998</v>
      </c>
      <c r="E661" s="6">
        <f t="shared" si="61"/>
        <v>5430.1754350000001</v>
      </c>
      <c r="F661" s="8">
        <f t="shared" si="62"/>
        <v>1.3414909857007313E-5</v>
      </c>
      <c r="G661" s="11">
        <f t="shared" si="63"/>
        <v>0.98852805661154763</v>
      </c>
      <c r="H661" s="6">
        <f t="shared" si="65"/>
        <v>5344.7754758492747</v>
      </c>
      <c r="I661" s="7">
        <f t="shared" si="64"/>
        <v>5.617667181868315</v>
      </c>
    </row>
    <row r="662" spans="1:9" x14ac:dyDescent="0.35">
      <c r="A662" s="10">
        <f t="shared" si="60"/>
        <v>322.74</v>
      </c>
      <c r="B662">
        <v>330</v>
      </c>
      <c r="C662" s="7">
        <v>25.578443270000001</v>
      </c>
      <c r="D662" s="7">
        <v>5.4322759139999999</v>
      </c>
      <c r="E662" s="6">
        <f t="shared" si="61"/>
        <v>5432.2759139999998</v>
      </c>
      <c r="F662" s="8">
        <f t="shared" si="62"/>
        <v>1.3413311245289255E-5</v>
      </c>
      <c r="G662" s="11">
        <f t="shared" si="63"/>
        <v>0.98836625786907839</v>
      </c>
      <c r="H662" s="6">
        <f t="shared" si="65"/>
        <v>5345.9355971002433</v>
      </c>
      <c r="I662" s="7">
        <f t="shared" si="64"/>
        <v>5.6190678264182488</v>
      </c>
    </row>
    <row r="663" spans="1:9" x14ac:dyDescent="0.35">
      <c r="A663" s="10">
        <f t="shared" si="60"/>
        <v>323.22899999999998</v>
      </c>
      <c r="B663">
        <v>330.5</v>
      </c>
      <c r="C663" s="7">
        <v>25.581220120000001</v>
      </c>
      <c r="D663" s="7">
        <v>5.4366853400000004</v>
      </c>
      <c r="E663" s="6">
        <f t="shared" si="61"/>
        <v>5436.68534</v>
      </c>
      <c r="F663" s="8">
        <f t="shared" si="62"/>
        <v>1.3412750370583248E-5</v>
      </c>
      <c r="G663" s="11">
        <f t="shared" si="63"/>
        <v>0.98830947910630174</v>
      </c>
      <c r="H663" s="6">
        <f t="shared" si="65"/>
        <v>5349.9336083648877</v>
      </c>
      <c r="I663" s="7">
        <f t="shared" si="64"/>
        <v>5.6238953068394224</v>
      </c>
    </row>
    <row r="664" spans="1:9" x14ac:dyDescent="0.35">
      <c r="A664" s="10">
        <f t="shared" si="60"/>
        <v>323.71800000000002</v>
      </c>
      <c r="B664">
        <v>331</v>
      </c>
      <c r="C664" s="7">
        <v>25.586023059999999</v>
      </c>
      <c r="D664" s="7">
        <v>5.4366438300000004</v>
      </c>
      <c r="E664" s="6">
        <f t="shared" si="61"/>
        <v>5436.64383</v>
      </c>
      <c r="F664" s="8">
        <f t="shared" si="62"/>
        <v>1.341178051628196E-5</v>
      </c>
      <c r="G664" s="11">
        <f t="shared" si="63"/>
        <v>0.98821128419979642</v>
      </c>
      <c r="H664" s="6">
        <f t="shared" si="65"/>
        <v>5349.3279527711538</v>
      </c>
      <c r="I664" s="7">
        <f t="shared" si="64"/>
        <v>5.6231639380795801</v>
      </c>
    </row>
    <row r="665" spans="1:9" x14ac:dyDescent="0.35">
      <c r="A665" s="10">
        <f t="shared" si="60"/>
        <v>324.20699999999999</v>
      </c>
      <c r="B665">
        <v>331.5</v>
      </c>
      <c r="C665" s="7">
        <v>25.591252570000002</v>
      </c>
      <c r="D665" s="7">
        <v>5.4445850670000002</v>
      </c>
      <c r="E665" s="6">
        <f t="shared" si="61"/>
        <v>5444.585067</v>
      </c>
      <c r="F665" s="8">
        <f t="shared" si="62"/>
        <v>1.3410724892253718E-5</v>
      </c>
      <c r="G665" s="11">
        <f t="shared" si="63"/>
        <v>0.98810438502031583</v>
      </c>
      <c r="H665" s="6">
        <f t="shared" si="65"/>
        <v>5356.5289900083289</v>
      </c>
      <c r="I665" s="7">
        <f t="shared" si="64"/>
        <v>5.6318609916659561</v>
      </c>
    </row>
    <row r="666" spans="1:9" x14ac:dyDescent="0.35">
      <c r="A666" s="10">
        <f t="shared" si="60"/>
        <v>324.69599999999997</v>
      </c>
      <c r="B666">
        <v>332</v>
      </c>
      <c r="C666" s="7">
        <v>25.595863309999999</v>
      </c>
      <c r="D666" s="7">
        <v>5.4451490439999999</v>
      </c>
      <c r="E666" s="6">
        <f t="shared" si="61"/>
        <v>5445.1490439999998</v>
      </c>
      <c r="F666" s="8">
        <f t="shared" si="62"/>
        <v>1.3409794490158426E-5</v>
      </c>
      <c r="G666" s="11">
        <f t="shared" si="63"/>
        <v>0.98801014900744555</v>
      </c>
      <c r="H666" s="6">
        <f t="shared" si="65"/>
        <v>5356.539573848323</v>
      </c>
      <c r="I666" s="7">
        <f t="shared" si="64"/>
        <v>5.6318737764372999</v>
      </c>
    </row>
    <row r="667" spans="1:9" x14ac:dyDescent="0.35">
      <c r="A667" s="10">
        <f t="shared" si="60"/>
        <v>325.185</v>
      </c>
      <c r="B667">
        <v>332.5</v>
      </c>
      <c r="C667" s="7">
        <v>25.600013669999999</v>
      </c>
      <c r="D667" s="7">
        <v>5.4465021079999998</v>
      </c>
      <c r="E667" s="6">
        <f t="shared" si="61"/>
        <v>5446.5021079999997</v>
      </c>
      <c r="F667" s="8">
        <f t="shared" si="62"/>
        <v>1.3408957242762305E-5</v>
      </c>
      <c r="G667" s="11">
        <f t="shared" si="63"/>
        <v>0.98792533407844096</v>
      </c>
      <c r="H667" s="6">
        <f t="shared" si="65"/>
        <v>5357.3771514133068</v>
      </c>
      <c r="I667" s="7">
        <f t="shared" si="64"/>
        <v>5.6328855498768533</v>
      </c>
    </row>
    <row r="668" spans="1:9" x14ac:dyDescent="0.35">
      <c r="A668" s="10">
        <f t="shared" si="60"/>
        <v>325.67399999999998</v>
      </c>
      <c r="B668">
        <v>333</v>
      </c>
      <c r="C668" s="7">
        <v>25.60331219</v>
      </c>
      <c r="D668" s="7">
        <v>5.4487590360000002</v>
      </c>
      <c r="E668" s="6">
        <f t="shared" si="61"/>
        <v>5448.7590360000004</v>
      </c>
      <c r="F668" s="8">
        <f t="shared" si="62"/>
        <v>1.3408292008071214E-5</v>
      </c>
      <c r="G668" s="11">
        <f t="shared" si="63"/>
        <v>0.98785793485792461</v>
      </c>
      <c r="H668" s="6">
        <f t="shared" si="65"/>
        <v>5359.1976683984676</v>
      </c>
      <c r="I668" s="7">
        <f t="shared" si="64"/>
        <v>5.6350848258672741</v>
      </c>
    </row>
    <row r="669" spans="1:9" x14ac:dyDescent="0.35">
      <c r="A669" s="10">
        <f t="shared" si="60"/>
        <v>326.16300000000001</v>
      </c>
      <c r="B669">
        <v>333.5</v>
      </c>
      <c r="C669" s="7">
        <v>25.609853579999999</v>
      </c>
      <c r="D669" s="7">
        <v>5.4535285709999997</v>
      </c>
      <c r="E669" s="6">
        <f t="shared" si="61"/>
        <v>5453.5285709999998</v>
      </c>
      <c r="F669" s="8">
        <f t="shared" si="62"/>
        <v>1.3406973212565269E-5</v>
      </c>
      <c r="G669" s="11">
        <f t="shared" si="63"/>
        <v>0.98772429416353391</v>
      </c>
      <c r="H669" s="6">
        <f t="shared" si="65"/>
        <v>5363.130447370856</v>
      </c>
      <c r="I669" s="7">
        <f t="shared" si="64"/>
        <v>5.6398364540621992</v>
      </c>
    </row>
    <row r="670" spans="1:9" x14ac:dyDescent="0.35">
      <c r="A670" s="10">
        <f t="shared" si="60"/>
        <v>326.65199999999999</v>
      </c>
      <c r="B670">
        <v>334</v>
      </c>
      <c r="C670" s="7">
        <v>25.613729979999999</v>
      </c>
      <c r="D670" s="7">
        <v>5.4539717799999998</v>
      </c>
      <c r="E670" s="6">
        <f t="shared" si="61"/>
        <v>5453.9717799999999</v>
      </c>
      <c r="F670" s="8">
        <f t="shared" si="62"/>
        <v>1.3406191982620451E-5</v>
      </c>
      <c r="G670" s="11">
        <f t="shared" si="63"/>
        <v>0.98764511220034812</v>
      </c>
      <c r="H670" s="6">
        <f t="shared" si="65"/>
        <v>5363.1026889162295</v>
      </c>
      <c r="I670" s="7">
        <f t="shared" si="64"/>
        <v>5.6398029129468599</v>
      </c>
    </row>
    <row r="671" spans="1:9" x14ac:dyDescent="0.35">
      <c r="A671" s="10">
        <f t="shared" si="60"/>
        <v>327.14100000000002</v>
      </c>
      <c r="B671">
        <v>334.5</v>
      </c>
      <c r="C671" s="7">
        <v>25.615392620000002</v>
      </c>
      <c r="D671" s="7">
        <v>5.4539002500000002</v>
      </c>
      <c r="E671" s="6">
        <f t="shared" si="61"/>
        <v>5453.9002500000006</v>
      </c>
      <c r="F671" s="8">
        <f t="shared" si="62"/>
        <v>1.3405856967075249E-5</v>
      </c>
      <c r="G671" s="11">
        <f t="shared" si="63"/>
        <v>0.98761115294491431</v>
      </c>
      <c r="H671" s="6">
        <f t="shared" si="65"/>
        <v>5362.8135296841356</v>
      </c>
      <c r="I671" s="7">
        <f t="shared" si="64"/>
        <v>5.6394535184271044</v>
      </c>
    </row>
    <row r="672" spans="1:9" x14ac:dyDescent="0.35">
      <c r="A672" s="10">
        <f t="shared" si="60"/>
        <v>327.63</v>
      </c>
      <c r="B672">
        <v>335</v>
      </c>
      <c r="C672" s="7">
        <v>25.618818000000001</v>
      </c>
      <c r="D672" s="7">
        <v>5.4560610350000003</v>
      </c>
      <c r="E672" s="6">
        <f t="shared" si="61"/>
        <v>5456.0610350000006</v>
      </c>
      <c r="F672" s="8">
        <f t="shared" si="62"/>
        <v>1.3405166888219865E-5</v>
      </c>
      <c r="G672" s="11">
        <f t="shared" si="63"/>
        <v>0.98754119548621988</v>
      </c>
      <c r="H672" s="6">
        <f t="shared" si="65"/>
        <v>5364.5243956231034</v>
      </c>
      <c r="I672" s="7">
        <f t="shared" si="64"/>
        <v>5.6415208460854007</v>
      </c>
    </row>
    <row r="673" spans="1:9" x14ac:dyDescent="0.35">
      <c r="A673" s="10">
        <f t="shared" si="60"/>
        <v>328.11899999999997</v>
      </c>
      <c r="B673">
        <v>335.5</v>
      </c>
      <c r="C673" s="7">
        <v>25.619506980000001</v>
      </c>
      <c r="D673" s="7">
        <v>5.4613140849999997</v>
      </c>
      <c r="E673" s="6">
        <f t="shared" si="61"/>
        <v>5461.314085</v>
      </c>
      <c r="F673" s="8">
        <f t="shared" si="62"/>
        <v>1.3405028105789876E-5</v>
      </c>
      <c r="G673" s="11">
        <f t="shared" si="63"/>
        <v>0.98752712517026064</v>
      </c>
      <c r="H673" s="6">
        <f t="shared" si="65"/>
        <v>5369.5780076024821</v>
      </c>
      <c r="I673" s="7">
        <f t="shared" si="64"/>
        <v>5.6476283436547199</v>
      </c>
    </row>
    <row r="674" spans="1:9" x14ac:dyDescent="0.35">
      <c r="A674" s="10">
        <f t="shared" si="60"/>
        <v>328.608</v>
      </c>
      <c r="B674">
        <v>336</v>
      </c>
      <c r="C674" s="7">
        <v>25.624142599999999</v>
      </c>
      <c r="D674" s="7">
        <v>5.4603002460000001</v>
      </c>
      <c r="E674" s="6">
        <f t="shared" si="61"/>
        <v>5460.3002459999998</v>
      </c>
      <c r="F674" s="8">
        <f t="shared" si="62"/>
        <v>1.3404094517635942E-5</v>
      </c>
      <c r="G674" s="11">
        <f t="shared" si="63"/>
        <v>0.98743246467141732</v>
      </c>
      <c r="H674" s="6">
        <f t="shared" si="65"/>
        <v>5368.0331931813262</v>
      </c>
      <c r="I674" s="7">
        <f t="shared" si="64"/>
        <v>5.6457612202145357</v>
      </c>
    </row>
    <row r="675" spans="1:9" x14ac:dyDescent="0.35">
      <c r="A675" s="10">
        <f t="shared" si="60"/>
        <v>329.09699999999998</v>
      </c>
      <c r="B675">
        <v>336.5</v>
      </c>
      <c r="C675" s="7">
        <v>25.628783670000001</v>
      </c>
      <c r="D675" s="7">
        <v>5.4617845420000002</v>
      </c>
      <c r="E675" s="6">
        <f t="shared" si="61"/>
        <v>5461.7845420000003</v>
      </c>
      <c r="F675" s="8">
        <f t="shared" si="62"/>
        <v>1.3403160133258608E-5</v>
      </c>
      <c r="G675" s="11">
        <f t="shared" si="63"/>
        <v>0.98733770667081289</v>
      </c>
      <c r="H675" s="6">
        <f t="shared" si="65"/>
        <v>5368.9437364689011</v>
      </c>
      <c r="I675" s="7">
        <f t="shared" si="64"/>
        <v>5.6468617224555686</v>
      </c>
    </row>
    <row r="676" spans="1:9" x14ac:dyDescent="0.35">
      <c r="A676" s="10">
        <f t="shared" si="60"/>
        <v>329.58600000000001</v>
      </c>
      <c r="B676">
        <v>337</v>
      </c>
      <c r="C676" s="7">
        <v>25.63444144</v>
      </c>
      <c r="D676" s="7">
        <v>5.4622230470000002</v>
      </c>
      <c r="E676" s="6">
        <f t="shared" si="61"/>
        <v>5462.2230470000004</v>
      </c>
      <c r="F676" s="8">
        <f t="shared" si="62"/>
        <v>1.3402021465041522E-5</v>
      </c>
      <c r="G676" s="11">
        <f t="shared" si="63"/>
        <v>0.98722220908240932</v>
      </c>
      <c r="H676" s="6">
        <f t="shared" si="65"/>
        <v>5368.7136577543888</v>
      </c>
      <c r="I676" s="7">
        <f t="shared" si="64"/>
        <v>5.6465836399785889</v>
      </c>
    </row>
    <row r="677" spans="1:9" x14ac:dyDescent="0.35">
      <c r="A677" s="10">
        <f t="shared" si="60"/>
        <v>330.07499999999999</v>
      </c>
      <c r="B677">
        <v>337.5</v>
      </c>
      <c r="C677" s="7">
        <v>25.634631930000001</v>
      </c>
      <c r="D677" s="7">
        <v>5.4645999999999999</v>
      </c>
      <c r="E677" s="6">
        <f t="shared" si="61"/>
        <v>5464.5999999999995</v>
      </c>
      <c r="F677" s="8">
        <f t="shared" si="62"/>
        <v>1.3401983135313027E-5</v>
      </c>
      <c r="G677" s="11">
        <f t="shared" si="63"/>
        <v>0.98721832078046112</v>
      </c>
      <c r="H677" s="6">
        <f t="shared" si="65"/>
        <v>5370.9937875960886</v>
      </c>
      <c r="I677" s="7">
        <f t="shared" si="64"/>
        <v>5.6493396283862012</v>
      </c>
    </row>
    <row r="678" spans="1:9" x14ac:dyDescent="0.35">
      <c r="A678" s="10">
        <f t="shared" si="60"/>
        <v>330.56400000000002</v>
      </c>
      <c r="B678">
        <v>338</v>
      </c>
      <c r="C678" s="7">
        <v>25.636414989999999</v>
      </c>
      <c r="D678" s="7">
        <v>5.4674738959999996</v>
      </c>
      <c r="E678" s="6">
        <f t="shared" si="61"/>
        <v>5467.4738959999995</v>
      </c>
      <c r="F678" s="8">
        <f t="shared" si="62"/>
        <v>1.3401624378877474E-5</v>
      </c>
      <c r="G678" s="11">
        <f t="shared" si="63"/>
        <v>0.98718192589808684</v>
      </c>
      <c r="H678" s="6">
        <f t="shared" si="65"/>
        <v>5373.5859167071621</v>
      </c>
      <c r="I678" s="7">
        <f t="shared" si="64"/>
        <v>5.6524730833465098</v>
      </c>
    </row>
    <row r="679" spans="1:9" x14ac:dyDescent="0.35">
      <c r="A679" s="10">
        <f t="shared" si="60"/>
        <v>331.053</v>
      </c>
      <c r="B679">
        <v>338.5</v>
      </c>
      <c r="C679" s="7">
        <v>25.63820879</v>
      </c>
      <c r="D679" s="7">
        <v>5.4672701430000004</v>
      </c>
      <c r="E679" s="6">
        <f t="shared" si="61"/>
        <v>5467.2701430000006</v>
      </c>
      <c r="F679" s="8">
        <f t="shared" si="62"/>
        <v>1.340126350643843E-5</v>
      </c>
      <c r="G679" s="11">
        <f t="shared" si="63"/>
        <v>0.98714531384972004</v>
      </c>
      <c r="H679" s="6">
        <f t="shared" si="65"/>
        <v>5373.151959476535</v>
      </c>
      <c r="I679" s="7">
        <f t="shared" si="64"/>
        <v>5.6519484746719515</v>
      </c>
    </row>
    <row r="680" spans="1:9" x14ac:dyDescent="0.35">
      <c r="A680" s="10">
        <f t="shared" si="60"/>
        <v>331.54199999999997</v>
      </c>
      <c r="B680">
        <v>339</v>
      </c>
      <c r="C680" s="7">
        <v>25.641092839999999</v>
      </c>
      <c r="D680" s="7">
        <v>5.4682076019999997</v>
      </c>
      <c r="E680" s="6">
        <f t="shared" si="61"/>
        <v>5468.2076019999995</v>
      </c>
      <c r="F680" s="8">
        <f t="shared" si="62"/>
        <v>1.3400683394522494E-5</v>
      </c>
      <c r="G680" s="11">
        <f t="shared" si="63"/>
        <v>0.98708645375672888</v>
      </c>
      <c r="H680" s="6">
        <f t="shared" si="65"/>
        <v>5373.7188120548944</v>
      </c>
      <c r="I680" s="7">
        <f t="shared" si="64"/>
        <v>5.6526337419615285</v>
      </c>
    </row>
    <row r="681" spans="1:9" x14ac:dyDescent="0.35">
      <c r="A681" s="10">
        <f t="shared" si="60"/>
        <v>332.03100000000001</v>
      </c>
      <c r="B681">
        <v>339.5</v>
      </c>
      <c r="C681" s="7">
        <v>25.64413519</v>
      </c>
      <c r="D681" s="7">
        <v>5.4681706669999999</v>
      </c>
      <c r="E681" s="6">
        <f t="shared" si="61"/>
        <v>5468.1706670000003</v>
      </c>
      <c r="F681" s="8">
        <f t="shared" si="62"/>
        <v>1.3400071567581971E-5</v>
      </c>
      <c r="G681" s="11">
        <f t="shared" si="63"/>
        <v>0.98702436871363408</v>
      </c>
      <c r="H681" s="6">
        <f t="shared" si="65"/>
        <v>5373.3105568514311</v>
      </c>
      <c r="I681" s="7">
        <f t="shared" si="64"/>
        <v>5.6521402010036601</v>
      </c>
    </row>
    <row r="682" spans="1:9" x14ac:dyDescent="0.35">
      <c r="A682" s="10">
        <f t="shared" si="60"/>
        <v>332.52</v>
      </c>
      <c r="B682">
        <v>340</v>
      </c>
      <c r="C682" s="7">
        <v>25.645018610000001</v>
      </c>
      <c r="D682" s="7">
        <v>5.4715221390000002</v>
      </c>
      <c r="E682" s="6">
        <f t="shared" si="61"/>
        <v>5471.5221390000006</v>
      </c>
      <c r="F682" s="8">
        <f t="shared" si="62"/>
        <v>1.3399893933089722E-5</v>
      </c>
      <c r="G682" s="11">
        <f t="shared" si="63"/>
        <v>0.98700634192716175</v>
      </c>
      <c r="H682" s="6">
        <f t="shared" si="65"/>
        <v>5376.4709336734159</v>
      </c>
      <c r="I682" s="7">
        <f t="shared" si="64"/>
        <v>5.6559610337183157</v>
      </c>
    </row>
    <row r="683" spans="1:9" x14ac:dyDescent="0.35">
      <c r="A683" s="10">
        <f t="shared" si="60"/>
        <v>333.00900000000001</v>
      </c>
      <c r="B683">
        <v>340.5</v>
      </c>
      <c r="C683" s="7">
        <v>25.645995020000001</v>
      </c>
      <c r="D683" s="7">
        <v>5.472540124</v>
      </c>
      <c r="E683" s="6">
        <f t="shared" si="61"/>
        <v>5472.5401240000001</v>
      </c>
      <c r="F683" s="8">
        <f t="shared" si="62"/>
        <v>1.3399697613259052E-5</v>
      </c>
      <c r="G683" s="11">
        <f t="shared" si="63"/>
        <v>0.98698641819723631</v>
      </c>
      <c r="H683" s="6">
        <f t="shared" si="65"/>
        <v>5377.3279556016978</v>
      </c>
      <c r="I683" s="7">
        <f t="shared" si="64"/>
        <v>5.6569972525945111</v>
      </c>
    </row>
    <row r="684" spans="1:9" x14ac:dyDescent="0.35">
      <c r="A684" s="10">
        <f t="shared" si="60"/>
        <v>333.49799999999999</v>
      </c>
      <c r="B684">
        <v>341</v>
      </c>
      <c r="C684" s="7">
        <v>25.64982251</v>
      </c>
      <c r="D684" s="7">
        <v>5.4720205130000004</v>
      </c>
      <c r="E684" s="6">
        <f t="shared" si="61"/>
        <v>5472.0205130000004</v>
      </c>
      <c r="F684" s="8">
        <f t="shared" si="62"/>
        <v>1.3398928175710517E-5</v>
      </c>
      <c r="G684" s="11">
        <f t="shared" si="63"/>
        <v>0.98690832381495674</v>
      </c>
      <c r="H684" s="6">
        <f t="shared" si="65"/>
        <v>5376.3582508510772</v>
      </c>
      <c r="I684" s="7">
        <f t="shared" si="64"/>
        <v>5.6558247928108525</v>
      </c>
    </row>
    <row r="685" spans="1:9" x14ac:dyDescent="0.35">
      <c r="A685" s="10">
        <f t="shared" si="60"/>
        <v>333.98699999999997</v>
      </c>
      <c r="B685">
        <v>341.5</v>
      </c>
      <c r="C685" s="7">
        <v>25.650012700000001</v>
      </c>
      <c r="D685" s="7">
        <v>5.4723115379999996</v>
      </c>
      <c r="E685" s="6">
        <f t="shared" si="61"/>
        <v>5472.3115379999999</v>
      </c>
      <c r="F685" s="8">
        <f t="shared" si="62"/>
        <v>1.3398889947301126E-5</v>
      </c>
      <c r="G685" s="11">
        <f t="shared" si="63"/>
        <v>0.98690444350818052</v>
      </c>
      <c r="H685" s="6">
        <f t="shared" si="65"/>
        <v>5376.5880455913739</v>
      </c>
      <c r="I685" s="7">
        <f t="shared" si="64"/>
        <v>5.656102630445865</v>
      </c>
    </row>
    <row r="686" spans="1:9" x14ac:dyDescent="0.35">
      <c r="A686" s="10">
        <f t="shared" si="60"/>
        <v>334.476</v>
      </c>
      <c r="B686">
        <v>342</v>
      </c>
      <c r="C686" s="7">
        <v>25.650256779999999</v>
      </c>
      <c r="D686" s="7">
        <v>5.4731427479999999</v>
      </c>
      <c r="E686" s="6">
        <f t="shared" si="61"/>
        <v>5473.1427480000002</v>
      </c>
      <c r="F686" s="8">
        <f t="shared" si="62"/>
        <v>1.3398840887681551E-5</v>
      </c>
      <c r="G686" s="11">
        <f t="shared" si="63"/>
        <v>0.98689946375723436</v>
      </c>
      <c r="H686" s="6">
        <f t="shared" si="65"/>
        <v>5377.3425944803275</v>
      </c>
      <c r="I686" s="7">
        <f t="shared" si="64"/>
        <v>5.6570149527117293</v>
      </c>
    </row>
    <row r="687" spans="1:9" x14ac:dyDescent="0.35">
      <c r="A687" s="10">
        <f t="shared" si="60"/>
        <v>334.96499999999997</v>
      </c>
      <c r="B687">
        <v>342.5</v>
      </c>
      <c r="C687" s="7">
        <v>25.652055870000002</v>
      </c>
      <c r="D687" s="7">
        <v>5.4740000000000002</v>
      </c>
      <c r="E687" s="6">
        <f t="shared" si="61"/>
        <v>5474</v>
      </c>
      <c r="F687" s="8">
        <f t="shared" si="62"/>
        <v>1.3398479299716208E-5</v>
      </c>
      <c r="G687" s="11">
        <f t="shared" si="63"/>
        <v>0.9868627596713444</v>
      </c>
      <c r="H687" s="6">
        <f t="shared" si="65"/>
        <v>5377.950388831945</v>
      </c>
      <c r="I687" s="7">
        <f t="shared" si="64"/>
        <v>5.6577498577968628</v>
      </c>
    </row>
    <row r="688" spans="1:9" x14ac:dyDescent="0.35">
      <c r="A688" s="10">
        <f t="shared" si="60"/>
        <v>335.45400000000001</v>
      </c>
      <c r="B688">
        <v>343</v>
      </c>
      <c r="C688" s="7">
        <v>25.65559438</v>
      </c>
      <c r="D688" s="7">
        <v>5.4750986959999999</v>
      </c>
      <c r="E688" s="6">
        <f t="shared" si="61"/>
        <v>5475.098696</v>
      </c>
      <c r="F688" s="8">
        <f t="shared" si="62"/>
        <v>1.339776824869961E-5</v>
      </c>
      <c r="G688" s="11">
        <f t="shared" si="63"/>
        <v>0.9867905748931638</v>
      </c>
      <c r="H688" s="6">
        <f t="shared" si="65"/>
        <v>5378.6025484066549</v>
      </c>
      <c r="I688" s="7">
        <f t="shared" si="64"/>
        <v>5.6585384294105854</v>
      </c>
    </row>
    <row r="689" spans="1:9" x14ac:dyDescent="0.35">
      <c r="A689" s="10">
        <f t="shared" si="60"/>
        <v>335.94299999999998</v>
      </c>
      <c r="B689">
        <v>343.5</v>
      </c>
      <c r="C689" s="7">
        <v>25.65685028</v>
      </c>
      <c r="D689" s="7">
        <v>5.4765140150000002</v>
      </c>
      <c r="E689" s="6">
        <f t="shared" si="61"/>
        <v>5476.5140150000007</v>
      </c>
      <c r="F689" s="8">
        <f t="shared" si="62"/>
        <v>1.3397515922204351E-5</v>
      </c>
      <c r="G689" s="11">
        <f t="shared" si="63"/>
        <v>0.98676495675083853</v>
      </c>
      <c r="H689" s="6">
        <f t="shared" si="65"/>
        <v>5379.8186184193437</v>
      </c>
      <c r="I689" s="7">
        <f t="shared" si="64"/>
        <v>5.6600089280720294</v>
      </c>
    </row>
    <row r="690" spans="1:9" x14ac:dyDescent="0.35">
      <c r="A690" s="10">
        <f t="shared" si="60"/>
        <v>336.43200000000002</v>
      </c>
      <c r="B690">
        <v>344</v>
      </c>
      <c r="C690" s="7">
        <v>25.657375760000001</v>
      </c>
      <c r="D690" s="7">
        <v>5.4767752060000001</v>
      </c>
      <c r="E690" s="6">
        <f t="shared" si="61"/>
        <v>5476.7752060000003</v>
      </c>
      <c r="F690" s="8">
        <f t="shared" si="62"/>
        <v>1.3397410353052845E-5</v>
      </c>
      <c r="G690" s="11">
        <f t="shared" si="63"/>
        <v>0.9867542381858958</v>
      </c>
      <c r="H690" s="6">
        <f t="shared" si="65"/>
        <v>5379.9818594051021</v>
      </c>
      <c r="I690" s="7">
        <f t="shared" si="64"/>
        <v>5.6602063289748337</v>
      </c>
    </row>
    <row r="691" spans="1:9" x14ac:dyDescent="0.35">
      <c r="A691" s="10">
        <f t="shared" si="60"/>
        <v>336.92099999999999</v>
      </c>
      <c r="B691">
        <v>344.5</v>
      </c>
      <c r="C691" s="7">
        <v>25.65909847</v>
      </c>
      <c r="D691" s="7">
        <v>5.4764912099999998</v>
      </c>
      <c r="E691" s="6">
        <f t="shared" si="61"/>
        <v>5476.4912100000001</v>
      </c>
      <c r="F691" s="8">
        <f t="shared" si="62"/>
        <v>1.3397064287005092E-5</v>
      </c>
      <c r="G691" s="11">
        <f t="shared" si="63"/>
        <v>0.98671910016229925</v>
      </c>
      <c r="H691" s="6">
        <f t="shared" si="65"/>
        <v>5379.4768527789774</v>
      </c>
      <c r="I691" s="7">
        <f t="shared" si="64"/>
        <v>5.6595956491599138</v>
      </c>
    </row>
    <row r="692" spans="1:9" x14ac:dyDescent="0.35">
      <c r="A692" s="10">
        <f t="shared" si="60"/>
        <v>337.40999999999997</v>
      </c>
      <c r="B692">
        <v>345</v>
      </c>
      <c r="C692" s="7">
        <v>25.659899889999998</v>
      </c>
      <c r="D692" s="7">
        <v>5.4784063380000001</v>
      </c>
      <c r="E692" s="6">
        <f t="shared" si="61"/>
        <v>5478.4063379999998</v>
      </c>
      <c r="F692" s="8">
        <f t="shared" si="62"/>
        <v>1.3396903308164751E-5</v>
      </c>
      <c r="G692" s="11">
        <f t="shared" si="63"/>
        <v>0.98670275428789</v>
      </c>
      <c r="H692" s="6">
        <f t="shared" si="65"/>
        <v>5381.2341039542707</v>
      </c>
      <c r="I692" s="7">
        <f t="shared" si="64"/>
        <v>5.6617206686847075</v>
      </c>
    </row>
    <row r="693" spans="1:9" x14ac:dyDescent="0.35">
      <c r="A693" s="10">
        <f t="shared" si="60"/>
        <v>337.899</v>
      </c>
      <c r="B693">
        <v>345.5</v>
      </c>
      <c r="C693" s="7">
        <v>25.665516319999998</v>
      </c>
      <c r="D693" s="7">
        <v>5.478332837</v>
      </c>
      <c r="E693" s="6">
        <f t="shared" si="61"/>
        <v>5478.3328369999999</v>
      </c>
      <c r="F693" s="8">
        <f t="shared" si="62"/>
        <v>1.3395775404973301E-5</v>
      </c>
      <c r="G693" s="11">
        <f t="shared" si="63"/>
        <v>0.98658821231218441</v>
      </c>
      <c r="H693" s="6">
        <f t="shared" si="65"/>
        <v>5380.5041831318231</v>
      </c>
      <c r="I693" s="7">
        <f t="shared" si="64"/>
        <v>5.6608379645386036</v>
      </c>
    </row>
    <row r="694" spans="1:9" x14ac:dyDescent="0.35">
      <c r="A694" s="10">
        <f t="shared" si="60"/>
        <v>338.38799999999998</v>
      </c>
      <c r="B694">
        <v>346</v>
      </c>
      <c r="C694" s="7">
        <v>25.666622069999999</v>
      </c>
      <c r="D694" s="7">
        <v>5.4791486999999996</v>
      </c>
      <c r="E694" s="6">
        <f t="shared" si="61"/>
        <v>5479.1486999999997</v>
      </c>
      <c r="F694" s="8">
        <f t="shared" si="62"/>
        <v>1.3395553397982475E-5</v>
      </c>
      <c r="G694" s="11">
        <f t="shared" si="63"/>
        <v>0.98656566392218603</v>
      </c>
      <c r="H694" s="6">
        <f t="shared" si="65"/>
        <v>5381.1477995545547</v>
      </c>
      <c r="I694" s="7">
        <f t="shared" si="64"/>
        <v>5.6616162979304239</v>
      </c>
    </row>
    <row r="695" spans="1:9" x14ac:dyDescent="0.35">
      <c r="A695" s="10">
        <f t="shared" si="60"/>
        <v>338.87700000000001</v>
      </c>
      <c r="B695">
        <v>346.5</v>
      </c>
      <c r="C695" s="7">
        <v>25.667224839999999</v>
      </c>
      <c r="D695" s="7">
        <v>5.4798692920000001</v>
      </c>
      <c r="E695" s="6">
        <f t="shared" si="61"/>
        <v>5479.8692920000003</v>
      </c>
      <c r="F695" s="8">
        <f t="shared" si="62"/>
        <v>1.3395432384025788E-5</v>
      </c>
      <c r="G695" s="11">
        <f t="shared" si="63"/>
        <v>0.98655337260015286</v>
      </c>
      <c r="H695" s="6">
        <f t="shared" si="65"/>
        <v>5381.7535780343651</v>
      </c>
      <c r="I695" s="7">
        <f t="shared" si="64"/>
        <v>5.6623488946182432</v>
      </c>
    </row>
    <row r="696" spans="1:9" x14ac:dyDescent="0.35">
      <c r="A696" s="10">
        <f t="shared" si="60"/>
        <v>339.36599999999999</v>
      </c>
      <c r="B696">
        <v>347</v>
      </c>
      <c r="C696" s="7">
        <v>25.671451529999999</v>
      </c>
      <c r="D696" s="7">
        <v>5.4785496050000004</v>
      </c>
      <c r="E696" s="6">
        <f t="shared" si="61"/>
        <v>5478.5496050000002</v>
      </c>
      <c r="F696" s="8">
        <f t="shared" si="62"/>
        <v>1.3394583963646972E-5</v>
      </c>
      <c r="G696" s="11">
        <f t="shared" si="63"/>
        <v>0.98646719100740154</v>
      </c>
      <c r="H696" s="6">
        <f t="shared" si="65"/>
        <v>5379.953963772422</v>
      </c>
      <c r="I696" s="7">
        <f t="shared" si="64"/>
        <v>5.6601725957778166</v>
      </c>
    </row>
    <row r="697" spans="1:9" x14ac:dyDescent="0.35">
      <c r="A697" s="10">
        <f t="shared" si="60"/>
        <v>339.85500000000002</v>
      </c>
      <c r="B697">
        <v>347.5</v>
      </c>
      <c r="C697" s="7">
        <v>25.671800000000001</v>
      </c>
      <c r="D697" s="7">
        <v>5.4796954949999996</v>
      </c>
      <c r="E697" s="6">
        <f t="shared" si="61"/>
        <v>5479.6954949999999</v>
      </c>
      <c r="F697" s="8">
        <f t="shared" si="62"/>
        <v>1.3394514026679996E-5</v>
      </c>
      <c r="G697" s="11">
        <f t="shared" si="63"/>
        <v>0.9864600862639934</v>
      </c>
      <c r="H697" s="6">
        <f t="shared" si="65"/>
        <v>5381.0055173921091</v>
      </c>
      <c r="I697" s="7">
        <f t="shared" si="64"/>
        <v>5.6614442323339595</v>
      </c>
    </row>
    <row r="698" spans="1:9" x14ac:dyDescent="0.35">
      <c r="A698" s="10">
        <f t="shared" si="60"/>
        <v>340.34399999999999</v>
      </c>
      <c r="B698">
        <v>348</v>
      </c>
      <c r="C698" s="7">
        <v>25.671192980000001</v>
      </c>
      <c r="D698" s="7">
        <v>5.4816799380000001</v>
      </c>
      <c r="E698" s="6">
        <f t="shared" si="61"/>
        <v>5481.6799380000002</v>
      </c>
      <c r="F698" s="8">
        <f t="shared" si="62"/>
        <v>1.3394635855016807E-5</v>
      </c>
      <c r="G698" s="11">
        <f t="shared" si="63"/>
        <v>0.98647246247659526</v>
      </c>
      <c r="H698" s="6">
        <f t="shared" si="65"/>
        <v>5382.986434809879</v>
      </c>
      <c r="I698" s="7">
        <f t="shared" si="64"/>
        <v>5.663839910347825</v>
      </c>
    </row>
    <row r="699" spans="1:9" x14ac:dyDescent="0.35">
      <c r="A699" s="10">
        <f t="shared" si="60"/>
        <v>340.83299999999997</v>
      </c>
      <c r="B699">
        <v>348.5</v>
      </c>
      <c r="C699" s="7">
        <v>25.671852820000002</v>
      </c>
      <c r="D699" s="7">
        <v>5.4815861090000002</v>
      </c>
      <c r="E699" s="6">
        <f t="shared" si="61"/>
        <v>5481.5861089999999</v>
      </c>
      <c r="F699" s="8">
        <f t="shared" si="62"/>
        <v>1.3394503426000191E-5</v>
      </c>
      <c r="G699" s="11">
        <f t="shared" si="63"/>
        <v>0.9864590093558272</v>
      </c>
      <c r="H699" s="6">
        <f t="shared" si="65"/>
        <v>5382.7860300811917</v>
      </c>
      <c r="I699" s="7">
        <f t="shared" si="64"/>
        <v>5.6635975352789991</v>
      </c>
    </row>
    <row r="700" spans="1:9" x14ac:dyDescent="0.35">
      <c r="A700" s="10">
        <f t="shared" si="60"/>
        <v>341.322</v>
      </c>
      <c r="B700">
        <v>349</v>
      </c>
      <c r="C700" s="7">
        <v>25.672457860000002</v>
      </c>
      <c r="D700" s="7">
        <v>5.4815857660000002</v>
      </c>
      <c r="E700" s="6">
        <f t="shared" si="61"/>
        <v>5481.5857660000001</v>
      </c>
      <c r="F700" s="8">
        <f t="shared" si="62"/>
        <v>1.3394382000628326E-5</v>
      </c>
      <c r="G700" s="11">
        <f t="shared" si="63"/>
        <v>0.98644667376695294</v>
      </c>
      <c r="H700" s="6">
        <f t="shared" si="65"/>
        <v>5382.683508161419</v>
      </c>
      <c r="I700" s="7">
        <f t="shared" si="64"/>
        <v>5.6634735432792072</v>
      </c>
    </row>
    <row r="701" spans="1:9" x14ac:dyDescent="0.35">
      <c r="A701" s="10">
        <f t="shared" si="60"/>
        <v>341.81099999999998</v>
      </c>
      <c r="B701">
        <v>349.5</v>
      </c>
      <c r="C701" s="7">
        <v>25.6714558</v>
      </c>
      <c r="D701" s="7">
        <v>5.4827609610000003</v>
      </c>
      <c r="E701" s="6">
        <f t="shared" si="61"/>
        <v>5482.760961</v>
      </c>
      <c r="F701" s="8">
        <f t="shared" si="62"/>
        <v>1.3394583106659474E-5</v>
      </c>
      <c r="G701" s="11">
        <f t="shared" si="63"/>
        <v>0.98646710394849302</v>
      </c>
      <c r="H701" s="6">
        <f t="shared" si="65"/>
        <v>5383.9135318105364</v>
      </c>
      <c r="I701" s="7">
        <f t="shared" si="64"/>
        <v>5.6649611965911442</v>
      </c>
    </row>
    <row r="702" spans="1:9" x14ac:dyDescent="0.35">
      <c r="A702" s="10">
        <f t="shared" si="60"/>
        <v>342.3</v>
      </c>
      <c r="B702">
        <v>350</v>
      </c>
      <c r="C702" s="7">
        <v>25.6736018</v>
      </c>
      <c r="D702" s="7">
        <v>5.4834681649999997</v>
      </c>
      <c r="E702" s="6">
        <f t="shared" si="61"/>
        <v>5483.4681649999993</v>
      </c>
      <c r="F702" s="8">
        <f t="shared" si="62"/>
        <v>1.339415243751474E-5</v>
      </c>
      <c r="G702" s="11">
        <f t="shared" si="63"/>
        <v>0.98642335169391848</v>
      </c>
      <c r="H702" s="6">
        <f t="shared" si="65"/>
        <v>5384.3348488505544</v>
      </c>
      <c r="I702" s="7">
        <f t="shared" si="64"/>
        <v>5.6654707783817617</v>
      </c>
    </row>
    <row r="703" spans="1:9" x14ac:dyDescent="0.35">
      <c r="A703" s="10">
        <f t="shared" si="60"/>
        <v>342.78899999999999</v>
      </c>
      <c r="B703">
        <v>350.5</v>
      </c>
      <c r="C703" s="7">
        <v>25.67664212</v>
      </c>
      <c r="D703" s="7">
        <v>5.4839000000000002</v>
      </c>
      <c r="E703" s="6">
        <f t="shared" si="61"/>
        <v>5483.9000000000005</v>
      </c>
      <c r="F703" s="8">
        <f t="shared" si="62"/>
        <v>1.3393542402497903E-5</v>
      </c>
      <c r="G703" s="11">
        <f t="shared" si="63"/>
        <v>0.98636137124080814</v>
      </c>
      <c r="H703" s="6">
        <f t="shared" si="65"/>
        <v>5384.386548948195</v>
      </c>
      <c r="I703" s="7">
        <f t="shared" si="64"/>
        <v>5.6655333101911713</v>
      </c>
    </row>
    <row r="704" spans="1:9" x14ac:dyDescent="0.35">
      <c r="A704" s="10">
        <f t="shared" si="60"/>
        <v>343.27800000000002</v>
      </c>
      <c r="B704">
        <v>351</v>
      </c>
      <c r="C704" s="7">
        <v>25.6782</v>
      </c>
      <c r="D704" s="7">
        <v>5.4845710959999998</v>
      </c>
      <c r="E704" s="6">
        <f t="shared" si="61"/>
        <v>5484.5710959999997</v>
      </c>
      <c r="F704" s="8">
        <f t="shared" si="62"/>
        <v>1.3393229866679997E-5</v>
      </c>
      <c r="G704" s="11">
        <f t="shared" si="63"/>
        <v>0.98632961433472333</v>
      </c>
      <c r="H704" s="6">
        <f t="shared" si="65"/>
        <v>5384.8375584920077</v>
      </c>
      <c r="I704" s="7">
        <f t="shared" si="64"/>
        <v>5.6660788173054799</v>
      </c>
    </row>
    <row r="705" spans="1:9" x14ac:dyDescent="0.35">
      <c r="A705" s="10">
        <f t="shared" si="60"/>
        <v>343.767</v>
      </c>
      <c r="B705">
        <v>351.5</v>
      </c>
      <c r="C705" s="7">
        <v>25.682248999999999</v>
      </c>
      <c r="D705" s="7">
        <v>5.4832445679999999</v>
      </c>
      <c r="E705" s="6">
        <f t="shared" si="61"/>
        <v>5483.2445680000001</v>
      </c>
      <c r="F705" s="8">
        <f t="shared" si="62"/>
        <v>1.3392417730986004E-5</v>
      </c>
      <c r="G705" s="11">
        <f t="shared" si="63"/>
        <v>0.98624708395618965</v>
      </c>
      <c r="H705" s="6">
        <f t="shared" si="65"/>
        <v>5383.0510915640671</v>
      </c>
      <c r="I705" s="7">
        <f t="shared" si="64"/>
        <v>5.6639181085097352</v>
      </c>
    </row>
    <row r="706" spans="1:9" x14ac:dyDescent="0.35">
      <c r="A706" s="10">
        <f t="shared" si="60"/>
        <v>344.25599999999997</v>
      </c>
      <c r="B706">
        <v>352</v>
      </c>
      <c r="C706" s="7">
        <v>25.684241140000001</v>
      </c>
      <c r="D706" s="7">
        <v>5.4845124780000001</v>
      </c>
      <c r="E706" s="6">
        <f t="shared" si="61"/>
        <v>5484.5124779999996</v>
      </c>
      <c r="F706" s="8">
        <f t="shared" si="62"/>
        <v>1.3392018238049676E-5</v>
      </c>
      <c r="G706" s="11">
        <f t="shared" si="63"/>
        <v>0.98620648219767304</v>
      </c>
      <c r="H706" s="6">
        <f t="shared" si="65"/>
        <v>5384.0398122688857</v>
      </c>
      <c r="I706" s="7">
        <f t="shared" si="64"/>
        <v>5.6651139314117582</v>
      </c>
    </row>
    <row r="707" spans="1:9" x14ac:dyDescent="0.35">
      <c r="A707" s="10">
        <f t="shared" si="60"/>
        <v>344.745</v>
      </c>
      <c r="B707">
        <v>352.5</v>
      </c>
      <c r="C707" s="7">
        <v>25.678539560000001</v>
      </c>
      <c r="D707" s="7">
        <v>5.4857341499999999</v>
      </c>
      <c r="E707" s="6">
        <f t="shared" si="61"/>
        <v>5485.7341500000002</v>
      </c>
      <c r="F707" s="8">
        <f t="shared" si="62"/>
        <v>1.3393161749985393E-5</v>
      </c>
      <c r="G707" s="11">
        <f t="shared" si="63"/>
        <v>0.98632269271387463</v>
      </c>
      <c r="H707" s="6">
        <f t="shared" si="65"/>
        <v>5385.8364566581258</v>
      </c>
      <c r="I707" s="7">
        <f t="shared" si="64"/>
        <v>5.6672870497136936</v>
      </c>
    </row>
    <row r="708" spans="1:9" x14ac:dyDescent="0.35">
      <c r="A708" s="10">
        <f t="shared" ref="A708:A771" si="66">B708*0.978</f>
        <v>345.23399999999998</v>
      </c>
      <c r="B708">
        <v>353</v>
      </c>
      <c r="C708" s="7">
        <v>25.678173009999998</v>
      </c>
      <c r="D708" s="7">
        <v>5.4857066799999998</v>
      </c>
      <c r="E708" s="6">
        <f t="shared" ref="E708:E771" si="67">D708*1000</f>
        <v>5485.7066800000002</v>
      </c>
      <c r="F708" s="8">
        <f t="shared" ref="F708:F771" si="68">$N$3+$N$4*C708+$N$5*C708^2</f>
        <v>1.3393235281019445E-5</v>
      </c>
      <c r="G708" s="11">
        <f t="shared" ref="G708:G771" si="69">-0.0000069166*C708^3 + 0.00085196*C708^2 - 0.050456*C708 + 1.8373</f>
        <v>0.98633016450441002</v>
      </c>
      <c r="H708" s="6">
        <f t="shared" si="65"/>
        <v>5385.8150395096964</v>
      </c>
      <c r="I708" s="7">
        <f t="shared" ref="I708:I771" si="70">$N$8+$N$9*H708+$N$10*H708^2</f>
        <v>5.6672611436911566</v>
      </c>
    </row>
    <row r="709" spans="1:9" x14ac:dyDescent="0.35">
      <c r="A709" s="10">
        <f t="shared" si="66"/>
        <v>345.72300000000001</v>
      </c>
      <c r="B709">
        <v>353.5</v>
      </c>
      <c r="C709" s="7">
        <v>25.678732440000001</v>
      </c>
      <c r="D709" s="7">
        <v>5.4861702389999998</v>
      </c>
      <c r="E709" s="6">
        <f t="shared" si="67"/>
        <v>5486.170239</v>
      </c>
      <c r="F709" s="8">
        <f t="shared" si="68"/>
        <v>1.3393123058431755E-5</v>
      </c>
      <c r="G709" s="11">
        <f t="shared" si="69"/>
        <v>0.9863187610637969</v>
      </c>
      <c r="H709" s="6">
        <f t="shared" si="65"/>
        <v>5386.1729788304883</v>
      </c>
      <c r="I709" s="7">
        <f t="shared" si="70"/>
        <v>5.6676941077891385</v>
      </c>
    </row>
    <row r="710" spans="1:9" x14ac:dyDescent="0.35">
      <c r="A710" s="10">
        <f t="shared" si="66"/>
        <v>346.21199999999999</v>
      </c>
      <c r="B710">
        <v>354</v>
      </c>
      <c r="C710" s="7">
        <v>25.678988270000001</v>
      </c>
      <c r="D710" s="7">
        <v>5.4860535720000003</v>
      </c>
      <c r="E710" s="6">
        <f t="shared" si="67"/>
        <v>5486.0535720000007</v>
      </c>
      <c r="F710" s="8">
        <f t="shared" si="68"/>
        <v>1.3393071739968579E-5</v>
      </c>
      <c r="G710" s="11">
        <f t="shared" si="69"/>
        <v>0.9863135462827235</v>
      </c>
      <c r="H710" s="6">
        <f t="shared" ref="H710:H773" si="71">E710*G710/(1+F710*A710)</f>
        <v>5385.9949452968449</v>
      </c>
      <c r="I710" s="7">
        <f t="shared" si="70"/>
        <v>5.6674787571839929</v>
      </c>
    </row>
    <row r="711" spans="1:9" x14ac:dyDescent="0.35">
      <c r="A711" s="10">
        <f t="shared" si="66"/>
        <v>346.70099999999996</v>
      </c>
      <c r="B711">
        <v>354.5</v>
      </c>
      <c r="C711" s="7">
        <v>25.679935159999999</v>
      </c>
      <c r="D711" s="7">
        <v>5.4859119319999996</v>
      </c>
      <c r="E711" s="6">
        <f t="shared" si="67"/>
        <v>5485.911932</v>
      </c>
      <c r="F711" s="8">
        <f t="shared" si="68"/>
        <v>1.3392881805636628E-5</v>
      </c>
      <c r="G711" s="11">
        <f t="shared" si="69"/>
        <v>0.98629424545375777</v>
      </c>
      <c r="H711" s="6">
        <f t="shared" si="71"/>
        <v>5385.7157382941077</v>
      </c>
      <c r="I711" s="7">
        <f t="shared" si="70"/>
        <v>5.6671410300192502</v>
      </c>
    </row>
    <row r="712" spans="1:9" x14ac:dyDescent="0.35">
      <c r="A712" s="10">
        <f t="shared" si="66"/>
        <v>347.19</v>
      </c>
      <c r="B712">
        <v>355</v>
      </c>
      <c r="C712" s="7">
        <v>25.681030530000001</v>
      </c>
      <c r="D712" s="7">
        <v>5.4861517009999998</v>
      </c>
      <c r="E712" s="6">
        <f t="shared" si="67"/>
        <v>5486.1517009999998</v>
      </c>
      <c r="F712" s="8">
        <f t="shared" si="68"/>
        <v>1.3392662103726541E-5</v>
      </c>
      <c r="G712" s="11">
        <f t="shared" si="69"/>
        <v>0.98627191881276632</v>
      </c>
      <c r="H712" s="6">
        <f t="shared" si="71"/>
        <v>5385.7945066017573</v>
      </c>
      <c r="I712" s="7">
        <f t="shared" si="70"/>
        <v>5.6672363072634235</v>
      </c>
    </row>
    <row r="713" spans="1:9" x14ac:dyDescent="0.35">
      <c r="A713" s="10">
        <f t="shared" si="66"/>
        <v>347.67899999999997</v>
      </c>
      <c r="B713">
        <v>355.5</v>
      </c>
      <c r="C713" s="7">
        <v>25.681423160000001</v>
      </c>
      <c r="D713" s="7">
        <v>5.4867123429999998</v>
      </c>
      <c r="E713" s="6">
        <f t="shared" si="67"/>
        <v>5486.7123430000001</v>
      </c>
      <c r="F713" s="8">
        <f t="shared" si="68"/>
        <v>1.3392583356744888E-5</v>
      </c>
      <c r="G713" s="11">
        <f t="shared" si="69"/>
        <v>0.98626391612431319</v>
      </c>
      <c r="H713" s="6">
        <f t="shared" si="71"/>
        <v>5386.2662229752659</v>
      </c>
      <c r="I713" s="7">
        <f t="shared" si="70"/>
        <v>5.6678068972659172</v>
      </c>
    </row>
    <row r="714" spans="1:9" x14ac:dyDescent="0.35">
      <c r="A714" s="10">
        <f t="shared" si="66"/>
        <v>348.16800000000001</v>
      </c>
      <c r="B714">
        <v>356</v>
      </c>
      <c r="C714" s="7">
        <v>25.683516019999999</v>
      </c>
      <c r="D714" s="7">
        <v>5.4870006780000002</v>
      </c>
      <c r="E714" s="6">
        <f t="shared" si="67"/>
        <v>5487.0006780000003</v>
      </c>
      <c r="F714" s="8">
        <f t="shared" si="68"/>
        <v>1.3392163643245174E-5</v>
      </c>
      <c r="G714" s="11">
        <f t="shared" si="69"/>
        <v>0.98622126055823811</v>
      </c>
      <c r="H714" s="6">
        <f t="shared" si="71"/>
        <v>5386.281985351924</v>
      </c>
      <c r="I714" s="7">
        <f t="shared" si="70"/>
        <v>5.6678259637146118</v>
      </c>
    </row>
    <row r="715" spans="1:9" x14ac:dyDescent="0.35">
      <c r="A715" s="10">
        <f t="shared" si="66"/>
        <v>348.65699999999998</v>
      </c>
      <c r="B715">
        <v>356.5</v>
      </c>
      <c r="C715" s="7">
        <v>25.683939429999999</v>
      </c>
      <c r="D715" s="7">
        <v>5.4869400539999997</v>
      </c>
      <c r="E715" s="6">
        <f t="shared" si="67"/>
        <v>5486.9400539999997</v>
      </c>
      <c r="F715" s="8">
        <f t="shared" si="68"/>
        <v>1.3392078737764359E-5</v>
      </c>
      <c r="G715" s="11">
        <f t="shared" si="69"/>
        <v>0.98621263117937841</v>
      </c>
      <c r="H715" s="6">
        <f t="shared" si="71"/>
        <v>5386.1403948483367</v>
      </c>
      <c r="I715" s="7">
        <f t="shared" si="70"/>
        <v>5.6676546938441472</v>
      </c>
    </row>
    <row r="716" spans="1:9" x14ac:dyDescent="0.35">
      <c r="A716" s="10">
        <f t="shared" si="66"/>
        <v>349.14600000000002</v>
      </c>
      <c r="B716">
        <v>357</v>
      </c>
      <c r="C716" s="7">
        <v>25.685160840000002</v>
      </c>
      <c r="D716" s="7">
        <v>5.4886221659999999</v>
      </c>
      <c r="E716" s="6">
        <f t="shared" si="67"/>
        <v>5488.6221660000001</v>
      </c>
      <c r="F716" s="8">
        <f t="shared" si="68"/>
        <v>1.3391833825152683E-5</v>
      </c>
      <c r="G716" s="11">
        <f t="shared" si="69"/>
        <v>0.98618773866794363</v>
      </c>
      <c r="H716" s="6">
        <f t="shared" si="71"/>
        <v>5387.6209549072892</v>
      </c>
      <c r="I716" s="7">
        <f t="shared" si="70"/>
        <v>5.6694456556892403</v>
      </c>
    </row>
    <row r="717" spans="1:9" x14ac:dyDescent="0.35">
      <c r="A717" s="10">
        <f t="shared" si="66"/>
        <v>349.63499999999999</v>
      </c>
      <c r="B717">
        <v>357.5</v>
      </c>
      <c r="C717" s="7">
        <v>25.68720441</v>
      </c>
      <c r="D717" s="7">
        <v>5.4892615300000003</v>
      </c>
      <c r="E717" s="6">
        <f t="shared" si="67"/>
        <v>5489.2615300000007</v>
      </c>
      <c r="F717" s="8">
        <f t="shared" si="68"/>
        <v>1.3391424102766863E-5</v>
      </c>
      <c r="G717" s="11">
        <f t="shared" si="69"/>
        <v>0.9861460925458706</v>
      </c>
      <c r="H717" s="6">
        <f t="shared" si="71"/>
        <v>5387.9866595030207</v>
      </c>
      <c r="I717" s="7">
        <f t="shared" si="70"/>
        <v>5.6698880497456274</v>
      </c>
    </row>
    <row r="718" spans="1:9" x14ac:dyDescent="0.35">
      <c r="A718" s="10">
        <f t="shared" si="66"/>
        <v>350.12399999999997</v>
      </c>
      <c r="B718">
        <v>358</v>
      </c>
      <c r="C718" s="7">
        <v>25.68863048</v>
      </c>
      <c r="D718" s="7">
        <v>5.4887192330000003</v>
      </c>
      <c r="E718" s="6">
        <f t="shared" si="67"/>
        <v>5488.7192330000007</v>
      </c>
      <c r="F718" s="8">
        <f t="shared" si="68"/>
        <v>1.3391138219717892E-5</v>
      </c>
      <c r="G718" s="11">
        <f t="shared" si="69"/>
        <v>0.98611703209766077</v>
      </c>
      <c r="H718" s="6">
        <f t="shared" si="71"/>
        <v>5387.2610295349614</v>
      </c>
      <c r="I718" s="7">
        <f t="shared" si="70"/>
        <v>5.6690102600919179</v>
      </c>
    </row>
    <row r="719" spans="1:9" x14ac:dyDescent="0.35">
      <c r="A719" s="10">
        <f t="shared" si="66"/>
        <v>350.613</v>
      </c>
      <c r="B719">
        <v>358.5</v>
      </c>
      <c r="C719" s="7">
        <v>25.690561519999999</v>
      </c>
      <c r="D719" s="7">
        <v>5.4899376809999998</v>
      </c>
      <c r="E719" s="6">
        <f t="shared" si="67"/>
        <v>5489.9376809999994</v>
      </c>
      <c r="F719" s="8">
        <f t="shared" si="68"/>
        <v>1.3390751151138328E-5</v>
      </c>
      <c r="G719" s="11">
        <f t="shared" si="69"/>
        <v>0.98607768344048841</v>
      </c>
      <c r="H719" s="6">
        <f t="shared" si="71"/>
        <v>5388.2075501880117</v>
      </c>
      <c r="I719" s="7">
        <f t="shared" si="70"/>
        <v>5.6701552655646195</v>
      </c>
    </row>
    <row r="720" spans="1:9" x14ac:dyDescent="0.35">
      <c r="A720" s="10">
        <f t="shared" si="66"/>
        <v>351.10199999999998</v>
      </c>
      <c r="B720">
        <v>359</v>
      </c>
      <c r="C720" s="7">
        <v>25.691538139999999</v>
      </c>
      <c r="D720" s="7">
        <v>5.4887975369999999</v>
      </c>
      <c r="E720" s="6">
        <f t="shared" si="67"/>
        <v>5488.7975370000004</v>
      </c>
      <c r="F720" s="8">
        <f t="shared" si="68"/>
        <v>1.339055541177952E-5</v>
      </c>
      <c r="G720" s="11">
        <f t="shared" si="69"/>
        <v>0.98605778383358744</v>
      </c>
      <c r="H720" s="6">
        <f t="shared" si="71"/>
        <v>5386.9450780730222</v>
      </c>
      <c r="I720" s="7">
        <f t="shared" si="70"/>
        <v>5.6686280649653327</v>
      </c>
    </row>
    <row r="721" spans="1:9" x14ac:dyDescent="0.35">
      <c r="A721" s="10">
        <f t="shared" si="66"/>
        <v>351.59100000000001</v>
      </c>
      <c r="B721">
        <v>359.5</v>
      </c>
      <c r="C721" s="7">
        <v>25.693390319999999</v>
      </c>
      <c r="D721" s="7">
        <v>5.4896760249999996</v>
      </c>
      <c r="E721" s="6">
        <f t="shared" si="67"/>
        <v>5489.6760249999998</v>
      </c>
      <c r="F721" s="8">
        <f t="shared" si="68"/>
        <v>1.3390184224719087E-5</v>
      </c>
      <c r="G721" s="11">
        <f t="shared" si="69"/>
        <v>0.98602004548876454</v>
      </c>
      <c r="H721" s="6">
        <f t="shared" si="71"/>
        <v>5387.5666498501705</v>
      </c>
      <c r="I721" s="7">
        <f t="shared" si="70"/>
        <v>5.6693799633211173</v>
      </c>
    </row>
    <row r="722" spans="1:9" x14ac:dyDescent="0.35">
      <c r="A722" s="10">
        <f t="shared" si="66"/>
        <v>352.08</v>
      </c>
      <c r="B722">
        <v>360</v>
      </c>
      <c r="C722" s="7">
        <v>25.694169280000001</v>
      </c>
      <c r="D722" s="7">
        <v>5.4893943329999999</v>
      </c>
      <c r="E722" s="6">
        <f t="shared" si="67"/>
        <v>5489.3943330000002</v>
      </c>
      <c r="F722" s="8">
        <f t="shared" si="68"/>
        <v>1.3390028131197068E-5</v>
      </c>
      <c r="G722" s="11">
        <f t="shared" si="69"/>
        <v>0.98600417475765723</v>
      </c>
      <c r="H722" s="6">
        <f t="shared" si="71"/>
        <v>5387.1686707844656</v>
      </c>
      <c r="I722" s="7">
        <f t="shared" si="70"/>
        <v>5.6688985364530238</v>
      </c>
    </row>
    <row r="723" spans="1:9" x14ac:dyDescent="0.35">
      <c r="A723" s="10">
        <f t="shared" si="66"/>
        <v>352.56900000000002</v>
      </c>
      <c r="B723">
        <v>360.5</v>
      </c>
      <c r="C723" s="7">
        <v>25.69491635</v>
      </c>
      <c r="D723" s="7">
        <v>5.4898634570000002</v>
      </c>
      <c r="E723" s="6">
        <f t="shared" si="67"/>
        <v>5489.8634570000004</v>
      </c>
      <c r="F723" s="8">
        <f t="shared" si="68"/>
        <v>1.3389878435999478E-5</v>
      </c>
      <c r="G723" s="11">
        <f t="shared" si="69"/>
        <v>0.98598895412506216</v>
      </c>
      <c r="H723" s="6">
        <f t="shared" si="71"/>
        <v>5387.5110640540215</v>
      </c>
      <c r="I723" s="7">
        <f t="shared" si="70"/>
        <v>5.6693127218248733</v>
      </c>
    </row>
    <row r="724" spans="1:9" x14ac:dyDescent="0.35">
      <c r="A724" s="10">
        <f t="shared" si="66"/>
        <v>353.05799999999999</v>
      </c>
      <c r="B724">
        <v>361</v>
      </c>
      <c r="C724" s="7">
        <v>25.696636250000001</v>
      </c>
      <c r="D724" s="7">
        <v>5.4919484479999996</v>
      </c>
      <c r="E724" s="6">
        <f t="shared" si="67"/>
        <v>5491.9484479999992</v>
      </c>
      <c r="F724" s="8">
        <f t="shared" si="68"/>
        <v>1.3389533838328696E-5</v>
      </c>
      <c r="G724" s="11">
        <f t="shared" si="69"/>
        <v>0.9859539146300863</v>
      </c>
      <c r="H724" s="6">
        <f t="shared" si="71"/>
        <v>5389.33118275573</v>
      </c>
      <c r="I724" s="7">
        <f t="shared" si="70"/>
        <v>5.6715145883514202</v>
      </c>
    </row>
    <row r="725" spans="1:9" x14ac:dyDescent="0.35">
      <c r="A725" s="10">
        <f t="shared" si="66"/>
        <v>353.54699999999997</v>
      </c>
      <c r="B725">
        <v>361.5</v>
      </c>
      <c r="C725" s="7">
        <v>25.697481369999998</v>
      </c>
      <c r="D725" s="7">
        <v>5.491526253</v>
      </c>
      <c r="E725" s="6">
        <f t="shared" si="67"/>
        <v>5491.526253</v>
      </c>
      <c r="F725" s="8">
        <f t="shared" si="68"/>
        <v>1.3389364525993477E-5</v>
      </c>
      <c r="G725" s="11">
        <f t="shared" si="69"/>
        <v>0.98593669770495418</v>
      </c>
      <c r="H725" s="6">
        <f t="shared" si="71"/>
        <v>5388.7879782070868</v>
      </c>
      <c r="I725" s="7">
        <f t="shared" si="70"/>
        <v>5.6708574338130964</v>
      </c>
    </row>
    <row r="726" spans="1:9" x14ac:dyDescent="0.35">
      <c r="A726" s="10">
        <f t="shared" si="66"/>
        <v>354.036</v>
      </c>
      <c r="B726">
        <v>362</v>
      </c>
      <c r="C726" s="7">
        <v>25.698973769999998</v>
      </c>
      <c r="D726" s="7">
        <v>5.4933294860000004</v>
      </c>
      <c r="E726" s="6">
        <f t="shared" si="67"/>
        <v>5493.3294860000005</v>
      </c>
      <c r="F726" s="8">
        <f t="shared" si="68"/>
        <v>1.3389065561241034E-5</v>
      </c>
      <c r="G726" s="11">
        <f t="shared" si="69"/>
        <v>0.98590629539598074</v>
      </c>
      <c r="H726" s="6">
        <f t="shared" si="71"/>
        <v>5390.3566936793259</v>
      </c>
      <c r="I726" s="7">
        <f t="shared" si="70"/>
        <v>5.6727552694717609</v>
      </c>
    </row>
    <row r="727" spans="1:9" x14ac:dyDescent="0.35">
      <c r="A727" s="10">
        <f t="shared" si="66"/>
        <v>354.52499999999998</v>
      </c>
      <c r="B727">
        <v>362.5</v>
      </c>
      <c r="C727" s="7">
        <v>25.700308440000001</v>
      </c>
      <c r="D727" s="7">
        <v>5.4936242369999997</v>
      </c>
      <c r="E727" s="6">
        <f t="shared" si="67"/>
        <v>5493.624237</v>
      </c>
      <c r="F727" s="8">
        <f t="shared" si="68"/>
        <v>1.3388798220133943E-5</v>
      </c>
      <c r="G727" s="11">
        <f t="shared" si="69"/>
        <v>0.98587910747383833</v>
      </c>
      <c r="H727" s="6">
        <f t="shared" si="71"/>
        <v>5390.4626462603292</v>
      </c>
      <c r="I727" s="7">
        <f t="shared" si="70"/>
        <v>5.6728834561214345</v>
      </c>
    </row>
    <row r="728" spans="1:9" x14ac:dyDescent="0.35">
      <c r="A728" s="10">
        <f t="shared" si="66"/>
        <v>355.01400000000001</v>
      </c>
      <c r="B728">
        <v>363</v>
      </c>
      <c r="C728" s="7">
        <v>25.70093404</v>
      </c>
      <c r="D728" s="7">
        <v>5.4947723740000001</v>
      </c>
      <c r="E728" s="6">
        <f t="shared" si="67"/>
        <v>5494.7723740000001</v>
      </c>
      <c r="F728" s="8">
        <f t="shared" si="68"/>
        <v>1.3388672917895013E-5</v>
      </c>
      <c r="G728" s="11">
        <f t="shared" si="69"/>
        <v>0.98586636406724815</v>
      </c>
      <c r="H728" s="6">
        <f t="shared" si="71"/>
        <v>5391.484638494836</v>
      </c>
      <c r="I728" s="7">
        <f t="shared" si="70"/>
        <v>5.674119944930025</v>
      </c>
    </row>
    <row r="729" spans="1:9" x14ac:dyDescent="0.35">
      <c r="A729" s="10">
        <f t="shared" si="66"/>
        <v>355.50299999999999</v>
      </c>
      <c r="B729">
        <v>363.5</v>
      </c>
      <c r="C729" s="7">
        <v>25.701207060000002</v>
      </c>
      <c r="D729" s="7">
        <v>5.4946873810000003</v>
      </c>
      <c r="E729" s="6">
        <f t="shared" si="67"/>
        <v>5494.6873810000006</v>
      </c>
      <c r="F729" s="8">
        <f t="shared" si="68"/>
        <v>1.3388618236080952E-5</v>
      </c>
      <c r="G729" s="11">
        <f t="shared" si="69"/>
        <v>0.98586080275657773</v>
      </c>
      <c r="H729" s="6">
        <f t="shared" si="71"/>
        <v>5391.3358039272962</v>
      </c>
      <c r="I729" s="7">
        <f t="shared" si="70"/>
        <v>5.6739398692014804</v>
      </c>
    </row>
    <row r="730" spans="1:9" x14ac:dyDescent="0.35">
      <c r="A730" s="10">
        <f t="shared" si="66"/>
        <v>355.99200000000002</v>
      </c>
      <c r="B730">
        <v>364</v>
      </c>
      <c r="C730" s="7">
        <v>25.702349999999999</v>
      </c>
      <c r="D730" s="7">
        <v>5.4957274700000003</v>
      </c>
      <c r="E730" s="6">
        <f t="shared" si="67"/>
        <v>5495.7274700000007</v>
      </c>
      <c r="F730" s="8">
        <f t="shared" si="68"/>
        <v>1.3388389333657496E-5</v>
      </c>
      <c r="G730" s="11">
        <f t="shared" si="69"/>
        <v>0.98583752203128183</v>
      </c>
      <c r="H730" s="6">
        <f t="shared" si="71"/>
        <v>5392.1942927531582</v>
      </c>
      <c r="I730" s="7">
        <f t="shared" si="70"/>
        <v>5.6749785764212941</v>
      </c>
    </row>
    <row r="731" spans="1:9" x14ac:dyDescent="0.35">
      <c r="A731" s="10">
        <f t="shared" si="66"/>
        <v>356.48099999999999</v>
      </c>
      <c r="B731">
        <v>364.5</v>
      </c>
      <c r="C731" s="7">
        <v>25.70414895</v>
      </c>
      <c r="D731" s="7">
        <v>5.497708061</v>
      </c>
      <c r="E731" s="6">
        <f t="shared" si="67"/>
        <v>5497.7080610000003</v>
      </c>
      <c r="F731" s="8">
        <f t="shared" si="68"/>
        <v>1.3388029085811499E-5</v>
      </c>
      <c r="G731" s="11">
        <f t="shared" si="69"/>
        <v>0.98580088062105753</v>
      </c>
      <c r="H731" s="6">
        <f t="shared" si="71"/>
        <v>5393.9026269384858</v>
      </c>
      <c r="I731" s="7">
        <f t="shared" si="70"/>
        <v>5.6770456557034814</v>
      </c>
    </row>
    <row r="732" spans="1:9" x14ac:dyDescent="0.35">
      <c r="A732" s="10">
        <f t="shared" si="66"/>
        <v>356.96999999999997</v>
      </c>
      <c r="B732">
        <v>365</v>
      </c>
      <c r="C732" s="7">
        <v>25.704873899999999</v>
      </c>
      <c r="D732" s="7">
        <v>5.4978545820000004</v>
      </c>
      <c r="E732" s="6">
        <f t="shared" si="67"/>
        <v>5497.8545820000008</v>
      </c>
      <c r="F732" s="8">
        <f t="shared" si="68"/>
        <v>1.3387883924114305E-5</v>
      </c>
      <c r="G732" s="11">
        <f t="shared" si="69"/>
        <v>0.98578611526258775</v>
      </c>
      <c r="H732" s="6">
        <f t="shared" si="71"/>
        <v>5393.9307223969508</v>
      </c>
      <c r="I732" s="7">
        <f t="shared" si="70"/>
        <v>5.6770796524907592</v>
      </c>
    </row>
    <row r="733" spans="1:9" x14ac:dyDescent="0.35">
      <c r="A733" s="10">
        <f t="shared" si="66"/>
        <v>357.459</v>
      </c>
      <c r="B733">
        <v>365.5</v>
      </c>
      <c r="C733" s="7">
        <v>25.705960319999999</v>
      </c>
      <c r="D733" s="7">
        <v>5.4981046649999996</v>
      </c>
      <c r="E733" s="6">
        <f t="shared" si="67"/>
        <v>5498.1046649999998</v>
      </c>
      <c r="F733" s="8">
        <f t="shared" si="68"/>
        <v>1.3387666396581897E-5</v>
      </c>
      <c r="G733" s="11">
        <f t="shared" si="69"/>
        <v>0.98576398832108547</v>
      </c>
      <c r="H733" s="6">
        <f t="shared" si="71"/>
        <v>5394.0202730613746</v>
      </c>
      <c r="I733" s="7">
        <f t="shared" si="70"/>
        <v>5.6771880131776395</v>
      </c>
    </row>
    <row r="734" spans="1:9" x14ac:dyDescent="0.35">
      <c r="A734" s="10">
        <f t="shared" si="66"/>
        <v>357.94799999999998</v>
      </c>
      <c r="B734">
        <v>366</v>
      </c>
      <c r="C734" s="7">
        <v>25.707809090000001</v>
      </c>
      <c r="D734" s="7">
        <v>5.4991248920000002</v>
      </c>
      <c r="E734" s="6">
        <f t="shared" si="67"/>
        <v>5499.1248919999998</v>
      </c>
      <c r="F734" s="8">
        <f t="shared" si="68"/>
        <v>1.3387296266146202E-5</v>
      </c>
      <c r="G734" s="11">
        <f t="shared" si="69"/>
        <v>0.98572633644834773</v>
      </c>
      <c r="H734" s="6">
        <f t="shared" si="71"/>
        <v>5394.7806822149323</v>
      </c>
      <c r="I734" s="7">
        <f t="shared" si="70"/>
        <v>5.6781081635689521</v>
      </c>
    </row>
    <row r="735" spans="1:9" x14ac:dyDescent="0.35">
      <c r="A735" s="10">
        <f t="shared" si="66"/>
        <v>358.43700000000001</v>
      </c>
      <c r="B735">
        <v>366.5</v>
      </c>
      <c r="C735" s="7">
        <v>25.708899779999999</v>
      </c>
      <c r="D735" s="7">
        <v>5.5003788809999996</v>
      </c>
      <c r="E735" s="6">
        <f t="shared" si="67"/>
        <v>5500.3788809999996</v>
      </c>
      <c r="F735" s="8">
        <f t="shared" si="68"/>
        <v>1.3387077928508585E-5</v>
      </c>
      <c r="G735" s="11">
        <f t="shared" si="69"/>
        <v>0.98570412458150869</v>
      </c>
      <c r="H735" s="6">
        <f t="shared" si="71"/>
        <v>5395.854551504598</v>
      </c>
      <c r="I735" s="7">
        <f t="shared" si="70"/>
        <v>5.6794076786856964</v>
      </c>
    </row>
    <row r="736" spans="1:9" x14ac:dyDescent="0.35">
      <c r="A736" s="10">
        <f t="shared" si="66"/>
        <v>358.92599999999999</v>
      </c>
      <c r="B736">
        <v>367</v>
      </c>
      <c r="C736" s="7">
        <v>25.71011081</v>
      </c>
      <c r="D736" s="7">
        <v>5.500729937</v>
      </c>
      <c r="E736" s="6">
        <f t="shared" si="67"/>
        <v>5500.7299370000001</v>
      </c>
      <c r="F736" s="8">
        <f t="shared" si="68"/>
        <v>1.3386835520356349E-5</v>
      </c>
      <c r="G736" s="11">
        <f t="shared" si="69"/>
        <v>0.98567946288224884</v>
      </c>
      <c r="H736" s="6">
        <f t="shared" si="71"/>
        <v>5396.0292388462367</v>
      </c>
      <c r="I736" s="7">
        <f t="shared" si="70"/>
        <v>5.6796190781567564</v>
      </c>
    </row>
    <row r="737" spans="1:9" x14ac:dyDescent="0.35">
      <c r="A737" s="10">
        <f t="shared" si="66"/>
        <v>359.41500000000002</v>
      </c>
      <c r="B737">
        <v>367.5</v>
      </c>
      <c r="C737" s="7">
        <v>25.710290560000001</v>
      </c>
      <c r="D737" s="7">
        <v>5.502357752</v>
      </c>
      <c r="E737" s="6">
        <f t="shared" si="67"/>
        <v>5502.3577519999999</v>
      </c>
      <c r="F737" s="8">
        <f t="shared" si="68"/>
        <v>1.3386799542101373E-5</v>
      </c>
      <c r="G737" s="11">
        <f t="shared" si="69"/>
        <v>0.98567580249066467</v>
      </c>
      <c r="H737" s="6">
        <f t="shared" si="71"/>
        <v>5397.5709306477384</v>
      </c>
      <c r="I737" s="7">
        <f t="shared" si="70"/>
        <v>5.6814848445726183</v>
      </c>
    </row>
    <row r="738" spans="1:9" x14ac:dyDescent="0.35">
      <c r="A738" s="10">
        <f t="shared" si="66"/>
        <v>359.904</v>
      </c>
      <c r="B738">
        <v>368</v>
      </c>
      <c r="C738" s="7">
        <v>25.71083342</v>
      </c>
      <c r="D738" s="7">
        <v>5.5024963370000002</v>
      </c>
      <c r="E738" s="6">
        <f t="shared" si="67"/>
        <v>5502.4963370000005</v>
      </c>
      <c r="F738" s="8">
        <f t="shared" si="68"/>
        <v>1.338669088751492E-5</v>
      </c>
      <c r="G738" s="11">
        <f t="shared" si="69"/>
        <v>0.98566474792755288</v>
      </c>
      <c r="H738" s="6">
        <f t="shared" si="71"/>
        <v>5397.6113857177306</v>
      </c>
      <c r="I738" s="7">
        <f t="shared" si="70"/>
        <v>5.6815338053792219</v>
      </c>
    </row>
    <row r="739" spans="1:9" x14ac:dyDescent="0.35">
      <c r="A739" s="10">
        <f t="shared" si="66"/>
        <v>360.39299999999997</v>
      </c>
      <c r="B739">
        <v>368.5</v>
      </c>
      <c r="C739" s="7">
        <v>25.712206800000001</v>
      </c>
      <c r="D739" s="7">
        <v>5.5034024290000003</v>
      </c>
      <c r="E739" s="6">
        <f t="shared" si="67"/>
        <v>5503.4024290000007</v>
      </c>
      <c r="F739" s="8">
        <f t="shared" si="68"/>
        <v>1.338641602100176E-5</v>
      </c>
      <c r="G739" s="11">
        <f t="shared" si="69"/>
        <v>0.98563678185726566</v>
      </c>
      <c r="H739" s="6">
        <f t="shared" si="71"/>
        <v>5398.3123995979249</v>
      </c>
      <c r="I739" s="7">
        <f t="shared" si="70"/>
        <v>5.6823822229903369</v>
      </c>
    </row>
    <row r="740" spans="1:9" x14ac:dyDescent="0.35">
      <c r="A740" s="10">
        <f t="shared" si="66"/>
        <v>360.88200000000001</v>
      </c>
      <c r="B740">
        <v>369</v>
      </c>
      <c r="C740" s="7">
        <v>25.713382849999999</v>
      </c>
      <c r="D740" s="7">
        <v>5.5043065779999996</v>
      </c>
      <c r="E740" s="6">
        <f t="shared" si="67"/>
        <v>5504.3065779999997</v>
      </c>
      <c r="F740" s="8">
        <f t="shared" si="68"/>
        <v>1.3386180668849717E-5</v>
      </c>
      <c r="G740" s="11">
        <f t="shared" si="69"/>
        <v>0.98561283496295138</v>
      </c>
      <c r="H740" s="6">
        <f t="shared" si="71"/>
        <v>5399.0333894590658</v>
      </c>
      <c r="I740" s="7">
        <f t="shared" si="70"/>
        <v>5.6832548456852443</v>
      </c>
    </row>
    <row r="741" spans="1:9" x14ac:dyDescent="0.35">
      <c r="A741" s="10">
        <f t="shared" si="66"/>
        <v>361.37099999999998</v>
      </c>
      <c r="B741">
        <v>369.5</v>
      </c>
      <c r="C741" s="7">
        <v>25.716108030000001</v>
      </c>
      <c r="D741" s="7">
        <v>5.5050995450000002</v>
      </c>
      <c r="E741" s="6">
        <f t="shared" si="67"/>
        <v>5505.099545</v>
      </c>
      <c r="F741" s="8">
        <f t="shared" si="68"/>
        <v>1.3385635377871412E-5</v>
      </c>
      <c r="G741" s="11">
        <f t="shared" si="69"/>
        <v>0.9855573478523737</v>
      </c>
      <c r="H741" s="6">
        <f t="shared" si="71"/>
        <v>5399.4730816451311</v>
      </c>
      <c r="I741" s="7">
        <f t="shared" si="70"/>
        <v>5.6837870247137214</v>
      </c>
    </row>
    <row r="742" spans="1:9" x14ac:dyDescent="0.35">
      <c r="A742" s="10">
        <f t="shared" si="66"/>
        <v>361.86</v>
      </c>
      <c r="B742">
        <v>370</v>
      </c>
      <c r="C742" s="7">
        <v>25.71949566</v>
      </c>
      <c r="D742" s="7">
        <v>5.5062244070000004</v>
      </c>
      <c r="E742" s="6">
        <f t="shared" si="67"/>
        <v>5506.2244070000006</v>
      </c>
      <c r="F742" s="8">
        <f t="shared" si="68"/>
        <v>1.3384957679867309E-5</v>
      </c>
      <c r="G742" s="11">
        <f t="shared" si="69"/>
        <v>0.9854883792576643</v>
      </c>
      <c r="H742" s="6">
        <f t="shared" si="71"/>
        <v>5400.1645733310597</v>
      </c>
      <c r="I742" s="7">
        <f t="shared" si="70"/>
        <v>5.684623989790861</v>
      </c>
    </row>
    <row r="743" spans="1:9" x14ac:dyDescent="0.35">
      <c r="A743" s="10">
        <f t="shared" si="66"/>
        <v>362.34899999999999</v>
      </c>
      <c r="B743">
        <v>370.5</v>
      </c>
      <c r="C743" s="7">
        <v>25.72131229</v>
      </c>
      <c r="D743" s="7">
        <v>5.5086915510000001</v>
      </c>
      <c r="E743" s="6">
        <f t="shared" si="67"/>
        <v>5508.6915509999999</v>
      </c>
      <c r="F743" s="8">
        <f t="shared" si="68"/>
        <v>1.3384594327808933E-5</v>
      </c>
      <c r="G743" s="11">
        <f t="shared" si="69"/>
        <v>0.98545139758493028</v>
      </c>
      <c r="H743" s="6">
        <f t="shared" si="71"/>
        <v>5402.3469756149543</v>
      </c>
      <c r="I743" s="7">
        <f t="shared" si="70"/>
        <v>5.6872656931981131</v>
      </c>
    </row>
    <row r="744" spans="1:9" x14ac:dyDescent="0.35">
      <c r="A744" s="10">
        <f t="shared" si="66"/>
        <v>362.83799999999997</v>
      </c>
      <c r="B744">
        <v>371</v>
      </c>
      <c r="C744" s="7">
        <v>25.724508119999999</v>
      </c>
      <c r="D744" s="7">
        <v>5.5106801829999998</v>
      </c>
      <c r="E744" s="6">
        <f t="shared" si="67"/>
        <v>5510.6801829999995</v>
      </c>
      <c r="F744" s="8">
        <f t="shared" si="68"/>
        <v>1.3383955228099619E-5</v>
      </c>
      <c r="G744" s="11">
        <f t="shared" si="69"/>
        <v>0.98538634422884508</v>
      </c>
      <c r="H744" s="6">
        <f t="shared" si="71"/>
        <v>5403.9065081721565</v>
      </c>
      <c r="I744" s="7">
        <f t="shared" si="70"/>
        <v>5.68915360320067</v>
      </c>
    </row>
    <row r="745" spans="1:9" x14ac:dyDescent="0.35">
      <c r="A745" s="10">
        <f t="shared" si="66"/>
        <v>363.327</v>
      </c>
      <c r="B745">
        <v>371.5</v>
      </c>
      <c r="C745" s="7">
        <v>25.727764950000001</v>
      </c>
      <c r="D745" s="7">
        <v>5.5119923670000004</v>
      </c>
      <c r="E745" s="6">
        <f t="shared" si="67"/>
        <v>5511.9923670000007</v>
      </c>
      <c r="F745" s="8">
        <f t="shared" si="68"/>
        <v>1.3383304076762136E-5</v>
      </c>
      <c r="G745" s="11">
        <f t="shared" si="69"/>
        <v>0.98532005586171878</v>
      </c>
      <c r="H745" s="6">
        <f t="shared" si="71"/>
        <v>5404.7957227947209</v>
      </c>
      <c r="I745" s="7">
        <f t="shared" si="70"/>
        <v>5.6902301131225093</v>
      </c>
    </row>
    <row r="746" spans="1:9" x14ac:dyDescent="0.35">
      <c r="A746" s="10">
        <f t="shared" si="66"/>
        <v>363.81599999999997</v>
      </c>
      <c r="B746">
        <v>372</v>
      </c>
      <c r="C746" s="7">
        <v>25.72995384</v>
      </c>
      <c r="D746" s="7">
        <v>5.5145557209999998</v>
      </c>
      <c r="E746" s="6">
        <f t="shared" si="67"/>
        <v>5514.5557209999997</v>
      </c>
      <c r="F746" s="8">
        <f t="shared" si="68"/>
        <v>1.3382866526475711E-5</v>
      </c>
      <c r="G746" s="11">
        <f t="shared" si="69"/>
        <v>0.98527550776006434</v>
      </c>
      <c r="H746" s="6">
        <f t="shared" si="71"/>
        <v>5407.030392566011</v>
      </c>
      <c r="I746" s="7">
        <f t="shared" si="70"/>
        <v>5.692935666926318</v>
      </c>
    </row>
    <row r="747" spans="1:9" x14ac:dyDescent="0.35">
      <c r="A747" s="10">
        <f t="shared" si="66"/>
        <v>364.30500000000001</v>
      </c>
      <c r="B747">
        <v>372.5</v>
      </c>
      <c r="C747" s="7">
        <v>25.73546018</v>
      </c>
      <c r="D747" s="7">
        <v>5.5166697119999997</v>
      </c>
      <c r="E747" s="6">
        <f t="shared" si="67"/>
        <v>5516.6697119999999</v>
      </c>
      <c r="F747" s="8">
        <f t="shared" si="68"/>
        <v>1.3381766127916556E-5</v>
      </c>
      <c r="G747" s="11">
        <f t="shared" si="69"/>
        <v>0.98516345667677885</v>
      </c>
      <c r="H747" s="6">
        <f t="shared" si="71"/>
        <v>5408.4549453151212</v>
      </c>
      <c r="I747" s="7">
        <f t="shared" si="70"/>
        <v>5.6946605438417492</v>
      </c>
    </row>
    <row r="748" spans="1:9" x14ac:dyDescent="0.35">
      <c r="A748" s="10">
        <f t="shared" si="66"/>
        <v>364.79399999999998</v>
      </c>
      <c r="B748">
        <v>373</v>
      </c>
      <c r="C748" s="7">
        <v>25.73733949</v>
      </c>
      <c r="D748" s="7">
        <v>5.519619981</v>
      </c>
      <c r="E748" s="6">
        <f t="shared" si="67"/>
        <v>5519.6199809999998</v>
      </c>
      <c r="F748" s="8">
        <f t="shared" si="68"/>
        <v>1.3381390659815592E-5</v>
      </c>
      <c r="G748" s="11">
        <f t="shared" si="69"/>
        <v>0.98512521813376719</v>
      </c>
      <c r="H748" s="6">
        <f t="shared" si="71"/>
        <v>5411.1028044703435</v>
      </c>
      <c r="I748" s="7">
        <f t="shared" si="70"/>
        <v>5.6978669265356654</v>
      </c>
    </row>
    <row r="749" spans="1:9" x14ac:dyDescent="0.35">
      <c r="A749" s="10">
        <f t="shared" si="66"/>
        <v>365.28300000000002</v>
      </c>
      <c r="B749">
        <v>373.5</v>
      </c>
      <c r="C749" s="7">
        <v>25.739363180000002</v>
      </c>
      <c r="D749" s="7">
        <v>5.5225389849999997</v>
      </c>
      <c r="E749" s="6">
        <f t="shared" si="67"/>
        <v>5522.5389850000001</v>
      </c>
      <c r="F749" s="8">
        <f t="shared" si="68"/>
        <v>1.3380986401265575E-5</v>
      </c>
      <c r="G749" s="11">
        <f t="shared" si="69"/>
        <v>0.98508404438484054</v>
      </c>
      <c r="H749" s="6">
        <f t="shared" si="71"/>
        <v>5413.7036840872634</v>
      </c>
      <c r="I749" s="7">
        <f t="shared" si="70"/>
        <v>5.701016802378156</v>
      </c>
    </row>
    <row r="750" spans="1:9" x14ac:dyDescent="0.35">
      <c r="A750" s="10">
        <f t="shared" si="66"/>
        <v>365.77199999999999</v>
      </c>
      <c r="B750">
        <v>374</v>
      </c>
      <c r="C750" s="7">
        <v>25.743326530000001</v>
      </c>
      <c r="D750" s="7">
        <v>5.5232959429999999</v>
      </c>
      <c r="E750" s="6">
        <f t="shared" si="67"/>
        <v>5523.2959430000001</v>
      </c>
      <c r="F750" s="8">
        <f t="shared" si="68"/>
        <v>1.3380194836358411E-5</v>
      </c>
      <c r="G750" s="11">
        <f t="shared" si="69"/>
        <v>0.98500341409349212</v>
      </c>
      <c r="H750" s="6">
        <f t="shared" si="71"/>
        <v>5413.9688525550091</v>
      </c>
      <c r="I750" s="7">
        <f t="shared" si="70"/>
        <v>5.7013379641480268</v>
      </c>
    </row>
    <row r="751" spans="1:9" x14ac:dyDescent="0.35">
      <c r="A751" s="10">
        <f t="shared" si="66"/>
        <v>366.26099999999997</v>
      </c>
      <c r="B751">
        <v>374.5</v>
      </c>
      <c r="C751" s="7">
        <v>25.74656719</v>
      </c>
      <c r="D751" s="7">
        <v>5.5260251629999999</v>
      </c>
      <c r="E751" s="6">
        <f t="shared" si="67"/>
        <v>5526.0251630000002</v>
      </c>
      <c r="F751" s="8">
        <f t="shared" si="68"/>
        <v>1.3379547771365288E-5</v>
      </c>
      <c r="G751" s="11">
        <f t="shared" si="69"/>
        <v>0.9849374936082651</v>
      </c>
      <c r="H751" s="6">
        <f t="shared" si="71"/>
        <v>5416.2475586686087</v>
      </c>
      <c r="I751" s="7">
        <f t="shared" si="70"/>
        <v>5.7040980069895282</v>
      </c>
    </row>
    <row r="752" spans="1:9" x14ac:dyDescent="0.35">
      <c r="A752" s="10">
        <f t="shared" si="66"/>
        <v>366.75</v>
      </c>
      <c r="B752">
        <v>375</v>
      </c>
      <c r="C752" s="7">
        <v>25.75079886</v>
      </c>
      <c r="D752" s="7">
        <v>5.5252821609999998</v>
      </c>
      <c r="E752" s="6">
        <f t="shared" si="67"/>
        <v>5525.2821610000001</v>
      </c>
      <c r="F752" s="8">
        <f t="shared" si="68"/>
        <v>1.3378703052011238E-5</v>
      </c>
      <c r="G752" s="11">
        <f t="shared" si="69"/>
        <v>0.98485142435604067</v>
      </c>
      <c r="H752" s="6">
        <f t="shared" si="71"/>
        <v>5415.0124928822843</v>
      </c>
      <c r="I752" s="7">
        <f t="shared" si="70"/>
        <v>5.7026020191086939</v>
      </c>
    </row>
    <row r="753" spans="1:9" x14ac:dyDescent="0.35">
      <c r="A753" s="10">
        <f t="shared" si="66"/>
        <v>367.23899999999998</v>
      </c>
      <c r="B753">
        <v>375.5</v>
      </c>
      <c r="C753" s="7">
        <v>25.755073469999999</v>
      </c>
      <c r="D753" s="7">
        <v>5.5260306879999996</v>
      </c>
      <c r="E753" s="6">
        <f t="shared" si="67"/>
        <v>5526.0306879999998</v>
      </c>
      <c r="F753" s="8">
        <f t="shared" si="68"/>
        <v>1.3377850015568682E-5</v>
      </c>
      <c r="G753" s="11">
        <f t="shared" si="69"/>
        <v>0.98476449328336546</v>
      </c>
      <c r="H753" s="6">
        <f t="shared" si="71"/>
        <v>5415.2344767452751</v>
      </c>
      <c r="I753" s="7">
        <f t="shared" si="70"/>
        <v>5.7028708933620109</v>
      </c>
    </row>
    <row r="754" spans="1:9" x14ac:dyDescent="0.35">
      <c r="A754" s="10">
        <f t="shared" si="66"/>
        <v>367.72800000000001</v>
      </c>
      <c r="B754">
        <v>376</v>
      </c>
      <c r="C754" s="7">
        <v>25.75905208</v>
      </c>
      <c r="D754" s="7">
        <v>5.529850369</v>
      </c>
      <c r="E754" s="6">
        <f t="shared" si="67"/>
        <v>5529.8503689999998</v>
      </c>
      <c r="F754" s="8">
        <f t="shared" si="68"/>
        <v>1.3377056278413063E-5</v>
      </c>
      <c r="G754" s="11">
        <f t="shared" si="69"/>
        <v>0.98468359227414903</v>
      </c>
      <c r="H754" s="6">
        <f t="shared" si="71"/>
        <v>5418.4986908234459</v>
      </c>
      <c r="I754" s="7">
        <f t="shared" si="70"/>
        <v>5.7068249369038</v>
      </c>
    </row>
    <row r="755" spans="1:9" x14ac:dyDescent="0.35">
      <c r="A755" s="10">
        <f t="shared" si="66"/>
        <v>368.21699999999998</v>
      </c>
      <c r="B755">
        <v>376.5</v>
      </c>
      <c r="C755" s="7">
        <v>25.763010430000001</v>
      </c>
      <c r="D755" s="7">
        <v>5.5330730639999999</v>
      </c>
      <c r="E755" s="6">
        <f t="shared" si="67"/>
        <v>5533.0730640000002</v>
      </c>
      <c r="F755" s="8">
        <f t="shared" si="68"/>
        <v>1.3376266803071019E-5</v>
      </c>
      <c r="G755" s="11">
        <f t="shared" si="69"/>
        <v>0.98460311320541682</v>
      </c>
      <c r="H755" s="6">
        <f t="shared" si="71"/>
        <v>5421.1796550938307</v>
      </c>
      <c r="I755" s="7">
        <f t="shared" si="70"/>
        <v>5.7100729182252028</v>
      </c>
    </row>
    <row r="756" spans="1:9" x14ac:dyDescent="0.35">
      <c r="A756" s="10">
        <f t="shared" si="66"/>
        <v>368.70600000000002</v>
      </c>
      <c r="B756">
        <v>377</v>
      </c>
      <c r="C756" s="7">
        <v>25.76621407</v>
      </c>
      <c r="D756" s="7">
        <v>5.5364376289999999</v>
      </c>
      <c r="E756" s="6">
        <f t="shared" si="67"/>
        <v>5536.437629</v>
      </c>
      <c r="F756" s="8">
        <f t="shared" si="68"/>
        <v>1.3375628011900458E-5</v>
      </c>
      <c r="G756" s="11">
        <f t="shared" si="69"/>
        <v>0.98453798578163876</v>
      </c>
      <c r="H756" s="6">
        <f t="shared" si="71"/>
        <v>5424.0833392465875</v>
      </c>
      <c r="I756" s="7">
        <f t="shared" si="70"/>
        <v>5.7135911781986524</v>
      </c>
    </row>
    <row r="757" spans="1:9" x14ac:dyDescent="0.35">
      <c r="A757" s="10">
        <f t="shared" si="66"/>
        <v>369.19499999999999</v>
      </c>
      <c r="B757">
        <v>377.5</v>
      </c>
      <c r="C757" s="7">
        <v>25.768670929999999</v>
      </c>
      <c r="D757" s="7">
        <v>5.5379093270000004</v>
      </c>
      <c r="E757" s="6">
        <f t="shared" si="67"/>
        <v>5537.9093270000003</v>
      </c>
      <c r="F757" s="8">
        <f t="shared" si="68"/>
        <v>1.3375138222597386E-5</v>
      </c>
      <c r="G757" s="11">
        <f t="shared" si="69"/>
        <v>0.98448804420746039</v>
      </c>
      <c r="H757" s="6">
        <f t="shared" si="71"/>
        <v>5425.2156222894546</v>
      </c>
      <c r="I757" s="7">
        <f t="shared" si="70"/>
        <v>5.7149632412307527</v>
      </c>
    </row>
    <row r="758" spans="1:9" x14ac:dyDescent="0.35">
      <c r="A758" s="10">
        <f t="shared" si="66"/>
        <v>369.68399999999997</v>
      </c>
      <c r="B758">
        <v>378</v>
      </c>
      <c r="C758" s="7">
        <v>25.773234129999999</v>
      </c>
      <c r="D758" s="7">
        <v>5.5412593159999997</v>
      </c>
      <c r="E758" s="6">
        <f t="shared" si="67"/>
        <v>5541.2593159999997</v>
      </c>
      <c r="F758" s="8">
        <f t="shared" si="68"/>
        <v>1.3374228746425574E-5</v>
      </c>
      <c r="G758" s="11">
        <f t="shared" si="69"/>
        <v>0.98439529638188505</v>
      </c>
      <c r="H758" s="6">
        <f t="shared" si="71"/>
        <v>5427.9525155510737</v>
      </c>
      <c r="I758" s="7">
        <f t="shared" si="70"/>
        <v>5.7182800142301762</v>
      </c>
    </row>
    <row r="759" spans="1:9" x14ac:dyDescent="0.35">
      <c r="A759" s="10">
        <f t="shared" si="66"/>
        <v>370.173</v>
      </c>
      <c r="B759">
        <v>378.5</v>
      </c>
      <c r="C759" s="7">
        <v>25.776781110000002</v>
      </c>
      <c r="D759" s="7">
        <v>5.5424998360000002</v>
      </c>
      <c r="E759" s="6">
        <f t="shared" si="67"/>
        <v>5542.499836</v>
      </c>
      <c r="F759" s="8">
        <f t="shared" si="68"/>
        <v>1.3373522011038967E-5</v>
      </c>
      <c r="G759" s="11">
        <f t="shared" si="69"/>
        <v>0.9843232125268917</v>
      </c>
      <c r="H759" s="6">
        <f t="shared" si="71"/>
        <v>5428.736194466549</v>
      </c>
      <c r="I759" s="7">
        <f t="shared" si="70"/>
        <v>5.7192298125110792</v>
      </c>
    </row>
    <row r="760" spans="1:9" x14ac:dyDescent="0.35">
      <c r="A760" s="10">
        <f t="shared" si="66"/>
        <v>370.66199999999998</v>
      </c>
      <c r="B760">
        <v>379</v>
      </c>
      <c r="C760" s="7">
        <v>25.779575300000001</v>
      </c>
      <c r="D760" s="7">
        <v>5.5445081270000003</v>
      </c>
      <c r="E760" s="6">
        <f t="shared" si="67"/>
        <v>5544.5081270000001</v>
      </c>
      <c r="F760" s="8">
        <f t="shared" si="68"/>
        <v>1.3372965393008588E-5</v>
      </c>
      <c r="G760" s="11">
        <f t="shared" si="69"/>
        <v>0.98426643294034566</v>
      </c>
      <c r="H760" s="6">
        <f t="shared" si="71"/>
        <v>5430.355777002902</v>
      </c>
      <c r="I760" s="7">
        <f t="shared" si="70"/>
        <v>5.7211928130382619</v>
      </c>
    </row>
    <row r="761" spans="1:9" x14ac:dyDescent="0.35">
      <c r="A761" s="10">
        <f t="shared" si="66"/>
        <v>371.15100000000001</v>
      </c>
      <c r="B761">
        <v>379.5</v>
      </c>
      <c r="C761" s="7">
        <v>25.78312566</v>
      </c>
      <c r="D761" s="7">
        <v>5.5453220859999997</v>
      </c>
      <c r="E761" s="6">
        <f t="shared" si="67"/>
        <v>5545.3220859999992</v>
      </c>
      <c r="F761" s="8">
        <f t="shared" si="68"/>
        <v>1.3372258299429449E-5</v>
      </c>
      <c r="G761" s="11">
        <f t="shared" si="69"/>
        <v>0.98419429467534747</v>
      </c>
      <c r="H761" s="6">
        <f t="shared" si="71"/>
        <v>5430.7210009314795</v>
      </c>
      <c r="I761" s="7">
        <f t="shared" si="70"/>
        <v>5.7216354997330745</v>
      </c>
    </row>
    <row r="762" spans="1:9" x14ac:dyDescent="0.35">
      <c r="A762" s="10">
        <f t="shared" si="66"/>
        <v>371.64</v>
      </c>
      <c r="B762">
        <v>380</v>
      </c>
      <c r="C762" s="7">
        <v>25.786232219999999</v>
      </c>
      <c r="D762" s="7">
        <v>5.5489909730000004</v>
      </c>
      <c r="E762" s="6">
        <f t="shared" si="67"/>
        <v>5548.9909730000008</v>
      </c>
      <c r="F762" s="8">
        <f t="shared" si="68"/>
        <v>1.337163973830436E-5</v>
      </c>
      <c r="G762" s="11">
        <f t="shared" si="69"/>
        <v>0.98413118035001124</v>
      </c>
      <c r="H762" s="6">
        <f t="shared" si="71"/>
        <v>5433.9314603442999</v>
      </c>
      <c r="I762" s="7">
        <f t="shared" si="70"/>
        <v>5.7255272082388409</v>
      </c>
    </row>
    <row r="763" spans="1:9" x14ac:dyDescent="0.35">
      <c r="A763" s="10">
        <f t="shared" si="66"/>
        <v>372.12900000000002</v>
      </c>
      <c r="B763">
        <v>380.5</v>
      </c>
      <c r="C763" s="7">
        <v>25.78999718</v>
      </c>
      <c r="D763" s="7">
        <v>5.5491513770000003</v>
      </c>
      <c r="E763" s="6">
        <f t="shared" si="67"/>
        <v>5549.1513770000001</v>
      </c>
      <c r="F763" s="8">
        <f t="shared" si="68"/>
        <v>1.3370890261292853E-5</v>
      </c>
      <c r="G763" s="11">
        <f t="shared" si="69"/>
        <v>0.98405469786088362</v>
      </c>
      <c r="H763" s="6">
        <f t="shared" si="71"/>
        <v>5433.6323786662588</v>
      </c>
      <c r="I763" s="7">
        <f t="shared" si="70"/>
        <v>5.7251646380143209</v>
      </c>
    </row>
    <row r="764" spans="1:9" x14ac:dyDescent="0.35">
      <c r="A764" s="10">
        <f t="shared" si="66"/>
        <v>372.61799999999999</v>
      </c>
      <c r="B764">
        <v>381</v>
      </c>
      <c r="C764" s="7">
        <v>25.793227470000001</v>
      </c>
      <c r="D764" s="7">
        <v>5.5509013749999996</v>
      </c>
      <c r="E764" s="6">
        <f t="shared" si="67"/>
        <v>5550.9013749999995</v>
      </c>
      <c r="F764" s="8">
        <f t="shared" si="68"/>
        <v>1.3370247377287136E-5</v>
      </c>
      <c r="G764" s="11">
        <f t="shared" si="69"/>
        <v>0.98398908397239615</v>
      </c>
      <c r="H764" s="6">
        <f t="shared" si="71"/>
        <v>5434.9494690121383</v>
      </c>
      <c r="I764" s="7">
        <f t="shared" si="70"/>
        <v>5.7267613555892574</v>
      </c>
    </row>
    <row r="765" spans="1:9" x14ac:dyDescent="0.35">
      <c r="A765" s="10">
        <f t="shared" si="66"/>
        <v>373.10699999999997</v>
      </c>
      <c r="B765">
        <v>381.5</v>
      </c>
      <c r="C765" s="7">
        <v>25.795995260000002</v>
      </c>
      <c r="D765" s="7">
        <v>5.5544644410000004</v>
      </c>
      <c r="E765" s="6">
        <f t="shared" si="67"/>
        <v>5554.4644410000001</v>
      </c>
      <c r="F765" s="8">
        <f t="shared" si="68"/>
        <v>1.3369696655051594E-5</v>
      </c>
      <c r="G765" s="11">
        <f t="shared" si="69"/>
        <v>0.9839328696766344</v>
      </c>
      <c r="H765" s="6">
        <f t="shared" si="71"/>
        <v>5438.0931478431075</v>
      </c>
      <c r="I765" s="7">
        <f t="shared" si="70"/>
        <v>5.7305728514777572</v>
      </c>
    </row>
    <row r="766" spans="1:9" x14ac:dyDescent="0.35">
      <c r="A766" s="10">
        <f t="shared" si="66"/>
        <v>373.596</v>
      </c>
      <c r="B766">
        <v>382</v>
      </c>
      <c r="C766" s="7">
        <v>25.800179499999999</v>
      </c>
      <c r="D766" s="7">
        <v>5.5565629799999998</v>
      </c>
      <c r="E766" s="6">
        <f t="shared" si="67"/>
        <v>5556.5629799999997</v>
      </c>
      <c r="F766" s="8">
        <f t="shared" si="68"/>
        <v>1.3368864297675538E-5</v>
      </c>
      <c r="G766" s="11">
        <f t="shared" si="69"/>
        <v>0.98384789624742486</v>
      </c>
      <c r="H766" s="6">
        <f t="shared" si="71"/>
        <v>5439.6442003098873</v>
      </c>
      <c r="I766" s="7">
        <f t="shared" si="70"/>
        <v>5.7324536005728834</v>
      </c>
    </row>
    <row r="767" spans="1:9" x14ac:dyDescent="0.35">
      <c r="A767" s="10">
        <f t="shared" si="66"/>
        <v>374.08499999999998</v>
      </c>
      <c r="B767">
        <v>382.5</v>
      </c>
      <c r="C767" s="7">
        <v>25.80351684</v>
      </c>
      <c r="D767" s="7">
        <v>5.5590930089999997</v>
      </c>
      <c r="E767" s="6">
        <f t="shared" si="67"/>
        <v>5559.0930089999993</v>
      </c>
      <c r="F767" s="8">
        <f t="shared" si="68"/>
        <v>1.3368200587101143E-5</v>
      </c>
      <c r="G767" s="11">
        <f t="shared" si="69"/>
        <v>0.98378012958754224</v>
      </c>
      <c r="H767" s="6">
        <f t="shared" si="71"/>
        <v>5441.7120912407363</v>
      </c>
      <c r="I767" s="7">
        <f t="shared" si="70"/>
        <v>5.7349612585116887</v>
      </c>
    </row>
    <row r="768" spans="1:9" x14ac:dyDescent="0.35">
      <c r="A768" s="10">
        <f t="shared" si="66"/>
        <v>374.57400000000001</v>
      </c>
      <c r="B768">
        <v>383</v>
      </c>
      <c r="C768" s="7">
        <v>25.805754610000001</v>
      </c>
      <c r="D768" s="7">
        <v>5.5614983999999996</v>
      </c>
      <c r="E768" s="6">
        <f t="shared" si="67"/>
        <v>5561.4983999999995</v>
      </c>
      <c r="F768" s="8">
        <f t="shared" si="68"/>
        <v>1.3367755639879752E-5</v>
      </c>
      <c r="G768" s="11">
        <f t="shared" si="69"/>
        <v>0.98373469429518101</v>
      </c>
      <c r="H768" s="6">
        <f t="shared" si="71"/>
        <v>5443.780754766346</v>
      </c>
      <c r="I768" s="7">
        <f t="shared" si="70"/>
        <v>5.7374700929684677</v>
      </c>
    </row>
    <row r="769" spans="1:9" x14ac:dyDescent="0.35">
      <c r="A769" s="10">
        <f t="shared" si="66"/>
        <v>375.06299999999999</v>
      </c>
      <c r="B769">
        <v>383.5</v>
      </c>
      <c r="C769" s="7">
        <v>25.809487109999999</v>
      </c>
      <c r="D769" s="7">
        <v>5.5640476049999998</v>
      </c>
      <c r="E769" s="6">
        <f t="shared" si="67"/>
        <v>5564.0476049999997</v>
      </c>
      <c r="F769" s="8">
        <f t="shared" si="68"/>
        <v>1.3367013643857788E-5</v>
      </c>
      <c r="G769" s="11">
        <f t="shared" si="69"/>
        <v>0.9836589173177861</v>
      </c>
      <c r="H769" s="6">
        <f t="shared" si="71"/>
        <v>5445.8225628055543</v>
      </c>
      <c r="I769" s="7">
        <f t="shared" si="70"/>
        <v>5.7399465926369562</v>
      </c>
    </row>
    <row r="770" spans="1:9" x14ac:dyDescent="0.35">
      <c r="A770" s="10">
        <f t="shared" si="66"/>
        <v>375.55200000000002</v>
      </c>
      <c r="B770">
        <v>384</v>
      </c>
      <c r="C770" s="7">
        <v>25.814191860000001</v>
      </c>
      <c r="D770" s="7">
        <v>5.5649031310000003</v>
      </c>
      <c r="E770" s="6">
        <f t="shared" si="67"/>
        <v>5564.903131</v>
      </c>
      <c r="F770" s="8">
        <f t="shared" si="68"/>
        <v>1.336607864890823E-5</v>
      </c>
      <c r="G770" s="11">
        <f t="shared" si="69"/>
        <v>0.98356341434278893</v>
      </c>
      <c r="H770" s="6">
        <f t="shared" si="71"/>
        <v>5446.0975790802286</v>
      </c>
      <c r="I770" s="7">
        <f t="shared" si="70"/>
        <v>5.7402801764656415</v>
      </c>
    </row>
    <row r="771" spans="1:9" x14ac:dyDescent="0.35">
      <c r="A771" s="10">
        <f t="shared" si="66"/>
        <v>376.041</v>
      </c>
      <c r="B771">
        <v>384.5</v>
      </c>
      <c r="C771" s="7">
        <v>25.81830725</v>
      </c>
      <c r="D771" s="7">
        <v>5.5649627429999997</v>
      </c>
      <c r="E771" s="6">
        <f t="shared" si="67"/>
        <v>5564.962743</v>
      </c>
      <c r="F771" s="8">
        <f t="shared" si="68"/>
        <v>1.3365261034062816E-5</v>
      </c>
      <c r="G771" s="11">
        <f t="shared" si="69"/>
        <v>0.98347988642566875</v>
      </c>
      <c r="H771" s="6">
        <f t="shared" si="71"/>
        <v>5445.6596611190953</v>
      </c>
      <c r="I771" s="7">
        <f t="shared" si="70"/>
        <v>5.7397490013527479</v>
      </c>
    </row>
    <row r="772" spans="1:9" x14ac:dyDescent="0.35">
      <c r="A772" s="10">
        <f t="shared" ref="A772:A835" si="72">B772*0.978</f>
        <v>376.53</v>
      </c>
      <c r="B772">
        <v>385</v>
      </c>
      <c r="C772" s="7">
        <v>25.82299896</v>
      </c>
      <c r="D772" s="7">
        <v>5.5692662249999998</v>
      </c>
      <c r="E772" s="6">
        <f t="shared" ref="E772:E835" si="73">D772*1000</f>
        <v>5569.2662249999994</v>
      </c>
      <c r="F772" s="8">
        <f t="shared" ref="F772:F835" si="74">$N$3+$N$4*C772+$N$5*C772^2</f>
        <v>1.3364329209521124E-5</v>
      </c>
      <c r="G772" s="11">
        <f t="shared" ref="G772:G835" si="75">-0.0000069166*C772^3 + 0.00085196*C772^2 - 0.050456*C772 + 1.8373</f>
        <v>0.98338467430990573</v>
      </c>
      <c r="H772" s="6">
        <f t="shared" si="71"/>
        <v>5449.3097399730887</v>
      </c>
      <c r="I772" s="7">
        <f t="shared" ref="I772:I835" si="76">$N$8+$N$9*H772+$N$10*H772^2</f>
        <v>5.744176713836338</v>
      </c>
    </row>
    <row r="773" spans="1:9" x14ac:dyDescent="0.35">
      <c r="A773" s="10">
        <f t="shared" si="72"/>
        <v>377.01900000000001</v>
      </c>
      <c r="B773">
        <v>385.5</v>
      </c>
      <c r="C773" s="7">
        <v>25.826675349999999</v>
      </c>
      <c r="D773" s="7">
        <v>5.5719395309999999</v>
      </c>
      <c r="E773" s="6">
        <f t="shared" si="73"/>
        <v>5571.939531</v>
      </c>
      <c r="F773" s="8">
        <f t="shared" si="74"/>
        <v>1.3363599253905081E-5</v>
      </c>
      <c r="G773" s="11">
        <f t="shared" si="75"/>
        <v>0.9833100765110957</v>
      </c>
      <c r="H773" s="6">
        <f t="shared" si="71"/>
        <v>5451.4779371985223</v>
      </c>
      <c r="I773" s="7">
        <f t="shared" si="76"/>
        <v>5.7468071894262991</v>
      </c>
    </row>
    <row r="774" spans="1:9" x14ac:dyDescent="0.35">
      <c r="A774" s="10">
        <f t="shared" si="72"/>
        <v>377.50799999999998</v>
      </c>
      <c r="B774">
        <v>386</v>
      </c>
      <c r="C774" s="7">
        <v>25.829893330000001</v>
      </c>
      <c r="D774" s="7">
        <v>5.5725123029999999</v>
      </c>
      <c r="E774" s="6">
        <f t="shared" si="73"/>
        <v>5572.5123029999995</v>
      </c>
      <c r="F774" s="8">
        <f t="shared" si="74"/>
        <v>1.3362960471941247E-5</v>
      </c>
      <c r="G774" s="11">
        <f t="shared" si="75"/>
        <v>0.9832447873429051</v>
      </c>
      <c r="H774" s="6">
        <f t="shared" ref="H774:H837" si="77">E774*G774/(1+F774*A774)</f>
        <v>5451.6421866877508</v>
      </c>
      <c r="I774" s="7">
        <f t="shared" si="76"/>
        <v>5.7470064690522236</v>
      </c>
    </row>
    <row r="775" spans="1:9" x14ac:dyDescent="0.35">
      <c r="A775" s="10">
        <f t="shared" si="72"/>
        <v>377.99700000000001</v>
      </c>
      <c r="B775">
        <v>386.5</v>
      </c>
      <c r="C775" s="7">
        <v>25.833978070000001</v>
      </c>
      <c r="D775" s="7">
        <v>5.5734095440000004</v>
      </c>
      <c r="E775" s="6">
        <f t="shared" si="73"/>
        <v>5573.4095440000001</v>
      </c>
      <c r="F775" s="8">
        <f t="shared" si="74"/>
        <v>1.3362149843441683E-5</v>
      </c>
      <c r="G775" s="11">
        <f t="shared" si="75"/>
        <v>0.98316192202222152</v>
      </c>
      <c r="H775" s="6">
        <f t="shared" si="77"/>
        <v>5452.0266567303861</v>
      </c>
      <c r="I775" s="7">
        <f t="shared" si="76"/>
        <v>5.7474729424455129</v>
      </c>
    </row>
    <row r="776" spans="1:9" x14ac:dyDescent="0.35">
      <c r="A776" s="10">
        <f t="shared" si="72"/>
        <v>378.48599999999999</v>
      </c>
      <c r="B776">
        <v>387</v>
      </c>
      <c r="C776" s="7">
        <v>25.837895360000001</v>
      </c>
      <c r="D776" s="7">
        <v>5.5786428700000004</v>
      </c>
      <c r="E776" s="6">
        <f t="shared" si="73"/>
        <v>5578.6428700000006</v>
      </c>
      <c r="F776" s="8">
        <f t="shared" si="74"/>
        <v>1.3361372665304164E-5</v>
      </c>
      <c r="G776" s="11">
        <f t="shared" si="75"/>
        <v>0.983082463588552</v>
      </c>
      <c r="H776" s="6">
        <f t="shared" si="77"/>
        <v>5456.6710857271773</v>
      </c>
      <c r="I776" s="7">
        <f t="shared" si="76"/>
        <v>5.753108632537276</v>
      </c>
    </row>
    <row r="777" spans="1:9" x14ac:dyDescent="0.35">
      <c r="A777" s="10">
        <f t="shared" si="72"/>
        <v>378.97499999999997</v>
      </c>
      <c r="B777">
        <v>387.5</v>
      </c>
      <c r="C777" s="7">
        <v>25.845059930000001</v>
      </c>
      <c r="D777" s="7">
        <v>5.5780314190000002</v>
      </c>
      <c r="E777" s="6">
        <f t="shared" si="73"/>
        <v>5578.0314189999999</v>
      </c>
      <c r="F777" s="8">
        <f t="shared" si="74"/>
        <v>1.3359951792704037E-5</v>
      </c>
      <c r="G777" s="11">
        <f t="shared" si="75"/>
        <v>0.98293716229914752</v>
      </c>
      <c r="H777" s="6">
        <f t="shared" si="77"/>
        <v>5455.2340456430829</v>
      </c>
      <c r="I777" s="7">
        <f t="shared" si="76"/>
        <v>5.7513647557312177</v>
      </c>
    </row>
    <row r="778" spans="1:9" x14ac:dyDescent="0.35">
      <c r="A778" s="10">
        <f t="shared" si="72"/>
        <v>379.464</v>
      </c>
      <c r="B778">
        <v>388</v>
      </c>
      <c r="C778" s="7">
        <v>25.848746630000001</v>
      </c>
      <c r="D778" s="7">
        <v>5.5828247989999999</v>
      </c>
      <c r="E778" s="6">
        <f t="shared" si="73"/>
        <v>5582.824799</v>
      </c>
      <c r="F778" s="8">
        <f t="shared" si="74"/>
        <v>1.3359220928930551E-5</v>
      </c>
      <c r="G778" s="11">
        <f t="shared" si="75"/>
        <v>0.98286240669258862</v>
      </c>
      <c r="H778" s="6">
        <f t="shared" si="77"/>
        <v>5459.4726762516329</v>
      </c>
      <c r="I778" s="7">
        <f t="shared" si="76"/>
        <v>5.7565087510457227</v>
      </c>
    </row>
    <row r="779" spans="1:9" x14ac:dyDescent="0.35">
      <c r="A779" s="10">
        <f t="shared" si="72"/>
        <v>379.95299999999997</v>
      </c>
      <c r="B779">
        <v>388.5</v>
      </c>
      <c r="C779" s="7">
        <v>25.853449869999999</v>
      </c>
      <c r="D779" s="7">
        <v>5.584064852</v>
      </c>
      <c r="E779" s="6">
        <f t="shared" si="73"/>
        <v>5584.0648520000004</v>
      </c>
      <c r="F779" s="8">
        <f t="shared" si="74"/>
        <v>1.3358288819077219E-5</v>
      </c>
      <c r="G779" s="11">
        <f t="shared" si="75"/>
        <v>0.9827670510501455</v>
      </c>
      <c r="H779" s="6">
        <f t="shared" si="77"/>
        <v>5460.1219787293485</v>
      </c>
      <c r="I779" s="7">
        <f t="shared" si="76"/>
        <v>5.7572968323644993</v>
      </c>
    </row>
    <row r="780" spans="1:9" x14ac:dyDescent="0.35">
      <c r="A780" s="10">
        <f t="shared" si="72"/>
        <v>380.44200000000001</v>
      </c>
      <c r="B780">
        <v>389</v>
      </c>
      <c r="C780" s="7">
        <v>25.857512570000001</v>
      </c>
      <c r="D780" s="7">
        <v>5.5849763389999998</v>
      </c>
      <c r="E780" s="6">
        <f t="shared" si="73"/>
        <v>5584.9763389999998</v>
      </c>
      <c r="F780" s="8">
        <f t="shared" si="74"/>
        <v>1.3357483903696953E-5</v>
      </c>
      <c r="G780" s="11">
        <f t="shared" si="75"/>
        <v>0.98268469324550856</v>
      </c>
      <c r="H780" s="6">
        <f t="shared" si="77"/>
        <v>5460.5217655064307</v>
      </c>
      <c r="I780" s="7">
        <f t="shared" si="76"/>
        <v>5.7577820794212489</v>
      </c>
    </row>
    <row r="781" spans="1:9" x14ac:dyDescent="0.35">
      <c r="A781" s="10">
        <f t="shared" si="72"/>
        <v>380.93099999999998</v>
      </c>
      <c r="B781">
        <v>389.5</v>
      </c>
      <c r="C781" s="7">
        <v>25.863383049999999</v>
      </c>
      <c r="D781" s="7">
        <v>5.5896472509999997</v>
      </c>
      <c r="E781" s="6">
        <f t="shared" si="73"/>
        <v>5589.6472509999994</v>
      </c>
      <c r="F781" s="8">
        <f t="shared" si="74"/>
        <v>1.3356321233232189E-5</v>
      </c>
      <c r="G781" s="11">
        <f t="shared" si="75"/>
        <v>0.98256570707313351</v>
      </c>
      <c r="H781" s="6">
        <f t="shared" si="77"/>
        <v>5464.3937597872773</v>
      </c>
      <c r="I781" s="7">
        <f t="shared" si="76"/>
        <v>5.7624822323635376</v>
      </c>
    </row>
    <row r="782" spans="1:9" x14ac:dyDescent="0.35">
      <c r="A782" s="10">
        <f t="shared" si="72"/>
        <v>381.42</v>
      </c>
      <c r="B782">
        <v>390</v>
      </c>
      <c r="C782" s="7">
        <v>25.86742735</v>
      </c>
      <c r="D782" s="7">
        <v>5.5916446540000004</v>
      </c>
      <c r="E782" s="6">
        <f t="shared" si="73"/>
        <v>5591.6446540000006</v>
      </c>
      <c r="F782" s="8">
        <f t="shared" si="74"/>
        <v>1.3355520525217693E-5</v>
      </c>
      <c r="G782" s="11">
        <f t="shared" si="75"/>
        <v>0.98248374758201118</v>
      </c>
      <c r="H782" s="6">
        <f t="shared" si="77"/>
        <v>5465.8565790209987</v>
      </c>
      <c r="I782" s="7">
        <f t="shared" si="76"/>
        <v>5.764258144144276</v>
      </c>
    </row>
    <row r="783" spans="1:9" x14ac:dyDescent="0.35">
      <c r="A783" s="10">
        <f t="shared" si="72"/>
        <v>381.90899999999999</v>
      </c>
      <c r="B783">
        <v>390.5</v>
      </c>
      <c r="C783" s="7">
        <v>25.871888040000002</v>
      </c>
      <c r="D783" s="7">
        <v>5.5930736699999999</v>
      </c>
      <c r="E783" s="6">
        <f t="shared" si="73"/>
        <v>5593.0736699999998</v>
      </c>
      <c r="F783" s="8">
        <f t="shared" si="74"/>
        <v>1.3354637644076062E-5</v>
      </c>
      <c r="G783" s="11">
        <f t="shared" si="75"/>
        <v>0.98239336172579317</v>
      </c>
      <c r="H783" s="6">
        <f t="shared" si="77"/>
        <v>5466.716788267845</v>
      </c>
      <c r="I783" s="7">
        <f t="shared" si="76"/>
        <v>5.7653025230769499</v>
      </c>
    </row>
    <row r="784" spans="1:9" x14ac:dyDescent="0.35">
      <c r="A784" s="10">
        <f t="shared" si="72"/>
        <v>382.39799999999997</v>
      </c>
      <c r="B784">
        <v>391</v>
      </c>
      <c r="C784" s="7">
        <v>25.8750608</v>
      </c>
      <c r="D784" s="7">
        <v>5.5968884709999998</v>
      </c>
      <c r="E784" s="6">
        <f t="shared" si="73"/>
        <v>5596.8884710000002</v>
      </c>
      <c r="F784" s="8">
        <f t="shared" si="74"/>
        <v>1.3354009845745873E-5</v>
      </c>
      <c r="G784" s="11">
        <f t="shared" si="75"/>
        <v>0.98232908050827183</v>
      </c>
      <c r="H784" s="6">
        <f t="shared" si="77"/>
        <v>5470.0532234231305</v>
      </c>
      <c r="I784" s="7">
        <f t="shared" si="76"/>
        <v>5.7693536767622238</v>
      </c>
    </row>
    <row r="785" spans="1:9" x14ac:dyDescent="0.35">
      <c r="A785" s="10">
        <f t="shared" si="72"/>
        <v>382.887</v>
      </c>
      <c r="B785">
        <v>391.5</v>
      </c>
      <c r="C785" s="7">
        <v>25.878043340000001</v>
      </c>
      <c r="D785" s="7">
        <v>5.5992206900000001</v>
      </c>
      <c r="E785" s="6">
        <f t="shared" si="73"/>
        <v>5599.2206900000001</v>
      </c>
      <c r="F785" s="8">
        <f t="shared" si="74"/>
        <v>1.3353419815014424E-5</v>
      </c>
      <c r="G785" s="11">
        <f t="shared" si="75"/>
        <v>0.98226865899788296</v>
      </c>
      <c r="H785" s="6">
        <f t="shared" si="77"/>
        <v>5471.9616746850834</v>
      </c>
      <c r="I785" s="7">
        <f t="shared" si="76"/>
        <v>5.7716712295334123</v>
      </c>
    </row>
    <row r="786" spans="1:9" x14ac:dyDescent="0.35">
      <c r="A786" s="10">
        <f t="shared" si="72"/>
        <v>383.37599999999998</v>
      </c>
      <c r="B786">
        <v>392</v>
      </c>
      <c r="C786" s="7">
        <v>25.88039586</v>
      </c>
      <c r="D786" s="7">
        <v>5.6023338239999996</v>
      </c>
      <c r="E786" s="6">
        <f t="shared" si="73"/>
        <v>5602.3338239999994</v>
      </c>
      <c r="F786" s="8">
        <f t="shared" si="74"/>
        <v>1.3352954507906132E-5</v>
      </c>
      <c r="G786" s="11">
        <f t="shared" si="75"/>
        <v>0.98222100464283524</v>
      </c>
      <c r="H786" s="6">
        <f t="shared" si="77"/>
        <v>5474.7038405304093</v>
      </c>
      <c r="I786" s="7">
        <f t="shared" si="76"/>
        <v>5.775001571628998</v>
      </c>
    </row>
    <row r="787" spans="1:9" x14ac:dyDescent="0.35">
      <c r="A787" s="10">
        <f t="shared" si="72"/>
        <v>383.86500000000001</v>
      </c>
      <c r="B787">
        <v>392.5</v>
      </c>
      <c r="C787" s="7">
        <v>25.88203115</v>
      </c>
      <c r="D787" s="7">
        <v>5.6046736639999999</v>
      </c>
      <c r="E787" s="6">
        <f t="shared" si="73"/>
        <v>5604.6736639999999</v>
      </c>
      <c r="F787" s="8">
        <f t="shared" si="74"/>
        <v>1.3352631108031991E-5</v>
      </c>
      <c r="G787" s="11">
        <f t="shared" si="75"/>
        <v>0.98218788107385846</v>
      </c>
      <c r="H787" s="6">
        <f t="shared" si="77"/>
        <v>5476.7707714964699</v>
      </c>
      <c r="I787" s="7">
        <f t="shared" si="76"/>
        <v>5.7775121238207579</v>
      </c>
    </row>
    <row r="788" spans="1:9" x14ac:dyDescent="0.35">
      <c r="A788" s="10">
        <f t="shared" si="72"/>
        <v>384.35399999999998</v>
      </c>
      <c r="B788">
        <v>393</v>
      </c>
      <c r="C788" s="7">
        <v>25.883455690000002</v>
      </c>
      <c r="D788" s="7">
        <v>5.6064547490000001</v>
      </c>
      <c r="E788" s="6">
        <f t="shared" si="73"/>
        <v>5606.4547490000004</v>
      </c>
      <c r="F788" s="8">
        <f t="shared" si="74"/>
        <v>1.335234941722435E-5</v>
      </c>
      <c r="G788" s="11">
        <f t="shared" si="75"/>
        <v>0.98215902771803476</v>
      </c>
      <c r="H788" s="6">
        <f t="shared" si="77"/>
        <v>5478.3152728759669</v>
      </c>
      <c r="I788" s="7">
        <f t="shared" si="76"/>
        <v>5.7793882746102296</v>
      </c>
    </row>
    <row r="789" spans="1:9" x14ac:dyDescent="0.35">
      <c r="A789" s="10">
        <f t="shared" si="72"/>
        <v>384.84300000000002</v>
      </c>
      <c r="B789">
        <v>393.5</v>
      </c>
      <c r="C789" s="7">
        <v>25.887235449999999</v>
      </c>
      <c r="D789" s="7">
        <v>5.6080573329999996</v>
      </c>
      <c r="E789" s="6">
        <f t="shared" si="73"/>
        <v>5608.0573329999997</v>
      </c>
      <c r="F789" s="8">
        <f t="shared" si="74"/>
        <v>1.3351602139161155E-5</v>
      </c>
      <c r="G789" s="11">
        <f t="shared" si="75"/>
        <v>0.98208247673529092</v>
      </c>
      <c r="H789" s="6">
        <f t="shared" si="77"/>
        <v>5479.4200919816976</v>
      </c>
      <c r="I789" s="7">
        <f t="shared" si="76"/>
        <v>5.7807304125049894</v>
      </c>
    </row>
    <row r="790" spans="1:9" x14ac:dyDescent="0.35">
      <c r="A790" s="10">
        <f t="shared" si="72"/>
        <v>385.33199999999999</v>
      </c>
      <c r="B790">
        <v>394</v>
      </c>
      <c r="C790" s="7">
        <v>25.890327660000001</v>
      </c>
      <c r="D790" s="7">
        <v>5.6097198820000003</v>
      </c>
      <c r="E790" s="6">
        <f t="shared" si="73"/>
        <v>5609.7198820000003</v>
      </c>
      <c r="F790" s="8">
        <f t="shared" si="74"/>
        <v>1.3350990942029126E-5</v>
      </c>
      <c r="G790" s="11">
        <f t="shared" si="75"/>
        <v>0.98201985730194996</v>
      </c>
      <c r="H790" s="6">
        <f t="shared" si="77"/>
        <v>5480.660708022443</v>
      </c>
      <c r="I790" s="7">
        <f t="shared" si="76"/>
        <v>5.7822375984451444</v>
      </c>
    </row>
    <row r="791" spans="1:9" x14ac:dyDescent="0.35">
      <c r="A791" s="10">
        <f t="shared" si="72"/>
        <v>385.82099999999997</v>
      </c>
      <c r="B791">
        <v>394.5</v>
      </c>
      <c r="C791" s="7">
        <v>25.89253424</v>
      </c>
      <c r="D791" s="7">
        <v>5.6112280239999999</v>
      </c>
      <c r="E791" s="6">
        <f t="shared" si="73"/>
        <v>5611.228024</v>
      </c>
      <c r="F791" s="8">
        <f t="shared" si="74"/>
        <v>1.3350554877763004E-5</v>
      </c>
      <c r="G791" s="11">
        <f t="shared" si="75"/>
        <v>0.98197517618080277</v>
      </c>
      <c r="H791" s="6">
        <f t="shared" si="77"/>
        <v>5481.8500321865222</v>
      </c>
      <c r="I791" s="7">
        <f t="shared" si="76"/>
        <v>5.7836825524018911</v>
      </c>
    </row>
    <row r="792" spans="1:9" x14ac:dyDescent="0.35">
      <c r="A792" s="10">
        <f t="shared" si="72"/>
        <v>386.31</v>
      </c>
      <c r="B792">
        <v>395</v>
      </c>
      <c r="C792" s="7">
        <v>25.895272299999998</v>
      </c>
      <c r="D792" s="7">
        <v>5.6145830879999998</v>
      </c>
      <c r="E792" s="6">
        <f t="shared" si="73"/>
        <v>5614.5830879999994</v>
      </c>
      <c r="F792" s="8">
        <f t="shared" si="74"/>
        <v>1.335001387720803E-5</v>
      </c>
      <c r="G792" s="11">
        <f t="shared" si="75"/>
        <v>0.98191973736172911</v>
      </c>
      <c r="H792" s="6">
        <f t="shared" si="77"/>
        <v>5484.7835846940143</v>
      </c>
      <c r="I792" s="7">
        <f t="shared" si="76"/>
        <v>5.7872469726248195</v>
      </c>
    </row>
    <row r="793" spans="1:9" x14ac:dyDescent="0.35">
      <c r="A793" s="10">
        <f t="shared" si="72"/>
        <v>386.79899999999998</v>
      </c>
      <c r="B793">
        <v>395.5</v>
      </c>
      <c r="C793" s="7">
        <v>25.89908372</v>
      </c>
      <c r="D793" s="7">
        <v>5.6148182039999996</v>
      </c>
      <c r="E793" s="6">
        <f t="shared" si="73"/>
        <v>5614.8182039999992</v>
      </c>
      <c r="F793" s="8">
        <f t="shared" si="74"/>
        <v>1.3349260971176981E-5</v>
      </c>
      <c r="G793" s="11">
        <f t="shared" si="75"/>
        <v>0.98184257356003379</v>
      </c>
      <c r="H793" s="6">
        <f t="shared" si="77"/>
        <v>5484.5481962100475</v>
      </c>
      <c r="I793" s="7">
        <f t="shared" si="76"/>
        <v>5.7869609454809989</v>
      </c>
    </row>
    <row r="794" spans="1:9" x14ac:dyDescent="0.35">
      <c r="A794" s="10">
        <f t="shared" si="72"/>
        <v>387.28800000000001</v>
      </c>
      <c r="B794">
        <v>396</v>
      </c>
      <c r="C794" s="7">
        <v>25.90075212</v>
      </c>
      <c r="D794" s="7">
        <v>5.6173946270000004</v>
      </c>
      <c r="E794" s="6">
        <f t="shared" si="73"/>
        <v>5617.3946270000006</v>
      </c>
      <c r="F794" s="8">
        <f t="shared" si="74"/>
        <v>1.3348931460259789E-5</v>
      </c>
      <c r="G794" s="11">
        <f t="shared" si="75"/>
        <v>0.98180879897599593</v>
      </c>
      <c r="H794" s="6">
        <f t="shared" si="77"/>
        <v>5486.8411564433436</v>
      </c>
      <c r="I794" s="7">
        <f t="shared" si="76"/>
        <v>5.7897473178355146</v>
      </c>
    </row>
    <row r="795" spans="1:9" x14ac:dyDescent="0.35">
      <c r="A795" s="10">
        <f t="shared" si="72"/>
        <v>387.77699999999999</v>
      </c>
      <c r="B795">
        <v>396.5</v>
      </c>
      <c r="C795" s="7">
        <v>25.903462860000001</v>
      </c>
      <c r="D795" s="7">
        <v>5.6162811359999996</v>
      </c>
      <c r="E795" s="6">
        <f t="shared" si="73"/>
        <v>5616.2811359999996</v>
      </c>
      <c r="F795" s="8">
        <f t="shared" si="74"/>
        <v>1.3348396169089792E-5</v>
      </c>
      <c r="G795" s="11">
        <f t="shared" si="75"/>
        <v>0.98175392731039435</v>
      </c>
      <c r="H795" s="6">
        <f t="shared" si="77"/>
        <v>5485.4124645462598</v>
      </c>
      <c r="I795" s="7">
        <f t="shared" si="76"/>
        <v>5.7880111573779942</v>
      </c>
    </row>
    <row r="796" spans="1:9" x14ac:dyDescent="0.35">
      <c r="A796" s="10">
        <f t="shared" si="72"/>
        <v>388.26600000000002</v>
      </c>
      <c r="B796">
        <v>397</v>
      </c>
      <c r="C796" s="7">
        <v>25.90872495</v>
      </c>
      <c r="D796" s="7">
        <v>5.6204111030000004</v>
      </c>
      <c r="E796" s="6">
        <f t="shared" si="73"/>
        <v>5620.4111030000004</v>
      </c>
      <c r="F796" s="8">
        <f t="shared" si="74"/>
        <v>1.3347357355248267E-5</v>
      </c>
      <c r="G796" s="11">
        <f t="shared" si="75"/>
        <v>0.98164742359490753</v>
      </c>
      <c r="H796" s="6">
        <f t="shared" si="77"/>
        <v>5488.8172437023513</v>
      </c>
      <c r="I796" s="7">
        <f t="shared" si="76"/>
        <v>5.7921488669289891</v>
      </c>
    </row>
    <row r="797" spans="1:9" x14ac:dyDescent="0.35">
      <c r="A797" s="10">
        <f t="shared" si="72"/>
        <v>388.755</v>
      </c>
      <c r="B797">
        <v>397.5</v>
      </c>
      <c r="C797" s="7">
        <v>25.910798929999999</v>
      </c>
      <c r="D797" s="7">
        <v>5.620703732</v>
      </c>
      <c r="E797" s="6">
        <f t="shared" si="73"/>
        <v>5620.7037319999999</v>
      </c>
      <c r="F797" s="8">
        <f t="shared" si="74"/>
        <v>1.3346948027643222E-5</v>
      </c>
      <c r="G797" s="11">
        <f t="shared" si="75"/>
        <v>0.98160545141163702</v>
      </c>
      <c r="H797" s="6">
        <f t="shared" si="77"/>
        <v>5488.8335530708218</v>
      </c>
      <c r="I797" s="7">
        <f t="shared" si="76"/>
        <v>5.7921686886989967</v>
      </c>
    </row>
    <row r="798" spans="1:9" x14ac:dyDescent="0.35">
      <c r="A798" s="10">
        <f t="shared" si="72"/>
        <v>389.24399999999997</v>
      </c>
      <c r="B798">
        <v>398</v>
      </c>
      <c r="C798" s="7">
        <v>25.914549969999999</v>
      </c>
      <c r="D798" s="7">
        <v>5.6237629629999999</v>
      </c>
      <c r="E798" s="6">
        <f t="shared" si="73"/>
        <v>5623.7629630000001</v>
      </c>
      <c r="F798" s="8">
        <f t="shared" si="74"/>
        <v>1.3346207862836387E-5</v>
      </c>
      <c r="G798" s="11">
        <f t="shared" si="75"/>
        <v>0.98152954658360447</v>
      </c>
      <c r="H798" s="6">
        <f t="shared" si="77"/>
        <v>5491.3622612930258</v>
      </c>
      <c r="I798" s="7">
        <f t="shared" si="76"/>
        <v>5.7952421622077175</v>
      </c>
    </row>
    <row r="799" spans="1:9" x14ac:dyDescent="0.35">
      <c r="A799" s="10">
        <f t="shared" si="72"/>
        <v>389.733</v>
      </c>
      <c r="B799">
        <v>398.5</v>
      </c>
      <c r="C799" s="7">
        <v>25.917777900000001</v>
      </c>
      <c r="D799" s="7">
        <v>5.6268429089999996</v>
      </c>
      <c r="E799" s="6">
        <f t="shared" si="73"/>
        <v>5626.842909</v>
      </c>
      <c r="F799" s="8">
        <f t="shared" si="74"/>
        <v>1.3345571077126096E-5</v>
      </c>
      <c r="G799" s="11">
        <f t="shared" si="75"/>
        <v>0.98146423431887952</v>
      </c>
      <c r="H799" s="6">
        <f t="shared" si="77"/>
        <v>5493.969779763489</v>
      </c>
      <c r="I799" s="7">
        <f t="shared" si="76"/>
        <v>5.798411799262924</v>
      </c>
    </row>
    <row r="800" spans="1:9" x14ac:dyDescent="0.35">
      <c r="A800" s="10">
        <f t="shared" si="72"/>
        <v>390.22199999999998</v>
      </c>
      <c r="B800">
        <v>399</v>
      </c>
      <c r="C800" s="7">
        <v>25.920950300000001</v>
      </c>
      <c r="D800" s="7">
        <v>5.6272984819999996</v>
      </c>
      <c r="E800" s="6">
        <f t="shared" si="73"/>
        <v>5627.2984819999992</v>
      </c>
      <c r="F800" s="8">
        <f t="shared" si="74"/>
        <v>1.3344945388155487E-5</v>
      </c>
      <c r="G800" s="11">
        <f t="shared" si="75"/>
        <v>0.98140005199849933</v>
      </c>
      <c r="H800" s="6">
        <f t="shared" si="77"/>
        <v>5494.020956626191</v>
      </c>
      <c r="I800" s="7">
        <f t="shared" si="76"/>
        <v>5.7984740124426688</v>
      </c>
    </row>
    <row r="801" spans="1:9" x14ac:dyDescent="0.35">
      <c r="A801" s="10">
        <f t="shared" si="72"/>
        <v>390.71100000000001</v>
      </c>
      <c r="B801">
        <v>399.5</v>
      </c>
      <c r="C801" s="7">
        <v>25.92139968</v>
      </c>
      <c r="D801" s="7">
        <v>5.6283362700000001</v>
      </c>
      <c r="E801" s="6">
        <f t="shared" si="73"/>
        <v>5628.3362699999998</v>
      </c>
      <c r="F801" s="8">
        <f t="shared" si="74"/>
        <v>1.3344856768824126E-5</v>
      </c>
      <c r="G801" s="11">
        <f t="shared" si="75"/>
        <v>0.98139096089106403</v>
      </c>
      <c r="H801" s="6">
        <f t="shared" si="77"/>
        <v>5494.9477795897665</v>
      </c>
      <c r="I801" s="7">
        <f t="shared" si="76"/>
        <v>5.799600730642311</v>
      </c>
    </row>
    <row r="802" spans="1:9" x14ac:dyDescent="0.35">
      <c r="A802" s="10">
        <f t="shared" si="72"/>
        <v>391.2</v>
      </c>
      <c r="B802">
        <v>400</v>
      </c>
      <c r="C802" s="7">
        <v>25.92513263</v>
      </c>
      <c r="D802" s="7">
        <v>5.6308637170000004</v>
      </c>
      <c r="E802" s="6">
        <f t="shared" si="73"/>
        <v>5630.8637170000002</v>
      </c>
      <c r="F802" s="8">
        <f t="shared" si="74"/>
        <v>1.3344120727118633E-5</v>
      </c>
      <c r="G802" s="11">
        <f t="shared" si="75"/>
        <v>0.98131544696968653</v>
      </c>
      <c r="H802" s="6">
        <f t="shared" si="77"/>
        <v>5496.95821390945</v>
      </c>
      <c r="I802" s="7">
        <f t="shared" si="76"/>
        <v>5.8020449365845668</v>
      </c>
    </row>
    <row r="803" spans="1:9" x14ac:dyDescent="0.35">
      <c r="A803" s="10">
        <f t="shared" si="72"/>
        <v>391.68899999999996</v>
      </c>
      <c r="B803">
        <v>400.5</v>
      </c>
      <c r="C803" s="7">
        <v>25.927129470000001</v>
      </c>
      <c r="D803" s="7">
        <v>5.6341348169999996</v>
      </c>
      <c r="E803" s="6">
        <f t="shared" si="73"/>
        <v>5634.1348169999992</v>
      </c>
      <c r="F803" s="8">
        <f t="shared" si="74"/>
        <v>1.3343727081731994E-5</v>
      </c>
      <c r="G803" s="11">
        <f t="shared" si="75"/>
        <v>0.98127505644573831</v>
      </c>
      <c r="H803" s="6">
        <f t="shared" si="77"/>
        <v>5499.8902828780683</v>
      </c>
      <c r="I803" s="7">
        <f t="shared" si="76"/>
        <v>5.8056100350143174</v>
      </c>
    </row>
    <row r="804" spans="1:9" x14ac:dyDescent="0.35">
      <c r="A804" s="10">
        <f t="shared" si="72"/>
        <v>392.178</v>
      </c>
      <c r="B804">
        <v>401</v>
      </c>
      <c r="C804" s="7">
        <v>25.927800000000001</v>
      </c>
      <c r="D804" s="7">
        <v>5.6339730670000003</v>
      </c>
      <c r="E804" s="6">
        <f t="shared" si="73"/>
        <v>5633.9730669999999</v>
      </c>
      <c r="F804" s="8">
        <f t="shared" si="74"/>
        <v>1.3343594909879997E-5</v>
      </c>
      <c r="G804" s="11">
        <f t="shared" si="75"/>
        <v>0.98126149404883345</v>
      </c>
      <c r="H804" s="6">
        <f t="shared" si="77"/>
        <v>5499.620958697722</v>
      </c>
      <c r="I804" s="7">
        <f t="shared" si="76"/>
        <v>5.8052825440502795</v>
      </c>
    </row>
    <row r="805" spans="1:9" x14ac:dyDescent="0.35">
      <c r="A805" s="10">
        <f t="shared" si="72"/>
        <v>392.66699999999997</v>
      </c>
      <c r="B805">
        <v>401.5</v>
      </c>
      <c r="C805" s="7">
        <v>25.93098187</v>
      </c>
      <c r="D805" s="7">
        <v>5.6340849339999997</v>
      </c>
      <c r="E805" s="6">
        <f t="shared" si="73"/>
        <v>5634.0849339999995</v>
      </c>
      <c r="F805" s="8">
        <f t="shared" si="74"/>
        <v>1.3342967799808879E-5</v>
      </c>
      <c r="G805" s="11">
        <f t="shared" si="75"/>
        <v>0.9811971401743752</v>
      </c>
      <c r="H805" s="6">
        <f t="shared" si="77"/>
        <v>5499.3351210157143</v>
      </c>
      <c r="I805" s="7">
        <f t="shared" si="76"/>
        <v>5.8049349775556749</v>
      </c>
    </row>
    <row r="806" spans="1:9" x14ac:dyDescent="0.35">
      <c r="A806" s="10">
        <f t="shared" si="72"/>
        <v>393.15600000000001</v>
      </c>
      <c r="B806">
        <v>402</v>
      </c>
      <c r="C806" s="7">
        <v>25.931997240000001</v>
      </c>
      <c r="D806" s="7">
        <v>5.6347399999999999</v>
      </c>
      <c r="E806" s="6">
        <f t="shared" si="73"/>
        <v>5634.74</v>
      </c>
      <c r="F806" s="8">
        <f t="shared" si="74"/>
        <v>1.334276771186357E-5</v>
      </c>
      <c r="G806" s="11">
        <f t="shared" si="75"/>
        <v>0.98117660547724683</v>
      </c>
      <c r="H806" s="6">
        <f t="shared" si="77"/>
        <v>5499.8241479258795</v>
      </c>
      <c r="I806" s="7">
        <f t="shared" si="76"/>
        <v>5.8055296163138284</v>
      </c>
    </row>
    <row r="807" spans="1:9" x14ac:dyDescent="0.35">
      <c r="A807" s="10">
        <f t="shared" si="72"/>
        <v>393.64499999999998</v>
      </c>
      <c r="B807">
        <v>402.5</v>
      </c>
      <c r="C807" s="7">
        <v>25.933125180000001</v>
      </c>
      <c r="D807" s="7">
        <v>5.6376447289999998</v>
      </c>
      <c r="E807" s="6">
        <f t="shared" si="73"/>
        <v>5637.6447289999996</v>
      </c>
      <c r="F807" s="8">
        <f t="shared" si="74"/>
        <v>1.3342545457892848E-5</v>
      </c>
      <c r="G807" s="11">
        <f t="shared" si="75"/>
        <v>0.98115379493939936</v>
      </c>
      <c r="H807" s="6">
        <f t="shared" si="77"/>
        <v>5502.496165266326</v>
      </c>
      <c r="I807" s="7">
        <f t="shared" si="76"/>
        <v>5.8087789277599295</v>
      </c>
    </row>
    <row r="808" spans="1:9" x14ac:dyDescent="0.35">
      <c r="A808" s="10">
        <f t="shared" si="72"/>
        <v>394.13400000000001</v>
      </c>
      <c r="B808">
        <v>403</v>
      </c>
      <c r="C808" s="7">
        <v>25.93679376</v>
      </c>
      <c r="D808" s="7">
        <v>5.6377269569999999</v>
      </c>
      <c r="E808" s="6">
        <f t="shared" si="73"/>
        <v>5637.7269569999999</v>
      </c>
      <c r="F808" s="8">
        <f t="shared" si="74"/>
        <v>1.3341822708865423E-5</v>
      </c>
      <c r="G808" s="11">
        <f t="shared" si="75"/>
        <v>0.98107961009443656</v>
      </c>
      <c r="H808" s="6">
        <f t="shared" si="77"/>
        <v>5502.1262213961891</v>
      </c>
      <c r="I808" s="7">
        <f t="shared" si="76"/>
        <v>5.8083290330098905</v>
      </c>
    </row>
    <row r="809" spans="1:9" x14ac:dyDescent="0.35">
      <c r="A809" s="10">
        <f t="shared" si="72"/>
        <v>394.62299999999999</v>
      </c>
      <c r="B809">
        <v>403.5</v>
      </c>
      <c r="C809" s="7">
        <v>25.936578539999999</v>
      </c>
      <c r="D809" s="7">
        <v>5.6386758800000001</v>
      </c>
      <c r="E809" s="6">
        <f t="shared" si="73"/>
        <v>5638.6758799999998</v>
      </c>
      <c r="F809" s="8">
        <f t="shared" si="74"/>
        <v>1.3341865104277118E-5</v>
      </c>
      <c r="G809" s="11">
        <f t="shared" si="75"/>
        <v>0.98108396197083403</v>
      </c>
      <c r="H809" s="6">
        <f t="shared" si="77"/>
        <v>5503.0409245494984</v>
      </c>
      <c r="I809" s="7">
        <f t="shared" si="76"/>
        <v>5.8094414323269179</v>
      </c>
    </row>
    <row r="810" spans="1:9" x14ac:dyDescent="0.35">
      <c r="A810" s="10">
        <f t="shared" si="72"/>
        <v>395.11199999999997</v>
      </c>
      <c r="B810">
        <v>404</v>
      </c>
      <c r="C810" s="7">
        <v>25.937286660000002</v>
      </c>
      <c r="D810" s="7">
        <v>5.6392045829999997</v>
      </c>
      <c r="E810" s="6">
        <f t="shared" si="73"/>
        <v>5639.2045829999997</v>
      </c>
      <c r="F810" s="8">
        <f t="shared" si="74"/>
        <v>1.3341725616715095E-5</v>
      </c>
      <c r="G810" s="11">
        <f t="shared" si="75"/>
        <v>0.98106964347281256</v>
      </c>
      <c r="H810" s="6">
        <f t="shared" si="77"/>
        <v>5503.4411722522</v>
      </c>
      <c r="I810" s="7">
        <f t="shared" si="76"/>
        <v>5.8099282009033884</v>
      </c>
    </row>
    <row r="811" spans="1:9" x14ac:dyDescent="0.35">
      <c r="A811" s="10">
        <f t="shared" si="72"/>
        <v>395.601</v>
      </c>
      <c r="B811">
        <v>404.5</v>
      </c>
      <c r="C811" s="7">
        <v>25.9383287</v>
      </c>
      <c r="D811" s="7">
        <v>5.6392844049999997</v>
      </c>
      <c r="E811" s="6">
        <f t="shared" si="73"/>
        <v>5639.2844049999994</v>
      </c>
      <c r="F811" s="8">
        <f t="shared" si="74"/>
        <v>1.3341520365374701E-5</v>
      </c>
      <c r="G811" s="11">
        <f t="shared" si="75"/>
        <v>0.9810485735376665</v>
      </c>
      <c r="H811" s="6">
        <f t="shared" si="77"/>
        <v>5503.3656045217422</v>
      </c>
      <c r="I811" s="7">
        <f t="shared" si="76"/>
        <v>5.8098362971364894</v>
      </c>
    </row>
    <row r="812" spans="1:9" x14ac:dyDescent="0.35">
      <c r="A812" s="10">
        <f t="shared" si="72"/>
        <v>396.09</v>
      </c>
      <c r="B812">
        <v>405</v>
      </c>
      <c r="C812" s="7">
        <v>25.938342989999999</v>
      </c>
      <c r="D812" s="7">
        <v>5.6396392090000003</v>
      </c>
      <c r="E812" s="6">
        <f t="shared" si="73"/>
        <v>5639.6392089999999</v>
      </c>
      <c r="F812" s="8">
        <f t="shared" si="74"/>
        <v>1.3341517550769172E-5</v>
      </c>
      <c r="G812" s="11">
        <f t="shared" si="75"/>
        <v>0.98104828460016136</v>
      </c>
      <c r="H812" s="6">
        <f t="shared" si="77"/>
        <v>5503.6745246651781</v>
      </c>
      <c r="I812" s="7">
        <f t="shared" si="76"/>
        <v>5.8102120008558202</v>
      </c>
    </row>
    <row r="813" spans="1:9" x14ac:dyDescent="0.35">
      <c r="A813" s="10">
        <f t="shared" si="72"/>
        <v>396.57900000000001</v>
      </c>
      <c r="B813">
        <v>405.5</v>
      </c>
      <c r="C813" s="7">
        <v>25.941102350000001</v>
      </c>
      <c r="D813" s="7">
        <v>5.6420789930000002</v>
      </c>
      <c r="E813" s="6">
        <f t="shared" si="73"/>
        <v>5642.0789930000001</v>
      </c>
      <c r="F813" s="8">
        <f t="shared" si="74"/>
        <v>1.3340974111697227E-5</v>
      </c>
      <c r="G813" s="11">
        <f t="shared" si="75"/>
        <v>0.98099249395754273</v>
      </c>
      <c r="H813" s="6">
        <f t="shared" si="77"/>
        <v>5505.7078178628553</v>
      </c>
      <c r="I813" s="7">
        <f t="shared" si="76"/>
        <v>5.8126849927606505</v>
      </c>
    </row>
    <row r="814" spans="1:9" x14ac:dyDescent="0.35">
      <c r="A814" s="10">
        <f t="shared" si="72"/>
        <v>397.06799999999998</v>
      </c>
      <c r="B814">
        <v>406</v>
      </c>
      <c r="C814" s="7">
        <v>25.942255329999998</v>
      </c>
      <c r="D814" s="7">
        <v>5.6425435029999997</v>
      </c>
      <c r="E814" s="6">
        <f t="shared" si="73"/>
        <v>5642.5435029999999</v>
      </c>
      <c r="F814" s="8">
        <f t="shared" si="74"/>
        <v>1.3340747070915392E-5</v>
      </c>
      <c r="G814" s="11">
        <f t="shared" si="75"/>
        <v>0.98096918362815333</v>
      </c>
      <c r="H814" s="6">
        <f t="shared" si="77"/>
        <v>5505.9950262995599</v>
      </c>
      <c r="I814" s="7">
        <f t="shared" si="76"/>
        <v>5.8130343285506862</v>
      </c>
    </row>
    <row r="815" spans="1:9" x14ac:dyDescent="0.35">
      <c r="A815" s="10">
        <f t="shared" si="72"/>
        <v>397.55700000000002</v>
      </c>
      <c r="B815">
        <v>406.5</v>
      </c>
      <c r="C815" s="7">
        <v>25.943674130000002</v>
      </c>
      <c r="D815" s="7">
        <v>5.6422359169999998</v>
      </c>
      <c r="E815" s="6">
        <f t="shared" si="73"/>
        <v>5642.235917</v>
      </c>
      <c r="F815" s="8">
        <f t="shared" si="74"/>
        <v>1.3340467711332416E-5</v>
      </c>
      <c r="G815" s="11">
        <f t="shared" si="75"/>
        <v>0.98094050023750401</v>
      </c>
      <c r="H815" s="6">
        <f t="shared" si="77"/>
        <v>5505.4987798011362</v>
      </c>
      <c r="I815" s="7">
        <f t="shared" si="76"/>
        <v>5.8124307396370583</v>
      </c>
    </row>
    <row r="816" spans="1:9" x14ac:dyDescent="0.35">
      <c r="A816" s="10">
        <f t="shared" si="72"/>
        <v>398.04599999999999</v>
      </c>
      <c r="B816">
        <v>407</v>
      </c>
      <c r="C816" s="7">
        <v>25.944518169999998</v>
      </c>
      <c r="D816" s="7">
        <v>5.6428775929999997</v>
      </c>
      <c r="E816" s="6">
        <f t="shared" si="73"/>
        <v>5642.8775929999993</v>
      </c>
      <c r="F816" s="8">
        <f t="shared" si="74"/>
        <v>1.3340301534497218E-5</v>
      </c>
      <c r="G816" s="11">
        <f t="shared" si="75"/>
        <v>0.98092343717072539</v>
      </c>
      <c r="H816" s="6">
        <f t="shared" si="77"/>
        <v>5505.9937617076057</v>
      </c>
      <c r="I816" s="7">
        <f t="shared" si="76"/>
        <v>5.8130327903990127</v>
      </c>
    </row>
    <row r="817" spans="1:9" x14ac:dyDescent="0.35">
      <c r="A817" s="10">
        <f t="shared" si="72"/>
        <v>398.53499999999997</v>
      </c>
      <c r="B817">
        <v>407.5</v>
      </c>
      <c r="C817" s="7">
        <v>25.94604575</v>
      </c>
      <c r="D817" s="7">
        <v>5.6446350049999996</v>
      </c>
      <c r="E817" s="6">
        <f t="shared" si="73"/>
        <v>5644.6350049999992</v>
      </c>
      <c r="F817" s="8">
        <f t="shared" si="74"/>
        <v>1.3340000805852649E-5</v>
      </c>
      <c r="G817" s="11">
        <f t="shared" si="75"/>
        <v>0.98089255683261167</v>
      </c>
      <c r="H817" s="6">
        <f t="shared" si="77"/>
        <v>5507.5000739028674</v>
      </c>
      <c r="I817" s="7">
        <f t="shared" si="76"/>
        <v>5.8148650153287855</v>
      </c>
    </row>
    <row r="818" spans="1:9" x14ac:dyDescent="0.35">
      <c r="A818" s="10">
        <f t="shared" si="72"/>
        <v>399.024</v>
      </c>
      <c r="B818">
        <v>408</v>
      </c>
      <c r="C818" s="7">
        <v>25.946811669999999</v>
      </c>
      <c r="D818" s="7">
        <v>5.6451748100000003</v>
      </c>
      <c r="E818" s="6">
        <f t="shared" si="73"/>
        <v>5645.1748100000004</v>
      </c>
      <c r="F818" s="8">
        <f t="shared" si="74"/>
        <v>1.3339850034502134E-5</v>
      </c>
      <c r="G818" s="11">
        <f t="shared" si="75"/>
        <v>0.98087707415603897</v>
      </c>
      <c r="H818" s="6">
        <f t="shared" si="77"/>
        <v>5507.9044144032077</v>
      </c>
      <c r="I818" s="7">
        <f t="shared" si="76"/>
        <v>5.8153568624596046</v>
      </c>
    </row>
    <row r="819" spans="1:9" x14ac:dyDescent="0.35">
      <c r="A819" s="10">
        <f t="shared" si="72"/>
        <v>399.51299999999998</v>
      </c>
      <c r="B819">
        <v>408.5</v>
      </c>
      <c r="C819" s="7">
        <v>25.948816570000002</v>
      </c>
      <c r="D819" s="7">
        <v>5.6458376259999996</v>
      </c>
      <c r="E819" s="6">
        <f t="shared" si="73"/>
        <v>5645.8376259999995</v>
      </c>
      <c r="F819" s="8">
        <f t="shared" si="74"/>
        <v>1.3339455408827544E-5</v>
      </c>
      <c r="G819" s="11">
        <f t="shared" si="75"/>
        <v>0.98083654788161256</v>
      </c>
      <c r="H819" s="6">
        <f t="shared" si="77"/>
        <v>5508.2886422738757</v>
      </c>
      <c r="I819" s="7">
        <f t="shared" si="76"/>
        <v>5.8158242527066975</v>
      </c>
    </row>
    <row r="820" spans="1:9" x14ac:dyDescent="0.35">
      <c r="A820" s="10">
        <f t="shared" si="72"/>
        <v>400.00200000000001</v>
      </c>
      <c r="B820">
        <v>409</v>
      </c>
      <c r="C820" s="7">
        <v>25.95004136</v>
      </c>
      <c r="D820" s="7">
        <v>5.6470615799999999</v>
      </c>
      <c r="E820" s="6">
        <f t="shared" si="73"/>
        <v>5647.0615799999996</v>
      </c>
      <c r="F820" s="8">
        <f t="shared" si="74"/>
        <v>1.3339214360363971E-5</v>
      </c>
      <c r="G820" s="11">
        <f t="shared" si="75"/>
        <v>0.98081179168973276</v>
      </c>
      <c r="H820" s="6">
        <f t="shared" si="77"/>
        <v>5509.3085002574344</v>
      </c>
      <c r="I820" s="7">
        <f t="shared" si="76"/>
        <v>5.8170648891057173</v>
      </c>
    </row>
    <row r="821" spans="1:9" x14ac:dyDescent="0.35">
      <c r="A821" s="10">
        <f t="shared" si="72"/>
        <v>400.49099999999999</v>
      </c>
      <c r="B821">
        <v>409.5</v>
      </c>
      <c r="C821" s="7">
        <v>25.951162889999999</v>
      </c>
      <c r="D821" s="7">
        <v>5.6466823279999998</v>
      </c>
      <c r="E821" s="6">
        <f t="shared" si="73"/>
        <v>5646.6823279999999</v>
      </c>
      <c r="F821" s="8">
        <f t="shared" si="74"/>
        <v>1.333899365271419E-5</v>
      </c>
      <c r="G821" s="11">
        <f t="shared" si="75"/>
        <v>0.98078912347602953</v>
      </c>
      <c r="H821" s="6">
        <f t="shared" si="77"/>
        <v>5508.7759207803228</v>
      </c>
      <c r="I821" s="7">
        <f t="shared" si="76"/>
        <v>5.8164170097865933</v>
      </c>
    </row>
    <row r="822" spans="1:9" x14ac:dyDescent="0.35">
      <c r="A822" s="10">
        <f t="shared" si="72"/>
        <v>400.98</v>
      </c>
      <c r="B822">
        <v>410</v>
      </c>
      <c r="C822" s="7">
        <v>25.952905479999998</v>
      </c>
      <c r="D822" s="7">
        <v>5.646864989</v>
      </c>
      <c r="E822" s="6">
        <f t="shared" si="73"/>
        <v>5646.8649889999997</v>
      </c>
      <c r="F822" s="8">
        <f t="shared" si="74"/>
        <v>1.3338650760628697E-5</v>
      </c>
      <c r="G822" s="11">
        <f t="shared" si="75"/>
        <v>0.98075390404557994</v>
      </c>
      <c r="H822" s="6">
        <f t="shared" si="77"/>
        <v>5508.721310369885</v>
      </c>
      <c r="I822" s="7">
        <f t="shared" si="76"/>
        <v>5.8163505774908941</v>
      </c>
    </row>
    <row r="823" spans="1:9" x14ac:dyDescent="0.35">
      <c r="A823" s="10">
        <f t="shared" si="72"/>
        <v>401.46899999999999</v>
      </c>
      <c r="B823">
        <v>410.5</v>
      </c>
      <c r="C823" s="7">
        <v>25.954914819999999</v>
      </c>
      <c r="D823" s="7">
        <v>5.6466459840000001</v>
      </c>
      <c r="E823" s="6">
        <f t="shared" si="73"/>
        <v>5646.6459839999998</v>
      </c>
      <c r="F823" s="8">
        <f t="shared" si="74"/>
        <v>1.3338255432512188E-5</v>
      </c>
      <c r="G823" s="11">
        <f t="shared" si="75"/>
        <v>0.98071329570245691</v>
      </c>
      <c r="H823" s="6">
        <f t="shared" si="77"/>
        <v>5508.2447146572704</v>
      </c>
      <c r="I823" s="7">
        <f t="shared" si="76"/>
        <v>5.8157708169671736</v>
      </c>
    </row>
    <row r="824" spans="1:9" x14ac:dyDescent="0.35">
      <c r="A824" s="10">
        <f t="shared" si="72"/>
        <v>401.95799999999997</v>
      </c>
      <c r="B824">
        <v>411</v>
      </c>
      <c r="C824" s="7">
        <v>25.955300479999998</v>
      </c>
      <c r="D824" s="7">
        <v>5.6471972590000004</v>
      </c>
      <c r="E824" s="6">
        <f t="shared" si="73"/>
        <v>5647.1972590000005</v>
      </c>
      <c r="F824" s="8">
        <f t="shared" si="74"/>
        <v>1.3338179562201615E-5</v>
      </c>
      <c r="G824" s="11">
        <f t="shared" si="75"/>
        <v>0.98070550188362327</v>
      </c>
      <c r="H824" s="6">
        <f t="shared" si="77"/>
        <v>5508.7031273882958</v>
      </c>
      <c r="I824" s="7">
        <f t="shared" si="76"/>
        <v>5.8163284583532455</v>
      </c>
    </row>
    <row r="825" spans="1:9" x14ac:dyDescent="0.35">
      <c r="A825" s="10">
        <f t="shared" si="72"/>
        <v>402.447</v>
      </c>
      <c r="B825">
        <v>411.5</v>
      </c>
      <c r="C825" s="7">
        <v>25.955628040000001</v>
      </c>
      <c r="D825" s="7">
        <v>5.6495405410000004</v>
      </c>
      <c r="E825" s="6">
        <f t="shared" si="73"/>
        <v>5649.5405410000003</v>
      </c>
      <c r="F825" s="8">
        <f t="shared" si="74"/>
        <v>1.3338115123451838E-5</v>
      </c>
      <c r="G825" s="11">
        <f t="shared" si="75"/>
        <v>0.98069888228329927</v>
      </c>
      <c r="H825" s="6">
        <f t="shared" si="77"/>
        <v>5510.9161331379364</v>
      </c>
      <c r="I825" s="7">
        <f t="shared" si="76"/>
        <v>5.8190206599402403</v>
      </c>
    </row>
    <row r="826" spans="1:9" x14ac:dyDescent="0.35">
      <c r="A826" s="10">
        <f t="shared" si="72"/>
        <v>402.93599999999998</v>
      </c>
      <c r="B826">
        <v>412</v>
      </c>
      <c r="C826" s="7">
        <v>25.956002430000002</v>
      </c>
      <c r="D826" s="7">
        <v>5.6507527690000003</v>
      </c>
      <c r="E826" s="6">
        <f t="shared" si="73"/>
        <v>5650.7527690000006</v>
      </c>
      <c r="F826" s="8">
        <f t="shared" si="74"/>
        <v>1.3338041473980158E-5</v>
      </c>
      <c r="G826" s="11">
        <f t="shared" si="75"/>
        <v>0.9806913163864015</v>
      </c>
      <c r="H826" s="6">
        <f t="shared" si="77"/>
        <v>5512.0204949954496</v>
      </c>
      <c r="I826" s="7">
        <f t="shared" si="76"/>
        <v>5.8203642586972633</v>
      </c>
    </row>
    <row r="827" spans="1:9" x14ac:dyDescent="0.35">
      <c r="A827" s="10">
        <f t="shared" si="72"/>
        <v>403.42500000000001</v>
      </c>
      <c r="B827">
        <v>412.5</v>
      </c>
      <c r="C827" s="7">
        <v>25.957489949999999</v>
      </c>
      <c r="D827" s="7">
        <v>5.6514747639999996</v>
      </c>
      <c r="E827" s="6">
        <f t="shared" si="73"/>
        <v>5651.4747639999996</v>
      </c>
      <c r="F827" s="8">
        <f t="shared" si="74"/>
        <v>1.3337748870535456E-5</v>
      </c>
      <c r="G827" s="11">
        <f t="shared" si="75"/>
        <v>0.98066125656105163</v>
      </c>
      <c r="H827" s="6">
        <f t="shared" si="77"/>
        <v>5512.520675112798</v>
      </c>
      <c r="I827" s="7">
        <f t="shared" si="76"/>
        <v>5.8209728148496733</v>
      </c>
    </row>
    <row r="828" spans="1:9" x14ac:dyDescent="0.35">
      <c r="A828" s="10">
        <f t="shared" si="72"/>
        <v>403.91399999999999</v>
      </c>
      <c r="B828">
        <v>413</v>
      </c>
      <c r="C828" s="7">
        <v>25.95852296</v>
      </c>
      <c r="D828" s="7">
        <v>5.6508646730000001</v>
      </c>
      <c r="E828" s="6">
        <f t="shared" si="73"/>
        <v>5650.864673</v>
      </c>
      <c r="F828" s="8">
        <f t="shared" si="74"/>
        <v>1.3337545689957926E-5</v>
      </c>
      <c r="G828" s="11">
        <f t="shared" si="75"/>
        <v>0.9806403822961367</v>
      </c>
      <c r="H828" s="6">
        <f t="shared" si="77"/>
        <v>5511.7729518718616</v>
      </c>
      <c r="I828" s="7">
        <f t="shared" si="76"/>
        <v>5.820063084593853</v>
      </c>
    </row>
    <row r="829" spans="1:9" x14ac:dyDescent="0.35">
      <c r="A829" s="10">
        <f t="shared" si="72"/>
        <v>404.40300000000002</v>
      </c>
      <c r="B829">
        <v>413.5</v>
      </c>
      <c r="C829" s="7">
        <v>25.958499369999998</v>
      </c>
      <c r="D829" s="7">
        <v>5.6507362590000003</v>
      </c>
      <c r="E829" s="6">
        <f t="shared" si="73"/>
        <v>5650.7362590000002</v>
      </c>
      <c r="F829" s="8">
        <f t="shared" si="74"/>
        <v>1.3337550329659032E-5</v>
      </c>
      <c r="G829" s="11">
        <f t="shared" si="75"/>
        <v>0.98064085897710007</v>
      </c>
      <c r="H829" s="6">
        <f t="shared" si="77"/>
        <v>5511.6146131004098</v>
      </c>
      <c r="I829" s="7">
        <f t="shared" si="76"/>
        <v>5.8198704430397186</v>
      </c>
    </row>
    <row r="830" spans="1:9" x14ac:dyDescent="0.35">
      <c r="A830" s="10">
        <f t="shared" si="72"/>
        <v>404.892</v>
      </c>
      <c r="B830">
        <v>414</v>
      </c>
      <c r="C830" s="7">
        <v>25.958308949999999</v>
      </c>
      <c r="D830" s="7">
        <v>5.651248271</v>
      </c>
      <c r="E830" s="6">
        <f t="shared" si="73"/>
        <v>5651.2482710000004</v>
      </c>
      <c r="F830" s="8">
        <f t="shared" si="74"/>
        <v>1.3337587781910547E-5</v>
      </c>
      <c r="G830" s="11">
        <f t="shared" si="75"/>
        <v>0.98064470678931881</v>
      </c>
      <c r="H830" s="6">
        <f t="shared" si="77"/>
        <v>5512.0998070738679</v>
      </c>
      <c r="I830" s="7">
        <f t="shared" si="76"/>
        <v>5.8204607547075646</v>
      </c>
    </row>
    <row r="831" spans="1:9" x14ac:dyDescent="0.35">
      <c r="A831" s="10">
        <f t="shared" si="72"/>
        <v>405.38099999999997</v>
      </c>
      <c r="B831">
        <v>414.5</v>
      </c>
      <c r="C831" s="7">
        <v>25.959436230000001</v>
      </c>
      <c r="D831" s="7">
        <v>5.6513836199999998</v>
      </c>
      <c r="E831" s="6">
        <f t="shared" si="73"/>
        <v>5651.3836199999996</v>
      </c>
      <c r="F831" s="8">
        <f t="shared" si="74"/>
        <v>1.3337366073233055E-5</v>
      </c>
      <c r="G831" s="11">
        <f t="shared" si="75"/>
        <v>0.98062192820120764</v>
      </c>
      <c r="H831" s="6">
        <f t="shared" si="77"/>
        <v>5512.0685200246035</v>
      </c>
      <c r="I831" s="7">
        <f t="shared" si="76"/>
        <v>5.8204226888943191</v>
      </c>
    </row>
    <row r="832" spans="1:9" x14ac:dyDescent="0.35">
      <c r="A832" s="10">
        <f t="shared" si="72"/>
        <v>405.87</v>
      </c>
      <c r="B832">
        <v>415</v>
      </c>
      <c r="C832" s="7">
        <v>25.960309330000001</v>
      </c>
      <c r="D832" s="7">
        <v>5.6510952750000003</v>
      </c>
      <c r="E832" s="6">
        <f t="shared" si="73"/>
        <v>5651.0952750000006</v>
      </c>
      <c r="F832" s="8">
        <f t="shared" si="74"/>
        <v>1.3337194367831993E-5</v>
      </c>
      <c r="G832" s="11">
        <f t="shared" si="75"/>
        <v>0.98060428629464624</v>
      </c>
      <c r="H832" s="6">
        <f t="shared" si="77"/>
        <v>5511.6527517031391</v>
      </c>
      <c r="I832" s="7">
        <f t="shared" si="76"/>
        <v>5.8199168439263049</v>
      </c>
    </row>
    <row r="833" spans="1:9" x14ac:dyDescent="0.35">
      <c r="A833" s="10">
        <f t="shared" si="72"/>
        <v>406.35899999999998</v>
      </c>
      <c r="B833">
        <v>415.5</v>
      </c>
      <c r="C833" s="7">
        <v>25.96151476</v>
      </c>
      <c r="D833" s="7">
        <v>5.6515145179999999</v>
      </c>
      <c r="E833" s="6">
        <f t="shared" si="73"/>
        <v>5651.514518</v>
      </c>
      <c r="F833" s="8">
        <f t="shared" si="74"/>
        <v>1.3336957323359883E-5</v>
      </c>
      <c r="G833" s="11">
        <f t="shared" si="75"/>
        <v>0.98057993009479572</v>
      </c>
      <c r="H833" s="6">
        <f t="shared" si="77"/>
        <v>5511.8895151361285</v>
      </c>
      <c r="I833" s="7">
        <f t="shared" si="76"/>
        <v>5.8202049012206567</v>
      </c>
    </row>
    <row r="834" spans="1:9" x14ac:dyDescent="0.35">
      <c r="A834" s="10">
        <f t="shared" si="72"/>
        <v>406.84800000000001</v>
      </c>
      <c r="B834">
        <v>416</v>
      </c>
      <c r="C834" s="7">
        <v>25.961563470000002</v>
      </c>
      <c r="D834" s="7">
        <v>5.6517696370000001</v>
      </c>
      <c r="E834" s="6">
        <f t="shared" si="73"/>
        <v>5651.7696370000003</v>
      </c>
      <c r="F834" s="8">
        <f t="shared" si="74"/>
        <v>1.3336947745100866E-5</v>
      </c>
      <c r="G834" s="11">
        <f t="shared" si="75"/>
        <v>0.98057894590871608</v>
      </c>
      <c r="H834" s="6">
        <f t="shared" si="77"/>
        <v>5512.0970653159284</v>
      </c>
      <c r="I834" s="7">
        <f t="shared" si="76"/>
        <v>5.8204574189083536</v>
      </c>
    </row>
    <row r="835" spans="1:9" x14ac:dyDescent="0.35">
      <c r="A835" s="10">
        <f t="shared" si="72"/>
        <v>407.33699999999999</v>
      </c>
      <c r="B835">
        <v>416.5</v>
      </c>
      <c r="C835" s="7">
        <v>25.96254965</v>
      </c>
      <c r="D835" s="7">
        <v>5.6515834739999997</v>
      </c>
      <c r="E835" s="6">
        <f t="shared" si="73"/>
        <v>5651.583474</v>
      </c>
      <c r="F835" s="8">
        <f t="shared" si="74"/>
        <v>1.3336753831336003E-5</v>
      </c>
      <c r="G835" s="11">
        <f t="shared" si="75"/>
        <v>0.98055902045080179</v>
      </c>
      <c r="H835" s="6">
        <f t="shared" si="77"/>
        <v>5511.7681808669577</v>
      </c>
      <c r="I835" s="7">
        <f t="shared" si="76"/>
        <v>5.8200572799697579</v>
      </c>
    </row>
    <row r="836" spans="1:9" x14ac:dyDescent="0.35">
      <c r="A836" s="10">
        <f t="shared" ref="A836:A899" si="78">B836*0.978</f>
        <v>407.82599999999996</v>
      </c>
      <c r="B836">
        <v>417</v>
      </c>
      <c r="C836" s="7">
        <v>25.962536480000001</v>
      </c>
      <c r="D836" s="7">
        <v>5.6518728579999999</v>
      </c>
      <c r="E836" s="6">
        <f t="shared" ref="E836:E899" si="79">D836*1000</f>
        <v>5651.8728579999997</v>
      </c>
      <c r="F836" s="8">
        <f t="shared" ref="F836:F899" si="80">$N$3+$N$4*C836+$N$5*C836^2</f>
        <v>1.3336756420879312E-5</v>
      </c>
      <c r="G836" s="11">
        <f t="shared" ref="G836:G899" si="81">-0.0000069166*C836^3 + 0.00085196*C836^2 - 0.050456*C836 + 1.8373</f>
        <v>0.98055928654251123</v>
      </c>
      <c r="H836" s="6">
        <f t="shared" si="77"/>
        <v>5512.0161424247408</v>
      </c>
      <c r="I836" s="7">
        <f t="shared" ref="I836:I899" si="82">$N$8+$N$9*H836+$N$10*H836^2</f>
        <v>5.8203589630990695</v>
      </c>
    </row>
    <row r="837" spans="1:9" x14ac:dyDescent="0.35">
      <c r="A837" s="10">
        <f t="shared" si="78"/>
        <v>408.315</v>
      </c>
      <c r="B837">
        <v>417.5</v>
      </c>
      <c r="C837" s="7">
        <v>25.962521020000001</v>
      </c>
      <c r="D837" s="7">
        <v>5.6516937680000003</v>
      </c>
      <c r="E837" s="6">
        <f t="shared" si="79"/>
        <v>5651.6937680000001</v>
      </c>
      <c r="F837" s="8">
        <f t="shared" si="80"/>
        <v>1.3336759460695591E-5</v>
      </c>
      <c r="G837" s="11">
        <f t="shared" si="81"/>
        <v>0.98055959890239397</v>
      </c>
      <c r="H837" s="6">
        <f t="shared" si="77"/>
        <v>5511.8074812960522</v>
      </c>
      <c r="I837" s="7">
        <f t="shared" si="82"/>
        <v>5.8201050947181354</v>
      </c>
    </row>
    <row r="838" spans="1:9" x14ac:dyDescent="0.35">
      <c r="A838" s="10">
        <f t="shared" si="78"/>
        <v>408.80399999999997</v>
      </c>
      <c r="B838">
        <v>418</v>
      </c>
      <c r="C838" s="7">
        <v>25.962695440000001</v>
      </c>
      <c r="D838" s="7">
        <v>5.6535542599999999</v>
      </c>
      <c r="E838" s="6">
        <f t="shared" si="79"/>
        <v>5653.5542599999999</v>
      </c>
      <c r="F838" s="8">
        <f t="shared" si="80"/>
        <v>1.3336725165627375E-5</v>
      </c>
      <c r="G838" s="11">
        <f t="shared" si="81"/>
        <v>0.98055607486122531</v>
      </c>
      <c r="H838" s="6">
        <f t="shared" ref="H838:H901" si="83">E838*G838/(1+F838*A838)</f>
        <v>5513.5664223494514</v>
      </c>
      <c r="I838" s="7">
        <f t="shared" si="82"/>
        <v>5.8222451936103923</v>
      </c>
    </row>
    <row r="839" spans="1:9" x14ac:dyDescent="0.35">
      <c r="A839" s="10">
        <f t="shared" si="78"/>
        <v>409.29300000000001</v>
      </c>
      <c r="B839">
        <v>418.5</v>
      </c>
      <c r="C839" s="7">
        <v>25.962672550000001</v>
      </c>
      <c r="D839" s="7">
        <v>5.6543037580000002</v>
      </c>
      <c r="E839" s="6">
        <f t="shared" si="79"/>
        <v>5654.303758</v>
      </c>
      <c r="F839" s="8">
        <f t="shared" si="80"/>
        <v>1.3336729666314661E-5</v>
      </c>
      <c r="G839" s="11">
        <f t="shared" si="81"/>
        <v>0.98055653733750581</v>
      </c>
      <c r="H839" s="6">
        <f t="shared" si="83"/>
        <v>5514.2641855620996</v>
      </c>
      <c r="I839" s="7">
        <f t="shared" si="82"/>
        <v>5.8230942082532593</v>
      </c>
    </row>
    <row r="840" spans="1:9" x14ac:dyDescent="0.35">
      <c r="A840" s="10">
        <f t="shared" si="78"/>
        <v>409.78199999999998</v>
      </c>
      <c r="B840">
        <v>419</v>
      </c>
      <c r="C840" s="7">
        <v>25.96574176</v>
      </c>
      <c r="D840" s="7">
        <v>5.6538350150000003</v>
      </c>
      <c r="E840" s="6">
        <f t="shared" si="79"/>
        <v>5653.8350150000006</v>
      </c>
      <c r="F840" s="8">
        <f t="shared" si="80"/>
        <v>1.3336126256253052E-5</v>
      </c>
      <c r="G840" s="11">
        <f t="shared" si="81"/>
        <v>0.98049452904607448</v>
      </c>
      <c r="H840" s="6">
        <f t="shared" si="83"/>
        <v>5513.4239649577967</v>
      </c>
      <c r="I840" s="7">
        <f t="shared" si="82"/>
        <v>5.8220718596332262</v>
      </c>
    </row>
    <row r="841" spans="1:9" x14ac:dyDescent="0.35">
      <c r="A841" s="10">
        <f t="shared" si="78"/>
        <v>410.27100000000002</v>
      </c>
      <c r="B841">
        <v>419.5</v>
      </c>
      <c r="C841" s="7">
        <v>25.96748728</v>
      </c>
      <c r="D841" s="7">
        <v>5.6527765969999999</v>
      </c>
      <c r="E841" s="6">
        <f t="shared" si="79"/>
        <v>5652.776597</v>
      </c>
      <c r="F841" s="8">
        <f t="shared" si="80"/>
        <v>1.3335783143930731E-5</v>
      </c>
      <c r="G841" s="11">
        <f t="shared" si="81"/>
        <v>0.98045926634509484</v>
      </c>
      <c r="H841" s="6">
        <f t="shared" si="83"/>
        <v>5512.158603944571</v>
      </c>
      <c r="I841" s="7">
        <f t="shared" si="82"/>
        <v>5.8205322908668595</v>
      </c>
    </row>
    <row r="842" spans="1:9" x14ac:dyDescent="0.35">
      <c r="A842" s="10">
        <f t="shared" si="78"/>
        <v>410.76</v>
      </c>
      <c r="B842">
        <v>420</v>
      </c>
      <c r="C842" s="7">
        <v>25.96934649</v>
      </c>
      <c r="D842" s="7">
        <v>5.6532880729999997</v>
      </c>
      <c r="E842" s="6">
        <f t="shared" si="79"/>
        <v>5653.2880729999997</v>
      </c>
      <c r="F842" s="8">
        <f t="shared" si="80"/>
        <v>1.3335417730774725E-5</v>
      </c>
      <c r="G842" s="11">
        <f t="shared" si="81"/>
        <v>0.98042170899653058</v>
      </c>
      <c r="H842" s="6">
        <f t="shared" si="83"/>
        <v>5512.4112603343901</v>
      </c>
      <c r="I842" s="7">
        <f t="shared" si="82"/>
        <v>5.8208396915344967</v>
      </c>
    </row>
    <row r="843" spans="1:9" x14ac:dyDescent="0.35">
      <c r="A843" s="10">
        <f t="shared" si="78"/>
        <v>411.24899999999997</v>
      </c>
      <c r="B843">
        <v>420.5</v>
      </c>
      <c r="C843" s="7">
        <v>25.970513969999999</v>
      </c>
      <c r="D843" s="7">
        <v>5.6544618680000003</v>
      </c>
      <c r="E843" s="6">
        <f t="shared" si="79"/>
        <v>5654.4618680000003</v>
      </c>
      <c r="F843" s="8">
        <f t="shared" si="80"/>
        <v>1.3335188296464753E-5</v>
      </c>
      <c r="G843" s="11">
        <f t="shared" si="81"/>
        <v>0.9803981261864726</v>
      </c>
      <c r="H843" s="6">
        <f t="shared" si="83"/>
        <v>5513.3879437030491</v>
      </c>
      <c r="I843" s="7">
        <f t="shared" si="82"/>
        <v>5.8220280312180837</v>
      </c>
    </row>
    <row r="844" spans="1:9" x14ac:dyDescent="0.35">
      <c r="A844" s="10">
        <f t="shared" si="78"/>
        <v>411.738</v>
      </c>
      <c r="B844">
        <v>421</v>
      </c>
      <c r="C844" s="7">
        <v>25.97430924</v>
      </c>
      <c r="D844" s="7">
        <v>5.6542735549999996</v>
      </c>
      <c r="E844" s="6">
        <f t="shared" si="79"/>
        <v>5654.2735549999998</v>
      </c>
      <c r="F844" s="8">
        <f t="shared" si="80"/>
        <v>1.3334442578142044E-5</v>
      </c>
      <c r="G844" s="11">
        <f t="shared" si="81"/>
        <v>0.98032146855847557</v>
      </c>
      <c r="H844" s="6">
        <f t="shared" si="83"/>
        <v>5512.7391812337173</v>
      </c>
      <c r="I844" s="7">
        <f t="shared" si="82"/>
        <v>5.8212386699668786</v>
      </c>
    </row>
    <row r="845" spans="1:9" x14ac:dyDescent="0.35">
      <c r="A845" s="10">
        <f t="shared" si="78"/>
        <v>412.22699999999998</v>
      </c>
      <c r="B845">
        <v>421.5</v>
      </c>
      <c r="C845" s="7">
        <v>25.975445839999999</v>
      </c>
      <c r="D845" s="7">
        <v>5.6535135199999997</v>
      </c>
      <c r="E845" s="6">
        <f t="shared" si="79"/>
        <v>5653.5135199999995</v>
      </c>
      <c r="F845" s="8">
        <f t="shared" si="80"/>
        <v>1.333421929112341E-5</v>
      </c>
      <c r="G845" s="11">
        <f t="shared" si="81"/>
        <v>0.98029851303734827</v>
      </c>
      <c r="H845" s="6">
        <f t="shared" si="83"/>
        <v>5511.833860924331</v>
      </c>
      <c r="I845" s="7">
        <f t="shared" si="82"/>
        <v>5.820137189461736</v>
      </c>
    </row>
    <row r="846" spans="1:9" x14ac:dyDescent="0.35">
      <c r="A846" s="10">
        <f t="shared" si="78"/>
        <v>412.71600000000001</v>
      </c>
      <c r="B846">
        <v>422</v>
      </c>
      <c r="C846" s="7">
        <v>25.97619942</v>
      </c>
      <c r="D846" s="7">
        <v>5.6539947709999998</v>
      </c>
      <c r="E846" s="6">
        <f t="shared" si="79"/>
        <v>5653.9947709999997</v>
      </c>
      <c r="F846" s="8">
        <f t="shared" si="80"/>
        <v>1.3334071259011256E-5</v>
      </c>
      <c r="G846" s="11">
        <f t="shared" si="81"/>
        <v>0.98028329368585376</v>
      </c>
      <c r="H846" s="6">
        <f t="shared" si="83"/>
        <v>5512.1820614206936</v>
      </c>
      <c r="I846" s="7">
        <f t="shared" si="82"/>
        <v>5.8205608308368495</v>
      </c>
    </row>
    <row r="847" spans="1:9" x14ac:dyDescent="0.35">
      <c r="A847" s="10">
        <f t="shared" si="78"/>
        <v>413.20499999999998</v>
      </c>
      <c r="B847">
        <v>422.5</v>
      </c>
      <c r="C847" s="7">
        <v>25.976051389999999</v>
      </c>
      <c r="D847" s="7">
        <v>5.6535359060000001</v>
      </c>
      <c r="E847" s="6">
        <f t="shared" si="79"/>
        <v>5653.5359060000001</v>
      </c>
      <c r="F847" s="8">
        <f t="shared" si="80"/>
        <v>1.3334100337172444E-5</v>
      </c>
      <c r="G847" s="11">
        <f t="shared" si="81"/>
        <v>0.98028628328146517</v>
      </c>
      <c r="H847" s="6">
        <f t="shared" si="83"/>
        <v>5511.7157073459248</v>
      </c>
      <c r="I847" s="7">
        <f t="shared" si="82"/>
        <v>5.8199934383537046</v>
      </c>
    </row>
    <row r="848" spans="1:9" x14ac:dyDescent="0.35">
      <c r="A848" s="10">
        <f t="shared" si="78"/>
        <v>413.69400000000002</v>
      </c>
      <c r="B848">
        <v>423</v>
      </c>
      <c r="C848" s="7">
        <v>25.975352869999998</v>
      </c>
      <c r="D848" s="7">
        <v>5.6527399999999997</v>
      </c>
      <c r="E848" s="6">
        <f t="shared" si="79"/>
        <v>5652.74</v>
      </c>
      <c r="F848" s="8">
        <f t="shared" si="80"/>
        <v>1.3334237554560117E-5</v>
      </c>
      <c r="G848" s="11">
        <f t="shared" si="81"/>
        <v>0.98030039069024577</v>
      </c>
      <c r="H848" s="6">
        <f t="shared" si="83"/>
        <v>5510.9830274711321</v>
      </c>
      <c r="I848" s="7">
        <f t="shared" si="82"/>
        <v>5.8191020435882956</v>
      </c>
    </row>
    <row r="849" spans="1:9" x14ac:dyDescent="0.35">
      <c r="A849" s="10">
        <f t="shared" si="78"/>
        <v>414.18299999999999</v>
      </c>
      <c r="B849">
        <v>423.5</v>
      </c>
      <c r="C849" s="7">
        <v>25.97483725</v>
      </c>
      <c r="D849" s="7">
        <v>5.6521471730000004</v>
      </c>
      <c r="E849" s="6">
        <f t="shared" si="79"/>
        <v>5652.1471730000003</v>
      </c>
      <c r="F849" s="8">
        <f t="shared" si="80"/>
        <v>1.333433884742291E-5</v>
      </c>
      <c r="G849" s="11">
        <f t="shared" si="81"/>
        <v>0.98031080442067442</v>
      </c>
      <c r="H849" s="6">
        <f t="shared" si="83"/>
        <v>5510.4276409358636</v>
      </c>
      <c r="I849" s="7">
        <f t="shared" si="82"/>
        <v>5.8184263679075574</v>
      </c>
    </row>
    <row r="850" spans="1:9" x14ac:dyDescent="0.35">
      <c r="A850" s="10">
        <f t="shared" si="78"/>
        <v>414.67199999999997</v>
      </c>
      <c r="B850">
        <v>424</v>
      </c>
      <c r="C850" s="7">
        <v>25.974730090000001</v>
      </c>
      <c r="D850" s="7">
        <v>5.6524555269999999</v>
      </c>
      <c r="E850" s="6">
        <f t="shared" si="79"/>
        <v>5652.4555270000001</v>
      </c>
      <c r="F850" s="8">
        <f t="shared" si="80"/>
        <v>1.3334359899329456E-5</v>
      </c>
      <c r="G850" s="11">
        <f t="shared" si="81"/>
        <v>0.98031296870080875</v>
      </c>
      <c r="H850" s="6">
        <f t="shared" si="83"/>
        <v>5510.7046467173468</v>
      </c>
      <c r="I850" s="7">
        <f t="shared" si="82"/>
        <v>5.8187633672023109</v>
      </c>
    </row>
    <row r="851" spans="1:9" x14ac:dyDescent="0.35">
      <c r="A851" s="10">
        <f t="shared" si="78"/>
        <v>415.161</v>
      </c>
      <c r="B851">
        <v>424.5</v>
      </c>
      <c r="C851" s="7">
        <v>25.973905649999999</v>
      </c>
      <c r="D851" s="7">
        <v>5.6518480320000002</v>
      </c>
      <c r="E851" s="6">
        <f t="shared" si="79"/>
        <v>5651.8480319999999</v>
      </c>
      <c r="F851" s="8">
        <f t="shared" si="80"/>
        <v>1.3334521868440709E-5</v>
      </c>
      <c r="G851" s="11">
        <f t="shared" si="81"/>
        <v>0.98032961992210987</v>
      </c>
      <c r="H851" s="6">
        <f t="shared" si="83"/>
        <v>5510.1698790042656</v>
      </c>
      <c r="I851" s="7">
        <f t="shared" si="82"/>
        <v>5.8181127841279041</v>
      </c>
    </row>
    <row r="852" spans="1:9" x14ac:dyDescent="0.35">
      <c r="A852" s="10">
        <f t="shared" si="78"/>
        <v>415.65</v>
      </c>
      <c r="B852">
        <v>425</v>
      </c>
      <c r="C852" s="7">
        <v>25.97409991</v>
      </c>
      <c r="D852" s="7">
        <v>5.6509971500000002</v>
      </c>
      <c r="E852" s="6">
        <f t="shared" si="79"/>
        <v>5650.9971500000001</v>
      </c>
      <c r="F852" s="8">
        <f t="shared" si="80"/>
        <v>1.3334483703351632E-5</v>
      </c>
      <c r="G852" s="11">
        <f t="shared" si="81"/>
        <v>0.9803256964130127</v>
      </c>
      <c r="H852" s="6">
        <f t="shared" si="83"/>
        <v>5509.2826378520795</v>
      </c>
      <c r="I852" s="7">
        <f t="shared" si="82"/>
        <v>5.8170334272981714</v>
      </c>
    </row>
    <row r="853" spans="1:9" x14ac:dyDescent="0.35">
      <c r="A853" s="10">
        <f t="shared" si="78"/>
        <v>416.13900000000001</v>
      </c>
      <c r="B853">
        <v>425.5</v>
      </c>
      <c r="C853" s="7">
        <v>25.97446875</v>
      </c>
      <c r="D853" s="7">
        <v>5.6499280369999996</v>
      </c>
      <c r="E853" s="6">
        <f t="shared" si="79"/>
        <v>5649.9280369999997</v>
      </c>
      <c r="F853" s="8">
        <f t="shared" si="80"/>
        <v>1.3334411241038084E-5</v>
      </c>
      <c r="G853" s="11">
        <f t="shared" si="81"/>
        <v>0.9803182469408267</v>
      </c>
      <c r="H853" s="6">
        <f t="shared" si="83"/>
        <v>5508.1629256788328</v>
      </c>
      <c r="I853" s="7">
        <f t="shared" si="82"/>
        <v>5.8156713250703298</v>
      </c>
    </row>
    <row r="854" spans="1:9" x14ac:dyDescent="0.35">
      <c r="A854" s="10">
        <f t="shared" si="78"/>
        <v>416.62799999999999</v>
      </c>
      <c r="B854">
        <v>426</v>
      </c>
      <c r="C854" s="7">
        <v>25.966712430000001</v>
      </c>
      <c r="D854" s="7">
        <v>5.6523894490000002</v>
      </c>
      <c r="E854" s="6">
        <f t="shared" si="79"/>
        <v>5652.3894490000002</v>
      </c>
      <c r="F854" s="8">
        <f t="shared" si="80"/>
        <v>1.3335935448913213E-5</v>
      </c>
      <c r="G854" s="11">
        <f t="shared" si="81"/>
        <v>0.98047491949872601</v>
      </c>
      <c r="H854" s="6">
        <f t="shared" si="83"/>
        <v>5511.4040450657794</v>
      </c>
      <c r="I854" s="7">
        <f t="shared" si="82"/>
        <v>5.8196142593605806</v>
      </c>
    </row>
    <row r="855" spans="1:9" x14ac:dyDescent="0.35">
      <c r="A855" s="10">
        <f t="shared" si="78"/>
        <v>417.11700000000002</v>
      </c>
      <c r="B855">
        <v>426.5</v>
      </c>
      <c r="C855" s="7">
        <v>25.966919319999999</v>
      </c>
      <c r="D855" s="7">
        <v>5.6516033950000004</v>
      </c>
      <c r="E855" s="6">
        <f t="shared" si="79"/>
        <v>5651.6033950000001</v>
      </c>
      <c r="F855" s="8">
        <f t="shared" si="80"/>
        <v>1.3335894781667722E-5</v>
      </c>
      <c r="G855" s="11">
        <f t="shared" si="81"/>
        <v>0.98047073996789225</v>
      </c>
      <c r="H855" s="6">
        <f t="shared" si="83"/>
        <v>5510.5784623155005</v>
      </c>
      <c r="I855" s="7">
        <f t="shared" si="82"/>
        <v>5.8186098534314956</v>
      </c>
    </row>
    <row r="856" spans="1:9" x14ac:dyDescent="0.35">
      <c r="A856" s="10">
        <f t="shared" si="78"/>
        <v>417.60599999999999</v>
      </c>
      <c r="B856">
        <v>427</v>
      </c>
      <c r="C856" s="7">
        <v>25.967128290000002</v>
      </c>
      <c r="D856" s="7">
        <v>5.653229928</v>
      </c>
      <c r="E856" s="6">
        <f t="shared" si="79"/>
        <v>5653.2299279999997</v>
      </c>
      <c r="F856" s="8">
        <f t="shared" si="80"/>
        <v>1.3335853706176225E-5</v>
      </c>
      <c r="G856" s="11">
        <f t="shared" si="81"/>
        <v>0.98046651844472443</v>
      </c>
      <c r="H856" s="6">
        <f t="shared" si="83"/>
        <v>5512.1050221257519</v>
      </c>
      <c r="I856" s="7">
        <f t="shared" si="82"/>
        <v>5.8204670996765699</v>
      </c>
    </row>
    <row r="857" spans="1:9" x14ac:dyDescent="0.35">
      <c r="A857" s="10">
        <f t="shared" si="78"/>
        <v>418.09499999999997</v>
      </c>
      <c r="B857">
        <v>427.5</v>
      </c>
      <c r="C857" s="7">
        <v>25.96754954</v>
      </c>
      <c r="D857" s="7">
        <v>5.6523450649999996</v>
      </c>
      <c r="E857" s="6">
        <f t="shared" si="79"/>
        <v>5652.3450649999995</v>
      </c>
      <c r="F857" s="8">
        <f t="shared" si="80"/>
        <v>1.3335770906432478E-5</v>
      </c>
      <c r="G857" s="11">
        <f t="shared" si="81"/>
        <v>0.98045800861430954</v>
      </c>
      <c r="H857" s="6">
        <f t="shared" si="83"/>
        <v>5511.1588636031793</v>
      </c>
      <c r="I857" s="7">
        <f t="shared" si="82"/>
        <v>5.819315967027725</v>
      </c>
    </row>
    <row r="858" spans="1:9" x14ac:dyDescent="0.35">
      <c r="A858" s="10">
        <f t="shared" si="78"/>
        <v>418.584</v>
      </c>
      <c r="B858">
        <v>428</v>
      </c>
      <c r="C858" s="7">
        <v>25.967958670000002</v>
      </c>
      <c r="D858" s="7">
        <v>5.650817129</v>
      </c>
      <c r="E858" s="6">
        <f t="shared" si="79"/>
        <v>5650.817129</v>
      </c>
      <c r="F858" s="8">
        <f t="shared" si="80"/>
        <v>1.3335690491340795E-5</v>
      </c>
      <c r="G858" s="11">
        <f t="shared" si="81"/>
        <v>0.98044974373097749</v>
      </c>
      <c r="H858" s="6">
        <f t="shared" si="83"/>
        <v>5509.5871030891303</v>
      </c>
      <c r="I858" s="7">
        <f t="shared" si="82"/>
        <v>5.8174038138879709</v>
      </c>
    </row>
    <row r="859" spans="1:9" x14ac:dyDescent="0.35">
      <c r="A859" s="10">
        <f t="shared" si="78"/>
        <v>419.07299999999998</v>
      </c>
      <c r="B859">
        <v>428.5</v>
      </c>
      <c r="C859" s="7">
        <v>25.971157089999998</v>
      </c>
      <c r="D859" s="7">
        <v>5.6527430980000002</v>
      </c>
      <c r="E859" s="6">
        <f t="shared" si="79"/>
        <v>5652.7430979999999</v>
      </c>
      <c r="F859" s="8">
        <f t="shared" si="80"/>
        <v>1.3335061918045198E-5</v>
      </c>
      <c r="G859" s="11">
        <f t="shared" si="81"/>
        <v>0.98038513568454855</v>
      </c>
      <c r="H859" s="6">
        <f t="shared" si="83"/>
        <v>5511.0674559283862</v>
      </c>
      <c r="I859" s="7">
        <f t="shared" si="82"/>
        <v>5.819204759610038</v>
      </c>
    </row>
    <row r="860" spans="1:9" x14ac:dyDescent="0.35">
      <c r="A860" s="10">
        <f t="shared" si="78"/>
        <v>419.56200000000001</v>
      </c>
      <c r="B860">
        <v>429</v>
      </c>
      <c r="C860" s="7">
        <v>25.97721838</v>
      </c>
      <c r="D860" s="7">
        <v>5.6521943520000004</v>
      </c>
      <c r="E860" s="6">
        <f t="shared" si="79"/>
        <v>5652.1943520000004</v>
      </c>
      <c r="F860" s="8">
        <f t="shared" si="80"/>
        <v>1.3333871108697465E-5</v>
      </c>
      <c r="G860" s="11">
        <f t="shared" si="81"/>
        <v>0.9802627152675838</v>
      </c>
      <c r="H860" s="6">
        <f t="shared" si="83"/>
        <v>5509.8113731411195</v>
      </c>
      <c r="I860" s="7">
        <f t="shared" si="82"/>
        <v>5.817676645136399</v>
      </c>
    </row>
    <row r="861" spans="1:9" x14ac:dyDescent="0.35">
      <c r="A861" s="10">
        <f t="shared" si="78"/>
        <v>420.05099999999999</v>
      </c>
      <c r="B861">
        <v>429.5</v>
      </c>
      <c r="C861" s="7">
        <v>25.978043</v>
      </c>
      <c r="D861" s="7">
        <v>5.6532993490000001</v>
      </c>
      <c r="E861" s="6">
        <f t="shared" si="79"/>
        <v>5653.2993489999999</v>
      </c>
      <c r="F861" s="8">
        <f t="shared" si="80"/>
        <v>1.333370914246894E-5</v>
      </c>
      <c r="G861" s="11">
        <f t="shared" si="81"/>
        <v>0.98024606212074095</v>
      </c>
      <c r="H861" s="6">
        <f t="shared" si="83"/>
        <v>5510.7595541045066</v>
      </c>
      <c r="I861" s="7">
        <f t="shared" si="82"/>
        <v>5.8188301668626439</v>
      </c>
    </row>
    <row r="862" spans="1:9" x14ac:dyDescent="0.35">
      <c r="A862" s="10">
        <f t="shared" si="78"/>
        <v>420.53999999999996</v>
      </c>
      <c r="B862">
        <v>430</v>
      </c>
      <c r="C862" s="7">
        <v>25.979912160000001</v>
      </c>
      <c r="D862" s="7">
        <v>5.6558124769999996</v>
      </c>
      <c r="E862" s="6">
        <f t="shared" si="79"/>
        <v>5655.8124769999995</v>
      </c>
      <c r="F862" s="8">
        <f t="shared" si="80"/>
        <v>1.3333342050073208E-5</v>
      </c>
      <c r="G862" s="11">
        <f t="shared" si="81"/>
        <v>0.98020831613262482</v>
      </c>
      <c r="H862" s="6">
        <f t="shared" si="83"/>
        <v>5512.9621230168059</v>
      </c>
      <c r="I862" s="7">
        <f t="shared" si="82"/>
        <v>5.8215099246841691</v>
      </c>
    </row>
    <row r="863" spans="1:9" x14ac:dyDescent="0.35">
      <c r="A863" s="10">
        <f t="shared" si="78"/>
        <v>421.029</v>
      </c>
      <c r="B863">
        <v>430.5</v>
      </c>
      <c r="C863" s="7">
        <v>25.980655160000001</v>
      </c>
      <c r="D863" s="7">
        <v>5.655647729</v>
      </c>
      <c r="E863" s="6">
        <f t="shared" si="79"/>
        <v>5655.6477290000003</v>
      </c>
      <c r="F863" s="8">
        <f t="shared" si="80"/>
        <v>1.333319614268384E-5</v>
      </c>
      <c r="G863" s="11">
        <f t="shared" si="81"/>
        <v>0.98019331252988895</v>
      </c>
      <c r="H863" s="6">
        <f t="shared" si="83"/>
        <v>5512.6817486241116</v>
      </c>
      <c r="I863" s="7">
        <f t="shared" si="82"/>
        <v>5.8211687917881951</v>
      </c>
    </row>
    <row r="864" spans="1:9" x14ac:dyDescent="0.35">
      <c r="A864" s="10">
        <f t="shared" si="78"/>
        <v>421.51799999999997</v>
      </c>
      <c r="B864">
        <v>431</v>
      </c>
      <c r="C864" s="7">
        <v>25.982949229999999</v>
      </c>
      <c r="D864" s="7">
        <v>5.6564584</v>
      </c>
      <c r="E864" s="6">
        <f t="shared" si="79"/>
        <v>5656.4584000000004</v>
      </c>
      <c r="F864" s="8">
        <f t="shared" si="80"/>
        <v>1.33327456910983E-5</v>
      </c>
      <c r="G864" s="11">
        <f t="shared" si="81"/>
        <v>0.98014698992507332</v>
      </c>
      <c r="H864" s="6">
        <f t="shared" si="83"/>
        <v>5513.176664005955</v>
      </c>
      <c r="I864" s="7">
        <f t="shared" si="82"/>
        <v>5.821770960729082</v>
      </c>
    </row>
    <row r="865" spans="1:9" x14ac:dyDescent="0.35">
      <c r="A865" s="10">
        <f t="shared" si="78"/>
        <v>422.00700000000001</v>
      </c>
      <c r="B865">
        <v>431.5</v>
      </c>
      <c r="C865" s="7">
        <v>25.983331020000001</v>
      </c>
      <c r="D865" s="7">
        <v>5.6570819600000002</v>
      </c>
      <c r="E865" s="6">
        <f t="shared" si="79"/>
        <v>5657.0819600000004</v>
      </c>
      <c r="F865" s="8">
        <f t="shared" si="80"/>
        <v>1.3332670731962256E-5</v>
      </c>
      <c r="G865" s="11">
        <f t="shared" si="81"/>
        <v>0.98013928101727199</v>
      </c>
      <c r="H865" s="6">
        <f t="shared" si="83"/>
        <v>5513.7054891874941</v>
      </c>
      <c r="I865" s="7">
        <f t="shared" si="82"/>
        <v>5.8224144032528491</v>
      </c>
    </row>
    <row r="866" spans="1:9" x14ac:dyDescent="0.35">
      <c r="A866" s="10">
        <f t="shared" si="78"/>
        <v>422.49599999999998</v>
      </c>
      <c r="B866">
        <v>432</v>
      </c>
      <c r="C866" s="7">
        <v>25.984300000000001</v>
      </c>
      <c r="D866" s="7">
        <v>5.6573826709999997</v>
      </c>
      <c r="E866" s="6">
        <f t="shared" si="79"/>
        <v>5657.3826709999994</v>
      </c>
      <c r="F866" s="8">
        <f t="shared" si="80"/>
        <v>1.3332480495429998E-5</v>
      </c>
      <c r="G866" s="11">
        <f t="shared" si="81"/>
        <v>0.98011971627967343</v>
      </c>
      <c r="H866" s="6">
        <f t="shared" si="83"/>
        <v>5513.8532061518208</v>
      </c>
      <c r="I866" s="7">
        <f t="shared" si="82"/>
        <v>5.8225941391269034</v>
      </c>
    </row>
    <row r="867" spans="1:9" x14ac:dyDescent="0.35">
      <c r="A867" s="10">
        <f t="shared" si="78"/>
        <v>422.98500000000001</v>
      </c>
      <c r="B867">
        <v>432.5</v>
      </c>
      <c r="C867" s="7">
        <v>25.985029489999999</v>
      </c>
      <c r="D867" s="7">
        <v>5.6571392630000004</v>
      </c>
      <c r="E867" s="6">
        <f t="shared" si="79"/>
        <v>5657.139263</v>
      </c>
      <c r="F867" s="8">
        <f t="shared" si="80"/>
        <v>1.3332337285824186E-5</v>
      </c>
      <c r="G867" s="11">
        <f t="shared" si="81"/>
        <v>0.98010498748764774</v>
      </c>
      <c r="H867" s="6">
        <f t="shared" si="83"/>
        <v>5513.4977051302203</v>
      </c>
      <c r="I867" s="7">
        <f t="shared" si="82"/>
        <v>5.8221615823004802</v>
      </c>
    </row>
    <row r="868" spans="1:9" x14ac:dyDescent="0.35">
      <c r="A868" s="10">
        <f t="shared" si="78"/>
        <v>423.47399999999999</v>
      </c>
      <c r="B868">
        <v>433</v>
      </c>
      <c r="C868" s="7">
        <v>25.98929618</v>
      </c>
      <c r="D868" s="7">
        <v>5.6580213710000002</v>
      </c>
      <c r="E868" s="6">
        <f t="shared" si="79"/>
        <v>5658.0213709999998</v>
      </c>
      <c r="F868" s="8">
        <f t="shared" si="80"/>
        <v>1.3331499821104334E-5</v>
      </c>
      <c r="G868" s="11">
        <f t="shared" si="81"/>
        <v>0.98001884740874012</v>
      </c>
      <c r="H868" s="6">
        <f t="shared" si="83"/>
        <v>5513.8389645902535</v>
      </c>
      <c r="I868" s="7">
        <f t="shared" si="82"/>
        <v>5.8225768105323787</v>
      </c>
    </row>
    <row r="869" spans="1:9" x14ac:dyDescent="0.35">
      <c r="A869" s="10">
        <f t="shared" si="78"/>
        <v>423.96299999999997</v>
      </c>
      <c r="B869">
        <v>433.5</v>
      </c>
      <c r="C869" s="7">
        <v>25.991082939999998</v>
      </c>
      <c r="D869" s="7">
        <v>5.6582109569999997</v>
      </c>
      <c r="E869" s="6">
        <f t="shared" si="79"/>
        <v>5658.2109569999993</v>
      </c>
      <c r="F869" s="8">
        <f t="shared" si="80"/>
        <v>1.333114919206371E-5</v>
      </c>
      <c r="G869" s="11">
        <f t="shared" si="81"/>
        <v>0.9799827779458874</v>
      </c>
      <c r="H869" s="6">
        <f t="shared" si="83"/>
        <v>5513.7858483881109</v>
      </c>
      <c r="I869" s="7">
        <f t="shared" si="82"/>
        <v>5.822512180842832</v>
      </c>
    </row>
    <row r="870" spans="1:9" x14ac:dyDescent="0.35">
      <c r="A870" s="10">
        <f t="shared" si="78"/>
        <v>424.452</v>
      </c>
      <c r="B870">
        <v>434</v>
      </c>
      <c r="C870" s="7">
        <v>25.982830249999999</v>
      </c>
      <c r="D870" s="7">
        <v>5.6609102829999998</v>
      </c>
      <c r="E870" s="6">
        <f t="shared" si="79"/>
        <v>5660.9102830000002</v>
      </c>
      <c r="F870" s="8">
        <f t="shared" si="80"/>
        <v>1.3332769051577202E-5</v>
      </c>
      <c r="G870" s="11">
        <f t="shared" si="81"/>
        <v>0.98014939232682852</v>
      </c>
      <c r="H870" s="6">
        <f t="shared" si="83"/>
        <v>5517.3146256541968</v>
      </c>
      <c r="I870" s="7">
        <f t="shared" si="82"/>
        <v>5.8268062006035981</v>
      </c>
    </row>
    <row r="871" spans="1:9" x14ac:dyDescent="0.35">
      <c r="A871" s="10">
        <f t="shared" si="78"/>
        <v>424.94099999999997</v>
      </c>
      <c r="B871">
        <v>434.5</v>
      </c>
      <c r="C871" s="7">
        <v>25.983083600000001</v>
      </c>
      <c r="D871" s="7">
        <v>5.6621593939999997</v>
      </c>
      <c r="E871" s="6">
        <f t="shared" si="79"/>
        <v>5662.1593939999993</v>
      </c>
      <c r="F871" s="8">
        <f t="shared" si="80"/>
        <v>1.3332719309192121E-5</v>
      </c>
      <c r="G871" s="11">
        <f t="shared" si="81"/>
        <v>0.98014427678457272</v>
      </c>
      <c r="H871" s="6">
        <f t="shared" si="83"/>
        <v>5518.4675890285962</v>
      </c>
      <c r="I871" s="7">
        <f t="shared" si="82"/>
        <v>5.8282093441077354</v>
      </c>
    </row>
    <row r="872" spans="1:9" x14ac:dyDescent="0.35">
      <c r="A872" s="10">
        <f t="shared" si="78"/>
        <v>425.43</v>
      </c>
      <c r="B872">
        <v>435</v>
      </c>
      <c r="C872" s="7">
        <v>25.983845219999999</v>
      </c>
      <c r="D872" s="7">
        <v>5.6630915850000001</v>
      </c>
      <c r="E872" s="6">
        <f t="shared" si="79"/>
        <v>5663.0915850000001</v>
      </c>
      <c r="F872" s="8">
        <f t="shared" si="80"/>
        <v>1.3332569779196415E-5</v>
      </c>
      <c r="G872" s="11">
        <f t="shared" si="81"/>
        <v>0.98012889869880115</v>
      </c>
      <c r="H872" s="6">
        <f t="shared" si="83"/>
        <v>5519.2540943796175</v>
      </c>
      <c r="I872" s="7">
        <f t="shared" si="82"/>
        <v>5.8291665550195173</v>
      </c>
    </row>
    <row r="873" spans="1:9" x14ac:dyDescent="0.35">
      <c r="A873" s="10">
        <f t="shared" si="78"/>
        <v>425.91899999999998</v>
      </c>
      <c r="B873">
        <v>435.5</v>
      </c>
      <c r="C873" s="7">
        <v>25.979439970000001</v>
      </c>
      <c r="D873" s="7">
        <v>5.6621572100000002</v>
      </c>
      <c r="E873" s="6">
        <f t="shared" si="79"/>
        <v>5662.1572100000003</v>
      </c>
      <c r="F873" s="8">
        <f t="shared" si="80"/>
        <v>1.3333434780886833E-5</v>
      </c>
      <c r="G873" s="11">
        <f t="shared" si="81"/>
        <v>0.98021785137430362</v>
      </c>
      <c r="H873" s="6">
        <f t="shared" si="83"/>
        <v>5518.8064756002841</v>
      </c>
      <c r="I873" s="7">
        <f t="shared" si="82"/>
        <v>5.8286217794242843</v>
      </c>
    </row>
    <row r="874" spans="1:9" x14ac:dyDescent="0.35">
      <c r="A874" s="10">
        <f t="shared" si="78"/>
        <v>426.40800000000002</v>
      </c>
      <c r="B874">
        <v>436</v>
      </c>
      <c r="C874" s="7">
        <v>25.978431709999999</v>
      </c>
      <c r="D874" s="7">
        <v>5.6640994219999996</v>
      </c>
      <c r="E874" s="6">
        <f t="shared" si="79"/>
        <v>5664.0994219999993</v>
      </c>
      <c r="F874" s="8">
        <f t="shared" si="80"/>
        <v>1.3333632798006932E-5</v>
      </c>
      <c r="G874" s="11">
        <f t="shared" si="81"/>
        <v>0.98023821229535779</v>
      </c>
      <c r="H874" s="6">
        <f t="shared" si="83"/>
        <v>5520.7779350106721</v>
      </c>
      <c r="I874" s="7">
        <f t="shared" si="82"/>
        <v>5.831021233332315</v>
      </c>
    </row>
    <row r="875" spans="1:9" x14ac:dyDescent="0.35">
      <c r="A875" s="10">
        <f t="shared" si="78"/>
        <v>426.89699999999999</v>
      </c>
      <c r="B875">
        <v>436.5</v>
      </c>
      <c r="C875" s="7">
        <v>25.976300859999998</v>
      </c>
      <c r="D875" s="7">
        <v>5.6645362280000002</v>
      </c>
      <c r="E875" s="6">
        <f t="shared" si="79"/>
        <v>5664.5362279999999</v>
      </c>
      <c r="F875" s="8">
        <f t="shared" si="80"/>
        <v>1.3334051332898654E-5</v>
      </c>
      <c r="G875" s="11">
        <f t="shared" si="81"/>
        <v>0.98028124502405256</v>
      </c>
      <c r="H875" s="6">
        <f t="shared" si="83"/>
        <v>5521.4092928517157</v>
      </c>
      <c r="I875" s="7">
        <f t="shared" si="82"/>
        <v>5.8317897019858718</v>
      </c>
    </row>
    <row r="876" spans="1:9" x14ac:dyDescent="0.35">
      <c r="A876" s="10">
        <f t="shared" si="78"/>
        <v>427.38599999999997</v>
      </c>
      <c r="B876">
        <v>437</v>
      </c>
      <c r="C876" s="7">
        <v>25.975853740000002</v>
      </c>
      <c r="D876" s="7">
        <v>5.6660568739999997</v>
      </c>
      <c r="E876" s="6">
        <f t="shared" si="79"/>
        <v>5666.0568739999999</v>
      </c>
      <c r="F876" s="8">
        <f t="shared" si="80"/>
        <v>1.3334139162879101E-5</v>
      </c>
      <c r="G876" s="11">
        <f t="shared" si="81"/>
        <v>0.98029027501785526</v>
      </c>
      <c r="H876" s="6">
        <f t="shared" si="83"/>
        <v>5522.9063776549028</v>
      </c>
      <c r="I876" s="7">
        <f t="shared" si="82"/>
        <v>5.8336119951501004</v>
      </c>
    </row>
    <row r="877" spans="1:9" x14ac:dyDescent="0.35">
      <c r="A877" s="10">
        <f t="shared" si="78"/>
        <v>427.875</v>
      </c>
      <c r="B877">
        <v>437.5</v>
      </c>
      <c r="C877" s="7">
        <v>25.980956469999999</v>
      </c>
      <c r="D877" s="7">
        <v>5.6658207340000004</v>
      </c>
      <c r="E877" s="6">
        <f t="shared" si="79"/>
        <v>5665.8207340000008</v>
      </c>
      <c r="F877" s="8">
        <f t="shared" si="80"/>
        <v>1.3333136974825243E-5</v>
      </c>
      <c r="G877" s="11">
        <f t="shared" si="81"/>
        <v>0.9801872281928854</v>
      </c>
      <c r="H877" s="6">
        <f t="shared" si="83"/>
        <v>5522.0622196804943</v>
      </c>
      <c r="I877" s="7">
        <f t="shared" si="82"/>
        <v>5.8325844472054396</v>
      </c>
    </row>
    <row r="878" spans="1:9" x14ac:dyDescent="0.35">
      <c r="A878" s="10">
        <f t="shared" si="78"/>
        <v>428.36399999999998</v>
      </c>
      <c r="B878">
        <v>438</v>
      </c>
      <c r="C878" s="7">
        <v>25.9824515</v>
      </c>
      <c r="D878" s="7">
        <v>5.6670757480000002</v>
      </c>
      <c r="E878" s="6">
        <f t="shared" si="79"/>
        <v>5667.0757480000002</v>
      </c>
      <c r="F878" s="8">
        <f t="shared" si="80"/>
        <v>1.3332843416498963E-5</v>
      </c>
      <c r="G878" s="11">
        <f t="shared" si="81"/>
        <v>0.9801570399708126</v>
      </c>
      <c r="H878" s="6">
        <f t="shared" si="83"/>
        <v>5523.0801667050282</v>
      </c>
      <c r="I878" s="7">
        <f t="shared" si="82"/>
        <v>5.8338235441355915</v>
      </c>
    </row>
    <row r="879" spans="1:9" x14ac:dyDescent="0.35">
      <c r="A879" s="10">
        <f t="shared" si="78"/>
        <v>428.85300000000001</v>
      </c>
      <c r="B879">
        <v>438.5</v>
      </c>
      <c r="C879" s="7">
        <v>25.982149679999999</v>
      </c>
      <c r="D879" s="7">
        <v>5.6682079180000002</v>
      </c>
      <c r="E879" s="6">
        <f t="shared" si="79"/>
        <v>5668.2079180000001</v>
      </c>
      <c r="F879" s="8">
        <f t="shared" si="80"/>
        <v>1.3332902678189466E-5</v>
      </c>
      <c r="G879" s="11">
        <f t="shared" si="81"/>
        <v>0.98016313432393476</v>
      </c>
      <c r="H879" s="6">
        <f t="shared" si="83"/>
        <v>5524.181965708166</v>
      </c>
      <c r="I879" s="7">
        <f t="shared" si="82"/>
        <v>5.8351647753623972</v>
      </c>
    </row>
    <row r="880" spans="1:9" x14ac:dyDescent="0.35">
      <c r="A880" s="10">
        <f t="shared" si="78"/>
        <v>429.34199999999998</v>
      </c>
      <c r="B880">
        <v>439</v>
      </c>
      <c r="C880" s="7">
        <v>25.98454117</v>
      </c>
      <c r="D880" s="7">
        <v>5.6700661490000002</v>
      </c>
      <c r="E880" s="6">
        <f t="shared" si="79"/>
        <v>5670.0661490000002</v>
      </c>
      <c r="F880" s="8">
        <f t="shared" si="80"/>
        <v>1.3332433149390972E-5</v>
      </c>
      <c r="G880" s="11">
        <f t="shared" si="81"/>
        <v>0.98011484689195827</v>
      </c>
      <c r="H880" s="6">
        <f t="shared" si="83"/>
        <v>5525.686029879771</v>
      </c>
      <c r="I880" s="7">
        <f t="shared" si="82"/>
        <v>5.8369957978563694</v>
      </c>
    </row>
    <row r="881" spans="1:9" x14ac:dyDescent="0.35">
      <c r="A881" s="10">
        <f t="shared" si="78"/>
        <v>429.83100000000002</v>
      </c>
      <c r="B881">
        <v>439.5</v>
      </c>
      <c r="C881" s="7">
        <v>25.98596281</v>
      </c>
      <c r="D881" s="7">
        <v>5.6708176549999996</v>
      </c>
      <c r="E881" s="6">
        <f t="shared" si="79"/>
        <v>5670.8176549999998</v>
      </c>
      <c r="F881" s="8">
        <f t="shared" si="80"/>
        <v>1.3332154072257919E-5</v>
      </c>
      <c r="G881" s="11">
        <f t="shared" si="81"/>
        <v>0.98008614374465552</v>
      </c>
      <c r="H881" s="6">
        <f t="shared" si="83"/>
        <v>5526.2213916224573</v>
      </c>
      <c r="I881" s="7">
        <f t="shared" si="82"/>
        <v>5.8376475688357692</v>
      </c>
    </row>
    <row r="882" spans="1:9" x14ac:dyDescent="0.35">
      <c r="A882" s="10">
        <f t="shared" si="78"/>
        <v>430.32</v>
      </c>
      <c r="B882">
        <v>440</v>
      </c>
      <c r="C882" s="7">
        <v>25.98787819</v>
      </c>
      <c r="D882" s="7">
        <v>5.6729973129999998</v>
      </c>
      <c r="E882" s="6">
        <f t="shared" si="79"/>
        <v>5672.9973129999998</v>
      </c>
      <c r="F882" s="8">
        <f t="shared" si="80"/>
        <v>1.3331778115508941E-5</v>
      </c>
      <c r="G882" s="11">
        <f t="shared" si="81"/>
        <v>0.9800474739039039</v>
      </c>
      <c r="H882" s="6">
        <f t="shared" si="83"/>
        <v>5528.0924027273304</v>
      </c>
      <c r="I882" s="7">
        <f t="shared" si="82"/>
        <v>5.8399255392984495</v>
      </c>
    </row>
    <row r="883" spans="1:9" x14ac:dyDescent="0.35">
      <c r="A883" s="10">
        <f t="shared" si="78"/>
        <v>430.80899999999997</v>
      </c>
      <c r="B883">
        <v>440.5</v>
      </c>
      <c r="C883" s="7">
        <v>25.989708060000002</v>
      </c>
      <c r="D883" s="7">
        <v>5.6732985510000002</v>
      </c>
      <c r="E883" s="6">
        <f t="shared" si="79"/>
        <v>5673.2985509999999</v>
      </c>
      <c r="F883" s="8">
        <f t="shared" si="80"/>
        <v>1.33314189909022E-5</v>
      </c>
      <c r="G883" s="11">
        <f t="shared" si="81"/>
        <v>0.98001053257813786</v>
      </c>
      <c r="H883" s="6">
        <f t="shared" si="83"/>
        <v>5528.1425792354003</v>
      </c>
      <c r="I883" s="7">
        <f t="shared" si="82"/>
        <v>5.8399866322837228</v>
      </c>
    </row>
    <row r="884" spans="1:9" x14ac:dyDescent="0.35">
      <c r="A884" s="10">
        <f t="shared" si="78"/>
        <v>431.298</v>
      </c>
      <c r="B884">
        <v>441</v>
      </c>
      <c r="C884" s="7">
        <v>25.990560649999999</v>
      </c>
      <c r="D884" s="7">
        <v>5.6735896429999997</v>
      </c>
      <c r="E884" s="6">
        <f t="shared" si="79"/>
        <v>5673.5896429999993</v>
      </c>
      <c r="F884" s="8">
        <f t="shared" si="80"/>
        <v>1.3331251680244298E-5</v>
      </c>
      <c r="G884" s="11">
        <f t="shared" si="81"/>
        <v>0.97999332124817951</v>
      </c>
      <c r="H884" s="6">
        <f t="shared" si="83"/>
        <v>5528.2936941663402</v>
      </c>
      <c r="I884" s="7">
        <f t="shared" si="82"/>
        <v>5.8401706248600256</v>
      </c>
    </row>
    <row r="885" spans="1:9" x14ac:dyDescent="0.35">
      <c r="A885" s="10">
        <f t="shared" si="78"/>
        <v>431.78699999999998</v>
      </c>
      <c r="B885">
        <v>441.5</v>
      </c>
      <c r="C885" s="7">
        <v>25.992227450000001</v>
      </c>
      <c r="D885" s="7">
        <v>5.6761341969999997</v>
      </c>
      <c r="E885" s="6">
        <f t="shared" si="79"/>
        <v>5676.1341969999994</v>
      </c>
      <c r="F885" s="8">
        <f t="shared" si="80"/>
        <v>1.333092461994273E-5</v>
      </c>
      <c r="G885" s="11">
        <f t="shared" si="81"/>
        <v>0.97995967468256717</v>
      </c>
      <c r="H885" s="6">
        <f t="shared" si="83"/>
        <v>5530.5481227690516</v>
      </c>
      <c r="I885" s="7">
        <f t="shared" si="82"/>
        <v>5.8429156949365115</v>
      </c>
    </row>
    <row r="886" spans="1:9" x14ac:dyDescent="0.35">
      <c r="A886" s="10">
        <f t="shared" si="78"/>
        <v>432.27600000000001</v>
      </c>
      <c r="B886">
        <v>442</v>
      </c>
      <c r="C886" s="7">
        <v>25.994473979999999</v>
      </c>
      <c r="D886" s="7">
        <v>5.6767389890000004</v>
      </c>
      <c r="E886" s="6">
        <f t="shared" si="79"/>
        <v>5676.7389890000004</v>
      </c>
      <c r="F886" s="8">
        <f t="shared" si="80"/>
        <v>1.3330483866280278E-5</v>
      </c>
      <c r="G886" s="11">
        <f t="shared" si="81"/>
        <v>0.97991432824746849</v>
      </c>
      <c r="H886" s="6">
        <f t="shared" si="83"/>
        <v>5530.8466554458582</v>
      </c>
      <c r="I886" s="7">
        <f t="shared" si="82"/>
        <v>5.8432792199691628</v>
      </c>
    </row>
    <row r="887" spans="1:9" x14ac:dyDescent="0.35">
      <c r="A887" s="10">
        <f t="shared" si="78"/>
        <v>432.76499999999999</v>
      </c>
      <c r="B887">
        <v>442.5</v>
      </c>
      <c r="C887" s="7">
        <v>25.99738846</v>
      </c>
      <c r="D887" s="7">
        <v>5.6780810749999997</v>
      </c>
      <c r="E887" s="6">
        <f t="shared" si="79"/>
        <v>5678.0810750000001</v>
      </c>
      <c r="F887" s="8">
        <f t="shared" si="80"/>
        <v>1.3329912170734987E-5</v>
      </c>
      <c r="G887" s="11">
        <f t="shared" si="81"/>
        <v>0.97985550387576281</v>
      </c>
      <c r="H887" s="6">
        <f t="shared" si="83"/>
        <v>5531.7876617660331</v>
      </c>
      <c r="I887" s="7">
        <f t="shared" si="82"/>
        <v>5.8444251216764362</v>
      </c>
    </row>
    <row r="888" spans="1:9" x14ac:dyDescent="0.35">
      <c r="A888" s="10">
        <f t="shared" si="78"/>
        <v>433.25400000000002</v>
      </c>
      <c r="B888">
        <v>443</v>
      </c>
      <c r="C888" s="7">
        <v>25.998074110000001</v>
      </c>
      <c r="D888" s="7">
        <v>5.6785921610000001</v>
      </c>
      <c r="E888" s="6">
        <f t="shared" si="79"/>
        <v>5678.5921610000005</v>
      </c>
      <c r="F888" s="8">
        <f t="shared" si="80"/>
        <v>1.3329777692992362E-5</v>
      </c>
      <c r="G888" s="11">
        <f t="shared" si="81"/>
        <v>0.97984166583877996</v>
      </c>
      <c r="H888" s="6">
        <f t="shared" si="83"/>
        <v>5532.1719167835472</v>
      </c>
      <c r="I888" s="7">
        <f t="shared" si="82"/>
        <v>5.8448930589152921</v>
      </c>
    </row>
    <row r="889" spans="1:9" x14ac:dyDescent="0.35">
      <c r="A889" s="10">
        <f t="shared" si="78"/>
        <v>433.74299999999999</v>
      </c>
      <c r="B889">
        <v>443.5</v>
      </c>
      <c r="C889" s="7">
        <v>25.998418829999999</v>
      </c>
      <c r="D889" s="7">
        <v>5.6788941309999998</v>
      </c>
      <c r="E889" s="6">
        <f t="shared" si="79"/>
        <v>5678.894131</v>
      </c>
      <c r="F889" s="8">
        <f t="shared" si="80"/>
        <v>1.3329710084937689E-5</v>
      </c>
      <c r="G889" s="11">
        <f t="shared" si="81"/>
        <v>0.97983470868571043</v>
      </c>
      <c r="H889" s="6">
        <f t="shared" si="83"/>
        <v>5532.3911253307297</v>
      </c>
      <c r="I889" s="7">
        <f t="shared" si="82"/>
        <v>5.8451600099270182</v>
      </c>
    </row>
    <row r="890" spans="1:9" x14ac:dyDescent="0.35">
      <c r="A890" s="10">
        <f t="shared" si="78"/>
        <v>434.23199999999997</v>
      </c>
      <c r="B890">
        <v>444</v>
      </c>
      <c r="C890" s="7">
        <v>25.99858712</v>
      </c>
      <c r="D890" s="7">
        <v>5.6802832260000002</v>
      </c>
      <c r="E890" s="6">
        <f t="shared" si="79"/>
        <v>5680.2832260000005</v>
      </c>
      <c r="F890" s="8">
        <f t="shared" si="80"/>
        <v>1.3329677079741605E-5</v>
      </c>
      <c r="G890" s="11">
        <f t="shared" si="81"/>
        <v>0.97983131227706077</v>
      </c>
      <c r="H890" s="6">
        <f t="shared" si="83"/>
        <v>5533.6894194141341</v>
      </c>
      <c r="I890" s="7">
        <f t="shared" si="82"/>
        <v>5.8467411207782716</v>
      </c>
    </row>
    <row r="891" spans="1:9" x14ac:dyDescent="0.35">
      <c r="A891" s="10">
        <f t="shared" si="78"/>
        <v>434.721</v>
      </c>
      <c r="B891">
        <v>444.5</v>
      </c>
      <c r="C891" s="7">
        <v>25.999413709999999</v>
      </c>
      <c r="D891" s="7">
        <v>5.6811510109999999</v>
      </c>
      <c r="E891" s="6">
        <f t="shared" si="79"/>
        <v>5681.1510109999999</v>
      </c>
      <c r="F891" s="8">
        <f t="shared" si="80"/>
        <v>1.332951497387515E-5</v>
      </c>
      <c r="G891" s="11">
        <f t="shared" si="81"/>
        <v>0.97981463039353356</v>
      </c>
      <c r="H891" s="6">
        <f t="shared" si="83"/>
        <v>5534.4051031172039</v>
      </c>
      <c r="I891" s="7">
        <f t="shared" si="82"/>
        <v>5.8476127473880277</v>
      </c>
    </row>
    <row r="892" spans="1:9" x14ac:dyDescent="0.35">
      <c r="A892" s="10">
        <f t="shared" si="78"/>
        <v>435.21</v>
      </c>
      <c r="B892">
        <v>445</v>
      </c>
      <c r="C892" s="7">
        <v>26.003193490000001</v>
      </c>
      <c r="D892" s="7">
        <v>5.6825885999999999</v>
      </c>
      <c r="E892" s="6">
        <f t="shared" si="79"/>
        <v>5682.5886</v>
      </c>
      <c r="F892" s="8">
        <f t="shared" si="80"/>
        <v>1.3328773827999646E-5</v>
      </c>
      <c r="G892" s="11">
        <f t="shared" si="81"/>
        <v>0.97973835394100361</v>
      </c>
      <c r="H892" s="6">
        <f t="shared" si="83"/>
        <v>5535.3405111800485</v>
      </c>
      <c r="I892" s="7">
        <f t="shared" si="82"/>
        <v>5.8487520181398498</v>
      </c>
    </row>
    <row r="893" spans="1:9" x14ac:dyDescent="0.35">
      <c r="A893" s="10">
        <f t="shared" si="78"/>
        <v>435.69900000000001</v>
      </c>
      <c r="B893">
        <v>445.5</v>
      </c>
      <c r="C893" s="7">
        <v>26.005645210000001</v>
      </c>
      <c r="D893" s="7">
        <v>5.682976837</v>
      </c>
      <c r="E893" s="6">
        <f t="shared" si="79"/>
        <v>5682.9768370000002</v>
      </c>
      <c r="F893" s="8">
        <f t="shared" si="80"/>
        <v>1.3328293197397769E-5</v>
      </c>
      <c r="G893" s="11">
        <f t="shared" si="81"/>
        <v>0.97968888268512577</v>
      </c>
      <c r="H893" s="6">
        <f t="shared" si="83"/>
        <v>5535.4044476497247</v>
      </c>
      <c r="I893" s="7">
        <f t="shared" si="82"/>
        <v>5.8488298907030636</v>
      </c>
    </row>
    <row r="894" spans="1:9" x14ac:dyDescent="0.35">
      <c r="A894" s="10">
        <f t="shared" si="78"/>
        <v>436.18799999999999</v>
      </c>
      <c r="B894">
        <v>446</v>
      </c>
      <c r="C894" s="7">
        <v>26.00689702</v>
      </c>
      <c r="D894" s="7">
        <v>5.6839651010000001</v>
      </c>
      <c r="E894" s="6">
        <f t="shared" si="79"/>
        <v>5683.9651009999998</v>
      </c>
      <c r="F894" s="8">
        <f t="shared" si="80"/>
        <v>1.3328047827360192E-5</v>
      </c>
      <c r="G894" s="11">
        <f t="shared" si="81"/>
        <v>0.97966362488144731</v>
      </c>
      <c r="H894" s="6">
        <f t="shared" si="83"/>
        <v>5536.1890284872752</v>
      </c>
      <c r="I894" s="7">
        <f t="shared" si="82"/>
        <v>5.8497855035650437</v>
      </c>
    </row>
    <row r="895" spans="1:9" x14ac:dyDescent="0.35">
      <c r="A895" s="10">
        <f t="shared" si="78"/>
        <v>436.67699999999996</v>
      </c>
      <c r="B895">
        <v>446.5</v>
      </c>
      <c r="C895" s="7">
        <v>26.009092930000001</v>
      </c>
      <c r="D895" s="7">
        <v>5.68620283</v>
      </c>
      <c r="E895" s="6">
        <f t="shared" si="79"/>
        <v>5686.2028300000002</v>
      </c>
      <c r="F895" s="8">
        <f t="shared" si="80"/>
        <v>1.3327617455196628E-5</v>
      </c>
      <c r="G895" s="11">
        <f t="shared" si="81"/>
        <v>0.97961932031145227</v>
      </c>
      <c r="H895" s="6">
        <f t="shared" si="83"/>
        <v>5538.0832600420936</v>
      </c>
      <c r="I895" s="7">
        <f t="shared" si="82"/>
        <v>5.8520928037606339</v>
      </c>
    </row>
    <row r="896" spans="1:9" x14ac:dyDescent="0.35">
      <c r="A896" s="10">
        <f t="shared" si="78"/>
        <v>437.166</v>
      </c>
      <c r="B896">
        <v>447</v>
      </c>
      <c r="C896" s="7">
        <v>26.01022408</v>
      </c>
      <c r="D896" s="7">
        <v>5.6859565649999997</v>
      </c>
      <c r="E896" s="6">
        <f t="shared" si="79"/>
        <v>5685.9565649999995</v>
      </c>
      <c r="F896" s="8">
        <f t="shared" si="80"/>
        <v>1.3327395789634681E-5</v>
      </c>
      <c r="G896" s="11">
        <f t="shared" si="81"/>
        <v>0.97959649946105065</v>
      </c>
      <c r="H896" s="6">
        <f t="shared" si="83"/>
        <v>5537.6790545843805</v>
      </c>
      <c r="I896" s="7">
        <f t="shared" si="82"/>
        <v>5.8516004377266331</v>
      </c>
    </row>
    <row r="897" spans="1:9" x14ac:dyDescent="0.35">
      <c r="A897" s="10">
        <f t="shared" si="78"/>
        <v>437.65499999999997</v>
      </c>
      <c r="B897">
        <v>447.5</v>
      </c>
      <c r="C897" s="7">
        <v>26.01345113</v>
      </c>
      <c r="D897" s="7">
        <v>5.6864197550000002</v>
      </c>
      <c r="E897" s="6">
        <f t="shared" si="79"/>
        <v>5686.4197549999999</v>
      </c>
      <c r="F897" s="8">
        <f t="shared" si="80"/>
        <v>1.3326763499937285E-5</v>
      </c>
      <c r="G897" s="11">
        <f t="shared" si="81"/>
        <v>0.97953139840637315</v>
      </c>
      <c r="H897" s="6">
        <f t="shared" si="83"/>
        <v>5537.7277607077358</v>
      </c>
      <c r="I897" s="7">
        <f t="shared" si="82"/>
        <v>5.8516597665762253</v>
      </c>
    </row>
    <row r="898" spans="1:9" x14ac:dyDescent="0.35">
      <c r="A898" s="10">
        <f t="shared" si="78"/>
        <v>438.14400000000001</v>
      </c>
      <c r="B898">
        <v>448</v>
      </c>
      <c r="C898" s="7">
        <v>26.014614179999999</v>
      </c>
      <c r="D898" s="7">
        <v>5.6859118280000001</v>
      </c>
      <c r="E898" s="6">
        <f t="shared" si="79"/>
        <v>5685.9118280000002</v>
      </c>
      <c r="F898" s="8">
        <f t="shared" si="80"/>
        <v>1.3326535654321799E-5</v>
      </c>
      <c r="G898" s="11">
        <f t="shared" si="81"/>
        <v>0.97950793715305751</v>
      </c>
      <c r="H898" s="6">
        <f t="shared" si="83"/>
        <v>5537.0651651349363</v>
      </c>
      <c r="I898" s="7">
        <f t="shared" si="82"/>
        <v>5.8508526713775764</v>
      </c>
    </row>
    <row r="899" spans="1:9" x14ac:dyDescent="0.35">
      <c r="A899" s="10">
        <f t="shared" si="78"/>
        <v>438.63299999999998</v>
      </c>
      <c r="B899">
        <v>448.5</v>
      </c>
      <c r="C899" s="7">
        <v>26.014613109999999</v>
      </c>
      <c r="D899" s="7">
        <v>5.6862858550000004</v>
      </c>
      <c r="E899" s="6">
        <f t="shared" si="79"/>
        <v>5686.2858550000001</v>
      </c>
      <c r="F899" s="8">
        <f t="shared" si="80"/>
        <v>1.3326535863929885E-5</v>
      </c>
      <c r="G899" s="11">
        <f t="shared" si="81"/>
        <v>0.97950795873690133</v>
      </c>
      <c r="H899" s="6">
        <f t="shared" si="83"/>
        <v>5537.3936463901409</v>
      </c>
      <c r="I899" s="7">
        <f t="shared" si="82"/>
        <v>5.8512527851399909</v>
      </c>
    </row>
    <row r="900" spans="1:9" x14ac:dyDescent="0.35">
      <c r="A900" s="10">
        <f t="shared" ref="A900:A963" si="84">B900*0.978</f>
        <v>439.12200000000001</v>
      </c>
      <c r="B900">
        <v>449</v>
      </c>
      <c r="C900" s="7">
        <v>26.014724640000001</v>
      </c>
      <c r="D900" s="7">
        <v>5.6859168240000004</v>
      </c>
      <c r="E900" s="6">
        <f t="shared" ref="E900:E963" si="85">D900*1000</f>
        <v>5685.9168240000008</v>
      </c>
      <c r="F900" s="8">
        <f t="shared" ref="F900:F963" si="86">$N$3+$N$4*C900+$N$5*C900^2</f>
        <v>1.3326514015801159E-5</v>
      </c>
      <c r="G900" s="11">
        <f t="shared" ref="G900:G963" si="87">-0.0000069166*C900^3 + 0.00085196*C900^2 - 0.050456*C900 + 1.8373</f>
        <v>0.97950570897802824</v>
      </c>
      <c r="H900" s="6">
        <f t="shared" si="83"/>
        <v>5536.9857404236691</v>
      </c>
      <c r="I900" s="7">
        <f t="shared" ref="I900:I963" si="88">$N$8+$N$9*H900+$N$10*H900^2</f>
        <v>5.8507559272816883</v>
      </c>
    </row>
    <row r="901" spans="1:9" x14ac:dyDescent="0.35">
      <c r="A901" s="10">
        <f t="shared" si="84"/>
        <v>439.61099999999999</v>
      </c>
      <c r="B901">
        <v>449.5</v>
      </c>
      <c r="C901" s="7">
        <v>26.014113779999999</v>
      </c>
      <c r="D901" s="7">
        <v>5.6868418700000003</v>
      </c>
      <c r="E901" s="6">
        <f t="shared" si="85"/>
        <v>5686.8418700000002</v>
      </c>
      <c r="F901" s="8">
        <f t="shared" si="86"/>
        <v>1.3326633682133499E-5</v>
      </c>
      <c r="G901" s="11">
        <f t="shared" si="87"/>
        <v>0.9795180312081434</v>
      </c>
      <c r="H901" s="6">
        <f t="shared" si="83"/>
        <v>5537.9200551552221</v>
      </c>
      <c r="I901" s="7">
        <f t="shared" si="88"/>
        <v>5.8518940014274712</v>
      </c>
    </row>
    <row r="902" spans="1:9" x14ac:dyDescent="0.35">
      <c r="A902" s="10">
        <f t="shared" si="84"/>
        <v>440.09999999999997</v>
      </c>
      <c r="B902">
        <v>450</v>
      </c>
      <c r="C902" s="7">
        <v>26.01326585</v>
      </c>
      <c r="D902" s="7">
        <v>5.6874047230000002</v>
      </c>
      <c r="E902" s="6">
        <f t="shared" si="85"/>
        <v>5687.4047230000006</v>
      </c>
      <c r="F902" s="8">
        <f t="shared" si="86"/>
        <v>1.3326799798694432E-5</v>
      </c>
      <c r="G902" s="11">
        <f t="shared" si="87"/>
        <v>0.97953513598577113</v>
      </c>
      <c r="H902" s="6">
        <f t="shared" ref="H902:H963" si="89">E902*G902/(1+F902*A902)</f>
        <v>5538.5285984668526</v>
      </c>
      <c r="I902" s="7">
        <f t="shared" si="88"/>
        <v>5.8526352847985654</v>
      </c>
    </row>
    <row r="903" spans="1:9" x14ac:dyDescent="0.35">
      <c r="A903" s="10">
        <f t="shared" si="84"/>
        <v>440.589</v>
      </c>
      <c r="B903">
        <v>450.5</v>
      </c>
      <c r="C903" s="7">
        <v>26.014071600000001</v>
      </c>
      <c r="D903" s="7">
        <v>5.6889327730000003</v>
      </c>
      <c r="E903" s="6">
        <f t="shared" si="85"/>
        <v>5688.9327730000005</v>
      </c>
      <c r="F903" s="8">
        <f t="shared" si="86"/>
        <v>1.3326641945309483E-5</v>
      </c>
      <c r="G903" s="11">
        <f t="shared" si="87"/>
        <v>0.97951888206909166</v>
      </c>
      <c r="H903" s="6">
        <f t="shared" si="89"/>
        <v>5539.8892124341774</v>
      </c>
      <c r="I903" s="7">
        <f t="shared" si="88"/>
        <v>5.8542927611777946</v>
      </c>
    </row>
    <row r="904" spans="1:9" x14ac:dyDescent="0.35">
      <c r="A904" s="10">
        <f t="shared" si="84"/>
        <v>441.07799999999997</v>
      </c>
      <c r="B904">
        <v>451</v>
      </c>
      <c r="C904" s="7">
        <v>26.016774739999999</v>
      </c>
      <c r="D904" s="7">
        <v>5.6897242590000001</v>
      </c>
      <c r="E904" s="6">
        <f t="shared" si="85"/>
        <v>5689.7242590000005</v>
      </c>
      <c r="F904" s="8">
        <f t="shared" si="86"/>
        <v>1.3326112443229313E-5</v>
      </c>
      <c r="G904" s="11">
        <f t="shared" si="87"/>
        <v>0.97946435619055428</v>
      </c>
      <c r="H904" s="6">
        <f t="shared" si="89"/>
        <v>5540.3169285488912</v>
      </c>
      <c r="I904" s="7">
        <f t="shared" si="88"/>
        <v>5.8548138189627661</v>
      </c>
    </row>
    <row r="905" spans="1:9" x14ac:dyDescent="0.35">
      <c r="A905" s="10">
        <f t="shared" si="84"/>
        <v>441.56700000000001</v>
      </c>
      <c r="B905">
        <v>451.5</v>
      </c>
      <c r="C905" s="7">
        <v>26.017737520000001</v>
      </c>
      <c r="D905" s="7">
        <v>5.6895708530000002</v>
      </c>
      <c r="E905" s="6">
        <f t="shared" si="85"/>
        <v>5689.5708530000002</v>
      </c>
      <c r="F905" s="8">
        <f t="shared" si="86"/>
        <v>1.3325923874665307E-5</v>
      </c>
      <c r="G905" s="11">
        <f t="shared" si="87"/>
        <v>0.97944493675707367</v>
      </c>
      <c r="H905" s="6">
        <f t="shared" si="89"/>
        <v>5540.0222764298351</v>
      </c>
      <c r="I905" s="7">
        <f t="shared" si="88"/>
        <v>5.8544548629992139</v>
      </c>
    </row>
    <row r="906" spans="1:9" x14ac:dyDescent="0.35">
      <c r="A906" s="10">
        <f t="shared" si="84"/>
        <v>442.05599999999998</v>
      </c>
      <c r="B906">
        <v>452</v>
      </c>
      <c r="C906" s="7">
        <v>26.017804040000001</v>
      </c>
      <c r="D906" s="7">
        <v>5.6892574910000002</v>
      </c>
      <c r="E906" s="6">
        <f t="shared" si="85"/>
        <v>5689.2574910000003</v>
      </c>
      <c r="F906" s="8">
        <f t="shared" si="86"/>
        <v>1.332591084664288E-5</v>
      </c>
      <c r="G906" s="11">
        <f t="shared" si="87"/>
        <v>0.97944359505892764</v>
      </c>
      <c r="H906" s="6">
        <f t="shared" si="89"/>
        <v>5539.6737067264758</v>
      </c>
      <c r="I906" s="7">
        <f t="shared" si="88"/>
        <v>5.8540302289452981</v>
      </c>
    </row>
    <row r="907" spans="1:9" x14ac:dyDescent="0.35">
      <c r="A907" s="10">
        <f t="shared" si="84"/>
        <v>442.54500000000002</v>
      </c>
      <c r="B907">
        <v>452.5</v>
      </c>
      <c r="C907" s="7">
        <v>26.018009469999999</v>
      </c>
      <c r="D907" s="7">
        <v>5.6901022540000001</v>
      </c>
      <c r="E907" s="6">
        <f t="shared" si="85"/>
        <v>5690.1022540000004</v>
      </c>
      <c r="F907" s="8">
        <f t="shared" si="86"/>
        <v>1.3325870613320066E-5</v>
      </c>
      <c r="G907" s="11">
        <f t="shared" si="87"/>
        <v>0.97943945158492984</v>
      </c>
      <c r="H907" s="6">
        <f t="shared" si="89"/>
        <v>5540.4370261919357</v>
      </c>
      <c r="I907" s="7">
        <f t="shared" si="88"/>
        <v>5.8549601276888001</v>
      </c>
    </row>
    <row r="908" spans="1:9" x14ac:dyDescent="0.35">
      <c r="A908" s="10">
        <f t="shared" si="84"/>
        <v>443.03399999999999</v>
      </c>
      <c r="B908">
        <v>453</v>
      </c>
      <c r="C908" s="7">
        <v>26.01919724</v>
      </c>
      <c r="D908" s="7">
        <v>5.6901089000000002</v>
      </c>
      <c r="E908" s="6">
        <f t="shared" si="85"/>
        <v>5690.1089000000002</v>
      </c>
      <c r="F908" s="8">
        <f t="shared" si="86"/>
        <v>1.3325638000974163E-5</v>
      </c>
      <c r="G908" s="11">
        <f t="shared" si="87"/>
        <v>0.97941549506437109</v>
      </c>
      <c r="H908" s="6">
        <f t="shared" si="89"/>
        <v>5540.2726582562927</v>
      </c>
      <c r="I908" s="7">
        <f t="shared" si="88"/>
        <v>5.8547598869664688</v>
      </c>
    </row>
    <row r="909" spans="1:9" x14ac:dyDescent="0.35">
      <c r="A909" s="10">
        <f t="shared" si="84"/>
        <v>443.52299999999997</v>
      </c>
      <c r="B909">
        <v>453.5</v>
      </c>
      <c r="C909" s="7">
        <v>26.019673189999999</v>
      </c>
      <c r="D909" s="7">
        <v>5.6910190079999996</v>
      </c>
      <c r="E909" s="6">
        <f t="shared" si="85"/>
        <v>5691.0190079999993</v>
      </c>
      <c r="F909" s="8">
        <f t="shared" si="86"/>
        <v>1.3325544796681831E-5</v>
      </c>
      <c r="G909" s="11">
        <f t="shared" si="87"/>
        <v>0.97940589572068826</v>
      </c>
      <c r="H909" s="6">
        <f t="shared" si="89"/>
        <v>5541.0688238951861</v>
      </c>
      <c r="I909" s="7">
        <f t="shared" si="88"/>
        <v>5.855729827345808</v>
      </c>
    </row>
    <row r="910" spans="1:9" x14ac:dyDescent="0.35">
      <c r="A910" s="10">
        <f t="shared" si="84"/>
        <v>444.012</v>
      </c>
      <c r="B910">
        <v>454</v>
      </c>
      <c r="C910" s="7">
        <v>26.020785140000001</v>
      </c>
      <c r="D910" s="7">
        <v>5.6919102620000004</v>
      </c>
      <c r="E910" s="6">
        <f t="shared" si="85"/>
        <v>5691.9102620000003</v>
      </c>
      <c r="F910" s="8">
        <f t="shared" si="86"/>
        <v>1.332532705820031E-5</v>
      </c>
      <c r="G910" s="11">
        <f t="shared" si="87"/>
        <v>0.97938346956674571</v>
      </c>
      <c r="H910" s="6">
        <f t="shared" si="89"/>
        <v>5541.7743304948162</v>
      </c>
      <c r="I910" s="7">
        <f t="shared" si="88"/>
        <v>5.856589350697611</v>
      </c>
    </row>
    <row r="911" spans="1:9" x14ac:dyDescent="0.35">
      <c r="A911" s="10">
        <f t="shared" si="84"/>
        <v>444.50099999999998</v>
      </c>
      <c r="B911">
        <v>454.5</v>
      </c>
      <c r="C911" s="7">
        <v>26.0230307</v>
      </c>
      <c r="D911" s="7">
        <v>5.6919142989999996</v>
      </c>
      <c r="E911" s="6">
        <f t="shared" si="85"/>
        <v>5691.9142989999991</v>
      </c>
      <c r="F911" s="8">
        <f t="shared" si="86"/>
        <v>1.3324887392621995E-5</v>
      </c>
      <c r="G911" s="11">
        <f t="shared" si="87"/>
        <v>0.97933818276575157</v>
      </c>
      <c r="H911" s="6">
        <f t="shared" si="89"/>
        <v>5541.4871887615836</v>
      </c>
      <c r="I911" s="7">
        <f t="shared" si="88"/>
        <v>5.8562395206628715</v>
      </c>
    </row>
    <row r="912" spans="1:9" x14ac:dyDescent="0.35">
      <c r="A912" s="10">
        <f t="shared" si="84"/>
        <v>444.99</v>
      </c>
      <c r="B912">
        <v>455</v>
      </c>
      <c r="C912" s="7">
        <v>26.024548859999999</v>
      </c>
      <c r="D912" s="7">
        <v>5.6934053310000001</v>
      </c>
      <c r="E912" s="6">
        <f t="shared" si="85"/>
        <v>5693.4053309999999</v>
      </c>
      <c r="F912" s="8">
        <f t="shared" si="86"/>
        <v>1.3324590187079688E-5</v>
      </c>
      <c r="G912" s="11">
        <f t="shared" si="87"/>
        <v>0.97930756741517855</v>
      </c>
      <c r="H912" s="6">
        <f t="shared" si="89"/>
        <v>5542.7303618441956</v>
      </c>
      <c r="I912" s="7">
        <f t="shared" si="88"/>
        <v>5.8577541344885047</v>
      </c>
    </row>
    <row r="913" spans="1:9" x14ac:dyDescent="0.35">
      <c r="A913" s="10">
        <f t="shared" si="84"/>
        <v>445.47899999999998</v>
      </c>
      <c r="B913">
        <v>455.5</v>
      </c>
      <c r="C913" s="7">
        <v>26.025696849999999</v>
      </c>
      <c r="D913" s="7">
        <v>5.6928213039999997</v>
      </c>
      <c r="E913" s="6">
        <f t="shared" si="85"/>
        <v>5692.8213040000001</v>
      </c>
      <c r="F913" s="8">
        <f t="shared" si="86"/>
        <v>1.3324365470011696E-5</v>
      </c>
      <c r="G913" s="11">
        <f t="shared" si="87"/>
        <v>0.97928441790080445</v>
      </c>
      <c r="H913" s="6">
        <f t="shared" si="89"/>
        <v>5541.9954360126085</v>
      </c>
      <c r="I913" s="7">
        <f t="shared" si="88"/>
        <v>5.8568587307479296</v>
      </c>
    </row>
    <row r="914" spans="1:9" x14ac:dyDescent="0.35">
      <c r="A914" s="10">
        <f t="shared" si="84"/>
        <v>445.96800000000002</v>
      </c>
      <c r="B914">
        <v>456</v>
      </c>
      <c r="C914" s="7">
        <v>26.026212579999999</v>
      </c>
      <c r="D914" s="7">
        <v>5.6933944920000004</v>
      </c>
      <c r="E914" s="6">
        <f t="shared" si="85"/>
        <v>5693.3944920000004</v>
      </c>
      <c r="F914" s="8">
        <f t="shared" si="86"/>
        <v>1.3324264522757451E-5</v>
      </c>
      <c r="G914" s="11">
        <f t="shared" si="87"/>
        <v>0.97927401834001782</v>
      </c>
      <c r="H914" s="6">
        <f t="shared" si="89"/>
        <v>5542.458927122042</v>
      </c>
      <c r="I914" s="7">
        <f t="shared" si="88"/>
        <v>5.85742342594056</v>
      </c>
    </row>
    <row r="915" spans="1:9" x14ac:dyDescent="0.35">
      <c r="A915" s="10">
        <f t="shared" si="84"/>
        <v>446.45699999999999</v>
      </c>
      <c r="B915">
        <v>456.5</v>
      </c>
      <c r="C915" s="7">
        <v>26.025943720000001</v>
      </c>
      <c r="D915" s="7">
        <v>5.6926376630000002</v>
      </c>
      <c r="E915" s="6">
        <f t="shared" si="85"/>
        <v>5692.6376630000004</v>
      </c>
      <c r="F915" s="8">
        <f t="shared" si="86"/>
        <v>1.3324317148044249E-5</v>
      </c>
      <c r="G915" s="11">
        <f t="shared" si="87"/>
        <v>0.97927943981101162</v>
      </c>
      <c r="H915" s="6">
        <f t="shared" si="89"/>
        <v>5541.7168187487669</v>
      </c>
      <c r="I915" s="7">
        <f t="shared" si="88"/>
        <v>5.8565192827138324</v>
      </c>
    </row>
    <row r="916" spans="1:9" x14ac:dyDescent="0.35">
      <c r="A916" s="10">
        <f t="shared" si="84"/>
        <v>446.94599999999997</v>
      </c>
      <c r="B916">
        <v>457</v>
      </c>
      <c r="C916" s="7">
        <v>26.026393349999999</v>
      </c>
      <c r="D916" s="7">
        <v>5.693040828</v>
      </c>
      <c r="E916" s="6">
        <f t="shared" si="85"/>
        <v>5693.0408280000001</v>
      </c>
      <c r="F916" s="8">
        <f t="shared" si="86"/>
        <v>1.3324229140327467E-5</v>
      </c>
      <c r="G916" s="11">
        <f t="shared" si="87"/>
        <v>0.9792703731994421</v>
      </c>
      <c r="H916" s="6">
        <f t="shared" si="89"/>
        <v>5542.022304542993</v>
      </c>
      <c r="I916" s="7">
        <f t="shared" si="88"/>
        <v>5.8568914657397615</v>
      </c>
    </row>
    <row r="917" spans="1:9" x14ac:dyDescent="0.35">
      <c r="A917" s="10">
        <f t="shared" si="84"/>
        <v>447.435</v>
      </c>
      <c r="B917">
        <v>457.5</v>
      </c>
      <c r="C917" s="7">
        <v>26.026131679999999</v>
      </c>
      <c r="D917" s="7">
        <v>5.6927681630000002</v>
      </c>
      <c r="E917" s="6">
        <f t="shared" si="85"/>
        <v>5692.7681630000006</v>
      </c>
      <c r="F917" s="8">
        <f t="shared" si="86"/>
        <v>1.3324280357604895E-5</v>
      </c>
      <c r="G917" s="11">
        <f t="shared" si="87"/>
        <v>0.979275649656421</v>
      </c>
      <c r="H917" s="6">
        <f t="shared" si="89"/>
        <v>5541.7507122821507</v>
      </c>
      <c r="I917" s="7">
        <f t="shared" si="88"/>
        <v>5.8565605760220922</v>
      </c>
    </row>
    <row r="918" spans="1:9" x14ac:dyDescent="0.35">
      <c r="A918" s="10">
        <f t="shared" si="84"/>
        <v>447.92399999999998</v>
      </c>
      <c r="B918">
        <v>458</v>
      </c>
      <c r="C918" s="7">
        <v>26.02592589</v>
      </c>
      <c r="D918" s="7">
        <v>5.6929339150000002</v>
      </c>
      <c r="E918" s="6">
        <f t="shared" si="85"/>
        <v>5692.9339150000005</v>
      </c>
      <c r="F918" s="8">
        <f t="shared" si="86"/>
        <v>1.3324320638033404E-5</v>
      </c>
      <c r="G918" s="11">
        <f t="shared" si="87"/>
        <v>0.97927979934852738</v>
      </c>
      <c r="H918" s="6">
        <f t="shared" si="89"/>
        <v>5541.8995570853849</v>
      </c>
      <c r="I918" s="7">
        <f t="shared" si="88"/>
        <v>5.8567419179933848</v>
      </c>
    </row>
    <row r="919" spans="1:9" x14ac:dyDescent="0.35">
      <c r="A919" s="10">
        <f t="shared" si="84"/>
        <v>448.41300000000001</v>
      </c>
      <c r="B919">
        <v>458.5</v>
      </c>
      <c r="C919" s="7">
        <v>26.02612504</v>
      </c>
      <c r="D919" s="7">
        <v>5.6931728140000004</v>
      </c>
      <c r="E919" s="6">
        <f t="shared" si="85"/>
        <v>5693.1728140000005</v>
      </c>
      <c r="F919" s="8">
        <f t="shared" si="86"/>
        <v>1.3324281657280003E-5</v>
      </c>
      <c r="G919" s="11">
        <f t="shared" si="87"/>
        <v>0.9792757835495679</v>
      </c>
      <c r="H919" s="6">
        <f t="shared" si="89"/>
        <v>5542.0735917026577</v>
      </c>
      <c r="I919" s="7">
        <f t="shared" si="88"/>
        <v>5.8569539510243853</v>
      </c>
    </row>
    <row r="920" spans="1:9" x14ac:dyDescent="0.35">
      <c r="A920" s="10">
        <f t="shared" si="84"/>
        <v>448.90199999999999</v>
      </c>
      <c r="B920">
        <v>459</v>
      </c>
      <c r="C920" s="7">
        <v>26.026139199999999</v>
      </c>
      <c r="D920" s="7">
        <v>5.6931304020000004</v>
      </c>
      <c r="E920" s="6">
        <f t="shared" si="85"/>
        <v>5693.1304020000007</v>
      </c>
      <c r="F920" s="8">
        <f t="shared" si="86"/>
        <v>1.3324278885684433E-5</v>
      </c>
      <c r="G920" s="11">
        <f t="shared" si="87"/>
        <v>0.97927549801843228</v>
      </c>
      <c r="H920" s="6">
        <f t="shared" si="89"/>
        <v>5541.9948014660222</v>
      </c>
      <c r="I920" s="7">
        <f t="shared" si="88"/>
        <v>5.8568579576552491</v>
      </c>
    </row>
    <row r="921" spans="1:9" x14ac:dyDescent="0.35">
      <c r="A921" s="10">
        <f t="shared" si="84"/>
        <v>449.39099999999996</v>
      </c>
      <c r="B921">
        <v>459.5</v>
      </c>
      <c r="C921" s="7">
        <v>26.0271437</v>
      </c>
      <c r="D921" s="7">
        <v>5.6927420639999999</v>
      </c>
      <c r="E921" s="6">
        <f t="shared" si="85"/>
        <v>5692.742064</v>
      </c>
      <c r="F921" s="8">
        <f t="shared" si="86"/>
        <v>1.3324082277893145E-5</v>
      </c>
      <c r="G921" s="11">
        <f t="shared" si="87"/>
        <v>0.97925524296855793</v>
      </c>
      <c r="H921" s="6">
        <f t="shared" si="89"/>
        <v>5541.4667470346421</v>
      </c>
      <c r="I921" s="7">
        <f t="shared" si="88"/>
        <v>5.8562146163084625</v>
      </c>
    </row>
    <row r="922" spans="1:9" x14ac:dyDescent="0.35">
      <c r="A922" s="10">
        <f t="shared" si="84"/>
        <v>449.88</v>
      </c>
      <c r="B922">
        <v>460</v>
      </c>
      <c r="C922" s="7">
        <v>26.027687149999998</v>
      </c>
      <c r="D922" s="7">
        <v>5.6926523170000003</v>
      </c>
      <c r="E922" s="6">
        <f t="shared" si="85"/>
        <v>5692.652317</v>
      </c>
      <c r="F922" s="8">
        <f t="shared" si="86"/>
        <v>1.3323975915932923E-5</v>
      </c>
      <c r="G922" s="11">
        <f t="shared" si="87"/>
        <v>0.97924428493641413</v>
      </c>
      <c r="H922" s="6">
        <f t="shared" si="89"/>
        <v>5541.2817503177512</v>
      </c>
      <c r="I922" s="7">
        <f t="shared" si="88"/>
        <v>5.855989234076306</v>
      </c>
    </row>
    <row r="923" spans="1:9" x14ac:dyDescent="0.35">
      <c r="A923" s="10">
        <f t="shared" si="84"/>
        <v>450.36899999999997</v>
      </c>
      <c r="B923">
        <v>460.5</v>
      </c>
      <c r="C923" s="7">
        <v>26.030550000000002</v>
      </c>
      <c r="D923" s="7">
        <v>5.6941833329999998</v>
      </c>
      <c r="E923" s="6">
        <f t="shared" si="85"/>
        <v>5694.1833329999999</v>
      </c>
      <c r="F923" s="8">
        <f t="shared" si="86"/>
        <v>1.3323415678117496E-5</v>
      </c>
      <c r="G923" s="11">
        <f t="shared" si="87"/>
        <v>0.97918656196370346</v>
      </c>
      <c r="H923" s="6">
        <f t="shared" si="89"/>
        <v>5542.4108231878281</v>
      </c>
      <c r="I923" s="7">
        <f t="shared" si="88"/>
        <v>5.8573648178698026</v>
      </c>
    </row>
    <row r="924" spans="1:9" x14ac:dyDescent="0.35">
      <c r="A924" s="10">
        <f t="shared" si="84"/>
        <v>450.858</v>
      </c>
      <c r="B924">
        <v>461</v>
      </c>
      <c r="C924" s="7">
        <v>26.031991619999999</v>
      </c>
      <c r="D924" s="7">
        <v>5.6942625500000004</v>
      </c>
      <c r="E924" s="6">
        <f t="shared" si="85"/>
        <v>5694.2625500000004</v>
      </c>
      <c r="F924" s="8">
        <f t="shared" si="86"/>
        <v>1.3323133607564249E-5</v>
      </c>
      <c r="G924" s="11">
        <f t="shared" si="87"/>
        <v>0.97915749685305753</v>
      </c>
      <c r="H924" s="6">
        <f t="shared" si="89"/>
        <v>5542.2882187141713</v>
      </c>
      <c r="I924" s="7">
        <f t="shared" si="88"/>
        <v>5.8572154416578153</v>
      </c>
    </row>
    <row r="925" spans="1:9" x14ac:dyDescent="0.35">
      <c r="A925" s="10">
        <f t="shared" si="84"/>
        <v>451.34699999999998</v>
      </c>
      <c r="B925">
        <v>461.5</v>
      </c>
      <c r="C925" s="7">
        <v>26.032590670000001</v>
      </c>
      <c r="D925" s="7">
        <v>5.6940718339999998</v>
      </c>
      <c r="E925" s="6">
        <f t="shared" si="85"/>
        <v>5694.0718339999994</v>
      </c>
      <c r="F925" s="8">
        <f t="shared" si="86"/>
        <v>1.3323016404675396E-5</v>
      </c>
      <c r="G925" s="11">
        <f t="shared" si="87"/>
        <v>0.97914541953377365</v>
      </c>
      <c r="H925" s="6">
        <f t="shared" si="89"/>
        <v>5541.9986350502459</v>
      </c>
      <c r="I925" s="7">
        <f t="shared" si="88"/>
        <v>5.8568626282597194</v>
      </c>
    </row>
    <row r="926" spans="1:9" x14ac:dyDescent="0.35">
      <c r="A926" s="10">
        <f t="shared" si="84"/>
        <v>451.83600000000001</v>
      </c>
      <c r="B926">
        <v>462</v>
      </c>
      <c r="C926" s="7">
        <v>26.027246030000001</v>
      </c>
      <c r="D926" s="7">
        <v>5.6939373079999998</v>
      </c>
      <c r="E926" s="6">
        <f t="shared" si="85"/>
        <v>5693.9373079999996</v>
      </c>
      <c r="F926" s="8">
        <f t="shared" si="86"/>
        <v>1.3324062249940052E-5</v>
      </c>
      <c r="G926" s="11">
        <f t="shared" si="87"/>
        <v>0.97925317958999425</v>
      </c>
      <c r="H926" s="6">
        <f t="shared" si="89"/>
        <v>5542.4391169623868</v>
      </c>
      <c r="I926" s="7">
        <f t="shared" si="88"/>
        <v>5.8573992899522516</v>
      </c>
    </row>
    <row r="927" spans="1:9" x14ac:dyDescent="0.35">
      <c r="A927" s="10">
        <f t="shared" si="84"/>
        <v>452.32499999999999</v>
      </c>
      <c r="B927">
        <v>462.5</v>
      </c>
      <c r="C927" s="7">
        <v>26.027894360000001</v>
      </c>
      <c r="D927" s="7">
        <v>5.6941382540000003</v>
      </c>
      <c r="E927" s="6">
        <f t="shared" si="85"/>
        <v>5694.1382540000004</v>
      </c>
      <c r="F927" s="8">
        <f t="shared" si="86"/>
        <v>1.3323935362671236E-5</v>
      </c>
      <c r="G927" s="11">
        <f t="shared" si="87"/>
        <v>0.97924010683819729</v>
      </c>
      <c r="H927" s="6">
        <f t="shared" si="89"/>
        <v>5542.5251439807289</v>
      </c>
      <c r="I927" s="7">
        <f t="shared" si="88"/>
        <v>5.8575041023467529</v>
      </c>
    </row>
    <row r="928" spans="1:9" x14ac:dyDescent="0.35">
      <c r="A928" s="10">
        <f t="shared" si="84"/>
        <v>452.81399999999996</v>
      </c>
      <c r="B928">
        <v>463</v>
      </c>
      <c r="C928" s="7">
        <v>26.028813719999999</v>
      </c>
      <c r="D928" s="7">
        <v>5.6948304160000003</v>
      </c>
      <c r="E928" s="6">
        <f t="shared" si="85"/>
        <v>5694.8304160000007</v>
      </c>
      <c r="F928" s="8">
        <f t="shared" si="86"/>
        <v>1.332375544112122E-5</v>
      </c>
      <c r="G928" s="11">
        <f t="shared" si="87"/>
        <v>0.97922156955986495</v>
      </c>
      <c r="H928" s="6">
        <f t="shared" si="89"/>
        <v>5543.0584920907131</v>
      </c>
      <c r="I928" s="7">
        <f t="shared" si="88"/>
        <v>5.8581539248021688</v>
      </c>
    </row>
    <row r="929" spans="1:9" x14ac:dyDescent="0.35">
      <c r="A929" s="10">
        <f t="shared" si="84"/>
        <v>453.303</v>
      </c>
      <c r="B929">
        <v>463.5</v>
      </c>
      <c r="C929" s="7">
        <v>26.030412890000001</v>
      </c>
      <c r="D929" s="7">
        <v>5.6959086330000002</v>
      </c>
      <c r="E929" s="6">
        <f t="shared" si="85"/>
        <v>5695.908633</v>
      </c>
      <c r="F929" s="8">
        <f t="shared" si="86"/>
        <v>1.3323442506878143E-5</v>
      </c>
      <c r="G929" s="11">
        <f t="shared" si="87"/>
        <v>0.97918932636390987</v>
      </c>
      <c r="H929" s="6">
        <f t="shared" si="89"/>
        <v>5543.8902989165281</v>
      </c>
      <c r="I929" s="7">
        <f t="shared" si="88"/>
        <v>5.8591674161846488</v>
      </c>
    </row>
    <row r="930" spans="1:9" x14ac:dyDescent="0.35">
      <c r="A930" s="10">
        <f t="shared" si="84"/>
        <v>453.79199999999997</v>
      </c>
      <c r="B930">
        <v>464</v>
      </c>
      <c r="C930" s="7">
        <v>26.030959639999999</v>
      </c>
      <c r="D930" s="7">
        <v>5.6962422999999998</v>
      </c>
      <c r="E930" s="6">
        <f t="shared" si="85"/>
        <v>5696.2422999999999</v>
      </c>
      <c r="F930" s="8">
        <f t="shared" si="86"/>
        <v>1.3323335524091161E-5</v>
      </c>
      <c r="G930" s="11">
        <f t="shared" si="87"/>
        <v>0.9791783029065616</v>
      </c>
      <c r="H930" s="6">
        <f t="shared" si="89"/>
        <v>5544.1170088969993</v>
      </c>
      <c r="I930" s="7">
        <f t="shared" si="88"/>
        <v>5.8594436512359271</v>
      </c>
    </row>
    <row r="931" spans="1:9" x14ac:dyDescent="0.35">
      <c r="A931" s="10">
        <f t="shared" si="84"/>
        <v>454.28100000000001</v>
      </c>
      <c r="B931">
        <v>464.5</v>
      </c>
      <c r="C931" s="7">
        <v>26.03177938</v>
      </c>
      <c r="D931" s="7">
        <v>5.6962850310000004</v>
      </c>
      <c r="E931" s="6">
        <f t="shared" si="85"/>
        <v>5696.2850310000003</v>
      </c>
      <c r="F931" s="8">
        <f t="shared" si="86"/>
        <v>1.3323175133084949E-5</v>
      </c>
      <c r="G931" s="11">
        <f t="shared" si="87"/>
        <v>0.97916177583211894</v>
      </c>
      <c r="H931" s="6">
        <f t="shared" si="89"/>
        <v>5544.0295201813251</v>
      </c>
      <c r="I931" s="7">
        <f t="shared" si="88"/>
        <v>5.8593370501628916</v>
      </c>
    </row>
    <row r="932" spans="1:9" x14ac:dyDescent="0.35">
      <c r="A932" s="10">
        <f t="shared" si="84"/>
        <v>454.77</v>
      </c>
      <c r="B932">
        <v>465</v>
      </c>
      <c r="C932" s="7">
        <v>26.03268065</v>
      </c>
      <c r="D932" s="7">
        <v>5.6952429840000001</v>
      </c>
      <c r="E932" s="6">
        <f t="shared" si="85"/>
        <v>5695.2429840000004</v>
      </c>
      <c r="F932" s="8">
        <f t="shared" si="86"/>
        <v>1.3322998800709189E-5</v>
      </c>
      <c r="G932" s="11">
        <f t="shared" si="87"/>
        <v>0.9791436054855156</v>
      </c>
      <c r="H932" s="6">
        <f t="shared" si="89"/>
        <v>5542.8770110353353</v>
      </c>
      <c r="I932" s="7">
        <f t="shared" si="88"/>
        <v>5.8579328095183314</v>
      </c>
    </row>
    <row r="933" spans="1:9" x14ac:dyDescent="0.35">
      <c r="A933" s="10">
        <f t="shared" si="84"/>
        <v>455.25900000000001</v>
      </c>
      <c r="B933">
        <v>465.5</v>
      </c>
      <c r="C933" s="7">
        <v>26.03987424</v>
      </c>
      <c r="D933" s="7">
        <v>5.6964960700000002</v>
      </c>
      <c r="E933" s="6">
        <f t="shared" si="85"/>
        <v>5696.4960700000001</v>
      </c>
      <c r="F933" s="8">
        <f t="shared" si="86"/>
        <v>1.3321591791221106E-5</v>
      </c>
      <c r="G933" s="11">
        <f t="shared" si="87"/>
        <v>0.97899859493072972</v>
      </c>
      <c r="H933" s="6">
        <f t="shared" si="89"/>
        <v>5543.2431286668698</v>
      </c>
      <c r="I933" s="7">
        <f t="shared" si="88"/>
        <v>5.8583788866439868</v>
      </c>
    </row>
    <row r="934" spans="1:9" x14ac:dyDescent="0.35">
      <c r="A934" s="10">
        <f t="shared" si="84"/>
        <v>455.74799999999999</v>
      </c>
      <c r="B934">
        <v>466</v>
      </c>
      <c r="C934" s="7">
        <v>26.040724269999998</v>
      </c>
      <c r="D934" s="7">
        <v>5.6963699029999999</v>
      </c>
      <c r="E934" s="6">
        <f t="shared" si="85"/>
        <v>5696.3699029999998</v>
      </c>
      <c r="F934" s="8">
        <f t="shared" si="86"/>
        <v>1.3321425579916167E-5</v>
      </c>
      <c r="G934" s="11">
        <f t="shared" si="87"/>
        <v>0.97898146190092616</v>
      </c>
      <c r="H934" s="6">
        <f t="shared" si="89"/>
        <v>5542.9878747619014</v>
      </c>
      <c r="I934" s="7">
        <f t="shared" si="88"/>
        <v>5.8580678849097012</v>
      </c>
    </row>
    <row r="935" spans="1:9" x14ac:dyDescent="0.35">
      <c r="A935" s="10">
        <f t="shared" si="84"/>
        <v>456.23699999999997</v>
      </c>
      <c r="B935">
        <v>466.5</v>
      </c>
      <c r="C935" s="7">
        <v>26.042398290000001</v>
      </c>
      <c r="D935" s="7">
        <v>5.6958119659999999</v>
      </c>
      <c r="E935" s="6">
        <f t="shared" si="85"/>
        <v>5695.8119660000002</v>
      </c>
      <c r="F935" s="8">
        <f t="shared" si="86"/>
        <v>1.3321098278635962E-5</v>
      </c>
      <c r="G935" s="11">
        <f t="shared" si="87"/>
        <v>0.97894772201487013</v>
      </c>
      <c r="H935" s="6">
        <f t="shared" si="89"/>
        <v>5542.2188820610882</v>
      </c>
      <c r="I935" s="7">
        <f t="shared" si="88"/>
        <v>5.8571309651245418</v>
      </c>
    </row>
    <row r="936" spans="1:9" x14ac:dyDescent="0.35">
      <c r="A936" s="10">
        <f t="shared" si="84"/>
        <v>456.726</v>
      </c>
      <c r="B936">
        <v>467</v>
      </c>
      <c r="C936" s="7">
        <v>26.0428</v>
      </c>
      <c r="D936" s="7">
        <v>5.6970233480000001</v>
      </c>
      <c r="E936" s="6">
        <f t="shared" si="85"/>
        <v>5697.0233479999997</v>
      </c>
      <c r="F936" s="8">
        <f t="shared" si="86"/>
        <v>1.3321019742879998E-5</v>
      </c>
      <c r="G936" s="11">
        <f t="shared" si="87"/>
        <v>0.97893962580653138</v>
      </c>
      <c r="H936" s="6">
        <f t="shared" si="89"/>
        <v>5543.3160588248938</v>
      </c>
      <c r="I936" s="7">
        <f t="shared" si="88"/>
        <v>5.8584677455263092</v>
      </c>
    </row>
    <row r="937" spans="1:9" x14ac:dyDescent="0.35">
      <c r="A937" s="10">
        <f t="shared" si="84"/>
        <v>457.21499999999997</v>
      </c>
      <c r="B937">
        <v>467.5</v>
      </c>
      <c r="C937" s="7">
        <v>26.043147479999998</v>
      </c>
      <c r="D937" s="7">
        <v>5.6961866299999997</v>
      </c>
      <c r="E937" s="6">
        <f t="shared" si="85"/>
        <v>5696.1866300000002</v>
      </c>
      <c r="F937" s="8">
        <f t="shared" si="86"/>
        <v>1.332095181110721E-5</v>
      </c>
      <c r="G937" s="11">
        <f t="shared" si="87"/>
        <v>0.9789326226502999</v>
      </c>
      <c r="H937" s="6">
        <f t="shared" si="89"/>
        <v>5542.4265518408674</v>
      </c>
      <c r="I937" s="7">
        <f t="shared" si="88"/>
        <v>5.8573839810700559</v>
      </c>
    </row>
    <row r="938" spans="1:9" x14ac:dyDescent="0.35">
      <c r="A938" s="10">
        <f t="shared" si="84"/>
        <v>457.70400000000001</v>
      </c>
      <c r="B938">
        <v>468</v>
      </c>
      <c r="C938" s="7">
        <v>26.04306407</v>
      </c>
      <c r="D938" s="7">
        <v>5.6964990960000002</v>
      </c>
      <c r="E938" s="6">
        <f t="shared" si="85"/>
        <v>5696.4990960000005</v>
      </c>
      <c r="F938" s="8">
        <f t="shared" si="86"/>
        <v>1.3320968117471871E-5</v>
      </c>
      <c r="G938" s="11">
        <f t="shared" si="87"/>
        <v>0.97893430369921375</v>
      </c>
      <c r="H938" s="6">
        <f t="shared" si="89"/>
        <v>5542.7041739863907</v>
      </c>
      <c r="I938" s="7">
        <f t="shared" si="88"/>
        <v>5.8577222277479972</v>
      </c>
    </row>
    <row r="939" spans="1:9" x14ac:dyDescent="0.35">
      <c r="A939" s="10">
        <f t="shared" si="84"/>
        <v>458.19299999999998</v>
      </c>
      <c r="B939">
        <v>468.5</v>
      </c>
      <c r="C939" s="7">
        <v>26.043500000000002</v>
      </c>
      <c r="D939" s="7">
        <v>5.6963311140000004</v>
      </c>
      <c r="E939" s="6">
        <f t="shared" si="85"/>
        <v>5696.3311140000005</v>
      </c>
      <c r="F939" s="8">
        <f t="shared" si="86"/>
        <v>1.3320882895749997E-5</v>
      </c>
      <c r="G939" s="11">
        <f t="shared" si="87"/>
        <v>0.9789255179941494</v>
      </c>
      <c r="H939" s="6">
        <f t="shared" si="89"/>
        <v>5542.4553147946726</v>
      </c>
      <c r="I939" s="7">
        <f t="shared" si="88"/>
        <v>5.8574190248087605</v>
      </c>
    </row>
    <row r="940" spans="1:9" x14ac:dyDescent="0.35">
      <c r="A940" s="10">
        <f t="shared" si="84"/>
        <v>458.68200000000002</v>
      </c>
      <c r="B940">
        <v>469</v>
      </c>
      <c r="C940" s="7">
        <v>26.043472789999999</v>
      </c>
      <c r="D940" s="7">
        <v>5.6963367260000002</v>
      </c>
      <c r="E940" s="6">
        <f t="shared" si="85"/>
        <v>5696.3367260000005</v>
      </c>
      <c r="F940" s="8">
        <f t="shared" si="86"/>
        <v>1.3320888215065289E-5</v>
      </c>
      <c r="G940" s="11">
        <f t="shared" si="87"/>
        <v>0.97892606637926716</v>
      </c>
      <c r="H940" s="6">
        <f t="shared" si="89"/>
        <v>5542.427982723716</v>
      </c>
      <c r="I940" s="7">
        <f t="shared" si="88"/>
        <v>5.8573857244046774</v>
      </c>
    </row>
    <row r="941" spans="1:9" x14ac:dyDescent="0.35">
      <c r="A941" s="10">
        <f t="shared" si="84"/>
        <v>459.17099999999999</v>
      </c>
      <c r="B941">
        <v>469.5</v>
      </c>
      <c r="C941" s="7">
        <v>26.043208329999999</v>
      </c>
      <c r="D941" s="7">
        <v>5.6965295239999998</v>
      </c>
      <c r="E941" s="6">
        <f t="shared" si="85"/>
        <v>5696.5295239999996</v>
      </c>
      <c r="F941" s="8">
        <f t="shared" si="86"/>
        <v>1.3320939915205469E-5</v>
      </c>
      <c r="G941" s="11">
        <f t="shared" si="87"/>
        <v>0.97893139627938153</v>
      </c>
      <c r="H941" s="6">
        <f t="shared" si="89"/>
        <v>5542.6097334761807</v>
      </c>
      <c r="I941" s="7">
        <f t="shared" si="88"/>
        <v>5.8576071637163762</v>
      </c>
    </row>
    <row r="942" spans="1:9" x14ac:dyDescent="0.35">
      <c r="A942" s="10">
        <f t="shared" si="84"/>
        <v>459.65999999999997</v>
      </c>
      <c r="B942">
        <v>470</v>
      </c>
      <c r="C942" s="7">
        <v>26.043678620000001</v>
      </c>
      <c r="D942" s="7">
        <v>5.6962999999999999</v>
      </c>
      <c r="E942" s="6">
        <f t="shared" si="85"/>
        <v>5696.3</v>
      </c>
      <c r="F942" s="8">
        <f t="shared" si="86"/>
        <v>1.3320847977370913E-5</v>
      </c>
      <c r="G942" s="11">
        <f t="shared" si="87"/>
        <v>0.97892191813240681</v>
      </c>
      <c r="H942" s="6">
        <f t="shared" si="89"/>
        <v>5542.297099143213</v>
      </c>
      <c r="I942" s="7">
        <f t="shared" si="88"/>
        <v>5.8572262611764208</v>
      </c>
    </row>
    <row r="943" spans="1:9" x14ac:dyDescent="0.35">
      <c r="A943" s="10">
        <f t="shared" si="84"/>
        <v>460.149</v>
      </c>
      <c r="B943">
        <v>470.5</v>
      </c>
      <c r="C943" s="7">
        <v>26.044280950000001</v>
      </c>
      <c r="D943" s="7">
        <v>5.6970010919999998</v>
      </c>
      <c r="E943" s="6">
        <f t="shared" si="85"/>
        <v>5697.0010919999995</v>
      </c>
      <c r="F943" s="8">
        <f t="shared" si="86"/>
        <v>1.3320730231322727E-5</v>
      </c>
      <c r="G943" s="11">
        <f t="shared" si="87"/>
        <v>0.97890977907437171</v>
      </c>
      <c r="H943" s="6">
        <f t="shared" si="89"/>
        <v>5542.8749138606881</v>
      </c>
      <c r="I943" s="7">
        <f t="shared" si="88"/>
        <v>5.8579302543457823</v>
      </c>
    </row>
    <row r="944" spans="1:9" x14ac:dyDescent="0.35">
      <c r="A944" s="10">
        <f t="shared" si="84"/>
        <v>460.63799999999998</v>
      </c>
      <c r="B944">
        <v>471</v>
      </c>
      <c r="C944" s="7">
        <v>26.045009950000001</v>
      </c>
      <c r="D944" s="7">
        <v>5.6971801539999998</v>
      </c>
      <c r="E944" s="6">
        <f t="shared" si="85"/>
        <v>5697.1801539999997</v>
      </c>
      <c r="F944" s="8">
        <f t="shared" si="86"/>
        <v>1.3320587730074189E-5</v>
      </c>
      <c r="G944" s="11">
        <f t="shared" si="87"/>
        <v>0.97889508747477927</v>
      </c>
      <c r="H944" s="6">
        <f t="shared" si="89"/>
        <v>5542.9304166091906</v>
      </c>
      <c r="I944" s="7">
        <f t="shared" si="88"/>
        <v>5.8579978783148352</v>
      </c>
    </row>
    <row r="945" spans="1:9" x14ac:dyDescent="0.35">
      <c r="A945" s="10">
        <f t="shared" si="84"/>
        <v>461.12700000000001</v>
      </c>
      <c r="B945">
        <v>471.5</v>
      </c>
      <c r="C945" s="7">
        <v>26.045400000000001</v>
      </c>
      <c r="D945" s="7">
        <v>5.6970560130000001</v>
      </c>
      <c r="E945" s="6">
        <f t="shared" si="85"/>
        <v>5697.0560130000003</v>
      </c>
      <c r="F945" s="8">
        <f t="shared" si="86"/>
        <v>1.3320511488119997E-5</v>
      </c>
      <c r="G945" s="11">
        <f t="shared" si="87"/>
        <v>0.97888722689961927</v>
      </c>
      <c r="H945" s="6">
        <f t="shared" si="89"/>
        <v>5542.7294374755284</v>
      </c>
      <c r="I945" s="7">
        <f t="shared" si="88"/>
        <v>5.8577530082563189</v>
      </c>
    </row>
    <row r="946" spans="1:9" x14ac:dyDescent="0.35">
      <c r="A946" s="10">
        <f t="shared" si="84"/>
        <v>461.61599999999999</v>
      </c>
      <c r="B946">
        <v>472</v>
      </c>
      <c r="C946" s="7">
        <v>26.046800000000001</v>
      </c>
      <c r="D946" s="7">
        <v>5.6974</v>
      </c>
      <c r="E946" s="6">
        <f t="shared" si="85"/>
        <v>5697.4</v>
      </c>
      <c r="F946" s="8">
        <f t="shared" si="86"/>
        <v>1.3320237851679998E-5</v>
      </c>
      <c r="G946" s="11">
        <f t="shared" si="87"/>
        <v>0.97885901384816587</v>
      </c>
      <c r="H946" s="6">
        <f t="shared" si="89"/>
        <v>5542.869158083713</v>
      </c>
      <c r="I946" s="7">
        <f t="shared" si="88"/>
        <v>5.8579232415771081</v>
      </c>
    </row>
    <row r="947" spans="1:9" x14ac:dyDescent="0.35">
      <c r="A947" s="10">
        <f t="shared" si="84"/>
        <v>462.10500000000002</v>
      </c>
      <c r="B947">
        <v>472.5</v>
      </c>
      <c r="C947" s="7">
        <v>26.046807099999999</v>
      </c>
      <c r="D947" s="7">
        <v>5.6978606059999999</v>
      </c>
      <c r="E947" s="6">
        <f t="shared" si="85"/>
        <v>5697.8606060000002</v>
      </c>
      <c r="F947" s="8">
        <f t="shared" si="86"/>
        <v>1.332023646402227E-5</v>
      </c>
      <c r="G947" s="11">
        <f t="shared" si="87"/>
        <v>0.97885887077080258</v>
      </c>
      <c r="H947" s="6">
        <f t="shared" si="89"/>
        <v>5543.2805782915111</v>
      </c>
      <c r="I947" s="7">
        <f t="shared" si="88"/>
        <v>5.858424515628835</v>
      </c>
    </row>
    <row r="948" spans="1:9" x14ac:dyDescent="0.35">
      <c r="A948" s="10">
        <f t="shared" si="84"/>
        <v>462.59399999999999</v>
      </c>
      <c r="B948">
        <v>473</v>
      </c>
      <c r="C948" s="7">
        <v>26.048134149999999</v>
      </c>
      <c r="D948" s="7">
        <v>5.6983282610000003</v>
      </c>
      <c r="E948" s="6">
        <f t="shared" si="85"/>
        <v>5698.3282610000006</v>
      </c>
      <c r="F948" s="8">
        <f t="shared" si="86"/>
        <v>1.331997711145977E-5</v>
      </c>
      <c r="G948" s="11">
        <f t="shared" si="87"/>
        <v>0.97883212895399896</v>
      </c>
      <c r="H948" s="6">
        <f t="shared" si="89"/>
        <v>5543.5488681203042</v>
      </c>
      <c r="I948" s="7">
        <f t="shared" si="88"/>
        <v>5.8587514048478804</v>
      </c>
    </row>
    <row r="949" spans="1:9" x14ac:dyDescent="0.35">
      <c r="A949" s="10">
        <f t="shared" si="84"/>
        <v>463.08299999999997</v>
      </c>
      <c r="B949">
        <v>473.5</v>
      </c>
      <c r="C949" s="7">
        <v>26.048944200000001</v>
      </c>
      <c r="D949" s="7">
        <v>5.6978673850000003</v>
      </c>
      <c r="E949" s="6">
        <f t="shared" si="85"/>
        <v>5697.8673850000005</v>
      </c>
      <c r="F949" s="8">
        <f t="shared" si="86"/>
        <v>1.3319818811122992E-5</v>
      </c>
      <c r="G949" s="11">
        <f t="shared" si="87"/>
        <v>0.97881580591179895</v>
      </c>
      <c r="H949" s="6">
        <f t="shared" si="89"/>
        <v>5542.9725945581185</v>
      </c>
      <c r="I949" s="7">
        <f t="shared" si="88"/>
        <v>5.8580492676026319</v>
      </c>
    </row>
    <row r="950" spans="1:9" x14ac:dyDescent="0.35">
      <c r="A950" s="10">
        <f t="shared" si="84"/>
        <v>463.572</v>
      </c>
      <c r="B950">
        <v>474</v>
      </c>
      <c r="C950" s="7">
        <v>26.05001296</v>
      </c>
      <c r="D950" s="7">
        <v>5.6984227269999996</v>
      </c>
      <c r="E950" s="6">
        <f t="shared" si="85"/>
        <v>5698.4227269999992</v>
      </c>
      <c r="F950" s="8">
        <f t="shared" si="86"/>
        <v>1.3319609967617173E-5</v>
      </c>
      <c r="G950" s="11">
        <f t="shared" si="87"/>
        <v>0.97879427031771526</v>
      </c>
      <c r="H950" s="6">
        <f t="shared" si="89"/>
        <v>5543.3555218319079</v>
      </c>
      <c r="I950" s="7">
        <f t="shared" si="88"/>
        <v>5.8585158277991214</v>
      </c>
    </row>
    <row r="951" spans="1:9" x14ac:dyDescent="0.35">
      <c r="A951" s="10">
        <f t="shared" si="84"/>
        <v>464.06099999999998</v>
      </c>
      <c r="B951">
        <v>474.5</v>
      </c>
      <c r="C951" s="7">
        <v>26.051299790000002</v>
      </c>
      <c r="D951" s="7">
        <v>5.7003263009999996</v>
      </c>
      <c r="E951" s="6">
        <f t="shared" si="85"/>
        <v>5700.3263009999991</v>
      </c>
      <c r="F951" s="8">
        <f t="shared" si="86"/>
        <v>1.3319358532860175E-5</v>
      </c>
      <c r="G951" s="11">
        <f t="shared" si="87"/>
        <v>0.97876834154079906</v>
      </c>
      <c r="H951" s="6">
        <f t="shared" si="89"/>
        <v>5545.0251480427914</v>
      </c>
      <c r="I951" s="7">
        <f t="shared" si="88"/>
        <v>5.8605502033412034</v>
      </c>
    </row>
    <row r="952" spans="1:9" x14ac:dyDescent="0.35">
      <c r="A952" s="10">
        <f t="shared" si="84"/>
        <v>464.55</v>
      </c>
      <c r="B952">
        <v>475</v>
      </c>
      <c r="C952" s="7">
        <v>26.05195385</v>
      </c>
      <c r="D952" s="7">
        <v>5.7000750289999997</v>
      </c>
      <c r="E952" s="6">
        <f t="shared" si="85"/>
        <v>5700.0750289999996</v>
      </c>
      <c r="F952" s="8">
        <f t="shared" si="86"/>
        <v>1.3319230744432705E-5</v>
      </c>
      <c r="G952" s="11">
        <f t="shared" si="87"/>
        <v>0.97875516305791854</v>
      </c>
      <c r="H952" s="6">
        <f t="shared" si="89"/>
        <v>5544.6705004908563</v>
      </c>
      <c r="I952" s="7">
        <f t="shared" si="88"/>
        <v>5.8601180658336292</v>
      </c>
    </row>
    <row r="953" spans="1:9" x14ac:dyDescent="0.35">
      <c r="A953" s="10">
        <f t="shared" si="84"/>
        <v>465.03899999999999</v>
      </c>
      <c r="B953">
        <v>475.5</v>
      </c>
      <c r="C953" s="7">
        <v>26.052676630000001</v>
      </c>
      <c r="D953" s="7">
        <v>5.7010736839999998</v>
      </c>
      <c r="E953" s="6">
        <f t="shared" si="85"/>
        <v>5701.073684</v>
      </c>
      <c r="F953" s="8">
        <f t="shared" si="86"/>
        <v>1.3319089536648434E-5</v>
      </c>
      <c r="G953" s="11">
        <f t="shared" si="87"/>
        <v>0.9787406002637129</v>
      </c>
      <c r="H953" s="6">
        <f t="shared" si="89"/>
        <v>5545.5238810030851</v>
      </c>
      <c r="I953" s="7">
        <f t="shared" si="88"/>
        <v>5.8611579206197604</v>
      </c>
    </row>
    <row r="954" spans="1:9" x14ac:dyDescent="0.35">
      <c r="A954" s="10">
        <f t="shared" si="84"/>
        <v>465.52799999999996</v>
      </c>
      <c r="B954">
        <v>476</v>
      </c>
      <c r="C954" s="7">
        <v>26.055794349999999</v>
      </c>
      <c r="D954" s="7">
        <v>5.700257669</v>
      </c>
      <c r="E954" s="6">
        <f t="shared" si="85"/>
        <v>5700.2576689999996</v>
      </c>
      <c r="F954" s="8">
        <f t="shared" si="86"/>
        <v>1.3318480519031439E-5</v>
      </c>
      <c r="G954" s="11">
        <f t="shared" si="87"/>
        <v>0.97867778720829868</v>
      </c>
      <c r="H954" s="6">
        <f t="shared" si="89"/>
        <v>5544.3399579110983</v>
      </c>
      <c r="I954" s="7">
        <f t="shared" si="88"/>
        <v>5.8597153065404193</v>
      </c>
    </row>
    <row r="955" spans="1:9" x14ac:dyDescent="0.35">
      <c r="A955" s="10">
        <f t="shared" si="84"/>
        <v>466.017</v>
      </c>
      <c r="B955">
        <v>476.5</v>
      </c>
      <c r="C955" s="7">
        <v>26.055870209999998</v>
      </c>
      <c r="D955" s="7">
        <v>5.7013548390000004</v>
      </c>
      <c r="E955" s="6">
        <f t="shared" si="85"/>
        <v>5701.3548390000005</v>
      </c>
      <c r="F955" s="8">
        <f t="shared" si="86"/>
        <v>1.3318465702181556E-5</v>
      </c>
      <c r="G955" s="11">
        <f t="shared" si="87"/>
        <v>0.97867625892377264</v>
      </c>
      <c r="H955" s="6">
        <f t="shared" si="89"/>
        <v>5545.3626028018862</v>
      </c>
      <c r="I955" s="7">
        <f t="shared" si="88"/>
        <v>5.8609613979966415</v>
      </c>
    </row>
    <row r="956" spans="1:9" x14ac:dyDescent="0.35">
      <c r="A956" s="10">
        <f t="shared" si="84"/>
        <v>466.50599999999997</v>
      </c>
      <c r="B956">
        <v>477</v>
      </c>
      <c r="C956" s="7">
        <v>26.049521949999999</v>
      </c>
      <c r="D956" s="7">
        <v>5.6994071430000002</v>
      </c>
      <c r="E956" s="6">
        <f t="shared" si="85"/>
        <v>5699.4071430000004</v>
      </c>
      <c r="F956" s="8">
        <f t="shared" si="86"/>
        <v>1.331970591256972E-5</v>
      </c>
      <c r="G956" s="11">
        <f t="shared" si="87"/>
        <v>0.97880416411765814</v>
      </c>
      <c r="H956" s="6">
        <f t="shared" si="89"/>
        <v>5544.1536112770082</v>
      </c>
      <c r="I956" s="7">
        <f t="shared" si="88"/>
        <v>5.8594882497202221</v>
      </c>
    </row>
    <row r="957" spans="1:9" x14ac:dyDescent="0.35">
      <c r="A957" s="10">
        <f t="shared" si="84"/>
        <v>466.995</v>
      </c>
      <c r="B957">
        <v>477.5</v>
      </c>
      <c r="C957" s="7">
        <v>26.044997670000001</v>
      </c>
      <c r="D957" s="7">
        <v>5.6992395350000002</v>
      </c>
      <c r="E957" s="6">
        <f t="shared" si="85"/>
        <v>5699.2395350000006</v>
      </c>
      <c r="F957" s="8">
        <f t="shared" si="86"/>
        <v>1.3320590130445136E-5</v>
      </c>
      <c r="G957" s="11">
        <f t="shared" si="87"/>
        <v>0.97889533495193171</v>
      </c>
      <c r="H957" s="6">
        <f t="shared" si="89"/>
        <v>5544.4687993595653</v>
      </c>
      <c r="I957" s="7">
        <f t="shared" si="88"/>
        <v>5.8598722964514307</v>
      </c>
    </row>
    <row r="958" spans="1:9" x14ac:dyDescent="0.35">
      <c r="A958" s="10">
        <f t="shared" si="84"/>
        <v>467.48399999999998</v>
      </c>
      <c r="B958">
        <v>478</v>
      </c>
      <c r="C958" s="7">
        <v>26.047515969999999</v>
      </c>
      <c r="D958" s="7">
        <v>5.7015739500000002</v>
      </c>
      <c r="E958" s="6">
        <f t="shared" si="85"/>
        <v>5701.57395</v>
      </c>
      <c r="F958" s="8">
        <f t="shared" si="86"/>
        <v>1.3320097922654832E-5</v>
      </c>
      <c r="G958" s="11">
        <f t="shared" si="87"/>
        <v>0.97884458596404245</v>
      </c>
      <c r="H958" s="6">
        <f t="shared" si="89"/>
        <v>5546.417623401082</v>
      </c>
      <c r="I958" s="7">
        <f t="shared" si="88"/>
        <v>5.8622470005915508</v>
      </c>
    </row>
    <row r="959" spans="1:9" x14ac:dyDescent="0.35">
      <c r="A959" s="10">
        <f t="shared" si="84"/>
        <v>467.97300000000001</v>
      </c>
      <c r="B959">
        <v>478.5</v>
      </c>
      <c r="C959" s="7">
        <v>26.049600000000002</v>
      </c>
      <c r="D959" s="7">
        <v>5.7015222220000004</v>
      </c>
      <c r="E959" s="6">
        <f t="shared" si="85"/>
        <v>5701.5222220000005</v>
      </c>
      <c r="F959" s="8">
        <f t="shared" si="86"/>
        <v>1.3319690661119996E-5</v>
      </c>
      <c r="G959" s="11">
        <f t="shared" si="87"/>
        <v>0.97880259140831549</v>
      </c>
      <c r="H959" s="6">
        <f t="shared" si="89"/>
        <v>5546.0945012699713</v>
      </c>
      <c r="I959" s="7">
        <f t="shared" si="88"/>
        <v>5.8618532512777923</v>
      </c>
    </row>
    <row r="960" spans="1:9" x14ac:dyDescent="0.35">
      <c r="A960" s="10">
        <f t="shared" si="84"/>
        <v>468.46199999999999</v>
      </c>
      <c r="B960">
        <v>479</v>
      </c>
      <c r="C960" s="7">
        <v>26.05357034</v>
      </c>
      <c r="D960" s="7">
        <v>5.7030088240000003</v>
      </c>
      <c r="E960" s="6">
        <f t="shared" si="85"/>
        <v>5703.0088240000005</v>
      </c>
      <c r="F960" s="8">
        <f t="shared" si="86"/>
        <v>1.3318914944795292E-5</v>
      </c>
      <c r="G960" s="11">
        <f t="shared" si="87"/>
        <v>0.97872259396901451</v>
      </c>
      <c r="H960" s="6">
        <f t="shared" si="89"/>
        <v>5547.0532747598054</v>
      </c>
      <c r="I960" s="7">
        <f t="shared" si="88"/>
        <v>5.8630216080125699</v>
      </c>
    </row>
    <row r="961" spans="1:9" x14ac:dyDescent="0.35">
      <c r="A961" s="10">
        <f t="shared" si="84"/>
        <v>468.95099999999996</v>
      </c>
      <c r="B961">
        <v>479.5</v>
      </c>
      <c r="C961" s="7" t="s">
        <v>8</v>
      </c>
      <c r="D961" s="7" t="s">
        <v>8</v>
      </c>
      <c r="E961" s="6" t="e">
        <f t="shared" si="85"/>
        <v>#VALUE!</v>
      </c>
      <c r="F961" s="8" t="e">
        <f t="shared" si="86"/>
        <v>#VALUE!</v>
      </c>
      <c r="G961" s="11" t="e">
        <f t="shared" si="87"/>
        <v>#VALUE!</v>
      </c>
      <c r="H961" s="6" t="e">
        <f t="shared" si="89"/>
        <v>#VALUE!</v>
      </c>
      <c r="I961" s="7" t="e">
        <f t="shared" si="88"/>
        <v>#VALUE!</v>
      </c>
    </row>
    <row r="962" spans="1:9" x14ac:dyDescent="0.35">
      <c r="A962" s="10">
        <f t="shared" si="84"/>
        <v>469.44</v>
      </c>
      <c r="B962">
        <v>480</v>
      </c>
      <c r="C962" s="7" t="s">
        <v>8</v>
      </c>
      <c r="D962" s="7" t="s">
        <v>8</v>
      </c>
      <c r="E962" s="6" t="e">
        <f t="shared" si="85"/>
        <v>#VALUE!</v>
      </c>
      <c r="F962" s="8" t="e">
        <f t="shared" si="86"/>
        <v>#VALUE!</v>
      </c>
      <c r="G962" s="11" t="e">
        <f t="shared" si="87"/>
        <v>#VALUE!</v>
      </c>
      <c r="H962" s="6" t="e">
        <f t="shared" si="89"/>
        <v>#VALUE!</v>
      </c>
      <c r="I962" s="7" t="e">
        <f t="shared" si="88"/>
        <v>#VALUE!</v>
      </c>
    </row>
    <row r="963" spans="1:9" x14ac:dyDescent="0.35">
      <c r="A963" s="10">
        <f t="shared" si="84"/>
        <v>469.92899999999997</v>
      </c>
      <c r="B963">
        <v>480.5</v>
      </c>
      <c r="C963" s="7" t="s">
        <v>8</v>
      </c>
      <c r="D963" s="7" t="s">
        <v>8</v>
      </c>
      <c r="E963" s="6" t="e">
        <f t="shared" si="85"/>
        <v>#VALUE!</v>
      </c>
      <c r="F963" s="8" t="e">
        <f t="shared" si="86"/>
        <v>#VALUE!</v>
      </c>
      <c r="G963" s="11" t="e">
        <f t="shared" si="87"/>
        <v>#VALUE!</v>
      </c>
      <c r="H963" s="6" t="e">
        <f t="shared" si="89"/>
        <v>#VALUE!</v>
      </c>
      <c r="I963" s="7" t="e">
        <f t="shared" si="88"/>
        <v>#VALUE!</v>
      </c>
    </row>
  </sheetData>
  <mergeCells count="1">
    <mergeCell ref="B1:D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E8" sqref="E8"/>
    </sheetView>
  </sheetViews>
  <sheetFormatPr defaultRowHeight="14.5" x14ac:dyDescent="0.35"/>
  <cols>
    <col min="1" max="1" width="9.26953125" bestFit="1" customWidth="1"/>
    <col min="2" max="2" width="11" bestFit="1" customWidth="1"/>
    <col min="3" max="3" width="12" bestFit="1" customWidth="1"/>
    <col min="5" max="5" width="10.90625" bestFit="1" customWidth="1"/>
    <col min="6" max="6" width="13.54296875" bestFit="1" customWidth="1"/>
    <col min="8" max="8" width="13.54296875" bestFit="1" customWidth="1"/>
  </cols>
  <sheetData>
    <row r="1" spans="1:9" x14ac:dyDescent="0.35">
      <c r="H1" t="s">
        <v>53</v>
      </c>
      <c r="I1">
        <f>1/6420</f>
        <v>1.5576323987538941E-4</v>
      </c>
    </row>
    <row r="2" spans="1:9" x14ac:dyDescent="0.35">
      <c r="A2" t="s">
        <v>0</v>
      </c>
      <c r="B2" t="s">
        <v>24</v>
      </c>
      <c r="C2" t="s">
        <v>25</v>
      </c>
      <c r="D2" t="s">
        <v>54</v>
      </c>
      <c r="E2" t="s">
        <v>55</v>
      </c>
      <c r="H2" t="s">
        <v>52</v>
      </c>
      <c r="I2">
        <f>2000/1000000</f>
        <v>2E-3</v>
      </c>
    </row>
    <row r="3" spans="1:9" x14ac:dyDescent="0.35">
      <c r="A3" s="16">
        <v>33.367346938775512</v>
      </c>
      <c r="B3" s="17">
        <v>3.9</v>
      </c>
      <c r="C3" s="9">
        <f t="shared" ref="C3:C29" si="0">I$2*(1+B3/1000)*I$3</f>
        <v>111.54444444444445</v>
      </c>
      <c r="D3" s="46">
        <v>30</v>
      </c>
      <c r="E3" s="7">
        <f>I$1*(1+D3/1000)*I$3</f>
        <v>8.9131187262028373</v>
      </c>
      <c r="H3" t="s">
        <v>26</v>
      </c>
      <c r="I3">
        <f>1000/18*1000</f>
        <v>55555.555555555555</v>
      </c>
    </row>
    <row r="4" spans="1:9" x14ac:dyDescent="0.35">
      <c r="A4" s="16">
        <v>51.734693877551024</v>
      </c>
      <c r="B4" s="17">
        <v>3.8</v>
      </c>
      <c r="C4" s="9">
        <f t="shared" si="0"/>
        <v>111.53333333333333</v>
      </c>
      <c r="D4" s="47">
        <v>29.8</v>
      </c>
      <c r="E4" s="7">
        <f t="shared" ref="E4:E29" si="1">I$1*(1+D4/1000)*I$3</f>
        <v>8.9113880235375564</v>
      </c>
    </row>
    <row r="5" spans="1:9" x14ac:dyDescent="0.35">
      <c r="A5" s="16">
        <v>65.612244897959187</v>
      </c>
      <c r="B5" s="17">
        <v>4.0999999999999996</v>
      </c>
      <c r="C5" s="9">
        <f t="shared" si="0"/>
        <v>111.56666666666666</v>
      </c>
      <c r="D5" s="46">
        <v>29.3</v>
      </c>
      <c r="E5" s="7">
        <f t="shared" si="1"/>
        <v>8.9070612668743525</v>
      </c>
    </row>
    <row r="6" spans="1:9" x14ac:dyDescent="0.35">
      <c r="A6" s="16">
        <v>71.897959183673464</v>
      </c>
      <c r="B6" s="17">
        <v>4</v>
      </c>
      <c r="C6" s="9">
        <f t="shared" si="0"/>
        <v>111.55555555555557</v>
      </c>
      <c r="D6" s="47">
        <v>29.7</v>
      </c>
      <c r="E6" s="7">
        <f t="shared" si="1"/>
        <v>8.910522672204916</v>
      </c>
    </row>
    <row r="7" spans="1:9" x14ac:dyDescent="0.35">
      <c r="A7" s="16">
        <v>80.306122448979593</v>
      </c>
      <c r="B7" s="17">
        <v>3.9</v>
      </c>
      <c r="C7" s="7">
        <f t="shared" si="0"/>
        <v>111.54444444444445</v>
      </c>
      <c r="D7" s="46">
        <v>28.9</v>
      </c>
      <c r="E7" s="7">
        <f t="shared" si="1"/>
        <v>8.9035998615437872</v>
      </c>
    </row>
    <row r="8" spans="1:9" x14ac:dyDescent="0.35">
      <c r="A8" s="16">
        <v>92.34693877551021</v>
      </c>
      <c r="B8" s="17">
        <v>3.7</v>
      </c>
      <c r="C8" s="9">
        <f t="shared" si="0"/>
        <v>111.52222222222224</v>
      </c>
      <c r="D8" s="46">
        <v>27.9</v>
      </c>
      <c r="E8" s="7">
        <f t="shared" si="1"/>
        <v>8.8949463482173758</v>
      </c>
    </row>
    <row r="9" spans="1:9" x14ac:dyDescent="0.35">
      <c r="A9" s="16">
        <v>107.09183673469389</v>
      </c>
      <c r="B9" s="17">
        <v>3.6</v>
      </c>
      <c r="C9" s="9">
        <f t="shared" si="0"/>
        <v>111.51111111111112</v>
      </c>
      <c r="D9" s="46">
        <v>27.3</v>
      </c>
      <c r="E9" s="7">
        <f t="shared" si="1"/>
        <v>8.8897542402215315</v>
      </c>
    </row>
    <row r="10" spans="1:9" x14ac:dyDescent="0.35">
      <c r="A10" s="18">
        <v>114.93877551020408</v>
      </c>
      <c r="B10" s="17">
        <v>3.5</v>
      </c>
      <c r="C10" s="9">
        <f t="shared" si="0"/>
        <v>111.5</v>
      </c>
      <c r="D10" s="46">
        <v>27.1</v>
      </c>
      <c r="E10" s="7">
        <f t="shared" si="1"/>
        <v>8.8880235375562471</v>
      </c>
    </row>
    <row r="11" spans="1:9" x14ac:dyDescent="0.35">
      <c r="A11" s="18">
        <v>123.70408163265307</v>
      </c>
      <c r="B11" s="17">
        <v>3.5</v>
      </c>
      <c r="C11" s="9">
        <f t="shared" si="0"/>
        <v>111.5</v>
      </c>
      <c r="D11" s="46">
        <v>26.9</v>
      </c>
      <c r="E11" s="7">
        <f t="shared" si="1"/>
        <v>8.8862928348909644</v>
      </c>
    </row>
    <row r="12" spans="1:9" x14ac:dyDescent="0.35">
      <c r="A12" s="16">
        <v>129.08163265306123</v>
      </c>
      <c r="B12" s="17">
        <v>3.5</v>
      </c>
      <c r="C12" s="9">
        <f t="shared" si="0"/>
        <v>111.5</v>
      </c>
      <c r="D12" s="46">
        <v>26.8</v>
      </c>
      <c r="E12" s="7">
        <f t="shared" si="1"/>
        <v>8.885427483558324</v>
      </c>
    </row>
    <row r="13" spans="1:9" x14ac:dyDescent="0.35">
      <c r="A13" s="18">
        <v>133.36734693877551</v>
      </c>
      <c r="B13" s="17">
        <v>3.4</v>
      </c>
      <c r="C13" s="9">
        <f t="shared" si="0"/>
        <v>111.48888888888888</v>
      </c>
      <c r="D13" s="46">
        <v>26.6</v>
      </c>
      <c r="E13" s="7">
        <f t="shared" si="1"/>
        <v>8.8836967808930432</v>
      </c>
    </row>
    <row r="14" spans="1:9" x14ac:dyDescent="0.35">
      <c r="A14" s="19">
        <v>138.57142857142858</v>
      </c>
      <c r="B14" s="17">
        <v>3.3</v>
      </c>
      <c r="C14" s="9">
        <f t="shared" si="0"/>
        <v>111.47777777777779</v>
      </c>
      <c r="D14" s="46">
        <v>25.5</v>
      </c>
      <c r="E14" s="7">
        <f t="shared" si="1"/>
        <v>8.8741779162339931</v>
      </c>
    </row>
    <row r="15" spans="1:9" x14ac:dyDescent="0.35">
      <c r="A15" s="19">
        <v>159.08163265306123</v>
      </c>
      <c r="B15" s="17">
        <v>3.3</v>
      </c>
      <c r="C15" s="9">
        <f t="shared" si="0"/>
        <v>111.47777777777779</v>
      </c>
      <c r="D15" s="46">
        <v>26.4</v>
      </c>
      <c r="E15" s="7">
        <f t="shared" si="1"/>
        <v>8.8819660782277605</v>
      </c>
    </row>
    <row r="16" spans="1:9" x14ac:dyDescent="0.35">
      <c r="A16" s="20">
        <v>177.0408163265306</v>
      </c>
      <c r="B16" s="21">
        <v>3.2</v>
      </c>
      <c r="C16" s="9">
        <f t="shared" si="0"/>
        <v>111.46666666666668</v>
      </c>
      <c r="D16" s="48">
        <v>25.4</v>
      </c>
      <c r="E16" s="7">
        <f t="shared" si="1"/>
        <v>8.8733125649013509</v>
      </c>
    </row>
    <row r="17" spans="1:5" x14ac:dyDescent="0.35">
      <c r="A17" s="19">
        <v>197.44897959183675</v>
      </c>
      <c r="B17" s="17">
        <v>2.8</v>
      </c>
      <c r="C17" s="9">
        <f t="shared" si="0"/>
        <v>111.4222222222222</v>
      </c>
      <c r="D17" s="46">
        <v>24.1</v>
      </c>
      <c r="E17" s="7">
        <f t="shared" si="1"/>
        <v>8.8620629975770164</v>
      </c>
    </row>
    <row r="18" spans="1:5" x14ac:dyDescent="0.35">
      <c r="A18" s="19">
        <v>217.55102040816325</v>
      </c>
      <c r="B18" s="17">
        <v>2.7</v>
      </c>
      <c r="C18" s="9">
        <f t="shared" si="0"/>
        <v>111.41111111111111</v>
      </c>
      <c r="D18" s="46">
        <v>22.6</v>
      </c>
      <c r="E18" s="7">
        <f t="shared" si="1"/>
        <v>8.8490827275874011</v>
      </c>
    </row>
    <row r="19" spans="1:5" x14ac:dyDescent="0.35">
      <c r="A19" s="19">
        <v>237.95918367346937</v>
      </c>
      <c r="B19" s="17">
        <v>2.6</v>
      </c>
      <c r="C19" s="9">
        <f t="shared" si="0"/>
        <v>111.39999999999999</v>
      </c>
      <c r="D19" s="46">
        <v>21.7</v>
      </c>
      <c r="E19" s="7">
        <f t="shared" si="1"/>
        <v>8.8412945655936319</v>
      </c>
    </row>
    <row r="20" spans="1:5" x14ac:dyDescent="0.35">
      <c r="A20" s="19">
        <v>245.25510204081633</v>
      </c>
      <c r="B20" s="17">
        <v>2.5</v>
      </c>
      <c r="C20" s="9">
        <f t="shared" si="0"/>
        <v>111.38888888888887</v>
      </c>
      <c r="D20" s="46">
        <v>21.9</v>
      </c>
      <c r="E20" s="7">
        <f t="shared" si="1"/>
        <v>8.8430252682589146</v>
      </c>
    </row>
    <row r="21" spans="1:5" x14ac:dyDescent="0.35">
      <c r="A21" s="19">
        <v>250.40816326530614</v>
      </c>
      <c r="B21" s="17">
        <v>2.5</v>
      </c>
      <c r="C21" s="9">
        <f t="shared" si="0"/>
        <v>111.38888888888887</v>
      </c>
      <c r="D21" s="46">
        <v>21.9</v>
      </c>
      <c r="E21" s="7">
        <f t="shared" si="1"/>
        <v>8.8430252682589146</v>
      </c>
    </row>
    <row r="22" spans="1:5" x14ac:dyDescent="0.35">
      <c r="A22" s="19">
        <v>255.4591836734694</v>
      </c>
      <c r="B22" s="17">
        <v>2.2000000000000002</v>
      </c>
      <c r="C22" s="9">
        <f t="shared" si="0"/>
        <v>111.35555555555555</v>
      </c>
      <c r="D22" s="46">
        <v>20.2</v>
      </c>
      <c r="E22" s="7">
        <f t="shared" si="1"/>
        <v>8.8283142956040166</v>
      </c>
    </row>
    <row r="23" spans="1:5" x14ac:dyDescent="0.35">
      <c r="A23" s="19">
        <v>272.44897959183675</v>
      </c>
      <c r="B23" s="17">
        <v>1.1000000000000001</v>
      </c>
      <c r="C23" s="9">
        <f t="shared" si="0"/>
        <v>111.23333333333335</v>
      </c>
      <c r="D23" s="46">
        <v>15.7</v>
      </c>
      <c r="E23" s="7">
        <f t="shared" si="1"/>
        <v>8.7893734856351688</v>
      </c>
    </row>
    <row r="24" spans="1:5" x14ac:dyDescent="0.35">
      <c r="A24" s="19">
        <v>278.39999999999998</v>
      </c>
      <c r="B24" s="22">
        <v>1</v>
      </c>
      <c r="C24" s="9">
        <f t="shared" si="0"/>
        <v>111.22222222222221</v>
      </c>
      <c r="D24" s="47">
        <v>14.9</v>
      </c>
      <c r="E24" s="7">
        <f t="shared" si="1"/>
        <v>8.7824506749740383</v>
      </c>
    </row>
    <row r="25" spans="1:5" x14ac:dyDescent="0.35">
      <c r="A25" s="19">
        <v>291.5</v>
      </c>
      <c r="B25" s="17">
        <v>1.1000000000000001</v>
      </c>
      <c r="C25" s="9">
        <f t="shared" si="0"/>
        <v>111.23333333333335</v>
      </c>
      <c r="D25" s="46">
        <v>15.7</v>
      </c>
      <c r="E25" s="7">
        <f t="shared" si="1"/>
        <v>8.7893734856351688</v>
      </c>
    </row>
    <row r="26" spans="1:5" x14ac:dyDescent="0.35">
      <c r="A26" s="19">
        <v>345.4</v>
      </c>
      <c r="B26" s="22">
        <v>0.4</v>
      </c>
      <c r="C26" s="9">
        <f t="shared" si="0"/>
        <v>111.15555555555555</v>
      </c>
      <c r="D26" s="47">
        <v>11.6</v>
      </c>
      <c r="E26" s="7">
        <f t="shared" si="1"/>
        <v>8.7538940809968846</v>
      </c>
    </row>
    <row r="27" spans="1:5" x14ac:dyDescent="0.35">
      <c r="A27" s="23">
        <v>382.9</v>
      </c>
      <c r="B27" s="22">
        <v>0.1</v>
      </c>
      <c r="C27" s="7">
        <f t="shared" si="0"/>
        <v>111.12222222222223</v>
      </c>
      <c r="D27" s="47">
        <v>8.6</v>
      </c>
      <c r="E27" s="7">
        <f t="shared" si="1"/>
        <v>8.727933541017654</v>
      </c>
    </row>
    <row r="28" spans="1:5" x14ac:dyDescent="0.35">
      <c r="A28" s="23">
        <v>427.2</v>
      </c>
      <c r="B28" s="22">
        <v>0.2</v>
      </c>
      <c r="C28" s="9">
        <f t="shared" si="0"/>
        <v>111.13333333333333</v>
      </c>
      <c r="D28" s="47">
        <v>10.5</v>
      </c>
      <c r="E28" s="7">
        <f t="shared" si="1"/>
        <v>8.7443752163378328</v>
      </c>
    </row>
    <row r="29" spans="1:5" x14ac:dyDescent="0.35">
      <c r="A29" s="23">
        <v>468.5</v>
      </c>
      <c r="B29" s="22">
        <v>0.2</v>
      </c>
      <c r="C29" s="9">
        <f t="shared" si="0"/>
        <v>111.13333333333333</v>
      </c>
      <c r="D29" s="47">
        <v>10.6</v>
      </c>
      <c r="E29" s="7">
        <f t="shared" si="1"/>
        <v>8.7452405676704732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 cond</vt:lpstr>
      <vt:lpstr>Init cond 1953</vt:lpstr>
      <vt:lpstr>Init cond hom</vt:lpstr>
      <vt:lpstr>Init cond hom2</vt:lpstr>
      <vt:lpstr>NG</vt:lpstr>
      <vt:lpstr>39Ar</vt:lpstr>
      <vt:lpstr>mydata 1718</vt:lpstr>
      <vt:lpstr>ross</vt:lpstr>
      <vt:lpstr>18O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2020-11-30T08:12:29Z</dcterms:modified>
</cp:coreProperties>
</file>