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hidePivotFieldList="1" defaultThemeVersion="166925"/>
  <mc:AlternateContent xmlns:mc="http://schemas.openxmlformats.org/markup-compatibility/2006">
    <mc:Choice Requires="x15">
      <x15ac:absPath xmlns:x15ac="http://schemas.microsoft.com/office/spreadsheetml/2010/11/ac" url="C:\Users\EBERECHUKWU AZUBUIKE\Downloads\"/>
    </mc:Choice>
  </mc:AlternateContent>
  <xr:revisionPtr revIDLastSave="0" documentId="13_ncr:1_{980D3FDD-660B-4A33-9EDC-33734CB985A9}" xr6:coauthVersionLast="36" xr6:coauthVersionMax="36" xr10:uidLastSave="{00000000-0000-0000-0000-000000000000}"/>
  <bookViews>
    <workbookView xWindow="0" yWindow="0" windowWidth="19200" windowHeight="6830" firstSheet="2" activeTab="6" xr2:uid="{00000000-000D-0000-FFFF-FFFF00000000}"/>
  </bookViews>
  <sheets>
    <sheet name="RAW DATA" sheetId="17" r:id="rId1"/>
    <sheet name="Cleaned Pop. for_urla raw data" sheetId="1" r:id="rId2"/>
    <sheet name="Grouping" sheetId="3" r:id="rId3"/>
    <sheet name="Calculations" sheetId="2" r:id="rId4"/>
    <sheet name="Tables" sheetId="12" r:id="rId5"/>
    <sheet name="PIVOT TABLES  &amp; CHARTS" sheetId="16" r:id="rId6"/>
    <sheet name="Dashboards" sheetId="9" r:id="rId7"/>
  </sheets>
  <definedNames>
    <definedName name="_xlnm._FilterDatabase" localSheetId="1" hidden="1">'Cleaned Pop. for_urla raw data'!$A$1:$H$149</definedName>
    <definedName name="Slicer_Marital_Staus">#N/A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A40" i="2" l="1"/>
  <c r="F3" i="12" l="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60" i="9"/>
  <c r="F59" i="9"/>
  <c r="F58" i="9"/>
  <c r="F57" i="9"/>
  <c r="F56" i="9"/>
  <c r="M14" i="2" l="1"/>
  <c r="H14" i="2"/>
  <c r="J3" i="3" l="1"/>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2" i="3"/>
  <c r="F21" i="2" l="1"/>
  <c r="F20" i="2"/>
  <c r="F19" i="2"/>
  <c r="F18" i="2"/>
  <c r="K13" i="2" a="1"/>
  <c r="K13" i="2" s="1"/>
  <c r="K12" i="2"/>
  <c r="H13" i="2"/>
  <c r="H12" i="2"/>
  <c r="K10" i="2"/>
  <c r="H10" i="2"/>
  <c r="K9" i="2"/>
  <c r="H9" i="2"/>
  <c r="K7" i="2"/>
  <c r="K6" i="2"/>
  <c r="H7" i="2"/>
  <c r="H6" i="2"/>
  <c r="K4" i="2"/>
  <c r="K3" i="2"/>
  <c r="H4" i="2"/>
  <c r="H3" i="2"/>
  <c r="C39" i="2" l="1"/>
  <c r="B39" i="2"/>
  <c r="C38" i="2"/>
  <c r="B38" i="2"/>
  <c r="C37" i="2"/>
  <c r="B37" i="2"/>
  <c r="C36" i="2"/>
  <c r="B36" i="2"/>
  <c r="C35" i="2"/>
  <c r="B35" i="2"/>
  <c r="C34" i="2"/>
  <c r="B34" i="2"/>
  <c r="C33" i="2"/>
  <c r="B33" i="2"/>
  <c r="C32" i="2"/>
  <c r="B32" i="2"/>
  <c r="C31" i="2"/>
  <c r="B31" i="2"/>
  <c r="C30" i="2"/>
  <c r="B30" i="2"/>
  <c r="C29" i="2"/>
  <c r="B29" i="2"/>
  <c r="C28" i="2"/>
  <c r="B28" i="2"/>
  <c r="C27" i="2"/>
  <c r="B27" i="2"/>
  <c r="C26" i="2"/>
  <c r="B26" i="2"/>
  <c r="C25" i="2"/>
  <c r="B25" i="2"/>
  <c r="C24" i="2"/>
  <c r="B24" i="2"/>
  <c r="C23" i="2"/>
  <c r="B23" i="2"/>
  <c r="C22" i="2"/>
  <c r="B22" i="2"/>
  <c r="C21" i="2"/>
  <c r="B21" i="2"/>
  <c r="C20" i="2"/>
  <c r="B20" i="2"/>
  <c r="C19" i="2"/>
  <c r="B19" i="2"/>
  <c r="C18" i="2"/>
  <c r="B18" i="2"/>
  <c r="C17" i="2"/>
  <c r="B17" i="2"/>
  <c r="C16" i="2"/>
  <c r="B16" i="2"/>
  <c r="C15" i="2"/>
  <c r="B15" i="2"/>
  <c r="C14" i="2"/>
  <c r="B14" i="2"/>
  <c r="C13" i="2"/>
  <c r="B13" i="2"/>
  <c r="C12" i="2"/>
  <c r="B12" i="2"/>
  <c r="C11" i="2"/>
  <c r="B11" i="2"/>
  <c r="C10" i="2"/>
  <c r="B10" i="2"/>
  <c r="C9" i="2"/>
  <c r="B9" i="2"/>
  <c r="C8" i="2"/>
  <c r="B8" i="2"/>
  <c r="C7" i="2"/>
  <c r="B7" i="2"/>
  <c r="C6" i="2"/>
  <c r="B6" i="2"/>
  <c r="C5" i="2"/>
  <c r="B5" i="2"/>
  <c r="C4" i="2"/>
  <c r="B4" i="2"/>
  <c r="C3" i="2" l="1"/>
  <c r="C40" i="2" s="1"/>
  <c r="B3" i="2"/>
  <c r="B40" i="2" s="1"/>
  <c r="D44" i="2" l="1"/>
  <c r="D45" i="2"/>
  <c r="D46" i="2" l="1"/>
</calcChain>
</file>

<file path=xl/sharedStrings.xml><?xml version="1.0" encoding="utf-8"?>
<sst xmlns="http://schemas.openxmlformats.org/spreadsheetml/2006/main" count="2285" uniqueCount="106">
  <si>
    <t>CITY_NAME</t>
  </si>
  <si>
    <t>DISTRICT_NAME</t>
  </si>
  <si>
    <t>NEIGHBORHOOD_NAME</t>
  </si>
  <si>
    <t>MARITAL_STATUS</t>
  </si>
  <si>
    <t>POPULATION_MALE_2022</t>
  </si>
  <si>
    <t>POPULATION_FEMALE_2022</t>
  </si>
  <si>
    <t>POPULATION_MALE_2023</t>
  </si>
  <si>
    <t>POPULATION_FEMALE_2023</t>
  </si>
  <si>
    <t>IZMIR</t>
  </si>
  <si>
    <t>URLA</t>
  </si>
  <si>
    <t>ALTINTAS</t>
  </si>
  <si>
    <t>NEVER MARRIED</t>
  </si>
  <si>
    <t>MARRIED</t>
  </si>
  <si>
    <t>DIVORCED</t>
  </si>
  <si>
    <t>WIDOWED</t>
  </si>
  <si>
    <t>ATATURK</t>
  </si>
  <si>
    <t>CAMIATIK</t>
  </si>
  <si>
    <t>CAMLICAY</t>
  </si>
  <si>
    <t>DENIZLI</t>
  </si>
  <si>
    <t>GUVENDIK</t>
  </si>
  <si>
    <t>HACI ISA</t>
  </si>
  <si>
    <t>ICMELER</t>
  </si>
  <si>
    <t>ISKELE</t>
  </si>
  <si>
    <t>KALABAK</t>
  </si>
  <si>
    <t>NAIPLI</t>
  </si>
  <si>
    <t>RUSTEM</t>
  </si>
  <si>
    <t>SIRA</t>
  </si>
  <si>
    <t>TORASAN</t>
  </si>
  <si>
    <t>YAKA</t>
  </si>
  <si>
    <t>YELALTI</t>
  </si>
  <si>
    <t>YENI</t>
  </si>
  <si>
    <t>YENICE</t>
  </si>
  <si>
    <t>YENIKENT</t>
  </si>
  <si>
    <t>ZEYTINALANI</t>
  </si>
  <si>
    <t>GULBAHCE</t>
  </si>
  <si>
    <t>SIRINKENT</t>
  </si>
  <si>
    <t>M.FEVZI CAKMAK</t>
  </si>
  <si>
    <t>BADEMLER</t>
  </si>
  <si>
    <t>BALIKLIOVA</t>
  </si>
  <si>
    <t>DEMIRCILI</t>
  </si>
  <si>
    <t>KUSCULAR</t>
  </si>
  <si>
    <t>OVACIK</t>
  </si>
  <si>
    <t>YAGCILAR</t>
  </si>
  <si>
    <t>UZUNKUYU</t>
  </si>
  <si>
    <t>BARBAROS</t>
  </si>
  <si>
    <t>BIRGI</t>
  </si>
  <si>
    <t>KADIOVACIK</t>
  </si>
  <si>
    <t>NOHUTALAN</t>
  </si>
  <si>
    <t>ZEYTINELI</t>
  </si>
  <si>
    <t>ZEYTINLER</t>
  </si>
  <si>
    <t>OZBEK</t>
  </si>
  <si>
    <t>Dempgraphic Analysis of Neighborhoods</t>
  </si>
  <si>
    <t>Year,2023</t>
  </si>
  <si>
    <t>Year, 2022</t>
  </si>
  <si>
    <t>Name of city</t>
  </si>
  <si>
    <t>Total count of cities within the neighbourhood</t>
  </si>
  <si>
    <t>Total population in 2022</t>
  </si>
  <si>
    <t>Total population in 2023</t>
  </si>
  <si>
    <t xml:space="preserve"> </t>
  </si>
  <si>
    <t>Population of citizens in Urla between 2022 and 2023 using marital status</t>
  </si>
  <si>
    <t>Marital status</t>
  </si>
  <si>
    <t>Married</t>
  </si>
  <si>
    <t>Male</t>
  </si>
  <si>
    <t>Female</t>
  </si>
  <si>
    <t>Divorced</t>
  </si>
  <si>
    <t>Gender</t>
  </si>
  <si>
    <t>Never Married</t>
  </si>
  <si>
    <t>Widowed</t>
  </si>
  <si>
    <t>TOTAL NO OF WIDOWED</t>
  </si>
  <si>
    <t>TOTAL NUMBER THAT NEVER MARRIED</t>
  </si>
  <si>
    <t>TOTAL NO OF DIVORCED</t>
  </si>
  <si>
    <t>TOTAL NO. OF MARRIED</t>
  </si>
  <si>
    <t>POPULATION MALE 2022</t>
  </si>
  <si>
    <t>POPULATION FEMALE 2022</t>
  </si>
  <si>
    <t>POPULATION MALE 2023</t>
  </si>
  <si>
    <t>POPULATION FEMALE 2023</t>
  </si>
  <si>
    <t xml:space="preserve">Total pop. In 2022 </t>
  </si>
  <si>
    <t>Total pop. In 2023</t>
  </si>
  <si>
    <t>Grand Total</t>
  </si>
  <si>
    <t xml:space="preserve">Sum of Total pop. In 2022 </t>
  </si>
  <si>
    <t>Sum of Total pop. In 2023</t>
  </si>
  <si>
    <t>Neighborhood name</t>
  </si>
  <si>
    <t>TOTAL POP (2022 &amp; 2023)</t>
  </si>
  <si>
    <t>POPULATION IN 2023</t>
  </si>
  <si>
    <t>POPULATION IN 2022</t>
  </si>
  <si>
    <t>Marital Staus</t>
  </si>
  <si>
    <t>Population</t>
  </si>
  <si>
    <t>Urla District</t>
  </si>
  <si>
    <t>NO. OF MARRIED</t>
  </si>
  <si>
    <t>NO. OF DIVORCED</t>
  </si>
  <si>
    <t>NO. THAT NEVER MARRIED</t>
  </si>
  <si>
    <t>NO OF WIDOWED</t>
  </si>
  <si>
    <t>(All)</t>
  </si>
  <si>
    <t>Total pop.</t>
  </si>
  <si>
    <t xml:space="preserve"> Total pop.</t>
  </si>
  <si>
    <t>Neighborhoods</t>
  </si>
  <si>
    <t>Total pop by marital staus (2022 &amp;2023)</t>
  </si>
  <si>
    <t>Top 5 Pop in 2022 by marital status</t>
  </si>
  <si>
    <t>Top 5 Pop in 2023 by marital status</t>
  </si>
  <si>
    <t>Least pop by marital staus (2022 &amp;2023)</t>
  </si>
  <si>
    <t>Key Performance Indicators</t>
  </si>
  <si>
    <t>Total Populations</t>
  </si>
  <si>
    <t>Total Married</t>
  </si>
  <si>
    <t>Total Divorced</t>
  </si>
  <si>
    <t>Total Never Married</t>
  </si>
  <si>
    <t>Total Widowed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</si>
</sst>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134"/>
      <scheme val="minor"/>
    </font>
    <font>
      <b/>
      <sz val="11"/>
      <color theme="1"/>
      <name val="Calibri"/>
      <family val="2"/>
      <charset val="134"/>
      <scheme val="minor"/>
    </font>
    <font>
      <sz val="11"/>
      <color theme="5" tint="-0.249977111117893"/>
      <name val="Calibri"/>
      <family val="2"/>
      <scheme val="minor"/>
    </font>
    <font>
      <b/>
      <sz val="20"/>
      <color theme="5" tint="-0.249977111117893"/>
      <name val="Calibri"/>
      <family val="2"/>
      <scheme val="minor"/>
    </font>
    <font>
      <sz val="22"/>
      <color theme="5" tint="-0.249977111117893"/>
      <name val="Calibri"/>
      <family val="2"/>
      <scheme val="minor"/>
    </font>
    <font>
      <b/>
      <sz val="22"/>
      <color theme="5" tint="-0.249977111117893"/>
      <name val="Calibri"/>
      <family val="2"/>
      <scheme val="minor"/>
    </font>
    <font>
      <sz val="20"/>
      <color theme="1"/>
      <name val="Calibri"/>
      <family val="2"/>
      <scheme val="minor"/>
    </font>
    <font>
      <sz val="18"/>
      <color theme="1"/>
      <name val="Calibri"/>
      <family val="2"/>
      <scheme val="minor"/>
    </font>
    <font>
      <sz val="11"/>
      <color indexed="8"/>
      <name val="Calibri"/>
      <charset val="134"/>
    </font>
  </fonts>
  <fills count="6">
    <fill>
      <patternFill patternType="none"/>
    </fill>
    <fill>
      <patternFill patternType="gray125"/>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8" tint="0.39997558519241921"/>
        <bgColor indexed="64"/>
      </patternFill>
    </fill>
    <fill>
      <patternFill patternType="solid">
        <fgColor theme="8" tint="0.59999389629810485"/>
        <bgColor indexed="64"/>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alignment vertical="center"/>
    </xf>
  </cellStyleXfs>
  <cellXfs count="25">
    <xf numFmtId="0" fontId="0" fillId="0" borderId="0" xfId="0">
      <alignment vertical="center"/>
    </xf>
    <xf numFmtId="0" fontId="3" fillId="0" borderId="0" xfId="0" applyFont="1">
      <alignment vertical="center"/>
    </xf>
    <xf numFmtId="0" fontId="2" fillId="0" borderId="0" xfId="0" applyFont="1">
      <alignment vertical="center"/>
    </xf>
    <xf numFmtId="0" fontId="1" fillId="0" borderId="0" xfId="0" applyFont="1">
      <alignment vertical="center"/>
    </xf>
    <xf numFmtId="0" fontId="1" fillId="2" borderId="1" xfId="0" applyFont="1" applyFill="1" applyBorder="1">
      <alignment vertical="center"/>
    </xf>
    <xf numFmtId="0" fontId="1" fillId="2" borderId="2" xfId="0" applyFont="1" applyFill="1" applyBorder="1">
      <alignment vertical="center"/>
    </xf>
    <xf numFmtId="0" fontId="1" fillId="3" borderId="1" xfId="0" applyFont="1" applyFill="1" applyBorder="1">
      <alignment vertical="center"/>
    </xf>
    <xf numFmtId="0" fontId="1" fillId="3" borderId="2" xfId="0" applyFont="1" applyFill="1" applyBorder="1">
      <alignment vertical="center"/>
    </xf>
    <xf numFmtId="0" fontId="1" fillId="3" borderId="3" xfId="0" applyFont="1" applyFill="1" applyBorder="1">
      <alignment vertical="center"/>
    </xf>
    <xf numFmtId="0" fontId="1" fillId="3" borderId="4" xfId="0" applyFont="1" applyFill="1" applyBorder="1">
      <alignment vertical="center"/>
    </xf>
    <xf numFmtId="0" fontId="4" fillId="0" borderId="0" xfId="0" applyFont="1">
      <alignment vertical="center"/>
    </xf>
    <xf numFmtId="0" fontId="0" fillId="4" borderId="0" xfId="0" applyFill="1">
      <alignment vertical="center"/>
    </xf>
    <xf numFmtId="0" fontId="3" fillId="4" borderId="0" xfId="0" applyFont="1" applyFill="1">
      <alignment vertical="center"/>
    </xf>
    <xf numFmtId="0" fontId="5" fillId="4" borderId="0" xfId="0" applyFont="1" applyFill="1">
      <alignment vertical="center"/>
    </xf>
    <xf numFmtId="0" fontId="0" fillId="4" borderId="0" xfId="0" applyFill="1" applyAlignment="1">
      <alignment horizontal="left" vertical="center"/>
    </xf>
    <xf numFmtId="0" fontId="0" fillId="4" borderId="0" xfId="0" applyNumberFormat="1" applyFill="1">
      <alignment vertical="center"/>
    </xf>
    <xf numFmtId="0" fontId="5" fillId="4" borderId="0" xfId="0" applyNumberFormat="1" applyFont="1" applyFill="1">
      <alignment vertical="center"/>
    </xf>
    <xf numFmtId="0" fontId="5" fillId="4" borderId="0" xfId="0" applyFont="1" applyFill="1" applyAlignment="1">
      <alignment horizontal="left" vertical="center"/>
    </xf>
    <xf numFmtId="0" fontId="6" fillId="5" borderId="0" xfId="0" applyFont="1" applyFill="1">
      <alignment vertical="center"/>
    </xf>
    <xf numFmtId="0" fontId="7" fillId="5" borderId="0" xfId="0" applyFont="1" applyFill="1" applyAlignment="1"/>
    <xf numFmtId="0" fontId="8" fillId="5" borderId="0" xfId="0" applyFont="1" applyFill="1">
      <alignment vertical="center"/>
    </xf>
    <xf numFmtId="0" fontId="9" fillId="5" borderId="0" xfId="0" applyFont="1" applyFill="1">
      <alignment vertical="center"/>
    </xf>
    <xf numFmtId="0" fontId="10" fillId="5" borderId="0" xfId="0" applyFont="1" applyFill="1">
      <alignment vertical="center"/>
    </xf>
    <xf numFmtId="0" fontId="11" fillId="5" borderId="0" xfId="0" applyFont="1" applyFill="1">
      <alignment vertical="center"/>
    </xf>
    <xf numFmtId="0" fontId="12" fillId="0" borderId="0" xfId="0" applyNumberFormat="1" applyFont="1" applyFill="1" applyBorder="1" applyAlignment="1" applyProtection="1">
      <alignment vertical="center"/>
    </xf>
  </cellXfs>
  <cellStyles count="1">
    <cellStyle name="Normal" xfId="0" builtinId="0"/>
  </cellStyles>
  <dxfs count="77">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0" formatCode="Genera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b/>
        <family val="2"/>
      </font>
    </dxf>
    <dxf>
      <font>
        <b/>
        <family val="2"/>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b/>
        <family val="2"/>
      </font>
    </dxf>
    <dxf>
      <font>
        <b/>
        <family val="2"/>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b/>
        <family val="2"/>
      </font>
    </dxf>
    <dxf>
      <font>
        <b/>
        <family val="2"/>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b/>
        <family val="2"/>
      </font>
    </dxf>
    <dxf>
      <font>
        <b/>
        <family val="2"/>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b/>
        <family val="2"/>
      </font>
    </dxf>
    <dxf>
      <font>
        <b/>
        <family val="2"/>
      </font>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76"/>
      <tableStyleElement type="headerRow" dxfId="75"/>
      <tableStyleElement type="totalRow" dxfId="74"/>
      <tableStyleElement type="firstColumn" dxfId="73"/>
      <tableStyleElement type="lastColumn" dxfId="72"/>
      <tableStyleElement type="firstRowStripe" dxfId="71"/>
      <tableStyleElement type="firstColumnStripe" dxfId="70"/>
    </tableStyle>
    <tableStyle name="PivotStylePreset2_Accent1" table="0" count="10" xr9:uid="{267968C8-6FFD-4C36-ACC1-9EA1FD1885CA}">
      <tableStyleElement type="headerRow" dxfId="69"/>
      <tableStyleElement type="totalRow" dxfId="68"/>
      <tableStyleElement type="firstRowStripe" dxfId="67"/>
      <tableStyleElement type="firstColumnStripe" dxfId="66"/>
      <tableStyleElement type="firstSubtotalRow" dxfId="65"/>
      <tableStyleElement type="secondSubtotalRow" dxfId="64"/>
      <tableStyleElement type="firstRowSubheading" dxfId="63"/>
      <tableStyleElement type="secondRowSubheading" dxfId="62"/>
      <tableStyleElement type="pageFieldLabels" dxfId="61"/>
      <tableStyleElement type="pageFieldValues" dxfId="60"/>
    </tableStyle>
  </tableStyles>
  <colors>
    <mruColors>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'PIVOT TABLES  &amp; CHARTS'!$B$5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833-48E4-AD0D-6D14832020B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833-48E4-AD0D-6D14832020B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833-48E4-AD0D-6D14832020B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833-48E4-AD0D-6D14832020BA}"/>
              </c:ext>
            </c:extLst>
          </c:dPt>
          <c:cat>
            <c:strRef>
              <c:f>'PIVOT TABLES  &amp; CHARTS'!$A$6:$A$10</c:f>
              <c:strCache>
                <c:ptCount val="4"/>
                <c:pt idx="0">
                  <c:v>DIVORCED</c:v>
                </c:pt>
                <c:pt idx="1">
                  <c:v>MARRIED</c:v>
                </c:pt>
                <c:pt idx="2">
                  <c:v>NEVER MARRIED</c:v>
                </c:pt>
                <c:pt idx="3">
                  <c:v>WIDOWED</c:v>
                </c:pt>
              </c:strCache>
            </c:strRef>
          </c:cat>
          <c:val>
            <c:numRef>
              <c:f>'PIVOT TABLES  &amp; CHARTS'!$B$6:$B$10</c:f>
              <c:numCache>
                <c:formatCode>General</c:formatCode>
                <c:ptCount val="4"/>
                <c:pt idx="0">
                  <c:v>10600</c:v>
                </c:pt>
                <c:pt idx="1">
                  <c:v>78175</c:v>
                </c:pt>
                <c:pt idx="2">
                  <c:v>34093</c:v>
                </c:pt>
                <c:pt idx="3">
                  <c:v>7573</c:v>
                </c:pt>
              </c:numCache>
            </c:numRef>
          </c:val>
          <c:extLst>
            <c:ext xmlns:c16="http://schemas.microsoft.com/office/drawing/2014/chart" uri="{C3380CC4-5D6E-409C-BE32-E72D297353CC}">
              <c16:uniqueId val="{00000000-CE20-4468-B05B-193662794E2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CHARTS!PivotTable23</c:name>
    <c:fmtId val="4"/>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CHARTS'!$E$5</c:f>
              <c:strCache>
                <c:ptCount val="1"/>
                <c:pt idx="0">
                  <c:v>Total</c:v>
                </c:pt>
              </c:strCache>
            </c:strRef>
          </c:tx>
          <c:spPr>
            <a:solidFill>
              <a:schemeClr val="accent1"/>
            </a:solidFill>
            <a:ln>
              <a:noFill/>
            </a:ln>
            <a:effectLst/>
            <a:sp3d/>
          </c:spPr>
          <c:invertIfNegative val="0"/>
          <c:cat>
            <c:strRef>
              <c:f>'PIVOT TABLES  &amp; CHARTS'!$D$6:$D$11</c:f>
              <c:strCache>
                <c:ptCount val="5"/>
                <c:pt idx="0">
                  <c:v>GULBAHCE</c:v>
                </c:pt>
                <c:pt idx="1">
                  <c:v>KALABAK</c:v>
                </c:pt>
                <c:pt idx="2">
                  <c:v>YAKA</c:v>
                </c:pt>
                <c:pt idx="3">
                  <c:v>ATATURK</c:v>
                </c:pt>
                <c:pt idx="4">
                  <c:v>GUVENDIK</c:v>
                </c:pt>
              </c:strCache>
            </c:strRef>
          </c:cat>
          <c:val>
            <c:numRef>
              <c:f>'PIVOT TABLES  &amp; CHARTS'!$E$6:$E$11</c:f>
              <c:numCache>
                <c:formatCode>General</c:formatCode>
                <c:ptCount val="5"/>
                <c:pt idx="0">
                  <c:v>5043</c:v>
                </c:pt>
                <c:pt idx="1">
                  <c:v>4306</c:v>
                </c:pt>
                <c:pt idx="2">
                  <c:v>4083</c:v>
                </c:pt>
                <c:pt idx="3">
                  <c:v>3617</c:v>
                </c:pt>
                <c:pt idx="4">
                  <c:v>3236</c:v>
                </c:pt>
              </c:numCache>
            </c:numRef>
          </c:val>
          <c:extLst>
            <c:ext xmlns:c16="http://schemas.microsoft.com/office/drawing/2014/chart" uri="{C3380CC4-5D6E-409C-BE32-E72D297353CC}">
              <c16:uniqueId val="{00000000-DE8A-4C87-A64F-2D47A45E1B25}"/>
            </c:ext>
          </c:extLst>
        </c:ser>
        <c:dLbls>
          <c:showLegendKey val="0"/>
          <c:showVal val="0"/>
          <c:showCatName val="0"/>
          <c:showSerName val="0"/>
          <c:showPercent val="0"/>
          <c:showBubbleSize val="0"/>
        </c:dLbls>
        <c:gapWidth val="150"/>
        <c:shape val="box"/>
        <c:axId val="1710747167"/>
        <c:axId val="1897279359"/>
        <c:axId val="0"/>
      </c:bar3DChart>
      <c:catAx>
        <c:axId val="17107471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79359"/>
        <c:crosses val="autoZero"/>
        <c:auto val="1"/>
        <c:lblAlgn val="ctr"/>
        <c:lblOffset val="100"/>
        <c:noMultiLvlLbl val="0"/>
      </c:catAx>
      <c:valAx>
        <c:axId val="18972793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74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CHARTS!PivotTable25</c:name>
    <c:fmtId val="2"/>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TABLES  &amp; CHARTS'!$E$15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CHARTS'!$D$16:$D$21</c:f>
              <c:strCache>
                <c:ptCount val="5"/>
                <c:pt idx="0">
                  <c:v>BIRGI</c:v>
                </c:pt>
                <c:pt idx="1">
                  <c:v>OVACIK</c:v>
                </c:pt>
                <c:pt idx="2">
                  <c:v>NOHUTALAN</c:v>
                </c:pt>
                <c:pt idx="3">
                  <c:v>DEMIRCILI</c:v>
                </c:pt>
                <c:pt idx="4">
                  <c:v>KADIOVACIK</c:v>
                </c:pt>
              </c:strCache>
            </c:strRef>
          </c:cat>
          <c:val>
            <c:numRef>
              <c:f>'PIVOT TABLES  &amp; CHARTS'!$E$16:$E$21</c:f>
              <c:numCache>
                <c:formatCode>General</c:formatCode>
                <c:ptCount val="5"/>
                <c:pt idx="0">
                  <c:v>88</c:v>
                </c:pt>
                <c:pt idx="1">
                  <c:v>116</c:v>
                </c:pt>
                <c:pt idx="2">
                  <c:v>136</c:v>
                </c:pt>
                <c:pt idx="3">
                  <c:v>193</c:v>
                </c:pt>
                <c:pt idx="4">
                  <c:v>218</c:v>
                </c:pt>
              </c:numCache>
            </c:numRef>
          </c:val>
          <c:extLst>
            <c:ext xmlns:c16="http://schemas.microsoft.com/office/drawing/2014/chart" uri="{C3380CC4-5D6E-409C-BE32-E72D297353CC}">
              <c16:uniqueId val="{00000000-0350-488C-A325-228CA696D6D8}"/>
            </c:ext>
          </c:extLst>
        </c:ser>
        <c:dLbls>
          <c:showLegendKey val="0"/>
          <c:showVal val="0"/>
          <c:showCatName val="0"/>
          <c:showSerName val="0"/>
          <c:showPercent val="0"/>
          <c:showBubbleSize val="0"/>
        </c:dLbls>
        <c:gapWidth val="115"/>
        <c:overlap val="-20"/>
        <c:axId val="1654471135"/>
        <c:axId val="1856592799"/>
      </c:barChart>
      <c:catAx>
        <c:axId val="16544711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592799"/>
        <c:crosses val="autoZero"/>
        <c:auto val="1"/>
        <c:lblAlgn val="ctr"/>
        <c:lblOffset val="100"/>
        <c:noMultiLvlLbl val="0"/>
      </c:catAx>
      <c:valAx>
        <c:axId val="185659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447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CHARTS!PivotTable28</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0400325596908229"/>
          <c:y val="9.3848914480650678E-2"/>
          <c:w val="0.83675489969702699"/>
          <c:h val="0.79283742299099269"/>
        </c:manualLayout>
      </c:layout>
      <c:barChart>
        <c:barDir val="col"/>
        <c:grouping val="clustered"/>
        <c:varyColors val="0"/>
        <c:ser>
          <c:idx val="0"/>
          <c:order val="0"/>
          <c:tx>
            <c:strRef>
              <c:f>'PIVOT TABLES  &amp; CHARTS'!$J$5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CHARTS'!$I$6:$I$11</c:f>
              <c:strCache>
                <c:ptCount val="5"/>
                <c:pt idx="0">
                  <c:v>GULBAHCE</c:v>
                </c:pt>
                <c:pt idx="1">
                  <c:v>KALABAK</c:v>
                </c:pt>
                <c:pt idx="2">
                  <c:v>YAKA</c:v>
                </c:pt>
                <c:pt idx="3">
                  <c:v>ATATURK</c:v>
                </c:pt>
                <c:pt idx="4">
                  <c:v>GUVENDIK</c:v>
                </c:pt>
              </c:strCache>
            </c:strRef>
          </c:cat>
          <c:val>
            <c:numRef>
              <c:f>'PIVOT TABLES  &amp; CHARTS'!$J$6:$J$11</c:f>
              <c:numCache>
                <c:formatCode>General</c:formatCode>
                <c:ptCount val="5"/>
                <c:pt idx="0">
                  <c:v>5981</c:v>
                </c:pt>
                <c:pt idx="1">
                  <c:v>4679</c:v>
                </c:pt>
                <c:pt idx="2">
                  <c:v>4072</c:v>
                </c:pt>
                <c:pt idx="3">
                  <c:v>3766</c:v>
                </c:pt>
                <c:pt idx="4">
                  <c:v>3229</c:v>
                </c:pt>
              </c:numCache>
            </c:numRef>
          </c:val>
          <c:extLst>
            <c:ext xmlns:c16="http://schemas.microsoft.com/office/drawing/2014/chart" uri="{C3380CC4-5D6E-409C-BE32-E72D297353CC}">
              <c16:uniqueId val="{00000000-2303-426B-A345-CAD9E679DA3F}"/>
            </c:ext>
          </c:extLst>
        </c:ser>
        <c:dLbls>
          <c:showLegendKey val="0"/>
          <c:showVal val="0"/>
          <c:showCatName val="0"/>
          <c:showSerName val="0"/>
          <c:showPercent val="0"/>
          <c:showBubbleSize val="0"/>
        </c:dLbls>
        <c:gapWidth val="100"/>
        <c:overlap val="-24"/>
        <c:axId val="1852861695"/>
        <c:axId val="1856797471"/>
      </c:barChart>
      <c:catAx>
        <c:axId val="18528616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6797471"/>
        <c:crosses val="autoZero"/>
        <c:auto val="1"/>
        <c:lblAlgn val="ctr"/>
        <c:lblOffset val="100"/>
        <c:noMultiLvlLbl val="0"/>
      </c:catAx>
      <c:valAx>
        <c:axId val="18567974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286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CHARTS!PivotTable29</c:name>
    <c:fmtId val="2"/>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TABLES  &amp; CHARTS'!$J$17</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CHARTS'!$I$18:$I$23</c:f>
              <c:strCache>
                <c:ptCount val="5"/>
                <c:pt idx="0">
                  <c:v>BIRGI</c:v>
                </c:pt>
                <c:pt idx="1">
                  <c:v>OVACIK</c:v>
                </c:pt>
                <c:pt idx="2">
                  <c:v>NOHUTALAN</c:v>
                </c:pt>
                <c:pt idx="3">
                  <c:v>DEMIRCILI</c:v>
                </c:pt>
                <c:pt idx="4">
                  <c:v>KADIOVACIK</c:v>
                </c:pt>
              </c:strCache>
            </c:strRef>
          </c:cat>
          <c:val>
            <c:numRef>
              <c:f>'PIVOT TABLES  &amp; CHARTS'!$J$18:$J$23</c:f>
              <c:numCache>
                <c:formatCode>General</c:formatCode>
                <c:ptCount val="5"/>
                <c:pt idx="0">
                  <c:v>105</c:v>
                </c:pt>
                <c:pt idx="1">
                  <c:v>129</c:v>
                </c:pt>
                <c:pt idx="2">
                  <c:v>136</c:v>
                </c:pt>
                <c:pt idx="3">
                  <c:v>231</c:v>
                </c:pt>
                <c:pt idx="4">
                  <c:v>241</c:v>
                </c:pt>
              </c:numCache>
            </c:numRef>
          </c:val>
          <c:extLst>
            <c:ext xmlns:c16="http://schemas.microsoft.com/office/drawing/2014/chart" uri="{C3380CC4-5D6E-409C-BE32-E72D297353CC}">
              <c16:uniqueId val="{00000000-0492-44F9-8C9A-3124D1CF5BE8}"/>
            </c:ext>
          </c:extLst>
        </c:ser>
        <c:dLbls>
          <c:showLegendKey val="0"/>
          <c:showVal val="0"/>
          <c:showCatName val="0"/>
          <c:showSerName val="0"/>
          <c:showPercent val="0"/>
          <c:showBubbleSize val="0"/>
        </c:dLbls>
        <c:gapWidth val="115"/>
        <c:overlap val="-20"/>
        <c:axId val="1898124015"/>
        <c:axId val="1856779999"/>
      </c:barChart>
      <c:catAx>
        <c:axId val="18981240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6779999"/>
        <c:crosses val="autoZero"/>
        <c:auto val="1"/>
        <c:lblAlgn val="ctr"/>
        <c:lblOffset val="100"/>
        <c:noMultiLvlLbl val="0"/>
      </c:catAx>
      <c:valAx>
        <c:axId val="1856779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12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CHARTS!PivotTable30</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CHARTS'!$O$4</c:f>
              <c:strCache>
                <c:ptCount val="1"/>
                <c:pt idx="0">
                  <c:v>Total</c:v>
                </c:pt>
              </c:strCache>
            </c:strRef>
          </c:tx>
          <c:spPr>
            <a:solidFill>
              <a:schemeClr val="accent1"/>
            </a:solidFill>
            <a:ln>
              <a:noFill/>
            </a:ln>
            <a:effectLst/>
            <a:sp3d/>
          </c:spPr>
          <c:invertIfNegative val="0"/>
          <c:cat>
            <c:strRef>
              <c:f>'PIVOT TABLES  &amp; CHARTS'!$N$5:$N$15</c:f>
              <c:strCache>
                <c:ptCount val="10"/>
                <c:pt idx="0">
                  <c:v>GULBAHCE</c:v>
                </c:pt>
                <c:pt idx="1">
                  <c:v>KALABAK</c:v>
                </c:pt>
                <c:pt idx="2">
                  <c:v>YAKA</c:v>
                </c:pt>
                <c:pt idx="3">
                  <c:v>ATATURK</c:v>
                </c:pt>
                <c:pt idx="4">
                  <c:v>GUVENDIK</c:v>
                </c:pt>
                <c:pt idx="5">
                  <c:v>DENIZLI</c:v>
                </c:pt>
                <c:pt idx="6">
                  <c:v>KUSCULAR</c:v>
                </c:pt>
                <c:pt idx="7">
                  <c:v>ALTINTAS</c:v>
                </c:pt>
                <c:pt idx="8">
                  <c:v>ICMELER</c:v>
                </c:pt>
                <c:pt idx="9">
                  <c:v>M.FEVZI CAKMAK</c:v>
                </c:pt>
              </c:strCache>
            </c:strRef>
          </c:cat>
          <c:val>
            <c:numRef>
              <c:f>'PIVOT TABLES  &amp; CHARTS'!$O$5:$O$15</c:f>
              <c:numCache>
                <c:formatCode>General</c:formatCode>
                <c:ptCount val="10"/>
                <c:pt idx="0">
                  <c:v>11024</c:v>
                </c:pt>
                <c:pt idx="1">
                  <c:v>8985</c:v>
                </c:pt>
                <c:pt idx="2">
                  <c:v>8155</c:v>
                </c:pt>
                <c:pt idx="3">
                  <c:v>7383</c:v>
                </c:pt>
                <c:pt idx="4">
                  <c:v>6465</c:v>
                </c:pt>
                <c:pt idx="5">
                  <c:v>6203</c:v>
                </c:pt>
                <c:pt idx="6">
                  <c:v>5959</c:v>
                </c:pt>
                <c:pt idx="7">
                  <c:v>5636</c:v>
                </c:pt>
                <c:pt idx="8">
                  <c:v>5624</c:v>
                </c:pt>
                <c:pt idx="9">
                  <c:v>5540</c:v>
                </c:pt>
              </c:numCache>
            </c:numRef>
          </c:val>
          <c:extLst>
            <c:ext xmlns:c16="http://schemas.microsoft.com/office/drawing/2014/chart" uri="{C3380CC4-5D6E-409C-BE32-E72D297353CC}">
              <c16:uniqueId val="{00000000-CDCE-483F-B666-F353E10A2599}"/>
            </c:ext>
          </c:extLst>
        </c:ser>
        <c:dLbls>
          <c:showLegendKey val="0"/>
          <c:showVal val="0"/>
          <c:showCatName val="0"/>
          <c:showSerName val="0"/>
          <c:showPercent val="0"/>
          <c:showBubbleSize val="0"/>
        </c:dLbls>
        <c:gapWidth val="150"/>
        <c:shape val="box"/>
        <c:axId val="1956880415"/>
        <c:axId val="1856656447"/>
        <c:axId val="0"/>
      </c:bar3DChart>
      <c:catAx>
        <c:axId val="19568804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56447"/>
        <c:crosses val="autoZero"/>
        <c:auto val="1"/>
        <c:lblAlgn val="ctr"/>
        <c:lblOffset val="100"/>
        <c:noMultiLvlLbl val="0"/>
      </c:catAx>
      <c:valAx>
        <c:axId val="18566564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8804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CHARTS!PivotTable31</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'PIVOT TABLES  &amp; CHARTS'!$O$22</c:f>
              <c:strCache>
                <c:ptCount val="1"/>
                <c:pt idx="0">
                  <c:v>Total</c:v>
                </c:pt>
              </c:strCache>
            </c:strRef>
          </c:tx>
          <c:spPr>
            <a:solidFill>
              <a:schemeClr val="accent1"/>
            </a:solidFill>
            <a:ln>
              <a:noFill/>
            </a:ln>
            <a:effectLst/>
          </c:spPr>
          <c:invertIfNegative val="0"/>
          <c:cat>
            <c:strRef>
              <c:f>'PIVOT TABLES  &amp; CHARTS'!$N$23:$N$33</c:f>
              <c:strCache>
                <c:ptCount val="10"/>
                <c:pt idx="0">
                  <c:v>BIRGI</c:v>
                </c:pt>
                <c:pt idx="1">
                  <c:v>OVACIK</c:v>
                </c:pt>
                <c:pt idx="2">
                  <c:v>NOHUTALAN</c:v>
                </c:pt>
                <c:pt idx="3">
                  <c:v>DEMIRCILI</c:v>
                </c:pt>
                <c:pt idx="4">
                  <c:v>KADIOVACIK</c:v>
                </c:pt>
                <c:pt idx="5">
                  <c:v>NAIPLI</c:v>
                </c:pt>
                <c:pt idx="6">
                  <c:v>ZEYTINLER</c:v>
                </c:pt>
                <c:pt idx="7">
                  <c:v>BARBAROS</c:v>
                </c:pt>
                <c:pt idx="8">
                  <c:v>UZUNKUYU</c:v>
                </c:pt>
                <c:pt idx="9">
                  <c:v>ZEYTINELI</c:v>
                </c:pt>
              </c:strCache>
            </c:strRef>
          </c:cat>
          <c:val>
            <c:numRef>
              <c:f>'PIVOT TABLES  &amp; CHARTS'!$O$23:$O$33</c:f>
              <c:numCache>
                <c:formatCode>General</c:formatCode>
                <c:ptCount val="10"/>
                <c:pt idx="0">
                  <c:v>193</c:v>
                </c:pt>
                <c:pt idx="1">
                  <c:v>245</c:v>
                </c:pt>
                <c:pt idx="2">
                  <c:v>272</c:v>
                </c:pt>
                <c:pt idx="3">
                  <c:v>424</c:v>
                </c:pt>
                <c:pt idx="4">
                  <c:v>459</c:v>
                </c:pt>
                <c:pt idx="5">
                  <c:v>486</c:v>
                </c:pt>
                <c:pt idx="6">
                  <c:v>610</c:v>
                </c:pt>
                <c:pt idx="7">
                  <c:v>633</c:v>
                </c:pt>
                <c:pt idx="8">
                  <c:v>673</c:v>
                </c:pt>
                <c:pt idx="9">
                  <c:v>680</c:v>
                </c:pt>
              </c:numCache>
            </c:numRef>
          </c:val>
          <c:extLst>
            <c:ext xmlns:c16="http://schemas.microsoft.com/office/drawing/2014/chart" uri="{C3380CC4-5D6E-409C-BE32-E72D297353CC}">
              <c16:uniqueId val="{00000000-42DC-4A40-BF36-4D220A518760}"/>
            </c:ext>
          </c:extLst>
        </c:ser>
        <c:dLbls>
          <c:showLegendKey val="0"/>
          <c:showVal val="0"/>
          <c:showCatName val="0"/>
          <c:showSerName val="0"/>
          <c:showPercent val="0"/>
          <c:showBubbleSize val="0"/>
        </c:dLbls>
        <c:gapWidth val="219"/>
        <c:axId val="1861042159"/>
        <c:axId val="1897062623"/>
      </c:barChart>
      <c:catAx>
        <c:axId val="1861042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062623"/>
        <c:crosses val="autoZero"/>
        <c:auto val="1"/>
        <c:lblAlgn val="ctr"/>
        <c:lblOffset val="100"/>
        <c:noMultiLvlLbl val="0"/>
      </c:catAx>
      <c:valAx>
        <c:axId val="189706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042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CHARTS!PivotTable22</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POP. COUNT BY MARITAL STATUS</a:t>
            </a:r>
          </a:p>
        </c:rich>
      </c:tx>
      <c:layout>
        <c:manualLayout>
          <c:xMode val="edge"/>
          <c:yMode val="edge"/>
          <c:x val="0.10325591183888572"/>
          <c:y val="2.8068314298817041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6.5460287891313765E-2"/>
          <c:y val="0.33535115781796482"/>
          <c:w val="0.83822416073944495"/>
          <c:h val="0.66464884218203513"/>
        </c:manualLayout>
      </c:layout>
      <c:pieChart>
        <c:varyColors val="1"/>
        <c:ser>
          <c:idx val="0"/>
          <c:order val="0"/>
          <c:tx>
            <c:strRef>
              <c:f>'PIVOT TABLES  &amp; CHARTS'!$B$5</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E00-4B6B-A947-4A6B0BB7C6A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E00-4B6B-A947-4A6B0BB7C6A1}"/>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E00-4B6B-A947-4A6B0BB7C6A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8E00-4B6B-A947-4A6B0BB7C6A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spPr xmlns:c15="http://schemas.microsoft.com/office/drawing/2012/chart">
                  <a:prstGeom prst="roundRect">
                    <a:avLst/>
                  </a:prstGeom>
                  <a:pattFill prst="pct75">
                    <a:fgClr>
                      <a:schemeClr val="dk1">
                        <a:lumMod val="75000"/>
                        <a:lumOff val="25000"/>
                      </a:schemeClr>
                    </a:fgClr>
                    <a:bgClr>
                      <a:schemeClr val="dk1">
                        <a:lumMod val="65000"/>
                        <a:lumOff val="35000"/>
                      </a:schemeClr>
                    </a:bgClr>
                  </a:pattFill>
                  <a:ln>
                    <a:noFill/>
                  </a:ln>
                </c15:spPr>
              </c:ext>
            </c:extLst>
          </c:dLbls>
          <c:cat>
            <c:strRef>
              <c:f>'PIVOT TABLES  &amp; CHARTS'!$A$6:$A$10</c:f>
              <c:strCache>
                <c:ptCount val="4"/>
                <c:pt idx="0">
                  <c:v>DIVORCED</c:v>
                </c:pt>
                <c:pt idx="1">
                  <c:v>MARRIED</c:v>
                </c:pt>
                <c:pt idx="2">
                  <c:v>NEVER MARRIED</c:v>
                </c:pt>
                <c:pt idx="3">
                  <c:v>WIDOWED</c:v>
                </c:pt>
              </c:strCache>
            </c:strRef>
          </c:cat>
          <c:val>
            <c:numRef>
              <c:f>'PIVOT TABLES  &amp; CHARTS'!$B$6:$B$10</c:f>
              <c:numCache>
                <c:formatCode>General</c:formatCode>
                <c:ptCount val="4"/>
                <c:pt idx="0">
                  <c:v>10600</c:v>
                </c:pt>
                <c:pt idx="1">
                  <c:v>78175</c:v>
                </c:pt>
                <c:pt idx="2">
                  <c:v>34093</c:v>
                </c:pt>
                <c:pt idx="3">
                  <c:v>7573</c:v>
                </c:pt>
              </c:numCache>
            </c:numRef>
          </c:val>
          <c:extLst>
            <c:ext xmlns:c16="http://schemas.microsoft.com/office/drawing/2014/chart" uri="{C3380CC4-5D6E-409C-BE32-E72D297353CC}">
              <c16:uniqueId val="{00000008-8E00-4B6B-A947-4A6B0BB7C6A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0399313951973055"/>
          <c:y val="0.11117660384447503"/>
          <c:w val="0.34104339415066992"/>
          <c:h val="0.2274375507633145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CHARTS!PivotTable23</c:name>
    <c:fmtId val="6"/>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Top</a:t>
            </a:r>
            <a:r>
              <a:rPr lang="en-US" sz="1400" b="1" baseline="0"/>
              <a:t> 5 pop. 2022 by marital status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7138206254899703E-2"/>
          <c:y val="7.6190578839303524E-2"/>
          <c:w val="0.86222145669291339"/>
          <c:h val="0.83715110611173604"/>
        </c:manualLayout>
      </c:layout>
      <c:bar3DChart>
        <c:barDir val="col"/>
        <c:grouping val="clustered"/>
        <c:varyColors val="0"/>
        <c:ser>
          <c:idx val="0"/>
          <c:order val="0"/>
          <c:tx>
            <c:strRef>
              <c:f>'PIVOT TABLES  &amp; CHARTS'!$E$5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  &amp; CHARTS'!$D$6:$D$11</c:f>
              <c:strCache>
                <c:ptCount val="5"/>
                <c:pt idx="0">
                  <c:v>GULBAHCE</c:v>
                </c:pt>
                <c:pt idx="1">
                  <c:v>KALABAK</c:v>
                </c:pt>
                <c:pt idx="2">
                  <c:v>YAKA</c:v>
                </c:pt>
                <c:pt idx="3">
                  <c:v>ATATURK</c:v>
                </c:pt>
                <c:pt idx="4">
                  <c:v>GUVENDIK</c:v>
                </c:pt>
              </c:strCache>
            </c:strRef>
          </c:cat>
          <c:val>
            <c:numRef>
              <c:f>'PIVOT TABLES  &amp; CHARTS'!$E$6:$E$11</c:f>
              <c:numCache>
                <c:formatCode>General</c:formatCode>
                <c:ptCount val="5"/>
                <c:pt idx="0">
                  <c:v>5043</c:v>
                </c:pt>
                <c:pt idx="1">
                  <c:v>4306</c:v>
                </c:pt>
                <c:pt idx="2">
                  <c:v>4083</c:v>
                </c:pt>
                <c:pt idx="3">
                  <c:v>3617</c:v>
                </c:pt>
                <c:pt idx="4">
                  <c:v>3236</c:v>
                </c:pt>
              </c:numCache>
            </c:numRef>
          </c:val>
          <c:extLst>
            <c:ext xmlns:c16="http://schemas.microsoft.com/office/drawing/2014/chart" uri="{C3380CC4-5D6E-409C-BE32-E72D297353CC}">
              <c16:uniqueId val="{00000000-2645-41EB-B27E-0B2010E6AFAA}"/>
            </c:ext>
          </c:extLst>
        </c:ser>
        <c:dLbls>
          <c:showLegendKey val="0"/>
          <c:showVal val="0"/>
          <c:showCatName val="0"/>
          <c:showSerName val="0"/>
          <c:showPercent val="0"/>
          <c:showBubbleSize val="0"/>
        </c:dLbls>
        <c:gapWidth val="150"/>
        <c:shape val="box"/>
        <c:axId val="1710747167"/>
        <c:axId val="1897279359"/>
        <c:axId val="0"/>
      </c:bar3DChart>
      <c:catAx>
        <c:axId val="1710747167"/>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79359"/>
        <c:crosses val="autoZero"/>
        <c:auto val="1"/>
        <c:lblAlgn val="ctr"/>
        <c:lblOffset val="100"/>
        <c:noMultiLvlLbl val="0"/>
      </c:catAx>
      <c:valAx>
        <c:axId val="189727935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747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CHARTS!PivotTable25</c:name>
    <c:fmtId val="5"/>
  </c:pivotSource>
  <c:chart>
    <c:title>
      <c:tx>
        <c:rich>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b="1"/>
              <a:t>Least</a:t>
            </a:r>
            <a:r>
              <a:rPr lang="en-US" sz="1200" b="1" baseline="0"/>
              <a:t> 5 pop. in 2022 by </a:t>
            </a:r>
            <a:r>
              <a:rPr lang="en-US" sz="1400" b="1" baseline="0"/>
              <a:t>marital</a:t>
            </a:r>
            <a:r>
              <a:rPr lang="en-US" sz="1200" b="1" baseline="0"/>
              <a:t> status</a:t>
            </a:r>
          </a:p>
        </c:rich>
      </c:tx>
      <c:overlay val="0"/>
      <c:spPr>
        <a:noFill/>
        <a:ln>
          <a:noFill/>
        </a:ln>
        <a:effectLst/>
      </c:spPr>
      <c:txPr>
        <a:bodyPr rot="0" spcFirstLastPara="1" vertOverflow="ellipsis" vert="horz" wrap="square" anchor="ctr" anchorCtr="1"/>
        <a:lstStyle/>
        <a:p>
          <a:pPr>
            <a:defRPr sz="12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TABLES  &amp; CHARTS'!$E$15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CHARTS'!$D$16:$D$21</c:f>
              <c:strCache>
                <c:ptCount val="5"/>
                <c:pt idx="0">
                  <c:v>BIRGI</c:v>
                </c:pt>
                <c:pt idx="1">
                  <c:v>OVACIK</c:v>
                </c:pt>
                <c:pt idx="2">
                  <c:v>NOHUTALAN</c:v>
                </c:pt>
                <c:pt idx="3">
                  <c:v>DEMIRCILI</c:v>
                </c:pt>
                <c:pt idx="4">
                  <c:v>KADIOVACIK</c:v>
                </c:pt>
              </c:strCache>
            </c:strRef>
          </c:cat>
          <c:val>
            <c:numRef>
              <c:f>'PIVOT TABLES  &amp; CHARTS'!$E$16:$E$21</c:f>
              <c:numCache>
                <c:formatCode>General</c:formatCode>
                <c:ptCount val="5"/>
                <c:pt idx="0">
                  <c:v>88</c:v>
                </c:pt>
                <c:pt idx="1">
                  <c:v>116</c:v>
                </c:pt>
                <c:pt idx="2">
                  <c:v>136</c:v>
                </c:pt>
                <c:pt idx="3">
                  <c:v>193</c:v>
                </c:pt>
                <c:pt idx="4">
                  <c:v>218</c:v>
                </c:pt>
              </c:numCache>
            </c:numRef>
          </c:val>
          <c:extLst>
            <c:ext xmlns:c16="http://schemas.microsoft.com/office/drawing/2014/chart" uri="{C3380CC4-5D6E-409C-BE32-E72D297353CC}">
              <c16:uniqueId val="{00000000-B67D-49F9-B881-17E5D783E509}"/>
            </c:ext>
          </c:extLst>
        </c:ser>
        <c:dLbls>
          <c:showLegendKey val="0"/>
          <c:showVal val="0"/>
          <c:showCatName val="0"/>
          <c:showSerName val="0"/>
          <c:showPercent val="0"/>
          <c:showBubbleSize val="0"/>
        </c:dLbls>
        <c:gapWidth val="115"/>
        <c:overlap val="-20"/>
        <c:axId val="1654471135"/>
        <c:axId val="1856592799"/>
      </c:barChart>
      <c:catAx>
        <c:axId val="165447113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6592799"/>
        <c:crosses val="autoZero"/>
        <c:auto val="1"/>
        <c:lblAlgn val="ctr"/>
        <c:lblOffset val="100"/>
        <c:noMultiLvlLbl val="0"/>
      </c:catAx>
      <c:valAx>
        <c:axId val="18565927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4471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CHARTS!PivotTable28</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a:t>
            </a:r>
            <a:r>
              <a:rPr lang="en-US" sz="1400"/>
              <a:t>op 5 pop. 2023 by marital status</a:t>
            </a:r>
          </a:p>
        </c:rich>
      </c:tx>
      <c:layout>
        <c:manualLayout>
          <c:xMode val="edge"/>
          <c:yMode val="edge"/>
          <c:x val="0.14265225777238583"/>
          <c:y val="1.406250173013062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470332880038829"/>
          <c:y val="8.0155846902321623E-2"/>
          <c:w val="0.84620537028440057"/>
          <c:h val="0.79283742299099269"/>
        </c:manualLayout>
      </c:layout>
      <c:bar3DChart>
        <c:barDir val="col"/>
        <c:grouping val="clustered"/>
        <c:varyColors val="0"/>
        <c:ser>
          <c:idx val="0"/>
          <c:order val="0"/>
          <c:tx>
            <c:strRef>
              <c:f>'PIVOT TABLES  &amp; CHARTS'!$J$5</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'PIVOT TABLES  &amp; CHARTS'!$I$6:$I$11</c:f>
              <c:strCache>
                <c:ptCount val="5"/>
                <c:pt idx="0">
                  <c:v>GULBAHCE</c:v>
                </c:pt>
                <c:pt idx="1">
                  <c:v>KALABAK</c:v>
                </c:pt>
                <c:pt idx="2">
                  <c:v>YAKA</c:v>
                </c:pt>
                <c:pt idx="3">
                  <c:v>ATATURK</c:v>
                </c:pt>
                <c:pt idx="4">
                  <c:v>GUVENDIK</c:v>
                </c:pt>
              </c:strCache>
            </c:strRef>
          </c:cat>
          <c:val>
            <c:numRef>
              <c:f>'PIVOT TABLES  &amp; CHARTS'!$J$6:$J$11</c:f>
              <c:numCache>
                <c:formatCode>General</c:formatCode>
                <c:ptCount val="5"/>
                <c:pt idx="0">
                  <c:v>5981</c:v>
                </c:pt>
                <c:pt idx="1">
                  <c:v>4679</c:v>
                </c:pt>
                <c:pt idx="2">
                  <c:v>4072</c:v>
                </c:pt>
                <c:pt idx="3">
                  <c:v>3766</c:v>
                </c:pt>
                <c:pt idx="4">
                  <c:v>3229</c:v>
                </c:pt>
              </c:numCache>
            </c:numRef>
          </c:val>
          <c:extLst>
            <c:ext xmlns:c16="http://schemas.microsoft.com/office/drawing/2014/chart" uri="{C3380CC4-5D6E-409C-BE32-E72D297353CC}">
              <c16:uniqueId val="{00000000-44FD-4830-AA8F-68985C9DBEF0}"/>
            </c:ext>
          </c:extLst>
        </c:ser>
        <c:dLbls>
          <c:showLegendKey val="0"/>
          <c:showVal val="0"/>
          <c:showCatName val="0"/>
          <c:showSerName val="0"/>
          <c:showPercent val="0"/>
          <c:showBubbleSize val="0"/>
        </c:dLbls>
        <c:gapWidth val="65"/>
        <c:shape val="box"/>
        <c:axId val="1852861695"/>
        <c:axId val="1856797471"/>
        <c:axId val="0"/>
      </c:bar3DChart>
      <c:catAx>
        <c:axId val="1852861695"/>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56797471"/>
        <c:crosses val="autoZero"/>
        <c:auto val="1"/>
        <c:lblAlgn val="ctr"/>
        <c:lblOffset val="100"/>
        <c:noMultiLvlLbl val="0"/>
      </c:catAx>
      <c:valAx>
        <c:axId val="18567974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52861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CHARTS!PivotTable29</c:name>
    <c:fmtId val="4"/>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Least</a:t>
            </a:r>
            <a:r>
              <a:rPr lang="en-US" sz="1400" baseline="0"/>
              <a:t> 5 pop in 2023 by marital status</a:t>
            </a:r>
          </a:p>
        </c:rich>
      </c:tx>
      <c:layout>
        <c:manualLayout>
          <c:xMode val="edge"/>
          <c:yMode val="edge"/>
          <c:x val="0.11587248860186133"/>
          <c:y val="1.0714279688256643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'PIVOT TABLES  &amp; CHARTS'!$J$17</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CHARTS'!$I$18:$I$23</c:f>
              <c:strCache>
                <c:ptCount val="5"/>
                <c:pt idx="0">
                  <c:v>BIRGI</c:v>
                </c:pt>
                <c:pt idx="1">
                  <c:v>OVACIK</c:v>
                </c:pt>
                <c:pt idx="2">
                  <c:v>NOHUTALAN</c:v>
                </c:pt>
                <c:pt idx="3">
                  <c:v>DEMIRCILI</c:v>
                </c:pt>
                <c:pt idx="4">
                  <c:v>KADIOVACIK</c:v>
                </c:pt>
              </c:strCache>
            </c:strRef>
          </c:cat>
          <c:val>
            <c:numRef>
              <c:f>'PIVOT TABLES  &amp; CHARTS'!$J$18:$J$23</c:f>
              <c:numCache>
                <c:formatCode>General</c:formatCode>
                <c:ptCount val="5"/>
                <c:pt idx="0">
                  <c:v>105</c:v>
                </c:pt>
                <c:pt idx="1">
                  <c:v>129</c:v>
                </c:pt>
                <c:pt idx="2">
                  <c:v>136</c:v>
                </c:pt>
                <c:pt idx="3">
                  <c:v>231</c:v>
                </c:pt>
                <c:pt idx="4">
                  <c:v>241</c:v>
                </c:pt>
              </c:numCache>
            </c:numRef>
          </c:val>
          <c:extLst>
            <c:ext xmlns:c16="http://schemas.microsoft.com/office/drawing/2014/chart" uri="{C3380CC4-5D6E-409C-BE32-E72D297353CC}">
              <c16:uniqueId val="{00000000-A2CE-40CB-8828-E502F11EE323}"/>
            </c:ext>
          </c:extLst>
        </c:ser>
        <c:dLbls>
          <c:showLegendKey val="0"/>
          <c:showVal val="0"/>
          <c:showCatName val="0"/>
          <c:showSerName val="0"/>
          <c:showPercent val="0"/>
          <c:showBubbleSize val="0"/>
        </c:dLbls>
        <c:gapWidth val="115"/>
        <c:overlap val="-20"/>
        <c:axId val="1898124015"/>
        <c:axId val="1856779999"/>
      </c:barChart>
      <c:catAx>
        <c:axId val="189812401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6779999"/>
        <c:crosses val="autoZero"/>
        <c:auto val="1"/>
        <c:lblAlgn val="ctr"/>
        <c:lblOffset val="100"/>
        <c:noMultiLvlLbl val="0"/>
      </c:catAx>
      <c:valAx>
        <c:axId val="185677999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812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[Population for Urla Assignment.xlsx]PIVOT TABLES  &amp; CHARTS!PivotTable30</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10 most pop. in 2022 &amp; 2023</a:t>
            </a:r>
          </a:p>
          <a:p>
            <a:pPr>
              <a:defRPr/>
            </a:pPr>
            <a:endParaRPr lang="en-US"/>
          </a:p>
        </c:rich>
      </c:tx>
      <c:layout>
        <c:manualLayout>
          <c:xMode val="edge"/>
          <c:yMode val="edge"/>
          <c:x val="0.15299901332083274"/>
          <c:y val="0"/>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  &amp; CHARTS'!$O$4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  &amp; CHARTS'!$N$5:$N$15</c:f>
              <c:strCache>
                <c:ptCount val="10"/>
                <c:pt idx="0">
                  <c:v>GULBAHCE</c:v>
                </c:pt>
                <c:pt idx="1">
                  <c:v>KALABAK</c:v>
                </c:pt>
                <c:pt idx="2">
                  <c:v>YAKA</c:v>
                </c:pt>
                <c:pt idx="3">
                  <c:v>ATATURK</c:v>
                </c:pt>
                <c:pt idx="4">
                  <c:v>GUVENDIK</c:v>
                </c:pt>
                <c:pt idx="5">
                  <c:v>DENIZLI</c:v>
                </c:pt>
                <c:pt idx="6">
                  <c:v>KUSCULAR</c:v>
                </c:pt>
                <c:pt idx="7">
                  <c:v>ALTINTAS</c:v>
                </c:pt>
                <c:pt idx="8">
                  <c:v>ICMELER</c:v>
                </c:pt>
                <c:pt idx="9">
                  <c:v>M.FEVZI CAKMAK</c:v>
                </c:pt>
              </c:strCache>
            </c:strRef>
          </c:cat>
          <c:val>
            <c:numRef>
              <c:f>'PIVOT TABLES  &amp; CHARTS'!$O$5:$O$15</c:f>
              <c:numCache>
                <c:formatCode>General</c:formatCode>
                <c:ptCount val="10"/>
                <c:pt idx="0">
                  <c:v>11024</c:v>
                </c:pt>
                <c:pt idx="1">
                  <c:v>8985</c:v>
                </c:pt>
                <c:pt idx="2">
                  <c:v>8155</c:v>
                </c:pt>
                <c:pt idx="3">
                  <c:v>7383</c:v>
                </c:pt>
                <c:pt idx="4">
                  <c:v>6465</c:v>
                </c:pt>
                <c:pt idx="5">
                  <c:v>6203</c:v>
                </c:pt>
                <c:pt idx="6">
                  <c:v>5959</c:v>
                </c:pt>
                <c:pt idx="7">
                  <c:v>5636</c:v>
                </c:pt>
                <c:pt idx="8">
                  <c:v>5624</c:v>
                </c:pt>
                <c:pt idx="9">
                  <c:v>5540</c:v>
                </c:pt>
              </c:numCache>
            </c:numRef>
          </c:val>
          <c:extLst>
            <c:ext xmlns:c16="http://schemas.microsoft.com/office/drawing/2014/chart" uri="{C3380CC4-5D6E-409C-BE32-E72D297353CC}">
              <c16:uniqueId val="{00000000-61F5-4DA8-8B08-E75D41C2A068}"/>
            </c:ext>
          </c:extLst>
        </c:ser>
        <c:dLbls>
          <c:showLegendKey val="0"/>
          <c:showVal val="0"/>
          <c:showCatName val="0"/>
          <c:showSerName val="0"/>
          <c:showPercent val="0"/>
          <c:showBubbleSize val="0"/>
        </c:dLbls>
        <c:gapWidth val="150"/>
        <c:shape val="box"/>
        <c:axId val="1956880415"/>
        <c:axId val="1856656447"/>
        <c:axId val="0"/>
      </c:bar3DChart>
      <c:catAx>
        <c:axId val="195688041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656447"/>
        <c:crosses val="autoZero"/>
        <c:auto val="1"/>
        <c:lblAlgn val="ctr"/>
        <c:lblOffset val="100"/>
        <c:noMultiLvlLbl val="0"/>
      </c:catAx>
      <c:valAx>
        <c:axId val="185665644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6880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[Population for Urla Assignment.xlsx]PIVOT TABLES  &amp; CHARTS!PivotTable31</c:name>
    <c:fmtId val="16"/>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Least</a:t>
            </a:r>
            <a:r>
              <a:rPr lang="en-US" sz="1400" baseline="0"/>
              <a:t> pop. cities in 2022 &amp; 2023</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3409217511227983"/>
          <c:y val="0.18364605346542887"/>
          <c:w val="0.86024490686751998"/>
          <c:h val="0.51142360972663248"/>
        </c:manualLayout>
      </c:layout>
      <c:barChart>
        <c:barDir val="col"/>
        <c:grouping val="clustered"/>
        <c:varyColors val="0"/>
        <c:ser>
          <c:idx val="0"/>
          <c:order val="0"/>
          <c:tx>
            <c:strRef>
              <c:f>'PIVOT TABLES  &amp; CHARTS'!$O$22</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  &amp; CHARTS'!$N$23:$N$33</c:f>
              <c:strCache>
                <c:ptCount val="10"/>
                <c:pt idx="0">
                  <c:v>BIRGI</c:v>
                </c:pt>
                <c:pt idx="1">
                  <c:v>OVACIK</c:v>
                </c:pt>
                <c:pt idx="2">
                  <c:v>NOHUTALAN</c:v>
                </c:pt>
                <c:pt idx="3">
                  <c:v>DEMIRCILI</c:v>
                </c:pt>
                <c:pt idx="4">
                  <c:v>KADIOVACIK</c:v>
                </c:pt>
                <c:pt idx="5">
                  <c:v>NAIPLI</c:v>
                </c:pt>
                <c:pt idx="6">
                  <c:v>ZEYTINLER</c:v>
                </c:pt>
                <c:pt idx="7">
                  <c:v>BARBAROS</c:v>
                </c:pt>
                <c:pt idx="8">
                  <c:v>UZUNKUYU</c:v>
                </c:pt>
                <c:pt idx="9">
                  <c:v>ZEYTINELI</c:v>
                </c:pt>
              </c:strCache>
            </c:strRef>
          </c:cat>
          <c:val>
            <c:numRef>
              <c:f>'PIVOT TABLES  &amp; CHARTS'!$O$23:$O$33</c:f>
              <c:numCache>
                <c:formatCode>General</c:formatCode>
                <c:ptCount val="10"/>
                <c:pt idx="0">
                  <c:v>193</c:v>
                </c:pt>
                <c:pt idx="1">
                  <c:v>245</c:v>
                </c:pt>
                <c:pt idx="2">
                  <c:v>272</c:v>
                </c:pt>
                <c:pt idx="3">
                  <c:v>424</c:v>
                </c:pt>
                <c:pt idx="4">
                  <c:v>459</c:v>
                </c:pt>
                <c:pt idx="5">
                  <c:v>486</c:v>
                </c:pt>
                <c:pt idx="6">
                  <c:v>610</c:v>
                </c:pt>
                <c:pt idx="7">
                  <c:v>633</c:v>
                </c:pt>
                <c:pt idx="8">
                  <c:v>673</c:v>
                </c:pt>
                <c:pt idx="9">
                  <c:v>680</c:v>
                </c:pt>
              </c:numCache>
            </c:numRef>
          </c:val>
          <c:extLst>
            <c:ext xmlns:c16="http://schemas.microsoft.com/office/drawing/2014/chart" uri="{C3380CC4-5D6E-409C-BE32-E72D297353CC}">
              <c16:uniqueId val="{00000000-0E8C-46CD-9B9A-DF2205D8FCF7}"/>
            </c:ext>
          </c:extLst>
        </c:ser>
        <c:dLbls>
          <c:showLegendKey val="0"/>
          <c:showVal val="0"/>
          <c:showCatName val="0"/>
          <c:showSerName val="0"/>
          <c:showPercent val="0"/>
          <c:showBubbleSize val="0"/>
        </c:dLbls>
        <c:gapWidth val="100"/>
        <c:overlap val="-24"/>
        <c:axId val="1861042159"/>
        <c:axId val="1897062623"/>
      </c:barChart>
      <c:catAx>
        <c:axId val="186104215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062623"/>
        <c:crosses val="autoZero"/>
        <c:auto val="1"/>
        <c:lblAlgn val="ctr"/>
        <c:lblOffset val="100"/>
        <c:noMultiLvlLbl val="0"/>
      </c:catAx>
      <c:valAx>
        <c:axId val="18970626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61042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 Id="rId9"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90715</xdr:rowOff>
    </xdr:from>
    <xdr:to>
      <xdr:col>2</xdr:col>
      <xdr:colOff>325562</xdr:colOff>
      <xdr:row>23</xdr:row>
      <xdr:rowOff>106640</xdr:rowOff>
    </xdr:to>
    <xdr:graphicFrame macro="">
      <xdr:nvGraphicFramePr>
        <xdr:cNvPr id="2" name="Chart 1">
          <a:extLst>
            <a:ext uri="{FF2B5EF4-FFF2-40B4-BE49-F238E27FC236}">
              <a16:creationId xmlns:a16="http://schemas.microsoft.com/office/drawing/2014/main" id="{9E15B0D6-E481-46E1-A5DB-BB624A594A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100792</xdr:colOff>
      <xdr:row>0</xdr:row>
      <xdr:rowOff>171349</xdr:rowOff>
    </xdr:from>
    <xdr:to>
      <xdr:col>7</xdr:col>
      <xdr:colOff>557389</xdr:colOff>
      <xdr:row>12</xdr:row>
      <xdr:rowOff>0</xdr:rowOff>
    </xdr:to>
    <xdr:graphicFrame macro="">
      <xdr:nvGraphicFramePr>
        <xdr:cNvPr id="3" name="Chart 2">
          <a:extLst>
            <a:ext uri="{FF2B5EF4-FFF2-40B4-BE49-F238E27FC236}">
              <a16:creationId xmlns:a16="http://schemas.microsoft.com/office/drawing/2014/main" id="{F87EDF15-5417-4BCE-8133-9640F8244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77611</xdr:colOff>
      <xdr:row>13</xdr:row>
      <xdr:rowOff>80634</xdr:rowOff>
    </xdr:from>
    <xdr:to>
      <xdr:col>7</xdr:col>
      <xdr:colOff>715635</xdr:colOff>
      <xdr:row>25</xdr:row>
      <xdr:rowOff>167116</xdr:rowOff>
    </xdr:to>
    <xdr:graphicFrame macro="">
      <xdr:nvGraphicFramePr>
        <xdr:cNvPr id="4" name="Chart 3">
          <a:extLst>
            <a:ext uri="{FF2B5EF4-FFF2-40B4-BE49-F238E27FC236}">
              <a16:creationId xmlns:a16="http://schemas.microsoft.com/office/drawing/2014/main" id="{80D2C3BC-EC34-487A-A71D-242AEB154B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178405</xdr:colOff>
      <xdr:row>1</xdr:row>
      <xdr:rowOff>131032</xdr:rowOff>
    </xdr:from>
    <xdr:to>
      <xdr:col>12</xdr:col>
      <xdr:colOff>362858</xdr:colOff>
      <xdr:row>13</xdr:row>
      <xdr:rowOff>20159</xdr:rowOff>
    </xdr:to>
    <xdr:graphicFrame macro="">
      <xdr:nvGraphicFramePr>
        <xdr:cNvPr id="5" name="Chart 4">
          <a:extLst>
            <a:ext uri="{FF2B5EF4-FFF2-40B4-BE49-F238E27FC236}">
              <a16:creationId xmlns:a16="http://schemas.microsoft.com/office/drawing/2014/main" id="{AD5BA609-7484-4F3D-AFFD-59F7FC8F13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161269</xdr:colOff>
      <xdr:row>14</xdr:row>
      <xdr:rowOff>110874</xdr:rowOff>
    </xdr:from>
    <xdr:to>
      <xdr:col>12</xdr:col>
      <xdr:colOff>352778</xdr:colOff>
      <xdr:row>26</xdr:row>
      <xdr:rowOff>90715</xdr:rowOff>
    </xdr:to>
    <xdr:graphicFrame macro="">
      <xdr:nvGraphicFramePr>
        <xdr:cNvPr id="6" name="Chart 5">
          <a:extLst>
            <a:ext uri="{FF2B5EF4-FFF2-40B4-BE49-F238E27FC236}">
              <a16:creationId xmlns:a16="http://schemas.microsoft.com/office/drawing/2014/main" id="{26D74C20-7499-49D7-AA70-1DA40367C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158246</xdr:colOff>
      <xdr:row>1</xdr:row>
      <xdr:rowOff>165503</xdr:rowOff>
    </xdr:from>
    <xdr:to>
      <xdr:col>22</xdr:col>
      <xdr:colOff>496913</xdr:colOff>
      <xdr:row>16</xdr:row>
      <xdr:rowOff>157037</xdr:rowOff>
    </xdr:to>
    <xdr:graphicFrame macro="">
      <xdr:nvGraphicFramePr>
        <xdr:cNvPr id="7" name="Chart 6">
          <a:extLst>
            <a:ext uri="{FF2B5EF4-FFF2-40B4-BE49-F238E27FC236}">
              <a16:creationId xmlns:a16="http://schemas.microsoft.com/office/drawing/2014/main" id="{819A9A16-17F5-4FFD-8117-5A0B3849D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168326</xdr:colOff>
      <xdr:row>19</xdr:row>
      <xdr:rowOff>105027</xdr:rowOff>
    </xdr:from>
    <xdr:to>
      <xdr:col>22</xdr:col>
      <xdr:colOff>506993</xdr:colOff>
      <xdr:row>34</xdr:row>
      <xdr:rowOff>126798</xdr:rowOff>
    </xdr:to>
    <xdr:graphicFrame macro="">
      <xdr:nvGraphicFramePr>
        <xdr:cNvPr id="8" name="Chart 7">
          <a:extLst>
            <a:ext uri="{FF2B5EF4-FFF2-40B4-BE49-F238E27FC236}">
              <a16:creationId xmlns:a16="http://schemas.microsoft.com/office/drawing/2014/main" id="{54A0C75E-F37F-4A62-A150-AC460FA20D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130013</xdr:colOff>
      <xdr:row>24</xdr:row>
      <xdr:rowOff>15391</xdr:rowOff>
    </xdr:from>
    <xdr:to>
      <xdr:col>2</xdr:col>
      <xdr:colOff>21525</xdr:colOff>
      <xdr:row>32</xdr:row>
      <xdr:rowOff>53814</xdr:rowOff>
    </xdr:to>
    <mc:AlternateContent xmlns:mc="http://schemas.openxmlformats.org/markup-compatibility/2006" xmlns:a14="http://schemas.microsoft.com/office/drawing/2010/main">
      <mc:Choice Requires="a14">
        <xdr:graphicFrame macro="">
          <xdr:nvGraphicFramePr>
            <xdr:cNvPr id="9" name="Marital Staus">
              <a:extLst>
                <a:ext uri="{FF2B5EF4-FFF2-40B4-BE49-F238E27FC236}">
                  <a16:creationId xmlns:a16="http://schemas.microsoft.com/office/drawing/2014/main" id="{C4FE0907-FF6D-42E1-8487-9D2CAE4D4E0E}"/>
                </a:ext>
              </a:extLst>
            </xdr:cNvPr>
            <xdr:cNvGraphicFramePr/>
          </xdr:nvGraphicFramePr>
          <xdr:xfrm>
            <a:off x="0" y="0"/>
            <a:ext cx="0" cy="0"/>
          </xdr:xfrm>
          <a:graphic>
            <a:graphicData uri="http://schemas.microsoft.com/office/drawing/2010/slicer">
              <sle:slicer xmlns:sle="http://schemas.microsoft.com/office/drawing/2010/slicer" name="Marital Staus"/>
            </a:graphicData>
          </a:graphic>
        </xdr:graphicFrame>
      </mc:Choice>
      <mc:Fallback xmlns="">
        <xdr:sp macro="" textlink="">
          <xdr:nvSpPr>
            <xdr:cNvPr id="0" name=""/>
            <xdr:cNvSpPr>
              <a:spLocks noTextEdit="1"/>
            </xdr:cNvSpPr>
          </xdr:nvSpPr>
          <xdr:spPr>
            <a:xfrm>
              <a:off x="130013" y="4406577"/>
              <a:ext cx="1828800" cy="15021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71887</xdr:colOff>
      <xdr:row>11</xdr:row>
      <xdr:rowOff>11982</xdr:rowOff>
    </xdr:from>
    <xdr:to>
      <xdr:col>6</xdr:col>
      <xdr:colOff>131793</xdr:colOff>
      <xdr:row>37</xdr:row>
      <xdr:rowOff>134788</xdr:rowOff>
    </xdr:to>
    <xdr:graphicFrame macro="">
      <xdr:nvGraphicFramePr>
        <xdr:cNvPr id="10" name="Chart 9">
          <a:extLst>
            <a:ext uri="{FF2B5EF4-FFF2-40B4-BE49-F238E27FC236}">
              <a16:creationId xmlns:a16="http://schemas.microsoft.com/office/drawing/2014/main" id="{5A63BEB2-6A24-483A-B32E-4369AAD32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359833</xdr:colOff>
      <xdr:row>6</xdr:row>
      <xdr:rowOff>21169</xdr:rowOff>
    </xdr:from>
    <xdr:to>
      <xdr:col>12</xdr:col>
      <xdr:colOff>349250</xdr:colOff>
      <xdr:row>21</xdr:row>
      <xdr:rowOff>105834</xdr:rowOff>
    </xdr:to>
    <xdr:graphicFrame macro="">
      <xdr:nvGraphicFramePr>
        <xdr:cNvPr id="11" name="Chart 10">
          <a:extLst>
            <a:ext uri="{FF2B5EF4-FFF2-40B4-BE49-F238E27FC236}">
              <a16:creationId xmlns:a16="http://schemas.microsoft.com/office/drawing/2014/main" id="{6DA53D31-7E00-4C01-9B4D-AF3A12375D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404963</xdr:colOff>
      <xdr:row>22</xdr:row>
      <xdr:rowOff>103037</xdr:rowOff>
    </xdr:from>
    <xdr:to>
      <xdr:col>12</xdr:col>
      <xdr:colOff>352046</xdr:colOff>
      <xdr:row>37</xdr:row>
      <xdr:rowOff>131791</xdr:rowOff>
    </xdr:to>
    <xdr:graphicFrame macro="">
      <xdr:nvGraphicFramePr>
        <xdr:cNvPr id="13" name="Chart 12">
          <a:extLst>
            <a:ext uri="{FF2B5EF4-FFF2-40B4-BE49-F238E27FC236}">
              <a16:creationId xmlns:a16="http://schemas.microsoft.com/office/drawing/2014/main" id="{7DD89F2D-2453-47B1-A478-FFA0F177B9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551131</xdr:colOff>
      <xdr:row>6</xdr:row>
      <xdr:rowOff>47925</xdr:rowOff>
    </xdr:from>
    <xdr:to>
      <xdr:col>18</xdr:col>
      <xdr:colOff>490427</xdr:colOff>
      <xdr:row>21</xdr:row>
      <xdr:rowOff>132591</xdr:rowOff>
    </xdr:to>
    <xdr:graphicFrame macro="">
      <xdr:nvGraphicFramePr>
        <xdr:cNvPr id="14" name="Chart 13">
          <a:extLst>
            <a:ext uri="{FF2B5EF4-FFF2-40B4-BE49-F238E27FC236}">
              <a16:creationId xmlns:a16="http://schemas.microsoft.com/office/drawing/2014/main" id="{2920E375-6066-4AB9-BC36-2AFD8CD79E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11981</xdr:colOff>
      <xdr:row>22</xdr:row>
      <xdr:rowOff>143774</xdr:rowOff>
    </xdr:from>
    <xdr:to>
      <xdr:col>18</xdr:col>
      <xdr:colOff>539749</xdr:colOff>
      <xdr:row>38</xdr:row>
      <xdr:rowOff>-1</xdr:rowOff>
    </xdr:to>
    <xdr:graphicFrame macro="">
      <xdr:nvGraphicFramePr>
        <xdr:cNvPr id="15" name="Chart 14">
          <a:extLst>
            <a:ext uri="{FF2B5EF4-FFF2-40B4-BE49-F238E27FC236}">
              <a16:creationId xmlns:a16="http://schemas.microsoft.com/office/drawing/2014/main" id="{7410B829-C273-4FB4-9338-F23857545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108427</xdr:colOff>
      <xdr:row>6</xdr:row>
      <xdr:rowOff>41456</xdr:rowOff>
    </xdr:from>
    <xdr:to>
      <xdr:col>25</xdr:col>
      <xdr:colOff>31834</xdr:colOff>
      <xdr:row>21</xdr:row>
      <xdr:rowOff>120611</xdr:rowOff>
    </xdr:to>
    <xdr:graphicFrame macro="">
      <xdr:nvGraphicFramePr>
        <xdr:cNvPr id="16" name="Chart 15">
          <a:extLst>
            <a:ext uri="{FF2B5EF4-FFF2-40B4-BE49-F238E27FC236}">
              <a16:creationId xmlns:a16="http://schemas.microsoft.com/office/drawing/2014/main" id="{01A93FFE-6577-4D28-9366-9B486D448C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157750</xdr:colOff>
      <xdr:row>22</xdr:row>
      <xdr:rowOff>143774</xdr:rowOff>
    </xdr:from>
    <xdr:to>
      <xdr:col>25</xdr:col>
      <xdr:colOff>83665</xdr:colOff>
      <xdr:row>37</xdr:row>
      <xdr:rowOff>143773</xdr:rowOff>
    </xdr:to>
    <xdr:graphicFrame macro="">
      <xdr:nvGraphicFramePr>
        <xdr:cNvPr id="17" name="Chart 16">
          <a:extLst>
            <a:ext uri="{FF2B5EF4-FFF2-40B4-BE49-F238E27FC236}">
              <a16:creationId xmlns:a16="http://schemas.microsoft.com/office/drawing/2014/main" id="{70FE549B-419E-4339-84A0-689130166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119062</xdr:colOff>
      <xdr:row>2</xdr:row>
      <xdr:rowOff>123112</xdr:rowOff>
    </xdr:from>
    <xdr:to>
      <xdr:col>25</xdr:col>
      <xdr:colOff>9922</xdr:colOff>
      <xdr:row>4</xdr:row>
      <xdr:rowOff>525859</xdr:rowOff>
    </xdr:to>
    <mc:AlternateContent xmlns:mc="http://schemas.openxmlformats.org/markup-compatibility/2006">
      <mc:Choice xmlns:a14="http://schemas.microsoft.com/office/drawing/2010/main" Requires="a14">
        <xdr:graphicFrame macro="">
          <xdr:nvGraphicFramePr>
            <xdr:cNvPr id="18" name="Marital Staus 1">
              <a:extLst>
                <a:ext uri="{FF2B5EF4-FFF2-40B4-BE49-F238E27FC236}">
                  <a16:creationId xmlns:a16="http://schemas.microsoft.com/office/drawing/2014/main" id="{1794119C-D2B2-4240-AE01-C721AD7CE9B1}"/>
                </a:ext>
              </a:extLst>
            </xdr:cNvPr>
            <xdr:cNvGraphicFramePr/>
          </xdr:nvGraphicFramePr>
          <xdr:xfrm>
            <a:off x="0" y="0"/>
            <a:ext cx="0" cy="0"/>
          </xdr:xfrm>
          <a:graphic>
            <a:graphicData uri="http://schemas.microsoft.com/office/drawing/2010/slicer">
              <sle:slicer xmlns:sle="http://schemas.microsoft.com/office/drawing/2010/slicer" name="Marital Staus 1"/>
            </a:graphicData>
          </a:graphic>
        </xdr:graphicFrame>
      </mc:Choice>
      <mc:Fallback>
        <xdr:sp macro="" textlink="">
          <xdr:nvSpPr>
            <xdr:cNvPr id="0" name=""/>
            <xdr:cNvSpPr>
              <a:spLocks noTextEdit="1"/>
            </xdr:cNvSpPr>
          </xdr:nvSpPr>
          <xdr:spPr>
            <a:xfrm>
              <a:off x="12144375" y="500143"/>
              <a:ext cx="3522266" cy="7202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10583</xdr:colOff>
      <xdr:row>2</xdr:row>
      <xdr:rowOff>105834</xdr:rowOff>
    </xdr:from>
    <xdr:to>
      <xdr:col>18</xdr:col>
      <xdr:colOff>529168</xdr:colOff>
      <xdr:row>4</xdr:row>
      <xdr:rowOff>563114</xdr:rowOff>
    </xdr:to>
    <xdr:sp macro="" textlink="$F$56">
      <xdr:nvSpPr>
        <xdr:cNvPr id="2" name="Rectangle: Rounded Corners 1">
          <a:extLst>
            <a:ext uri="{FF2B5EF4-FFF2-40B4-BE49-F238E27FC236}">
              <a16:creationId xmlns:a16="http://schemas.microsoft.com/office/drawing/2014/main" id="{D5A8A472-79DE-44D0-BCC5-0A1C6A11A4EF}"/>
            </a:ext>
          </a:extLst>
        </xdr:cNvPr>
        <xdr:cNvSpPr/>
      </xdr:nvSpPr>
      <xdr:spPr>
        <a:xfrm>
          <a:off x="10583" y="441306"/>
          <a:ext cx="12943019" cy="756808"/>
        </a:xfrm>
        <a:prstGeom prst="roundRect">
          <a:avLst/>
        </a:prstGeom>
        <a:solidFill>
          <a:schemeClr val="bg1">
            <a:lumMod val="9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fld id="{FEE377DD-C68F-477F-A7D7-148D02CE6689}" type="TxLink">
            <a:rPr lang="en-US" sz="4000" b="0" i="0" u="none" strike="noStrike">
              <a:ln>
                <a:noFill/>
              </a:ln>
              <a:solidFill>
                <a:sysClr val="windowText" lastClr="000000"/>
              </a:solidFill>
              <a:latin typeface="Calibri"/>
              <a:ea typeface="Calibri"/>
              <a:cs typeface="Calibri"/>
            </a:rPr>
            <a:pPr algn="r"/>
            <a:t>130441</a:t>
          </a:fld>
          <a:endParaRPr lang="en-US" sz="4000">
            <a:ln>
              <a:noFill/>
            </a:ln>
            <a:solidFill>
              <a:sysClr val="windowText" lastClr="000000"/>
            </a:solidFill>
          </a:endParaRPr>
        </a:p>
      </xdr:txBody>
    </xdr:sp>
    <xdr:clientData/>
  </xdr:twoCellAnchor>
  <xdr:twoCellAnchor>
    <xdr:from>
      <xdr:col>13</xdr:col>
      <xdr:colOff>455283</xdr:colOff>
      <xdr:row>2</xdr:row>
      <xdr:rowOff>107830</xdr:rowOff>
    </xdr:from>
    <xdr:to>
      <xdr:col>16</xdr:col>
      <xdr:colOff>203680</xdr:colOff>
      <xdr:row>4</xdr:row>
      <xdr:rowOff>515189</xdr:rowOff>
    </xdr:to>
    <xdr:sp macro="" textlink="">
      <xdr:nvSpPr>
        <xdr:cNvPr id="3" name="TextBox 2">
          <a:extLst>
            <a:ext uri="{FF2B5EF4-FFF2-40B4-BE49-F238E27FC236}">
              <a16:creationId xmlns:a16="http://schemas.microsoft.com/office/drawing/2014/main" id="{60C28788-4E3A-421A-8BA0-763B709EB11A}"/>
            </a:ext>
          </a:extLst>
        </xdr:cNvPr>
        <xdr:cNvSpPr txBox="1"/>
      </xdr:nvSpPr>
      <xdr:spPr>
        <a:xfrm>
          <a:off x="9225472" y="443302"/>
          <a:ext cx="2084717" cy="706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ysClr val="windowText" lastClr="000000"/>
              </a:solidFill>
            </a:rPr>
            <a:t>      TOTAL</a:t>
          </a:r>
          <a:r>
            <a:rPr lang="en-US" sz="1600" b="1" baseline="0">
              <a:solidFill>
                <a:sysClr val="windowText" lastClr="000000"/>
              </a:solidFill>
            </a:rPr>
            <a:t> </a:t>
          </a:r>
          <a:r>
            <a:rPr lang="en-US" sz="2000" b="1" baseline="0">
              <a:solidFill>
                <a:sysClr val="windowText" lastClr="000000"/>
              </a:solidFill>
            </a:rPr>
            <a:t>POPULATION</a:t>
          </a:r>
          <a:endParaRPr lang="en-US" sz="2000" b="1">
            <a:solidFill>
              <a:sysClr val="windowText" lastClr="000000"/>
            </a:solidFill>
          </a:endParaRPr>
        </a:p>
      </xdr:txBody>
    </xdr:sp>
    <xdr:clientData/>
  </xdr:twoCellAnchor>
  <xdr:twoCellAnchor>
    <xdr:from>
      <xdr:col>12</xdr:col>
      <xdr:colOff>95250</xdr:colOff>
      <xdr:row>14</xdr:row>
      <xdr:rowOff>21167</xdr:rowOff>
    </xdr:from>
    <xdr:to>
      <xdr:col>12</xdr:col>
      <xdr:colOff>140969</xdr:colOff>
      <xdr:row>15</xdr:row>
      <xdr:rowOff>63500</xdr:rowOff>
    </xdr:to>
    <xdr:sp macro="" textlink="">
      <xdr:nvSpPr>
        <xdr:cNvPr id="4" name="TextBox 3">
          <a:extLst>
            <a:ext uri="{FF2B5EF4-FFF2-40B4-BE49-F238E27FC236}">
              <a16:creationId xmlns:a16="http://schemas.microsoft.com/office/drawing/2014/main" id="{7C5C00F2-F6CD-40F0-B0E3-4AFF681BF208}"/>
            </a:ext>
          </a:extLst>
        </xdr:cNvPr>
        <xdr:cNvSpPr txBox="1"/>
      </xdr:nvSpPr>
      <xdr:spPr>
        <a:xfrm>
          <a:off x="7630583" y="2762250"/>
          <a:ext cx="45719" cy="22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0</xdr:col>
      <xdr:colOff>52918</xdr:colOff>
      <xdr:row>2</xdr:row>
      <xdr:rowOff>71886</xdr:rowOff>
    </xdr:from>
    <xdr:to>
      <xdr:col>12</xdr:col>
      <xdr:colOff>587076</xdr:colOff>
      <xdr:row>5</xdr:row>
      <xdr:rowOff>59906</xdr:rowOff>
    </xdr:to>
    <xdr:sp macro="" textlink="">
      <xdr:nvSpPr>
        <xdr:cNvPr id="6" name="TextBox 5">
          <a:extLst>
            <a:ext uri="{FF2B5EF4-FFF2-40B4-BE49-F238E27FC236}">
              <a16:creationId xmlns:a16="http://schemas.microsoft.com/office/drawing/2014/main" id="{3D4F2220-BC06-4D5B-9275-1E75AFA190B6}"/>
            </a:ext>
          </a:extLst>
        </xdr:cNvPr>
        <xdr:cNvSpPr txBox="1"/>
      </xdr:nvSpPr>
      <xdr:spPr>
        <a:xfrm>
          <a:off x="52918" y="407358"/>
          <a:ext cx="8645384" cy="862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b="1"/>
            <a:t>POPULATION</a:t>
          </a:r>
          <a:r>
            <a:rPr lang="en-US" sz="1800" b="1" baseline="0"/>
            <a:t> OF NEIGHBORHOODS IN URLA (IZMIR) INTERACTIVE DASHBOARD</a:t>
          </a:r>
          <a:endParaRPr lang="en-US" sz="1800" b="1"/>
        </a:p>
      </xdr:txBody>
    </xdr:sp>
    <xdr:clientData/>
  </xdr:twoCellAnchor>
  <xdr:oneCellAnchor>
    <xdr:from>
      <xdr:col>12</xdr:col>
      <xdr:colOff>465667</xdr:colOff>
      <xdr:row>3</xdr:row>
      <xdr:rowOff>127000</xdr:rowOff>
    </xdr:from>
    <xdr:ext cx="597481" cy="508000"/>
    <xdr:sp macro="" textlink="">
      <xdr:nvSpPr>
        <xdr:cNvPr id="7" name="TextBox 6">
          <a:extLst>
            <a:ext uri="{FF2B5EF4-FFF2-40B4-BE49-F238E27FC236}">
              <a16:creationId xmlns:a16="http://schemas.microsoft.com/office/drawing/2014/main" id="{C5C8CEF6-29D5-48A0-AACD-D2147D351BAF}"/>
            </a:ext>
          </a:extLst>
        </xdr:cNvPr>
        <xdr:cNvSpPr txBox="1"/>
      </xdr:nvSpPr>
      <xdr:spPr>
        <a:xfrm>
          <a:off x="8001000" y="624417"/>
          <a:ext cx="597481"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twoCellAnchor editAs="oneCell">
    <xdr:from>
      <xdr:col>12</xdr:col>
      <xdr:colOff>497416</xdr:colOff>
      <xdr:row>3</xdr:row>
      <xdr:rowOff>74083</xdr:rowOff>
    </xdr:from>
    <xdr:to>
      <xdr:col>13</xdr:col>
      <xdr:colOff>507998</xdr:colOff>
      <xdr:row>4</xdr:row>
      <xdr:rowOff>560517</xdr:rowOff>
    </xdr:to>
    <xdr:pic>
      <xdr:nvPicPr>
        <xdr:cNvPr id="9" name="Graphic 8">
          <a:extLst>
            <a:ext uri="{FF2B5EF4-FFF2-40B4-BE49-F238E27FC236}">
              <a16:creationId xmlns:a16="http://schemas.microsoft.com/office/drawing/2014/main" id="{C40ABFF1-0F58-4BCC-9CCE-FA23358B715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flipH="1">
          <a:off x="8032749" y="571500"/>
          <a:ext cx="624416" cy="666750"/>
        </a:xfrm>
        <a:prstGeom prst="rect">
          <a:avLst/>
        </a:prstGeom>
      </xdr:spPr>
    </xdr:pic>
    <xdr:clientData/>
  </xdr:twoCellAnchor>
  <xdr:twoCellAnchor>
    <xdr:from>
      <xdr:col>0</xdr:col>
      <xdr:colOff>1</xdr:colOff>
      <xdr:row>6</xdr:row>
      <xdr:rowOff>31751</xdr:rowOff>
    </xdr:from>
    <xdr:to>
      <xdr:col>6</xdr:col>
      <xdr:colOff>95850</xdr:colOff>
      <xdr:row>9</xdr:row>
      <xdr:rowOff>116417</xdr:rowOff>
    </xdr:to>
    <xdr:sp macro="" textlink="">
      <xdr:nvSpPr>
        <xdr:cNvPr id="22" name="Rectangle: Rounded Corners 21">
          <a:extLst>
            <a:ext uri="{FF2B5EF4-FFF2-40B4-BE49-F238E27FC236}">
              <a16:creationId xmlns:a16="http://schemas.microsoft.com/office/drawing/2014/main" id="{1265B703-DB77-4261-B045-BA9E071A5769}"/>
            </a:ext>
          </a:extLst>
        </xdr:cNvPr>
        <xdr:cNvSpPr/>
      </xdr:nvSpPr>
      <xdr:spPr>
        <a:xfrm>
          <a:off x="1" y="1325713"/>
          <a:ext cx="3941792" cy="62381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US" sz="1800" b="1">
              <a:ln>
                <a:noFill/>
              </a:ln>
              <a:solidFill>
                <a:sysClr val="windowText" lastClr="000000"/>
              </a:solidFill>
            </a:rPr>
            <a:t>TOTAL</a:t>
          </a:r>
          <a:r>
            <a:rPr lang="en-US" sz="1800" b="1" baseline="0">
              <a:ln>
                <a:noFill/>
              </a:ln>
              <a:solidFill>
                <a:sysClr val="windowText" lastClr="000000"/>
              </a:solidFill>
            </a:rPr>
            <a:t> NEIGHBOURHOOD</a:t>
          </a:r>
          <a:endParaRPr lang="en-US" sz="1800" b="1">
            <a:ln>
              <a:noFill/>
            </a:ln>
            <a:solidFill>
              <a:sysClr val="windowText" lastClr="000000"/>
            </a:solidFill>
          </a:endParaRPr>
        </a:p>
      </xdr:txBody>
    </xdr:sp>
    <xdr:clientData/>
  </xdr:twoCellAnchor>
  <xdr:oneCellAnchor>
    <xdr:from>
      <xdr:col>4</xdr:col>
      <xdr:colOff>371415</xdr:colOff>
      <xdr:row>6</xdr:row>
      <xdr:rowOff>59906</xdr:rowOff>
    </xdr:from>
    <xdr:ext cx="1174151" cy="539151"/>
    <xdr:sp macro="" textlink="">
      <xdr:nvSpPr>
        <xdr:cNvPr id="23" name="TextBox 22">
          <a:extLst>
            <a:ext uri="{FF2B5EF4-FFF2-40B4-BE49-F238E27FC236}">
              <a16:creationId xmlns:a16="http://schemas.microsoft.com/office/drawing/2014/main" id="{04773819-8D3E-4058-8305-D35BD49B1F4D}"/>
            </a:ext>
          </a:extLst>
        </xdr:cNvPr>
        <xdr:cNvSpPr txBox="1"/>
      </xdr:nvSpPr>
      <xdr:spPr>
        <a:xfrm>
          <a:off x="2815566" y="1449717"/>
          <a:ext cx="1174151" cy="5391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r"/>
          <a:r>
            <a:rPr lang="en-US" sz="1800" b="1"/>
            <a:t> 37</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98.064894791663" createdVersion="6" refreshedVersion="6" minRefreshableVersion="3" recordCount="148" xr:uid="{8C1145CB-DF41-4E83-B653-8F41D04F1C98}">
  <cacheSource type="worksheet">
    <worksheetSource name="Table12"/>
  </cacheSource>
  <cacheFields count="5">
    <cacheField name="Neighborhood name" numFmtId="0">
      <sharedItems count="37">
        <s v="ALTINTAS"/>
        <s v="ATATURK"/>
        <s v="CAMIATIK"/>
        <s v="CAMLICAY"/>
        <s v="DENIZLI"/>
        <s v="GUVENDIK"/>
        <s v="HACI ISA"/>
        <s v="ICMELER"/>
        <s v="ISKELE"/>
        <s v="KALABAK"/>
        <s v="NAIPLI"/>
        <s v="RUSTEM"/>
        <s v="SIRA"/>
        <s v="TORASAN"/>
        <s v="YAKA"/>
        <s v="YELALTI"/>
        <s v="YENI"/>
        <s v="YENICE"/>
        <s v="YENIKENT"/>
        <s v="ZEYTINALANI"/>
        <s v="GULBAHCE"/>
        <s v="SIRINKENT"/>
        <s v="M.FEVZI CAKMAK"/>
        <s v="BADEMLER"/>
        <s v="BALIKLIOVA"/>
        <s v="DEMIRCILI"/>
        <s v="KUSCULAR"/>
        <s v="OVACIK"/>
        <s v="YAGCILAR"/>
        <s v="UZUNKUYU"/>
        <s v="BARBAROS"/>
        <s v="BIRGI"/>
        <s v="KADIOVACIK"/>
        <s v="NOHUTALAN"/>
        <s v="ZEYTINELI"/>
        <s v="ZEYTINLER"/>
        <s v="OZBEK"/>
      </sharedItems>
    </cacheField>
    <cacheField name="Marital Staus" numFmtId="0">
      <sharedItems count="4">
        <s v="MARRIED"/>
        <s v="DIVORCED"/>
        <s v="NEVER MARRIED"/>
        <s v="WIDOWED"/>
      </sharedItems>
    </cacheField>
    <cacheField name="Total pop. In 2022 " numFmtId="0">
      <sharedItems containsSemiMixedTypes="0" containsString="0" containsNumber="1" containsInteger="1" minValue="0" maxValue="3115"/>
    </cacheField>
    <cacheField name="Total pop. In 2023" numFmtId="0">
      <sharedItems containsSemiMixedTypes="0" containsString="0" containsNumber="1" containsInteger="1" minValue="0" maxValue="3958"/>
    </cacheField>
    <cacheField name="Total pop." numFmtId="0">
      <sharedItems containsSemiMixedTypes="0" containsString="0" containsNumber="1" containsInteger="1" minValue="0" maxValue="7073" count="120">
        <n v="3394"/>
        <n v="4469"/>
        <n v="802"/>
        <n v="3113"/>
        <n v="3987"/>
        <n v="3537"/>
        <n v="1566"/>
        <n v="3640"/>
        <n v="3075"/>
        <n v="5538"/>
        <n v="324"/>
        <n v="1370"/>
        <n v="2953"/>
        <n v="1696"/>
        <n v="5097"/>
        <n v="3215"/>
        <n v="619"/>
        <n v="1372"/>
        <n v="3632"/>
        <n v="2335"/>
        <n v="3111"/>
        <n v="2199"/>
        <n v="3531"/>
        <n v="2495"/>
        <n v="1322"/>
        <n v="315"/>
        <n v="4116"/>
        <n v="170"/>
        <n v="695"/>
        <n v="445"/>
        <n v="463"/>
        <n v="193"/>
        <n v="352"/>
        <n v="179"/>
        <n v="526"/>
        <n v="432"/>
        <n v="1897"/>
        <n v="424"/>
        <n v="826"/>
        <n v="130"/>
        <n v="440"/>
        <n v="625"/>
        <n v="612"/>
        <n v="266"/>
        <n v="461"/>
        <n v="600"/>
        <n v="897"/>
        <n v="0"/>
        <n v="137"/>
        <n v="436"/>
        <n v="346"/>
        <n v="615"/>
        <n v="496"/>
        <n v="119"/>
        <n v="149"/>
        <n v="392"/>
        <n v="321"/>
        <n v="185"/>
        <n v="302"/>
        <n v="219"/>
        <n v="345"/>
        <n v="94"/>
        <n v="34"/>
        <n v="269"/>
        <n v="1463"/>
        <n v="1484"/>
        <n v="349"/>
        <n v="1061"/>
        <n v="1122"/>
        <n v="1899"/>
        <n v="719"/>
        <n v="1187"/>
        <n v="1101"/>
        <n v="1911"/>
        <n v="162"/>
        <n v="544"/>
        <n v="1314"/>
        <n v="547"/>
        <n v="1893"/>
        <n v="1343"/>
        <n v="323"/>
        <n v="374"/>
        <n v="1152"/>
        <n v="955"/>
        <n v="7073"/>
        <n v="686"/>
        <n v="1276"/>
        <n v="795"/>
        <n v="414"/>
        <n v="109"/>
        <n v="1194"/>
        <n v="75"/>
        <n v="228"/>
        <n v="136"/>
        <n v="107"/>
        <n v="93"/>
        <n v="154"/>
        <n v="178"/>
        <n v="487"/>
        <n v="355"/>
        <n v="604"/>
        <n v="308"/>
        <n v="469"/>
        <n v="417"/>
        <n v="336"/>
        <n v="435"/>
        <n v="639"/>
        <n v="343"/>
        <n v="421"/>
        <n v="550"/>
        <n v="405"/>
        <n v="237"/>
        <n v="235"/>
        <n v="416"/>
        <n v="82"/>
        <n v="297"/>
        <n v="255"/>
        <n v="190"/>
        <n v="304"/>
        <n v="275"/>
      </sharedItems>
    </cacheField>
  </cacheFields>
  <extLst>
    <ext xmlns:x14="http://schemas.microsoft.com/office/spreadsheetml/2009/9/main" uri="{725AE2AE-9491-48be-B2B4-4EB974FC3084}">
      <x14:pivotCacheDefinition pivotCacheId="1626036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x v="0"/>
    <x v="0"/>
    <n v="1669"/>
    <n v="1725"/>
    <x v="0"/>
  </r>
  <r>
    <x v="1"/>
    <x v="0"/>
    <n v="2177"/>
    <n v="2292"/>
    <x v="1"/>
  </r>
  <r>
    <x v="2"/>
    <x v="0"/>
    <n v="402"/>
    <n v="400"/>
    <x v="2"/>
  </r>
  <r>
    <x v="3"/>
    <x v="0"/>
    <n v="1559"/>
    <n v="1554"/>
    <x v="3"/>
  </r>
  <r>
    <x v="4"/>
    <x v="0"/>
    <n v="1967"/>
    <n v="2020"/>
    <x v="4"/>
  </r>
  <r>
    <x v="5"/>
    <x v="0"/>
    <n v="1744"/>
    <n v="1793"/>
    <x v="5"/>
  </r>
  <r>
    <x v="6"/>
    <x v="0"/>
    <n v="781"/>
    <n v="785"/>
    <x v="6"/>
  </r>
  <r>
    <x v="7"/>
    <x v="0"/>
    <n v="1768"/>
    <n v="1872"/>
    <x v="7"/>
  </r>
  <r>
    <x v="8"/>
    <x v="0"/>
    <n v="1504"/>
    <n v="1571"/>
    <x v="8"/>
  </r>
  <r>
    <x v="9"/>
    <x v="0"/>
    <n v="2645"/>
    <n v="2893"/>
    <x v="9"/>
  </r>
  <r>
    <x v="10"/>
    <x v="0"/>
    <n v="158"/>
    <n v="166"/>
    <x v="10"/>
  </r>
  <r>
    <x v="11"/>
    <x v="0"/>
    <n v="671"/>
    <n v="699"/>
    <x v="11"/>
  </r>
  <r>
    <x v="12"/>
    <x v="0"/>
    <n v="1469"/>
    <n v="1484"/>
    <x v="12"/>
  </r>
  <r>
    <x v="13"/>
    <x v="0"/>
    <n v="821"/>
    <n v="875"/>
    <x v="13"/>
  </r>
  <r>
    <x v="14"/>
    <x v="0"/>
    <n v="2535"/>
    <n v="2562"/>
    <x v="14"/>
  </r>
  <r>
    <x v="15"/>
    <x v="0"/>
    <n v="1609"/>
    <n v="1606"/>
    <x v="15"/>
  </r>
  <r>
    <x v="16"/>
    <x v="0"/>
    <n v="323"/>
    <n v="296"/>
    <x v="16"/>
  </r>
  <r>
    <x v="17"/>
    <x v="0"/>
    <n v="675"/>
    <n v="697"/>
    <x v="17"/>
  </r>
  <r>
    <x v="18"/>
    <x v="0"/>
    <n v="1803"/>
    <n v="1829"/>
    <x v="18"/>
  </r>
  <r>
    <x v="19"/>
    <x v="0"/>
    <n v="1151"/>
    <n v="1184"/>
    <x v="19"/>
  </r>
  <r>
    <x v="20"/>
    <x v="0"/>
    <n v="1520"/>
    <n v="1591"/>
    <x v="20"/>
  </r>
  <r>
    <x v="21"/>
    <x v="0"/>
    <n v="1121"/>
    <n v="1078"/>
    <x v="21"/>
  </r>
  <r>
    <x v="22"/>
    <x v="0"/>
    <n v="1760"/>
    <n v="1771"/>
    <x v="22"/>
  </r>
  <r>
    <x v="23"/>
    <x v="0"/>
    <n v="1219"/>
    <n v="1276"/>
    <x v="23"/>
  </r>
  <r>
    <x v="24"/>
    <x v="0"/>
    <n v="652"/>
    <n v="670"/>
    <x v="24"/>
  </r>
  <r>
    <x v="25"/>
    <x v="0"/>
    <n v="146"/>
    <n v="169"/>
    <x v="25"/>
  </r>
  <r>
    <x v="26"/>
    <x v="0"/>
    <n v="1977"/>
    <n v="2139"/>
    <x v="26"/>
  </r>
  <r>
    <x v="27"/>
    <x v="0"/>
    <n v="80"/>
    <n v="90"/>
    <x v="27"/>
  </r>
  <r>
    <x v="28"/>
    <x v="0"/>
    <n v="353"/>
    <n v="342"/>
    <x v="28"/>
  </r>
  <r>
    <x v="29"/>
    <x v="0"/>
    <n v="216"/>
    <n v="229"/>
    <x v="29"/>
  </r>
  <r>
    <x v="30"/>
    <x v="0"/>
    <n v="226"/>
    <n v="237"/>
    <x v="30"/>
  </r>
  <r>
    <x v="31"/>
    <x v="0"/>
    <n v="88"/>
    <n v="105"/>
    <x v="31"/>
  </r>
  <r>
    <x v="32"/>
    <x v="0"/>
    <n v="168"/>
    <n v="184"/>
    <x v="32"/>
  </r>
  <r>
    <x v="33"/>
    <x v="0"/>
    <n v="89"/>
    <n v="90"/>
    <x v="33"/>
  </r>
  <r>
    <x v="34"/>
    <x v="0"/>
    <n v="242"/>
    <n v="284"/>
    <x v="34"/>
  </r>
  <r>
    <x v="35"/>
    <x v="0"/>
    <n v="213"/>
    <n v="219"/>
    <x v="35"/>
  </r>
  <r>
    <x v="36"/>
    <x v="0"/>
    <n v="938"/>
    <n v="959"/>
    <x v="36"/>
  </r>
  <r>
    <x v="0"/>
    <x v="1"/>
    <n v="202"/>
    <n v="222"/>
    <x v="37"/>
  </r>
  <r>
    <x v="1"/>
    <x v="1"/>
    <n v="402"/>
    <n v="424"/>
    <x v="38"/>
  </r>
  <r>
    <x v="2"/>
    <x v="1"/>
    <n v="62"/>
    <n v="68"/>
    <x v="39"/>
  </r>
  <r>
    <x v="3"/>
    <x v="1"/>
    <n v="218"/>
    <n v="222"/>
    <x v="40"/>
  </r>
  <r>
    <x v="4"/>
    <x v="1"/>
    <n v="302"/>
    <n v="323"/>
    <x v="41"/>
  </r>
  <r>
    <x v="5"/>
    <x v="1"/>
    <n v="294"/>
    <n v="318"/>
    <x v="42"/>
  </r>
  <r>
    <x v="6"/>
    <x v="1"/>
    <n v="127"/>
    <n v="139"/>
    <x v="43"/>
  </r>
  <r>
    <x v="7"/>
    <x v="1"/>
    <n v="222"/>
    <n v="239"/>
    <x v="44"/>
  </r>
  <r>
    <x v="8"/>
    <x v="1"/>
    <n v="287"/>
    <n v="313"/>
    <x v="45"/>
  </r>
  <r>
    <x v="9"/>
    <x v="1"/>
    <n v="431"/>
    <n v="466"/>
    <x v="46"/>
  </r>
  <r>
    <x v="10"/>
    <x v="1"/>
    <n v="0"/>
    <n v="0"/>
    <x v="47"/>
  </r>
  <r>
    <x v="11"/>
    <x v="1"/>
    <n v="69"/>
    <n v="68"/>
    <x v="48"/>
  </r>
  <r>
    <x v="12"/>
    <x v="1"/>
    <n v="207"/>
    <n v="229"/>
    <x v="49"/>
  </r>
  <r>
    <x v="13"/>
    <x v="1"/>
    <n v="166"/>
    <n v="180"/>
    <x v="50"/>
  </r>
  <r>
    <x v="14"/>
    <x v="1"/>
    <n v="319"/>
    <n v="296"/>
    <x v="51"/>
  </r>
  <r>
    <x v="15"/>
    <x v="1"/>
    <n v="243"/>
    <n v="253"/>
    <x v="52"/>
  </r>
  <r>
    <x v="16"/>
    <x v="1"/>
    <n v="60"/>
    <n v="59"/>
    <x v="53"/>
  </r>
  <r>
    <x v="17"/>
    <x v="1"/>
    <n v="74"/>
    <n v="75"/>
    <x v="54"/>
  </r>
  <r>
    <x v="18"/>
    <x v="1"/>
    <n v="198"/>
    <n v="194"/>
    <x v="55"/>
  </r>
  <r>
    <x v="19"/>
    <x v="1"/>
    <n v="154"/>
    <n v="167"/>
    <x v="56"/>
  </r>
  <r>
    <x v="20"/>
    <x v="1"/>
    <n v="208"/>
    <n v="216"/>
    <x v="37"/>
  </r>
  <r>
    <x v="21"/>
    <x v="1"/>
    <n v="94"/>
    <n v="91"/>
    <x v="57"/>
  </r>
  <r>
    <x v="22"/>
    <x v="1"/>
    <n v="213"/>
    <n v="223"/>
    <x v="49"/>
  </r>
  <r>
    <x v="23"/>
    <x v="1"/>
    <n v="147"/>
    <n v="155"/>
    <x v="58"/>
  </r>
  <r>
    <x v="24"/>
    <x v="1"/>
    <n v="105"/>
    <n v="114"/>
    <x v="59"/>
  </r>
  <r>
    <x v="25"/>
    <x v="1"/>
    <n v="0"/>
    <n v="0"/>
    <x v="47"/>
  </r>
  <r>
    <x v="26"/>
    <x v="1"/>
    <n v="156"/>
    <n v="189"/>
    <x v="60"/>
  </r>
  <r>
    <x v="27"/>
    <x v="1"/>
    <n v="0"/>
    <n v="0"/>
    <x v="47"/>
  </r>
  <r>
    <x v="28"/>
    <x v="1"/>
    <n v="48"/>
    <n v="46"/>
    <x v="61"/>
  </r>
  <r>
    <x v="29"/>
    <x v="1"/>
    <n v="0"/>
    <n v="0"/>
    <x v="47"/>
  </r>
  <r>
    <x v="30"/>
    <x v="1"/>
    <n v="0"/>
    <n v="34"/>
    <x v="62"/>
  </r>
  <r>
    <x v="31"/>
    <x v="1"/>
    <n v="0"/>
    <n v="0"/>
    <x v="47"/>
  </r>
  <r>
    <x v="32"/>
    <x v="1"/>
    <n v="0"/>
    <n v="0"/>
    <x v="47"/>
  </r>
  <r>
    <x v="33"/>
    <x v="1"/>
    <n v="0"/>
    <n v="0"/>
    <x v="47"/>
  </r>
  <r>
    <x v="34"/>
    <x v="1"/>
    <n v="0"/>
    <n v="0"/>
    <x v="47"/>
  </r>
  <r>
    <x v="35"/>
    <x v="1"/>
    <n v="0"/>
    <n v="0"/>
    <x v="47"/>
  </r>
  <r>
    <x v="36"/>
    <x v="1"/>
    <n v="135"/>
    <n v="134"/>
    <x v="63"/>
  </r>
  <r>
    <x v="0"/>
    <x v="2"/>
    <n v="744"/>
    <n v="719"/>
    <x v="64"/>
  </r>
  <r>
    <x v="1"/>
    <x v="2"/>
    <n v="733"/>
    <n v="751"/>
    <x v="65"/>
  </r>
  <r>
    <x v="2"/>
    <x v="2"/>
    <n v="170"/>
    <n v="179"/>
    <x v="66"/>
  </r>
  <r>
    <x v="3"/>
    <x v="2"/>
    <n v="523"/>
    <n v="538"/>
    <x v="67"/>
  </r>
  <r>
    <x v="4"/>
    <x v="2"/>
    <n v="554"/>
    <n v="568"/>
    <x v="68"/>
  </r>
  <r>
    <x v="5"/>
    <x v="2"/>
    <n v="995"/>
    <n v="904"/>
    <x v="69"/>
  </r>
  <r>
    <x v="6"/>
    <x v="2"/>
    <n v="345"/>
    <n v="374"/>
    <x v="70"/>
  </r>
  <r>
    <x v="7"/>
    <x v="2"/>
    <n v="584"/>
    <n v="603"/>
    <x v="71"/>
  </r>
  <r>
    <x v="8"/>
    <x v="2"/>
    <n v="539"/>
    <n v="562"/>
    <x v="72"/>
  </r>
  <r>
    <x v="9"/>
    <x v="2"/>
    <n v="922"/>
    <n v="989"/>
    <x v="73"/>
  </r>
  <r>
    <x v="10"/>
    <x v="2"/>
    <n v="82"/>
    <n v="80"/>
    <x v="74"/>
  </r>
  <r>
    <x v="11"/>
    <x v="2"/>
    <n v="276"/>
    <n v="268"/>
    <x v="75"/>
  </r>
  <r>
    <x v="12"/>
    <x v="2"/>
    <n v="649"/>
    <n v="665"/>
    <x v="76"/>
  </r>
  <r>
    <x v="13"/>
    <x v="2"/>
    <n v="266"/>
    <n v="281"/>
    <x v="77"/>
  </r>
  <r>
    <x v="14"/>
    <x v="2"/>
    <n v="951"/>
    <n v="942"/>
    <x v="78"/>
  </r>
  <r>
    <x v="15"/>
    <x v="2"/>
    <n v="670"/>
    <n v="673"/>
    <x v="79"/>
  </r>
  <r>
    <x v="16"/>
    <x v="2"/>
    <n v="163"/>
    <n v="160"/>
    <x v="80"/>
  </r>
  <r>
    <x v="17"/>
    <x v="2"/>
    <n v="186"/>
    <n v="188"/>
    <x v="81"/>
  </r>
  <r>
    <x v="18"/>
    <x v="2"/>
    <n v="590"/>
    <n v="562"/>
    <x v="82"/>
  </r>
  <r>
    <x v="19"/>
    <x v="2"/>
    <n v="470"/>
    <n v="485"/>
    <x v="83"/>
  </r>
  <r>
    <x v="20"/>
    <x v="2"/>
    <n v="3115"/>
    <n v="3958"/>
    <x v="84"/>
  </r>
  <r>
    <x v="21"/>
    <x v="2"/>
    <n v="354"/>
    <n v="332"/>
    <x v="85"/>
  </r>
  <r>
    <x v="22"/>
    <x v="2"/>
    <n v="639"/>
    <n v="637"/>
    <x v="86"/>
  </r>
  <r>
    <x v="23"/>
    <x v="2"/>
    <n v="404"/>
    <n v="391"/>
    <x v="87"/>
  </r>
  <r>
    <x v="24"/>
    <x v="2"/>
    <n v="204"/>
    <n v="210"/>
    <x v="88"/>
  </r>
  <r>
    <x v="25"/>
    <x v="2"/>
    <n v="47"/>
    <n v="62"/>
    <x v="89"/>
  </r>
  <r>
    <x v="26"/>
    <x v="2"/>
    <n v="579"/>
    <n v="615"/>
    <x v="90"/>
  </r>
  <r>
    <x v="27"/>
    <x v="2"/>
    <n v="36"/>
    <n v="39"/>
    <x v="91"/>
  </r>
  <r>
    <x v="28"/>
    <x v="2"/>
    <n v="91"/>
    <n v="94"/>
    <x v="57"/>
  </r>
  <r>
    <x v="29"/>
    <x v="2"/>
    <n v="110"/>
    <n v="118"/>
    <x v="92"/>
  </r>
  <r>
    <x v="30"/>
    <x v="2"/>
    <n v="65"/>
    <n v="71"/>
    <x v="93"/>
  </r>
  <r>
    <x v="31"/>
    <x v="2"/>
    <n v="0"/>
    <n v="0"/>
    <x v="47"/>
  </r>
  <r>
    <x v="32"/>
    <x v="2"/>
    <n v="50"/>
    <n v="57"/>
    <x v="94"/>
  </r>
  <r>
    <x v="33"/>
    <x v="2"/>
    <n v="47"/>
    <n v="46"/>
    <x v="95"/>
  </r>
  <r>
    <x v="34"/>
    <x v="2"/>
    <n v="70"/>
    <n v="84"/>
    <x v="96"/>
  </r>
  <r>
    <x v="35"/>
    <x v="2"/>
    <n v="90"/>
    <n v="88"/>
    <x v="97"/>
  </r>
  <r>
    <x v="36"/>
    <x v="2"/>
    <n v="237"/>
    <n v="250"/>
    <x v="98"/>
  </r>
  <r>
    <x v="0"/>
    <x v="3"/>
    <n v="173"/>
    <n v="182"/>
    <x v="99"/>
  </r>
  <r>
    <x v="1"/>
    <x v="3"/>
    <n v="305"/>
    <n v="299"/>
    <x v="100"/>
  </r>
  <r>
    <x v="2"/>
    <x v="3"/>
    <n v="0"/>
    <n v="0"/>
    <x v="47"/>
  </r>
  <r>
    <x v="3"/>
    <x v="3"/>
    <n v="135"/>
    <n v="173"/>
    <x v="101"/>
  </r>
  <r>
    <x v="4"/>
    <x v="3"/>
    <n v="223"/>
    <n v="246"/>
    <x v="102"/>
  </r>
  <r>
    <x v="5"/>
    <x v="3"/>
    <n v="203"/>
    <n v="214"/>
    <x v="103"/>
  </r>
  <r>
    <x v="6"/>
    <x v="3"/>
    <n v="0"/>
    <n v="0"/>
    <x v="47"/>
  </r>
  <r>
    <x v="7"/>
    <x v="3"/>
    <n v="168"/>
    <n v="168"/>
    <x v="104"/>
  </r>
  <r>
    <x v="8"/>
    <x v="3"/>
    <n v="216"/>
    <n v="219"/>
    <x v="105"/>
  </r>
  <r>
    <x v="9"/>
    <x v="3"/>
    <n v="308"/>
    <n v="331"/>
    <x v="106"/>
  </r>
  <r>
    <x v="10"/>
    <x v="3"/>
    <n v="0"/>
    <n v="0"/>
    <x v="47"/>
  </r>
  <r>
    <x v="11"/>
    <x v="3"/>
    <n v="0"/>
    <n v="0"/>
    <x v="47"/>
  </r>
  <r>
    <x v="12"/>
    <x v="3"/>
    <n v="166"/>
    <n v="177"/>
    <x v="107"/>
  </r>
  <r>
    <x v="13"/>
    <x v="3"/>
    <n v="209"/>
    <n v="212"/>
    <x v="108"/>
  </r>
  <r>
    <x v="14"/>
    <x v="3"/>
    <n v="278"/>
    <n v="272"/>
    <x v="109"/>
  </r>
  <r>
    <x v="15"/>
    <x v="3"/>
    <n v="202"/>
    <n v="203"/>
    <x v="110"/>
  </r>
  <r>
    <x v="16"/>
    <x v="3"/>
    <n v="0"/>
    <n v="0"/>
    <x v="47"/>
  </r>
  <r>
    <x v="17"/>
    <x v="3"/>
    <n v="0"/>
    <n v="0"/>
    <x v="47"/>
  </r>
  <r>
    <x v="18"/>
    <x v="3"/>
    <n v="116"/>
    <n v="121"/>
    <x v="111"/>
  </r>
  <r>
    <x v="19"/>
    <x v="3"/>
    <n v="114"/>
    <n v="121"/>
    <x v="112"/>
  </r>
  <r>
    <x v="20"/>
    <x v="3"/>
    <n v="200"/>
    <n v="216"/>
    <x v="113"/>
  </r>
  <r>
    <x v="21"/>
    <x v="3"/>
    <n v="82"/>
    <n v="0"/>
    <x v="114"/>
  </r>
  <r>
    <x v="22"/>
    <x v="3"/>
    <n v="147"/>
    <n v="150"/>
    <x v="115"/>
  </r>
  <r>
    <x v="23"/>
    <x v="3"/>
    <n v="130"/>
    <n v="125"/>
    <x v="116"/>
  </r>
  <r>
    <x v="24"/>
    <x v="3"/>
    <n v="91"/>
    <n v="99"/>
    <x v="117"/>
  </r>
  <r>
    <x v="25"/>
    <x v="3"/>
    <n v="0"/>
    <n v="0"/>
    <x v="47"/>
  </r>
  <r>
    <x v="26"/>
    <x v="3"/>
    <n v="145"/>
    <n v="159"/>
    <x v="118"/>
  </r>
  <r>
    <x v="27"/>
    <x v="3"/>
    <n v="0"/>
    <n v="0"/>
    <x v="47"/>
  </r>
  <r>
    <x v="28"/>
    <x v="3"/>
    <n v="0"/>
    <n v="0"/>
    <x v="47"/>
  </r>
  <r>
    <x v="29"/>
    <x v="3"/>
    <n v="0"/>
    <n v="0"/>
    <x v="47"/>
  </r>
  <r>
    <x v="30"/>
    <x v="3"/>
    <n v="0"/>
    <n v="0"/>
    <x v="47"/>
  </r>
  <r>
    <x v="31"/>
    <x v="3"/>
    <n v="0"/>
    <n v="0"/>
    <x v="47"/>
  </r>
  <r>
    <x v="32"/>
    <x v="3"/>
    <n v="0"/>
    <n v="0"/>
    <x v="47"/>
  </r>
  <r>
    <x v="33"/>
    <x v="3"/>
    <n v="0"/>
    <n v="0"/>
    <x v="47"/>
  </r>
  <r>
    <x v="34"/>
    <x v="3"/>
    <n v="0"/>
    <n v="0"/>
    <x v="47"/>
  </r>
  <r>
    <x v="35"/>
    <x v="3"/>
    <n v="0"/>
    <n v="0"/>
    <x v="47"/>
  </r>
  <r>
    <x v="36"/>
    <x v="3"/>
    <n v="134"/>
    <n v="141"/>
    <x v="1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688526-2EED-4B04-BD8A-08A2829C617F}" name="PivotTable2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rowHeaderCaption="Neighborhoods">
  <location ref="D5:E11" firstHeaderRow="1" firstDataRow="1" firstDataCol="1" rowPageCount="1" colPageCount="1"/>
  <pivotFields count="5">
    <pivotField axis="axisRow" showAll="0" measureFilter="1" sortType="descending">
      <items count="38">
        <item x="0"/>
        <item x="1"/>
        <item x="23"/>
        <item x="24"/>
        <item x="30"/>
        <item x="31"/>
        <item x="2"/>
        <item x="3"/>
        <item x="25"/>
        <item x="4"/>
        <item x="20"/>
        <item x="5"/>
        <item x="6"/>
        <item x="7"/>
        <item x="8"/>
        <item x="32"/>
        <item x="9"/>
        <item x="26"/>
        <item x="22"/>
        <item x="10"/>
        <item x="33"/>
        <item x="27"/>
        <item x="36"/>
        <item x="11"/>
        <item x="12"/>
        <item x="21"/>
        <item x="13"/>
        <item x="29"/>
        <item x="28"/>
        <item x="14"/>
        <item x="15"/>
        <item x="16"/>
        <item x="17"/>
        <item x="18"/>
        <item x="19"/>
        <item x="34"/>
        <item x="35"/>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1"/>
        <item x="0"/>
        <item x="2"/>
        <item x="3"/>
        <item t="default"/>
      </items>
    </pivotField>
    <pivotField dataField="1" showAll="0"/>
    <pivotField showAll="0"/>
    <pivotField showAll="0"/>
  </pivotFields>
  <rowFields count="1">
    <field x="0"/>
  </rowFields>
  <rowItems count="6">
    <i>
      <x v="10"/>
    </i>
    <i>
      <x v="16"/>
    </i>
    <i>
      <x v="29"/>
    </i>
    <i>
      <x v="1"/>
    </i>
    <i>
      <x v="11"/>
    </i>
    <i t="grand">
      <x/>
    </i>
  </rowItems>
  <colItems count="1">
    <i/>
  </colItems>
  <pageFields count="1">
    <pageField fld="1" hier="-1"/>
  </pageFields>
  <dataFields count="1">
    <dataField name="Sum of Total pop. In 2022 " fld="2" baseField="0" baseItem="0"/>
  </dataFields>
  <formats count="8">
    <format dxfId="15">
      <pivotArea collapsedLevelsAreSubtotals="1" fieldPosition="0">
        <references count="1">
          <reference field="1" count="0"/>
        </references>
      </pivotArea>
    </format>
    <format dxfId="14">
      <pivotArea dataOnly="0" labelOnly="1" fieldPosition="0">
        <references count="1">
          <reference field="1" count="0"/>
        </references>
      </pivotArea>
    </format>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5">
            <x v="1"/>
            <x v="10"/>
            <x v="11"/>
            <x v="16"/>
            <x v="29"/>
          </reference>
        </references>
      </pivotArea>
    </format>
    <format dxfId="9">
      <pivotArea dataOnly="0" labelOnly="1" grandRow="1" outline="0" fieldPosition="0"/>
    </format>
    <format dxfId="8">
      <pivotArea dataOnly="0" labelOnly="1" outline="0" axis="axisValues"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44D0A3-A17D-457E-AD66-663AAD90C4B5}" name="PivotTable3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rowHeaderCaption="Neighborhoods">
  <location ref="N22:O33" firstHeaderRow="1" firstDataRow="1" firstDataCol="1"/>
  <pivotFields count="5">
    <pivotField axis="axisRow" showAll="0" measureFilter="1" sortType="ascending">
      <items count="38">
        <item x="35"/>
        <item x="34"/>
        <item x="19"/>
        <item x="18"/>
        <item x="17"/>
        <item x="16"/>
        <item x="15"/>
        <item x="14"/>
        <item x="28"/>
        <item x="29"/>
        <item x="13"/>
        <item x="21"/>
        <item x="12"/>
        <item x="11"/>
        <item x="36"/>
        <item x="27"/>
        <item x="33"/>
        <item x="10"/>
        <item x="22"/>
        <item x="26"/>
        <item x="9"/>
        <item x="32"/>
        <item x="8"/>
        <item x="7"/>
        <item x="6"/>
        <item x="5"/>
        <item x="20"/>
        <item x="4"/>
        <item x="25"/>
        <item x="3"/>
        <item x="2"/>
        <item x="31"/>
        <item x="30"/>
        <item x="24"/>
        <item x="23"/>
        <item x="1"/>
        <item x="0"/>
        <item t="default"/>
      </items>
      <autoSortScope>
        <pivotArea dataOnly="0" outline="0" fieldPosition="0">
          <references count="1">
            <reference field="4294967294" count="1" selected="0">
              <x v="0"/>
            </reference>
          </references>
        </pivotArea>
      </autoSortScope>
    </pivotField>
    <pivotField showAll="0">
      <items count="5">
        <item x="1"/>
        <item x="0"/>
        <item x="2"/>
        <item x="3"/>
        <item t="default"/>
      </items>
    </pivotField>
    <pivotField showAll="0"/>
    <pivotField showAll="0"/>
    <pivotField dataField="1" showAll="0"/>
  </pivotFields>
  <rowFields count="1">
    <field x="0"/>
  </rowFields>
  <rowItems count="11">
    <i>
      <x v="31"/>
    </i>
    <i>
      <x v="15"/>
    </i>
    <i>
      <x v="16"/>
    </i>
    <i>
      <x v="28"/>
    </i>
    <i>
      <x v="21"/>
    </i>
    <i>
      <x v="17"/>
    </i>
    <i>
      <x/>
    </i>
    <i>
      <x v="32"/>
    </i>
    <i>
      <x v="9"/>
    </i>
    <i>
      <x v="1"/>
    </i>
    <i t="grand">
      <x/>
    </i>
  </rowItems>
  <colItems count="1">
    <i/>
  </colItems>
  <dataFields count="1">
    <dataField name=" Total pop." fld="4" baseField="0" baseItem="0"/>
  </dataFields>
  <formats count="6">
    <format dxfId="21">
      <pivotArea type="all" dataOnly="0" outline="0" fieldPosition="0"/>
    </format>
    <format dxfId="20">
      <pivotArea outline="0" collapsedLevelsAreSubtotals="1" fieldPosition="0"/>
    </format>
    <format dxfId="19">
      <pivotArea field="0" type="button" dataOnly="0" labelOnly="1" outline="0" axis="axisRow" fieldPosition="0"/>
    </format>
    <format dxfId="18">
      <pivotArea dataOnly="0" labelOnly="1" fieldPosition="0">
        <references count="1">
          <reference field="0" count="10">
            <x v="0"/>
            <x v="1"/>
            <x v="9"/>
            <x v="15"/>
            <x v="16"/>
            <x v="17"/>
            <x v="21"/>
            <x v="28"/>
            <x v="31"/>
            <x v="32"/>
          </reference>
        </references>
      </pivotArea>
    </format>
    <format dxfId="17">
      <pivotArea dataOnly="0" labelOnly="1" grandRow="1" outline="0" fieldPosition="0"/>
    </format>
    <format dxfId="16">
      <pivotArea dataOnly="0" labelOnly="1" outline="0" axis="axisValues" fieldPosition="0"/>
    </format>
  </formats>
  <chartFormats count="2">
    <chartFormat chart="13"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filters count="1">
    <filter fld="0" type="count" evalOrder="-1" id="2" iMeasureFld="0">
      <autoFilter ref="A1">
        <filterColumn colId="0">
          <top10 top="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56330A7-52AA-4919-8E7F-E85338967676}" name="PivotTable3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Neighborhoods">
  <location ref="N4:O15" firstHeaderRow="1" firstDataRow="1" firstDataCol="1"/>
  <pivotFields count="5">
    <pivotField axis="axisRow" showAll="0" measureFilter="1" sortType="descending">
      <items count="38">
        <item x="35"/>
        <item x="34"/>
        <item x="19"/>
        <item x="18"/>
        <item x="17"/>
        <item x="16"/>
        <item x="15"/>
        <item x="14"/>
        <item x="28"/>
        <item x="29"/>
        <item x="13"/>
        <item x="21"/>
        <item x="12"/>
        <item x="11"/>
        <item x="36"/>
        <item x="27"/>
        <item x="33"/>
        <item x="10"/>
        <item x="22"/>
        <item x="26"/>
        <item x="9"/>
        <item x="32"/>
        <item x="8"/>
        <item x="7"/>
        <item x="6"/>
        <item x="5"/>
        <item x="20"/>
        <item x="4"/>
        <item x="25"/>
        <item x="3"/>
        <item x="2"/>
        <item x="31"/>
        <item x="30"/>
        <item x="24"/>
        <item x="23"/>
        <item x="1"/>
        <item x="0"/>
        <item t="default"/>
      </items>
      <autoSortScope>
        <pivotArea dataOnly="0" outline="0" fieldPosition="0">
          <references count="1">
            <reference field="4294967294" count="1" selected="0">
              <x v="0"/>
            </reference>
          </references>
        </pivotArea>
      </autoSortScope>
    </pivotField>
    <pivotField showAll="0">
      <items count="5">
        <item x="1"/>
        <item x="0"/>
        <item x="2"/>
        <item x="3"/>
        <item t="default"/>
      </items>
    </pivotField>
    <pivotField showAll="0"/>
    <pivotField showAll="0"/>
    <pivotField dataField="1" showAll="0"/>
  </pivotFields>
  <rowFields count="1">
    <field x="0"/>
  </rowFields>
  <rowItems count="11">
    <i>
      <x v="26"/>
    </i>
    <i>
      <x v="20"/>
    </i>
    <i>
      <x v="7"/>
    </i>
    <i>
      <x v="35"/>
    </i>
    <i>
      <x v="25"/>
    </i>
    <i>
      <x v="27"/>
    </i>
    <i>
      <x v="19"/>
    </i>
    <i>
      <x v="36"/>
    </i>
    <i>
      <x v="23"/>
    </i>
    <i>
      <x v="18"/>
    </i>
    <i t="grand">
      <x/>
    </i>
  </rowItems>
  <colItems count="1">
    <i/>
  </colItems>
  <dataFields count="1">
    <dataField name=" Total pop." fld="4" baseField="0" baseItem="0"/>
  </dataFields>
  <formats count="6">
    <format dxfId="27">
      <pivotArea type="all" dataOnly="0" outline="0" fieldPosition="0"/>
    </format>
    <format dxfId="26">
      <pivotArea outline="0" collapsedLevelsAreSubtotals="1" fieldPosition="0"/>
    </format>
    <format dxfId="25">
      <pivotArea field="0" type="button" dataOnly="0" labelOnly="1" outline="0" axis="axisRow" fieldPosition="0"/>
    </format>
    <format dxfId="24">
      <pivotArea dataOnly="0" labelOnly="1" fieldPosition="0">
        <references count="1">
          <reference field="0" count="10">
            <x v="7"/>
            <x v="18"/>
            <x v="19"/>
            <x v="20"/>
            <x v="23"/>
            <x v="25"/>
            <x v="26"/>
            <x v="27"/>
            <x v="35"/>
            <x v="36"/>
          </reference>
        </references>
      </pivotArea>
    </format>
    <format dxfId="23">
      <pivotArea dataOnly="0" labelOnly="1" grandRow="1" outline="0" fieldPosition="0"/>
    </format>
    <format dxfId="22">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C93BF8-E211-46E6-85DA-9A39EC525B72}" name="PivotTable2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Neighborhoods">
  <location ref="A5:B10" firstHeaderRow="1" firstDataRow="1" firstDataCol="1"/>
  <pivotFields count="5">
    <pivotField showAll="0"/>
    <pivotField axis="axisRow" showAll="0">
      <items count="5">
        <item x="1"/>
        <item x="0"/>
        <item x="2"/>
        <item x="3"/>
        <item t="default"/>
      </items>
    </pivotField>
    <pivotField showAll="0"/>
    <pivotField showAll="0"/>
    <pivotField dataField="1" showAll="0">
      <items count="121">
        <item x="47"/>
        <item x="62"/>
        <item x="91"/>
        <item x="114"/>
        <item x="95"/>
        <item x="61"/>
        <item x="94"/>
        <item x="89"/>
        <item x="53"/>
        <item x="39"/>
        <item x="93"/>
        <item x="48"/>
        <item x="54"/>
        <item x="96"/>
        <item x="74"/>
        <item x="27"/>
        <item x="97"/>
        <item x="33"/>
        <item x="57"/>
        <item x="117"/>
        <item x="31"/>
        <item x="59"/>
        <item x="92"/>
        <item x="112"/>
        <item x="111"/>
        <item x="116"/>
        <item x="43"/>
        <item x="63"/>
        <item x="119"/>
        <item x="115"/>
        <item x="58"/>
        <item x="118"/>
        <item x="101"/>
        <item x="25"/>
        <item x="56"/>
        <item x="80"/>
        <item x="10"/>
        <item x="104"/>
        <item x="107"/>
        <item x="60"/>
        <item x="50"/>
        <item x="66"/>
        <item x="32"/>
        <item x="99"/>
        <item x="81"/>
        <item x="55"/>
        <item x="110"/>
        <item x="88"/>
        <item x="113"/>
        <item x="103"/>
        <item x="108"/>
        <item x="37"/>
        <item x="35"/>
        <item x="105"/>
        <item x="49"/>
        <item x="40"/>
        <item x="29"/>
        <item x="44"/>
        <item x="30"/>
        <item x="102"/>
        <item x="98"/>
        <item x="52"/>
        <item x="34"/>
        <item x="75"/>
        <item x="77"/>
        <item x="109"/>
        <item x="45"/>
        <item x="100"/>
        <item x="42"/>
        <item x="51"/>
        <item x="16"/>
        <item x="41"/>
        <item x="106"/>
        <item x="85"/>
        <item x="28"/>
        <item x="70"/>
        <item x="87"/>
        <item x="2"/>
        <item x="38"/>
        <item x="46"/>
        <item x="83"/>
        <item x="67"/>
        <item x="72"/>
        <item x="68"/>
        <item x="82"/>
        <item x="71"/>
        <item x="90"/>
        <item x="86"/>
        <item x="76"/>
        <item x="24"/>
        <item x="79"/>
        <item x="11"/>
        <item x="17"/>
        <item x="64"/>
        <item x="65"/>
        <item x="6"/>
        <item x="13"/>
        <item x="78"/>
        <item x="36"/>
        <item x="69"/>
        <item x="73"/>
        <item x="21"/>
        <item x="19"/>
        <item x="23"/>
        <item x="12"/>
        <item x="8"/>
        <item x="20"/>
        <item x="3"/>
        <item x="15"/>
        <item x="0"/>
        <item x="22"/>
        <item x="5"/>
        <item x="18"/>
        <item x="7"/>
        <item x="4"/>
        <item x="26"/>
        <item x="1"/>
        <item x="14"/>
        <item x="9"/>
        <item x="84"/>
        <item t="default"/>
      </items>
    </pivotField>
  </pivotFields>
  <rowFields count="1">
    <field x="1"/>
  </rowFields>
  <rowItems count="5">
    <i>
      <x/>
    </i>
    <i>
      <x v="1"/>
    </i>
    <i>
      <x v="2"/>
    </i>
    <i>
      <x v="3"/>
    </i>
    <i t="grand">
      <x/>
    </i>
  </rowItems>
  <colItems count="1">
    <i/>
  </colItems>
  <dataFields count="1">
    <dataField name=" Total pop." fld="4" baseField="0" baseItem="0"/>
  </dataFields>
  <formats count="8">
    <format dxfId="35">
      <pivotArea collapsedLevelsAreSubtotals="1" fieldPosition="0">
        <references count="1">
          <reference field="1" count="0"/>
        </references>
      </pivotArea>
    </format>
    <format dxfId="34">
      <pivotArea dataOnly="0" labelOnly="1" fieldPosition="0">
        <references count="1">
          <reference field="1" count="0"/>
        </references>
      </pivotArea>
    </format>
    <format dxfId="33">
      <pivotArea type="all" dataOnly="0" outline="0" fieldPosition="0"/>
    </format>
    <format dxfId="32">
      <pivotArea outline="0" collapsedLevelsAreSubtotals="1" fieldPosition="0"/>
    </format>
    <format dxfId="31">
      <pivotArea field="1" type="button" dataOnly="0" labelOnly="1" outline="0" axis="axisRow" fieldPosition="0"/>
    </format>
    <format dxfId="30">
      <pivotArea dataOnly="0" labelOnly="1" fieldPosition="0">
        <references count="1">
          <reference field="1" count="0"/>
        </references>
      </pivotArea>
    </format>
    <format dxfId="29">
      <pivotArea dataOnly="0" labelOnly="1" grandRow="1" outline="0" fieldPosition="0"/>
    </format>
    <format dxfId="28">
      <pivotArea dataOnly="0" labelOnly="1" outline="0" axis="axisValues" fieldPosition="0"/>
    </format>
  </formats>
  <chartFormats count="10">
    <chartFormat chart="3" format="0"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 chart="5" format="9">
      <pivotArea type="data" outline="0" fieldPosition="0">
        <references count="2">
          <reference field="4294967294" count="1" selected="0">
            <x v="0"/>
          </reference>
          <reference field="1" count="1" selected="0">
            <x v="2"/>
          </reference>
        </references>
      </pivotArea>
    </chartFormat>
    <chartFormat chart="5" format="10">
      <pivotArea type="data" outline="0" fieldPosition="0">
        <references count="2">
          <reference field="4294967294" count="1" selected="0">
            <x v="0"/>
          </reference>
          <reference field="1" count="1" selected="0">
            <x v="3"/>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3" format="3">
      <pivotArea type="data" outline="0" fieldPosition="0">
        <references count="2">
          <reference field="4294967294" count="1" selected="0">
            <x v="0"/>
          </reference>
          <reference field="1" count="1" selected="0">
            <x v="2"/>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CD24E4-645C-45FF-897C-172622CF71AC}" name="PivotTable2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Neighborhoods">
  <location ref="I5:J11" firstHeaderRow="1" firstDataRow="1" firstDataCol="1" rowPageCount="1" colPageCount="1"/>
  <pivotFields count="5">
    <pivotField axis="axisRow" showAll="0" measureFilter="1" sortType="descending">
      <items count="38">
        <item x="0"/>
        <item x="1"/>
        <item x="23"/>
        <item x="24"/>
        <item x="30"/>
        <item x="31"/>
        <item x="2"/>
        <item x="3"/>
        <item x="25"/>
        <item x="4"/>
        <item x="20"/>
        <item x="5"/>
        <item x="6"/>
        <item x="7"/>
        <item x="8"/>
        <item x="32"/>
        <item x="9"/>
        <item x="26"/>
        <item x="22"/>
        <item x="10"/>
        <item x="33"/>
        <item x="27"/>
        <item x="36"/>
        <item x="11"/>
        <item x="12"/>
        <item x="21"/>
        <item x="13"/>
        <item x="29"/>
        <item x="28"/>
        <item x="14"/>
        <item x="15"/>
        <item x="16"/>
        <item x="17"/>
        <item x="18"/>
        <item x="19"/>
        <item x="34"/>
        <item x="35"/>
        <item t="default"/>
      </items>
      <autoSortScope>
        <pivotArea dataOnly="0" outline="0" fieldPosition="0">
          <references count="1">
            <reference field="4294967294" count="1" selected="0">
              <x v="0"/>
            </reference>
          </references>
        </pivotArea>
      </autoSortScope>
    </pivotField>
    <pivotField axis="axisPage" showAll="0">
      <items count="5">
        <item x="1"/>
        <item x="0"/>
        <item x="2"/>
        <item x="3"/>
        <item t="default"/>
      </items>
    </pivotField>
    <pivotField showAll="0"/>
    <pivotField dataField="1" showAll="0"/>
    <pivotField showAll="0"/>
  </pivotFields>
  <rowFields count="1">
    <field x="0"/>
  </rowFields>
  <rowItems count="6">
    <i>
      <x v="10"/>
    </i>
    <i>
      <x v="16"/>
    </i>
    <i>
      <x v="29"/>
    </i>
    <i>
      <x v="1"/>
    </i>
    <i>
      <x v="11"/>
    </i>
    <i t="grand">
      <x/>
    </i>
  </rowItems>
  <colItems count="1">
    <i/>
  </colItems>
  <pageFields count="1">
    <pageField fld="1" hier="-1"/>
  </pageFields>
  <dataFields count="1">
    <dataField name="Sum of Total pop. In 2023" fld="3" baseField="0" baseItem="0"/>
  </dataFields>
  <formats count="8">
    <format dxfId="43">
      <pivotArea collapsedLevelsAreSubtotals="1" fieldPosition="0">
        <references count="1">
          <reference field="1" count="0"/>
        </references>
      </pivotArea>
    </format>
    <format dxfId="42">
      <pivotArea dataOnly="0" labelOnly="1" fieldPosition="0">
        <references count="1">
          <reference field="1" count="0"/>
        </references>
      </pivotArea>
    </format>
    <format dxfId="41">
      <pivotArea type="all" dataOnly="0" outline="0" fieldPosition="0"/>
    </format>
    <format dxfId="40">
      <pivotArea outline="0" collapsedLevelsAreSubtotals="1" fieldPosition="0"/>
    </format>
    <format dxfId="39">
      <pivotArea field="0" type="button" dataOnly="0" labelOnly="1" outline="0" axis="axisRow" fieldPosition="0"/>
    </format>
    <format dxfId="38">
      <pivotArea dataOnly="0" labelOnly="1" fieldPosition="0">
        <references count="1">
          <reference field="0" count="5">
            <x v="1"/>
            <x v="10"/>
            <x v="11"/>
            <x v="16"/>
            <x v="29"/>
          </reference>
        </references>
      </pivotArea>
    </format>
    <format dxfId="37">
      <pivotArea dataOnly="0" labelOnly="1" grandRow="1" outline="0" fieldPosition="0"/>
    </format>
    <format dxfId="36">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73B6909-A246-4781-B71A-1AC6E928BAE7}" name="PivotTable2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Neighborhoods">
  <location ref="D15:E21" firstHeaderRow="1" firstDataRow="1" firstDataCol="1" rowPageCount="1" colPageCount="1"/>
  <pivotFields count="5">
    <pivotField axis="axisRow" showAll="0" measureFilter="1" sortType="ascending">
      <items count="38">
        <item x="35"/>
        <item x="34"/>
        <item x="19"/>
        <item x="18"/>
        <item x="17"/>
        <item x="16"/>
        <item x="15"/>
        <item x="14"/>
        <item x="28"/>
        <item x="29"/>
        <item x="13"/>
        <item x="21"/>
        <item x="12"/>
        <item x="11"/>
        <item x="36"/>
        <item x="27"/>
        <item x="33"/>
        <item x="10"/>
        <item x="22"/>
        <item x="26"/>
        <item x="9"/>
        <item x="32"/>
        <item x="8"/>
        <item x="7"/>
        <item x="6"/>
        <item x="5"/>
        <item x="20"/>
        <item x="4"/>
        <item x="25"/>
        <item x="3"/>
        <item x="2"/>
        <item x="31"/>
        <item x="30"/>
        <item x="24"/>
        <item x="23"/>
        <item x="1"/>
        <item x="0"/>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1"/>
        <item x="0"/>
        <item x="2"/>
        <item x="3"/>
        <item t="default"/>
      </items>
    </pivotField>
    <pivotField dataField="1" showAll="0"/>
    <pivotField showAll="0"/>
    <pivotField showAll="0"/>
  </pivotFields>
  <rowFields count="1">
    <field x="0"/>
  </rowFields>
  <rowItems count="6">
    <i>
      <x v="31"/>
    </i>
    <i>
      <x v="15"/>
    </i>
    <i>
      <x v="16"/>
    </i>
    <i>
      <x v="28"/>
    </i>
    <i>
      <x v="21"/>
    </i>
    <i t="grand">
      <x/>
    </i>
  </rowItems>
  <colItems count="1">
    <i/>
  </colItems>
  <pageFields count="1">
    <pageField fld="1" hier="-1"/>
  </pageFields>
  <dataFields count="1">
    <dataField name="Sum of Total pop. In 2022 " fld="2" baseField="0" baseItem="0"/>
  </dataFields>
  <formats count="8">
    <format dxfId="51">
      <pivotArea collapsedLevelsAreSubtotals="1" fieldPosition="0">
        <references count="1">
          <reference field="1" count="0"/>
        </references>
      </pivotArea>
    </format>
    <format dxfId="50">
      <pivotArea dataOnly="0" labelOnly="1" fieldPosition="0">
        <references count="1">
          <reference field="1" count="0"/>
        </references>
      </pivotArea>
    </format>
    <format dxfId="49">
      <pivotArea type="all" dataOnly="0" outline="0" fieldPosition="0"/>
    </format>
    <format dxfId="48">
      <pivotArea outline="0" collapsedLevelsAreSubtotals="1" fieldPosition="0"/>
    </format>
    <format dxfId="47">
      <pivotArea field="0" type="button" dataOnly="0" labelOnly="1" outline="0" axis="axisRow" fieldPosition="0"/>
    </format>
    <format dxfId="46">
      <pivotArea dataOnly="0" labelOnly="1" fieldPosition="0">
        <references count="1">
          <reference field="0" count="5">
            <x v="15"/>
            <x v="16"/>
            <x v="21"/>
            <x v="28"/>
            <x v="31"/>
          </reference>
        </references>
      </pivotArea>
    </format>
    <format dxfId="45">
      <pivotArea dataOnly="0" labelOnly="1" grandRow="1" outline="0" fieldPosition="0"/>
    </format>
    <format dxfId="44">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filters count="1">
    <filter fld="0" type="count" evalOrder="-1" id="3"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0E7D3F-84E8-4671-A55A-7A4C26C076DD}" name="PivotTable2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rowHeaderCaption="Neighborhoods">
  <location ref="I17:J23" firstHeaderRow="1" firstDataRow="1" firstDataCol="1" rowPageCount="1" colPageCount="1"/>
  <pivotFields count="5">
    <pivotField axis="axisRow" showAll="0" measureFilter="1" sortType="ascending">
      <items count="38">
        <item x="0"/>
        <item x="1"/>
        <item x="23"/>
        <item x="24"/>
        <item x="30"/>
        <item x="31"/>
        <item x="2"/>
        <item x="3"/>
        <item x="25"/>
        <item x="4"/>
        <item x="20"/>
        <item x="5"/>
        <item x="6"/>
        <item x="7"/>
        <item x="8"/>
        <item x="32"/>
        <item x="9"/>
        <item x="26"/>
        <item x="22"/>
        <item x="10"/>
        <item x="33"/>
        <item x="27"/>
        <item x="36"/>
        <item x="11"/>
        <item x="12"/>
        <item x="21"/>
        <item x="13"/>
        <item x="29"/>
        <item x="28"/>
        <item x="14"/>
        <item x="15"/>
        <item x="16"/>
        <item x="17"/>
        <item x="18"/>
        <item x="19"/>
        <item x="34"/>
        <item x="35"/>
        <item t="default"/>
      </items>
      <autoSortScope>
        <pivotArea dataOnly="0" outline="0" fieldPosition="0">
          <references count="1">
            <reference field="4294967294" count="1" selected="0">
              <x v="0"/>
            </reference>
          </references>
        </pivotArea>
      </autoSortScope>
    </pivotField>
    <pivotField axis="axisPage" multipleItemSelectionAllowed="1" showAll="0">
      <items count="5">
        <item x="1"/>
        <item x="0"/>
        <item x="2"/>
        <item x="3"/>
        <item t="default"/>
      </items>
    </pivotField>
    <pivotField showAll="0"/>
    <pivotField dataField="1" showAll="0"/>
    <pivotField showAll="0"/>
  </pivotFields>
  <rowFields count="1">
    <field x="0"/>
  </rowFields>
  <rowItems count="6">
    <i>
      <x v="5"/>
    </i>
    <i>
      <x v="21"/>
    </i>
    <i>
      <x v="20"/>
    </i>
    <i>
      <x v="8"/>
    </i>
    <i>
      <x v="15"/>
    </i>
    <i t="grand">
      <x/>
    </i>
  </rowItems>
  <colItems count="1">
    <i/>
  </colItems>
  <pageFields count="1">
    <pageField fld="1" hier="-1"/>
  </pageFields>
  <dataFields count="1">
    <dataField name="Sum of Total pop. In 2023" fld="3" baseField="0" baseItem="0"/>
  </dataFields>
  <formats count="8">
    <format dxfId="59">
      <pivotArea collapsedLevelsAreSubtotals="1" fieldPosition="0">
        <references count="1">
          <reference field="1" count="0"/>
        </references>
      </pivotArea>
    </format>
    <format dxfId="58">
      <pivotArea dataOnly="0" labelOnly="1" fieldPosition="0">
        <references count="1">
          <reference field="1" count="0"/>
        </references>
      </pivotArea>
    </format>
    <format dxfId="57">
      <pivotArea type="all" dataOnly="0" outline="0" fieldPosition="0"/>
    </format>
    <format dxfId="56">
      <pivotArea outline="0" collapsedLevelsAreSubtotals="1" fieldPosition="0"/>
    </format>
    <format dxfId="55">
      <pivotArea field="0" type="button" dataOnly="0" labelOnly="1" outline="0" axis="axisRow" fieldPosition="0"/>
    </format>
    <format dxfId="54">
      <pivotArea dataOnly="0" labelOnly="1" fieldPosition="0">
        <references count="1">
          <reference field="0" count="5">
            <x v="5"/>
            <x v="8"/>
            <x v="15"/>
            <x v="20"/>
            <x v="21"/>
          </reference>
        </references>
      </pivotArea>
    </format>
    <format dxfId="53">
      <pivotArea dataOnly="0" labelOnly="1" grandRow="1" outline="0" fieldPosition="0"/>
    </format>
    <format dxfId="52">
      <pivotArea dataOnly="0" labelOnly="1" outline="0" axis="axisValues"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filters count="1">
    <filter fld="0"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us" xr10:uid="{7F906D94-54AB-43C1-BF2C-D933F13F14A6}" sourceName="Marital Staus">
  <pivotTables>
    <pivotTable tabId="16" name="PivotTable22"/>
    <pivotTable tabId="16" name="PivotTable23"/>
    <pivotTable tabId="16" name="PivotTable25"/>
    <pivotTable tabId="16" name="PivotTable28"/>
    <pivotTable tabId="16" name="PivotTable29"/>
    <pivotTable tabId="16" name="PivotTable30"/>
    <pivotTable tabId="16" name="PivotTable31"/>
  </pivotTables>
  <data>
    <tabular pivotCacheId="1626036577">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us" xr10:uid="{2344F483-28AE-41A4-BDBC-C6A0E13409C7}" cache="Slicer_Marital_Staus" caption="Marital Stau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us 1" xr10:uid="{E769962D-8FDA-4A42-A852-416D4BA2E9A6}" cache="Slicer_Marital_Staus" caption="Marital Staus" columnCount="4" style="SlicerStyleOther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AEF94B-538B-42CF-8728-80E4E83628B3}" name="Table5" displayName="Table5" ref="A2:C40" totalsRowCount="1" headerRowDxfId="6">
  <autoFilter ref="A2:C39" xr:uid="{5960F97E-A4F8-4AA2-AB01-C856BB3547B7}"/>
  <tableColumns count="3">
    <tableColumn id="1" xr3:uid="{29EE6818-24FF-4B36-A783-197031106636}" name="Name of city" totalsRowFunction="count"/>
    <tableColumn id="2" xr3:uid="{7B737E3B-6707-4EF3-AAF2-20883CDF4079}" name="Year, 2022" totalsRowFunction="sum"/>
    <tableColumn id="4" xr3:uid="{0CE69ADC-95D9-4EC3-B90C-14AE6BFD7C0A}" name="Year,2023" totalsRowFunction="sum"/>
  </tableColumns>
  <tableStyleInfo name="TableStylePreset3_Accent1"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DF63D2-00CC-4D5F-AC80-C8A971187402}" name="Table6" displayName="Table6" ref="E17:F22" totalsRowCount="1" headerRowDxfId="5" dataDxfId="4">
  <autoFilter ref="E17:F21" xr:uid="{F3765C11-201F-452E-9697-63B6198C8B17}"/>
  <tableColumns count="2">
    <tableColumn id="1" xr3:uid="{94B9794E-B5F7-43C4-A594-01F36438228A}" name="Urla District" dataDxfId="3" totalsRowDxfId="2"/>
    <tableColumn id="5" xr3:uid="{C004FD12-2057-4110-8BE8-E8D8E6295097}" name="Population" dataDxfId="1" totalsRowDxfId="0"/>
  </tableColumns>
  <tableStyleInfo name="TableStyleDark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3BFFA27-4583-49B1-AED1-647036207E22}" name="Table12" displayName="Table12" ref="B2:F150" totalsRowShown="0">
  <autoFilter ref="B2:F150" xr:uid="{44484476-97ED-4FBB-98A3-86FAE0DDAE17}"/>
  <tableColumns count="5">
    <tableColumn id="1" xr3:uid="{CBBE1CAB-232F-47A7-933C-09D8EDCB462B}" name="Neighborhood name"/>
    <tableColumn id="2" xr3:uid="{A7CD0249-26D6-43BE-A724-922D8BA89090}" name="Marital Staus"/>
    <tableColumn id="3" xr3:uid="{0437E021-1A88-4438-8D16-20A7D23FBB00}" name="Total pop. In 2022 "/>
    <tableColumn id="4" xr3:uid="{76E0F7A0-FB6B-4002-873C-7B7618673D15}" name="Total pop. In 2023"/>
    <tableColumn id="5" xr3:uid="{1C4A7543-B618-4C70-9F12-FE9E5B2AE181}" name="Total pop." dataDxfId="7">
      <calculatedColumnFormula>SUM(Table12[[#This Row],[Total pop. In 2022 ]:[Total pop. In 2023]])</calculatedColumnFormula>
    </tableColumn>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6AD64-5FF5-4A70-B82E-FB6C7B7E22C6}">
  <dimension ref="A1:H149"/>
  <sheetViews>
    <sheetView workbookViewId="0">
      <selection activeCell="J6" sqref="J6"/>
    </sheetView>
  </sheetViews>
  <sheetFormatPr defaultRowHeight="14.5"/>
  <sheetData>
    <row r="1" spans="1:8">
      <c r="A1" s="24" t="s">
        <v>0</v>
      </c>
      <c r="B1" s="24" t="s">
        <v>1</v>
      </c>
      <c r="C1" s="24" t="s">
        <v>2</v>
      </c>
      <c r="D1" s="24" t="s">
        <v>3</v>
      </c>
      <c r="E1" s="24" t="s">
        <v>4</v>
      </c>
      <c r="F1" s="24" t="s">
        <v>5</v>
      </c>
      <c r="G1" s="24" t="s">
        <v>6</v>
      </c>
      <c r="H1" s="24" t="s">
        <v>7</v>
      </c>
    </row>
    <row r="2" spans="1:8">
      <c r="A2" s="24" t="s">
        <v>8</v>
      </c>
      <c r="B2" s="24" t="s">
        <v>9</v>
      </c>
      <c r="C2" s="24" t="s">
        <v>10</v>
      </c>
      <c r="D2" s="24" t="s">
        <v>11</v>
      </c>
      <c r="E2" s="24">
        <v>465</v>
      </c>
      <c r="F2" s="24">
        <v>279</v>
      </c>
      <c r="G2" s="24">
        <v>425</v>
      </c>
      <c r="H2" s="24">
        <v>294</v>
      </c>
    </row>
    <row r="3" spans="1:8">
      <c r="A3" s="24" t="s">
        <v>8</v>
      </c>
      <c r="B3" s="24" t="s">
        <v>9</v>
      </c>
      <c r="C3" s="24" t="s">
        <v>10</v>
      </c>
      <c r="D3" s="24" t="s">
        <v>12</v>
      </c>
      <c r="E3" s="24">
        <v>835</v>
      </c>
      <c r="F3" s="24">
        <v>834</v>
      </c>
      <c r="G3" s="24">
        <v>862</v>
      </c>
      <c r="H3" s="24">
        <v>863</v>
      </c>
    </row>
    <row r="4" spans="1:8">
      <c r="A4" s="24" t="s">
        <v>8</v>
      </c>
      <c r="B4" s="24" t="s">
        <v>9</v>
      </c>
      <c r="C4" s="24" t="s">
        <v>10</v>
      </c>
      <c r="D4" s="24" t="s">
        <v>13</v>
      </c>
      <c r="E4" s="24">
        <v>96</v>
      </c>
      <c r="F4" s="24">
        <v>106</v>
      </c>
      <c r="G4" s="24">
        <v>105</v>
      </c>
      <c r="H4" s="24">
        <v>117</v>
      </c>
    </row>
    <row r="5" spans="1:8">
      <c r="A5" s="24" t="s">
        <v>8</v>
      </c>
      <c r="B5" s="24" t="s">
        <v>9</v>
      </c>
      <c r="C5" s="24" t="s">
        <v>10</v>
      </c>
      <c r="D5" s="24" t="s">
        <v>14</v>
      </c>
      <c r="E5" s="24">
        <v>17</v>
      </c>
      <c r="F5" s="24">
        <v>156</v>
      </c>
      <c r="G5" s="24">
        <v>21</v>
      </c>
      <c r="H5" s="24">
        <v>161</v>
      </c>
    </row>
    <row r="6" spans="1:8">
      <c r="A6" s="24" t="s">
        <v>8</v>
      </c>
      <c r="B6" s="24" t="s">
        <v>9</v>
      </c>
      <c r="C6" s="24" t="s">
        <v>15</v>
      </c>
      <c r="D6" s="24" t="s">
        <v>11</v>
      </c>
      <c r="E6" s="24">
        <v>400</v>
      </c>
      <c r="F6" s="24">
        <v>333</v>
      </c>
      <c r="G6" s="24">
        <v>425</v>
      </c>
      <c r="H6" s="24">
        <v>326</v>
      </c>
    </row>
    <row r="7" spans="1:8">
      <c r="A7" s="24" t="s">
        <v>8</v>
      </c>
      <c r="B7" s="24" t="s">
        <v>9</v>
      </c>
      <c r="C7" s="24" t="s">
        <v>15</v>
      </c>
      <c r="D7" s="24" t="s">
        <v>12</v>
      </c>
      <c r="E7" s="24">
        <v>1107</v>
      </c>
      <c r="F7" s="24">
        <v>1070</v>
      </c>
      <c r="G7" s="24">
        <v>1151</v>
      </c>
      <c r="H7" s="24">
        <v>1141</v>
      </c>
    </row>
    <row r="8" spans="1:8">
      <c r="A8" s="24" t="s">
        <v>8</v>
      </c>
      <c r="B8" s="24" t="s">
        <v>9</v>
      </c>
      <c r="C8" s="24" t="s">
        <v>15</v>
      </c>
      <c r="D8" s="24" t="s">
        <v>13</v>
      </c>
      <c r="E8" s="24">
        <v>162</v>
      </c>
      <c r="F8" s="24">
        <v>240</v>
      </c>
      <c r="G8" s="24">
        <v>167</v>
      </c>
      <c r="H8" s="24">
        <v>257</v>
      </c>
    </row>
    <row r="9" spans="1:8">
      <c r="A9" s="24" t="s">
        <v>8</v>
      </c>
      <c r="B9" s="24" t="s">
        <v>9</v>
      </c>
      <c r="C9" s="24" t="s">
        <v>15</v>
      </c>
      <c r="D9" s="24" t="s">
        <v>14</v>
      </c>
      <c r="E9" s="24">
        <v>60</v>
      </c>
      <c r="F9" s="24">
        <v>245</v>
      </c>
      <c r="G9" s="24">
        <v>52</v>
      </c>
      <c r="H9" s="24">
        <v>247</v>
      </c>
    </row>
    <row r="10" spans="1:8">
      <c r="A10" s="24" t="s">
        <v>8</v>
      </c>
      <c r="B10" s="24" t="s">
        <v>9</v>
      </c>
      <c r="C10" s="24" t="s">
        <v>16</v>
      </c>
      <c r="D10" s="24" t="s">
        <v>11</v>
      </c>
      <c r="E10" s="24">
        <v>99</v>
      </c>
      <c r="F10" s="24">
        <v>71</v>
      </c>
      <c r="G10" s="24">
        <v>106</v>
      </c>
      <c r="H10" s="24">
        <v>73</v>
      </c>
    </row>
    <row r="11" spans="1:8">
      <c r="A11" s="24" t="s">
        <v>8</v>
      </c>
      <c r="B11" s="24" t="s">
        <v>9</v>
      </c>
      <c r="C11" s="24" t="s">
        <v>16</v>
      </c>
      <c r="D11" s="24" t="s">
        <v>12</v>
      </c>
      <c r="E11" s="24">
        <v>201</v>
      </c>
      <c r="F11" s="24">
        <v>201</v>
      </c>
      <c r="G11" s="24">
        <v>200</v>
      </c>
      <c r="H11" s="24">
        <v>200</v>
      </c>
    </row>
    <row r="12" spans="1:8">
      <c r="A12" s="24" t="s">
        <v>8</v>
      </c>
      <c r="B12" s="24" t="s">
        <v>9</v>
      </c>
      <c r="C12" s="24" t="s">
        <v>16</v>
      </c>
      <c r="D12" s="24" t="s">
        <v>13</v>
      </c>
      <c r="E12" s="24">
        <v>34</v>
      </c>
      <c r="F12" s="24">
        <v>28</v>
      </c>
      <c r="G12" s="24">
        <v>39</v>
      </c>
      <c r="H12" s="24">
        <v>29</v>
      </c>
    </row>
    <row r="13" spans="1:8">
      <c r="A13" s="24" t="s">
        <v>8</v>
      </c>
      <c r="B13" s="24" t="s">
        <v>9</v>
      </c>
      <c r="C13" s="24" t="s">
        <v>16</v>
      </c>
      <c r="D13" s="24" t="s">
        <v>14</v>
      </c>
      <c r="E13" s="24"/>
      <c r="F13" s="24"/>
      <c r="G13" s="24"/>
      <c r="H13" s="24"/>
    </row>
    <row r="14" spans="1:8">
      <c r="A14" s="24" t="s">
        <v>8</v>
      </c>
      <c r="B14" s="24" t="s">
        <v>9</v>
      </c>
      <c r="C14" s="24" t="s">
        <v>17</v>
      </c>
      <c r="D14" s="24" t="s">
        <v>11</v>
      </c>
      <c r="E14" s="24">
        <v>284</v>
      </c>
      <c r="F14" s="24">
        <v>239</v>
      </c>
      <c r="G14" s="24">
        <v>289</v>
      </c>
      <c r="H14" s="24">
        <v>249</v>
      </c>
    </row>
    <row r="15" spans="1:8">
      <c r="A15" s="24" t="s">
        <v>8</v>
      </c>
      <c r="B15" s="24" t="s">
        <v>9</v>
      </c>
      <c r="C15" s="24" t="s">
        <v>17</v>
      </c>
      <c r="D15" s="24" t="s">
        <v>12</v>
      </c>
      <c r="E15" s="24">
        <v>777</v>
      </c>
      <c r="F15" s="24">
        <v>782</v>
      </c>
      <c r="G15" s="24">
        <v>773</v>
      </c>
      <c r="H15" s="24">
        <v>781</v>
      </c>
    </row>
    <row r="16" spans="1:8">
      <c r="A16" s="24" t="s">
        <v>8</v>
      </c>
      <c r="B16" s="24" t="s">
        <v>9</v>
      </c>
      <c r="C16" s="24" t="s">
        <v>17</v>
      </c>
      <c r="D16" s="24" t="s">
        <v>13</v>
      </c>
      <c r="E16" s="24">
        <v>99</v>
      </c>
      <c r="F16" s="24">
        <v>119</v>
      </c>
      <c r="G16" s="24">
        <v>101</v>
      </c>
      <c r="H16" s="24">
        <v>121</v>
      </c>
    </row>
    <row r="17" spans="1:8">
      <c r="A17" s="24" t="s">
        <v>8</v>
      </c>
      <c r="B17" s="24" t="s">
        <v>9</v>
      </c>
      <c r="C17" s="24" t="s">
        <v>17</v>
      </c>
      <c r="D17" s="24" t="s">
        <v>14</v>
      </c>
      <c r="E17" s="24">
        <v>21</v>
      </c>
      <c r="F17" s="24">
        <v>114</v>
      </c>
      <c r="G17" s="24">
        <v>24</v>
      </c>
      <c r="H17" s="24">
        <v>149</v>
      </c>
    </row>
    <row r="18" spans="1:8">
      <c r="A18" s="24" t="s">
        <v>8</v>
      </c>
      <c r="B18" s="24" t="s">
        <v>9</v>
      </c>
      <c r="C18" s="24" t="s">
        <v>18</v>
      </c>
      <c r="D18" s="24" t="s">
        <v>11</v>
      </c>
      <c r="E18" s="24">
        <v>264</v>
      </c>
      <c r="F18" s="24">
        <v>290</v>
      </c>
      <c r="G18" s="24">
        <v>277</v>
      </c>
      <c r="H18" s="24">
        <v>291</v>
      </c>
    </row>
    <row r="19" spans="1:8">
      <c r="A19" s="24" t="s">
        <v>8</v>
      </c>
      <c r="B19" s="24" t="s">
        <v>9</v>
      </c>
      <c r="C19" s="24" t="s">
        <v>18</v>
      </c>
      <c r="D19" s="24" t="s">
        <v>12</v>
      </c>
      <c r="E19" s="24">
        <v>996</v>
      </c>
      <c r="F19" s="24">
        <v>971</v>
      </c>
      <c r="G19" s="24">
        <v>1017</v>
      </c>
      <c r="H19" s="24">
        <v>1003</v>
      </c>
    </row>
    <row r="20" spans="1:8">
      <c r="A20" s="24" t="s">
        <v>8</v>
      </c>
      <c r="B20" s="24" t="s">
        <v>9</v>
      </c>
      <c r="C20" s="24" t="s">
        <v>18</v>
      </c>
      <c r="D20" s="24" t="s">
        <v>13</v>
      </c>
      <c r="E20" s="24">
        <v>117</v>
      </c>
      <c r="F20" s="24">
        <v>185</v>
      </c>
      <c r="G20" s="24">
        <v>124</v>
      </c>
      <c r="H20" s="24">
        <v>199</v>
      </c>
    </row>
    <row r="21" spans="1:8">
      <c r="A21" s="24" t="s">
        <v>8</v>
      </c>
      <c r="B21" s="24" t="s">
        <v>9</v>
      </c>
      <c r="C21" s="24" t="s">
        <v>18</v>
      </c>
      <c r="D21" s="24" t="s">
        <v>14</v>
      </c>
      <c r="E21" s="24">
        <v>29</v>
      </c>
      <c r="F21" s="24">
        <v>194</v>
      </c>
      <c r="G21" s="24">
        <v>35</v>
      </c>
      <c r="H21" s="24">
        <v>211</v>
      </c>
    </row>
    <row r="22" spans="1:8">
      <c r="A22" s="24" t="s">
        <v>8</v>
      </c>
      <c r="B22" s="24" t="s">
        <v>9</v>
      </c>
      <c r="C22" s="24" t="s">
        <v>19</v>
      </c>
      <c r="D22" s="24" t="s">
        <v>11</v>
      </c>
      <c r="E22" s="24">
        <v>785</v>
      </c>
      <c r="F22" s="24">
        <v>210</v>
      </c>
      <c r="G22" s="24">
        <v>663</v>
      </c>
      <c r="H22" s="24">
        <v>241</v>
      </c>
    </row>
    <row r="23" spans="1:8">
      <c r="A23" s="24" t="s">
        <v>8</v>
      </c>
      <c r="B23" s="24" t="s">
        <v>9</v>
      </c>
      <c r="C23" s="24" t="s">
        <v>19</v>
      </c>
      <c r="D23" s="24" t="s">
        <v>12</v>
      </c>
      <c r="E23" s="24">
        <v>892</v>
      </c>
      <c r="F23" s="24">
        <v>852</v>
      </c>
      <c r="G23" s="24">
        <v>921</v>
      </c>
      <c r="H23" s="24">
        <v>872</v>
      </c>
    </row>
    <row r="24" spans="1:8">
      <c r="A24" s="24" t="s">
        <v>8</v>
      </c>
      <c r="B24" s="24" t="s">
        <v>9</v>
      </c>
      <c r="C24" s="24" t="s">
        <v>19</v>
      </c>
      <c r="D24" s="24" t="s">
        <v>13</v>
      </c>
      <c r="E24" s="24">
        <v>138</v>
      </c>
      <c r="F24" s="24">
        <v>156</v>
      </c>
      <c r="G24" s="24">
        <v>151</v>
      </c>
      <c r="H24" s="24">
        <v>167</v>
      </c>
    </row>
    <row r="25" spans="1:8">
      <c r="A25" s="24" t="s">
        <v>8</v>
      </c>
      <c r="B25" s="24" t="s">
        <v>9</v>
      </c>
      <c r="C25" s="24" t="s">
        <v>19</v>
      </c>
      <c r="D25" s="24" t="s">
        <v>14</v>
      </c>
      <c r="E25" s="24">
        <v>32</v>
      </c>
      <c r="F25" s="24">
        <v>171</v>
      </c>
      <c r="G25" s="24">
        <v>28</v>
      </c>
      <c r="H25" s="24">
        <v>186</v>
      </c>
    </row>
    <row r="26" spans="1:8">
      <c r="A26" s="24" t="s">
        <v>8</v>
      </c>
      <c r="B26" s="24" t="s">
        <v>9</v>
      </c>
      <c r="C26" s="24" t="s">
        <v>20</v>
      </c>
      <c r="D26" s="24" t="s">
        <v>11</v>
      </c>
      <c r="E26" s="24">
        <v>192</v>
      </c>
      <c r="F26" s="24">
        <v>153</v>
      </c>
      <c r="G26" s="24">
        <v>212</v>
      </c>
      <c r="H26" s="24">
        <v>162</v>
      </c>
    </row>
    <row r="27" spans="1:8">
      <c r="A27" s="24" t="s">
        <v>8</v>
      </c>
      <c r="B27" s="24" t="s">
        <v>9</v>
      </c>
      <c r="C27" s="24" t="s">
        <v>20</v>
      </c>
      <c r="D27" s="24" t="s">
        <v>12</v>
      </c>
      <c r="E27" s="24">
        <v>387</v>
      </c>
      <c r="F27" s="24">
        <v>394</v>
      </c>
      <c r="G27" s="24">
        <v>385</v>
      </c>
      <c r="H27" s="24">
        <v>400</v>
      </c>
    </row>
    <row r="28" spans="1:8">
      <c r="A28" s="24" t="s">
        <v>8</v>
      </c>
      <c r="B28" s="24" t="s">
        <v>9</v>
      </c>
      <c r="C28" s="24" t="s">
        <v>20</v>
      </c>
      <c r="D28" s="24" t="s">
        <v>13</v>
      </c>
      <c r="E28" s="24">
        <v>51</v>
      </c>
      <c r="F28" s="24">
        <v>76</v>
      </c>
      <c r="G28" s="24">
        <v>60</v>
      </c>
      <c r="H28" s="24">
        <v>79</v>
      </c>
    </row>
    <row r="29" spans="1:8">
      <c r="A29" s="24" t="s">
        <v>8</v>
      </c>
      <c r="B29" s="24" t="s">
        <v>9</v>
      </c>
      <c r="C29" s="24" t="s">
        <v>20</v>
      </c>
      <c r="D29" s="24" t="s">
        <v>14</v>
      </c>
      <c r="E29" s="24"/>
      <c r="F29" s="24"/>
      <c r="G29" s="24"/>
      <c r="H29" s="24"/>
    </row>
    <row r="30" spans="1:8">
      <c r="A30" s="24" t="s">
        <v>8</v>
      </c>
      <c r="B30" s="24" t="s">
        <v>9</v>
      </c>
      <c r="C30" s="24" t="s">
        <v>21</v>
      </c>
      <c r="D30" s="24" t="s">
        <v>11</v>
      </c>
      <c r="E30" s="24">
        <v>341</v>
      </c>
      <c r="F30" s="24">
        <v>243</v>
      </c>
      <c r="G30" s="24">
        <v>345</v>
      </c>
      <c r="H30" s="24">
        <v>258</v>
      </c>
    </row>
    <row r="31" spans="1:8">
      <c r="A31" s="24" t="s">
        <v>8</v>
      </c>
      <c r="B31" s="24" t="s">
        <v>9</v>
      </c>
      <c r="C31" s="24" t="s">
        <v>21</v>
      </c>
      <c r="D31" s="24" t="s">
        <v>12</v>
      </c>
      <c r="E31" s="24">
        <v>889</v>
      </c>
      <c r="F31" s="24">
        <v>879</v>
      </c>
      <c r="G31" s="24">
        <v>942</v>
      </c>
      <c r="H31" s="24">
        <v>930</v>
      </c>
    </row>
    <row r="32" spans="1:8">
      <c r="A32" s="24" t="s">
        <v>8</v>
      </c>
      <c r="B32" s="24" t="s">
        <v>9</v>
      </c>
      <c r="C32" s="24" t="s">
        <v>21</v>
      </c>
      <c r="D32" s="24" t="s">
        <v>13</v>
      </c>
      <c r="E32" s="24">
        <v>110</v>
      </c>
      <c r="F32" s="24">
        <v>112</v>
      </c>
      <c r="G32" s="24">
        <v>115</v>
      </c>
      <c r="H32" s="24">
        <v>124</v>
      </c>
    </row>
    <row r="33" spans="1:8">
      <c r="A33" s="24" t="s">
        <v>8</v>
      </c>
      <c r="B33" s="24" t="s">
        <v>9</v>
      </c>
      <c r="C33" s="24" t="s">
        <v>21</v>
      </c>
      <c r="D33" s="24" t="s">
        <v>14</v>
      </c>
      <c r="E33" s="24">
        <v>28</v>
      </c>
      <c r="F33" s="24">
        <v>140</v>
      </c>
      <c r="G33" s="24">
        <v>25</v>
      </c>
      <c r="H33" s="24">
        <v>143</v>
      </c>
    </row>
    <row r="34" spans="1:8">
      <c r="A34" s="24" t="s">
        <v>8</v>
      </c>
      <c r="B34" s="24" t="s">
        <v>9</v>
      </c>
      <c r="C34" s="24" t="s">
        <v>22</v>
      </c>
      <c r="D34" s="24" t="s">
        <v>11</v>
      </c>
      <c r="E34" s="24">
        <v>290</v>
      </c>
      <c r="F34" s="24">
        <v>249</v>
      </c>
      <c r="G34" s="24">
        <v>301</v>
      </c>
      <c r="H34" s="24">
        <v>261</v>
      </c>
    </row>
    <row r="35" spans="1:8">
      <c r="A35" s="24" t="s">
        <v>8</v>
      </c>
      <c r="B35" s="24" t="s">
        <v>9</v>
      </c>
      <c r="C35" s="24" t="s">
        <v>22</v>
      </c>
      <c r="D35" s="24" t="s">
        <v>12</v>
      </c>
      <c r="E35" s="24">
        <v>762</v>
      </c>
      <c r="F35" s="24">
        <v>742</v>
      </c>
      <c r="G35" s="24">
        <v>791</v>
      </c>
      <c r="H35" s="24">
        <v>780</v>
      </c>
    </row>
    <row r="36" spans="1:8">
      <c r="A36" s="24" t="s">
        <v>8</v>
      </c>
      <c r="B36" s="24" t="s">
        <v>9</v>
      </c>
      <c r="C36" s="24" t="s">
        <v>22</v>
      </c>
      <c r="D36" s="24" t="s">
        <v>13</v>
      </c>
      <c r="E36" s="24">
        <v>144</v>
      </c>
      <c r="F36" s="24">
        <v>143</v>
      </c>
      <c r="G36" s="24">
        <v>151</v>
      </c>
      <c r="H36" s="24">
        <v>162</v>
      </c>
    </row>
    <row r="37" spans="1:8">
      <c r="A37" s="24" t="s">
        <v>8</v>
      </c>
      <c r="B37" s="24" t="s">
        <v>9</v>
      </c>
      <c r="C37" s="24" t="s">
        <v>22</v>
      </c>
      <c r="D37" s="24" t="s">
        <v>14</v>
      </c>
      <c r="E37" s="24">
        <v>26</v>
      </c>
      <c r="F37" s="24">
        <v>190</v>
      </c>
      <c r="G37" s="24">
        <v>30</v>
      </c>
      <c r="H37" s="24">
        <v>189</v>
      </c>
    </row>
    <row r="38" spans="1:8">
      <c r="A38" s="24" t="s">
        <v>8</v>
      </c>
      <c r="B38" s="24" t="s">
        <v>9</v>
      </c>
      <c r="C38" s="24" t="s">
        <v>23</v>
      </c>
      <c r="D38" s="24" t="s">
        <v>11</v>
      </c>
      <c r="E38" s="24">
        <v>493</v>
      </c>
      <c r="F38" s="24">
        <v>429</v>
      </c>
      <c r="G38" s="24">
        <v>517</v>
      </c>
      <c r="H38" s="24">
        <v>472</v>
      </c>
    </row>
    <row r="39" spans="1:8">
      <c r="A39" s="24" t="s">
        <v>8</v>
      </c>
      <c r="B39" s="24" t="s">
        <v>9</v>
      </c>
      <c r="C39" s="24" t="s">
        <v>23</v>
      </c>
      <c r="D39" s="24" t="s">
        <v>12</v>
      </c>
      <c r="E39" s="24">
        <v>1327</v>
      </c>
      <c r="F39" s="24">
        <v>1318</v>
      </c>
      <c r="G39" s="24">
        <v>1438</v>
      </c>
      <c r="H39" s="24">
        <v>1455</v>
      </c>
    </row>
    <row r="40" spans="1:8">
      <c r="A40" s="24" t="s">
        <v>8</v>
      </c>
      <c r="B40" s="24" t="s">
        <v>9</v>
      </c>
      <c r="C40" s="24" t="s">
        <v>23</v>
      </c>
      <c r="D40" s="24" t="s">
        <v>13</v>
      </c>
      <c r="E40" s="24">
        <v>203</v>
      </c>
      <c r="F40" s="24">
        <v>228</v>
      </c>
      <c r="G40" s="24">
        <v>212</v>
      </c>
      <c r="H40" s="24">
        <v>254</v>
      </c>
    </row>
    <row r="41" spans="1:8">
      <c r="A41" s="24" t="s">
        <v>8</v>
      </c>
      <c r="B41" s="24" t="s">
        <v>9</v>
      </c>
      <c r="C41" s="24" t="s">
        <v>23</v>
      </c>
      <c r="D41" s="24" t="s">
        <v>14</v>
      </c>
      <c r="E41" s="24">
        <v>48</v>
      </c>
      <c r="F41" s="24">
        <v>260</v>
      </c>
      <c r="G41" s="24">
        <v>49</v>
      </c>
      <c r="H41" s="24">
        <v>282</v>
      </c>
    </row>
    <row r="42" spans="1:8">
      <c r="A42" s="24" t="s">
        <v>8</v>
      </c>
      <c r="B42" s="24" t="s">
        <v>9</v>
      </c>
      <c r="C42" s="24" t="s">
        <v>24</v>
      </c>
      <c r="D42" s="24" t="s">
        <v>11</v>
      </c>
      <c r="E42" s="24">
        <v>43</v>
      </c>
      <c r="F42" s="24">
        <v>39</v>
      </c>
      <c r="G42" s="24">
        <v>41</v>
      </c>
      <c r="H42" s="24">
        <v>39</v>
      </c>
    </row>
    <row r="43" spans="1:8">
      <c r="A43" s="24" t="s">
        <v>8</v>
      </c>
      <c r="B43" s="24" t="s">
        <v>9</v>
      </c>
      <c r="C43" s="24" t="s">
        <v>24</v>
      </c>
      <c r="D43" s="24" t="s">
        <v>12</v>
      </c>
      <c r="E43" s="24">
        <v>81</v>
      </c>
      <c r="F43" s="24">
        <v>77</v>
      </c>
      <c r="G43" s="24">
        <v>86</v>
      </c>
      <c r="H43" s="24">
        <v>80</v>
      </c>
    </row>
    <row r="44" spans="1:8">
      <c r="A44" s="24" t="s">
        <v>8</v>
      </c>
      <c r="B44" s="24" t="s">
        <v>9</v>
      </c>
      <c r="C44" s="24" t="s">
        <v>24</v>
      </c>
      <c r="D44" s="24" t="s">
        <v>13</v>
      </c>
      <c r="E44" s="24"/>
      <c r="F44" s="24"/>
      <c r="G44" s="24"/>
      <c r="H44" s="24"/>
    </row>
    <row r="45" spans="1:8">
      <c r="A45" s="24" t="s">
        <v>8</v>
      </c>
      <c r="B45" s="24" t="s">
        <v>9</v>
      </c>
      <c r="C45" s="24" t="s">
        <v>24</v>
      </c>
      <c r="D45" s="24" t="s">
        <v>14</v>
      </c>
      <c r="E45" s="24"/>
      <c r="F45" s="24"/>
      <c r="G45" s="24"/>
      <c r="H45" s="24"/>
    </row>
    <row r="46" spans="1:8">
      <c r="A46" s="24" t="s">
        <v>8</v>
      </c>
      <c r="B46" s="24" t="s">
        <v>9</v>
      </c>
      <c r="C46" s="24" t="s">
        <v>25</v>
      </c>
      <c r="D46" s="24" t="s">
        <v>11</v>
      </c>
      <c r="E46" s="24">
        <v>146</v>
      </c>
      <c r="F46" s="24">
        <v>130</v>
      </c>
      <c r="G46" s="24">
        <v>138</v>
      </c>
      <c r="H46" s="24">
        <v>130</v>
      </c>
    </row>
    <row r="47" spans="1:8">
      <c r="A47" s="24" t="s">
        <v>8</v>
      </c>
      <c r="B47" s="24" t="s">
        <v>9</v>
      </c>
      <c r="C47" s="24" t="s">
        <v>25</v>
      </c>
      <c r="D47" s="24" t="s">
        <v>12</v>
      </c>
      <c r="E47" s="24">
        <v>334</v>
      </c>
      <c r="F47" s="24">
        <v>337</v>
      </c>
      <c r="G47" s="24">
        <v>350</v>
      </c>
      <c r="H47" s="24">
        <v>349</v>
      </c>
    </row>
    <row r="48" spans="1:8">
      <c r="A48" s="24" t="s">
        <v>8</v>
      </c>
      <c r="B48" s="24" t="s">
        <v>9</v>
      </c>
      <c r="C48" s="24" t="s">
        <v>25</v>
      </c>
      <c r="D48" s="24" t="s">
        <v>13</v>
      </c>
      <c r="E48" s="24">
        <v>30</v>
      </c>
      <c r="F48" s="24">
        <v>39</v>
      </c>
      <c r="G48" s="24">
        <v>29</v>
      </c>
      <c r="H48" s="24">
        <v>39</v>
      </c>
    </row>
    <row r="49" spans="1:8">
      <c r="A49" s="24" t="s">
        <v>8</v>
      </c>
      <c r="B49" s="24" t="s">
        <v>9</v>
      </c>
      <c r="C49" s="24" t="s">
        <v>25</v>
      </c>
      <c r="D49" s="24" t="s">
        <v>14</v>
      </c>
      <c r="E49" s="24"/>
      <c r="F49" s="24"/>
      <c r="G49" s="24"/>
      <c r="H49" s="24"/>
    </row>
    <row r="50" spans="1:8">
      <c r="A50" s="24" t="s">
        <v>8</v>
      </c>
      <c r="B50" s="24" t="s">
        <v>9</v>
      </c>
      <c r="C50" s="24" t="s">
        <v>26</v>
      </c>
      <c r="D50" s="24" t="s">
        <v>11</v>
      </c>
      <c r="E50" s="24">
        <v>397</v>
      </c>
      <c r="F50" s="24">
        <v>252</v>
      </c>
      <c r="G50" s="24">
        <v>411</v>
      </c>
      <c r="H50" s="24">
        <v>254</v>
      </c>
    </row>
    <row r="51" spans="1:8">
      <c r="A51" s="24" t="s">
        <v>8</v>
      </c>
      <c r="B51" s="24" t="s">
        <v>9</v>
      </c>
      <c r="C51" s="24" t="s">
        <v>26</v>
      </c>
      <c r="D51" s="24" t="s">
        <v>12</v>
      </c>
      <c r="E51" s="24">
        <v>732</v>
      </c>
      <c r="F51" s="24">
        <v>737</v>
      </c>
      <c r="G51" s="24">
        <v>748</v>
      </c>
      <c r="H51" s="24">
        <v>736</v>
      </c>
    </row>
    <row r="52" spans="1:8">
      <c r="A52" s="24" t="s">
        <v>8</v>
      </c>
      <c r="B52" s="24" t="s">
        <v>9</v>
      </c>
      <c r="C52" s="24" t="s">
        <v>26</v>
      </c>
      <c r="D52" s="24" t="s">
        <v>13</v>
      </c>
      <c r="E52" s="24">
        <v>96</v>
      </c>
      <c r="F52" s="24">
        <v>111</v>
      </c>
      <c r="G52" s="24">
        <v>104</v>
      </c>
      <c r="H52" s="24">
        <v>125</v>
      </c>
    </row>
    <row r="53" spans="1:8">
      <c r="A53" s="24" t="s">
        <v>8</v>
      </c>
      <c r="B53" s="24" t="s">
        <v>9</v>
      </c>
      <c r="C53" s="24" t="s">
        <v>26</v>
      </c>
      <c r="D53" s="24" t="s">
        <v>14</v>
      </c>
      <c r="E53" s="24">
        <v>30</v>
      </c>
      <c r="F53" s="24">
        <v>136</v>
      </c>
      <c r="G53" s="24">
        <v>28</v>
      </c>
      <c r="H53" s="24">
        <v>149</v>
      </c>
    </row>
    <row r="54" spans="1:8">
      <c r="A54" s="24" t="s">
        <v>8</v>
      </c>
      <c r="B54" s="24" t="s">
        <v>9</v>
      </c>
      <c r="C54" s="24" t="s">
        <v>27</v>
      </c>
      <c r="D54" s="24" t="s">
        <v>11</v>
      </c>
      <c r="E54" s="24">
        <v>133</v>
      </c>
      <c r="F54" s="24">
        <v>133</v>
      </c>
      <c r="G54" s="24">
        <v>138</v>
      </c>
      <c r="H54" s="24">
        <v>143</v>
      </c>
    </row>
    <row r="55" spans="1:8">
      <c r="A55" s="24" t="s">
        <v>8</v>
      </c>
      <c r="B55" s="24" t="s">
        <v>9</v>
      </c>
      <c r="C55" s="24" t="s">
        <v>27</v>
      </c>
      <c r="D55" s="24" t="s">
        <v>12</v>
      </c>
      <c r="E55" s="24">
        <v>425</v>
      </c>
      <c r="F55" s="24">
        <v>396</v>
      </c>
      <c r="G55" s="24">
        <v>452</v>
      </c>
      <c r="H55" s="24">
        <v>423</v>
      </c>
    </row>
    <row r="56" spans="1:8">
      <c r="A56" s="24" t="s">
        <v>8</v>
      </c>
      <c r="B56" s="24" t="s">
        <v>9</v>
      </c>
      <c r="C56" s="24" t="s">
        <v>27</v>
      </c>
      <c r="D56" s="24" t="s">
        <v>13</v>
      </c>
      <c r="E56" s="24">
        <v>74</v>
      </c>
      <c r="F56" s="24">
        <v>92</v>
      </c>
      <c r="G56" s="24">
        <v>76</v>
      </c>
      <c r="H56" s="24">
        <v>104</v>
      </c>
    </row>
    <row r="57" spans="1:8">
      <c r="A57" s="24" t="s">
        <v>8</v>
      </c>
      <c r="B57" s="24" t="s">
        <v>9</v>
      </c>
      <c r="C57" s="24" t="s">
        <v>27</v>
      </c>
      <c r="D57" s="24" t="s">
        <v>14</v>
      </c>
      <c r="E57" s="24">
        <v>44</v>
      </c>
      <c r="F57" s="24">
        <v>165</v>
      </c>
      <c r="G57" s="24">
        <v>37</v>
      </c>
      <c r="H57" s="24">
        <v>175</v>
      </c>
    </row>
    <row r="58" spans="1:8">
      <c r="A58" s="24" t="s">
        <v>8</v>
      </c>
      <c r="B58" s="24" t="s">
        <v>9</v>
      </c>
      <c r="C58" s="24" t="s">
        <v>28</v>
      </c>
      <c r="D58" s="24" t="s">
        <v>11</v>
      </c>
      <c r="E58" s="24">
        <v>565</v>
      </c>
      <c r="F58" s="24">
        <v>386</v>
      </c>
      <c r="G58" s="24">
        <v>557</v>
      </c>
      <c r="H58" s="24">
        <v>385</v>
      </c>
    </row>
    <row r="59" spans="1:8">
      <c r="A59" s="24" t="s">
        <v>8</v>
      </c>
      <c r="B59" s="24" t="s">
        <v>9</v>
      </c>
      <c r="C59" s="24" t="s">
        <v>28</v>
      </c>
      <c r="D59" s="24" t="s">
        <v>12</v>
      </c>
      <c r="E59" s="24">
        <v>1266</v>
      </c>
      <c r="F59" s="24">
        <v>1269</v>
      </c>
      <c r="G59" s="24">
        <v>1275</v>
      </c>
      <c r="H59" s="24">
        <v>1287</v>
      </c>
    </row>
    <row r="60" spans="1:8">
      <c r="A60" s="24" t="s">
        <v>8</v>
      </c>
      <c r="B60" s="24" t="s">
        <v>9</v>
      </c>
      <c r="C60" s="24" t="s">
        <v>28</v>
      </c>
      <c r="D60" s="24" t="s">
        <v>13</v>
      </c>
      <c r="E60" s="24">
        <v>134</v>
      </c>
      <c r="F60" s="24">
        <v>185</v>
      </c>
      <c r="G60" s="24">
        <v>136</v>
      </c>
      <c r="H60" s="24">
        <v>160</v>
      </c>
    </row>
    <row r="61" spans="1:8">
      <c r="A61" s="24" t="s">
        <v>8</v>
      </c>
      <c r="B61" s="24" t="s">
        <v>9</v>
      </c>
      <c r="C61" s="24" t="s">
        <v>28</v>
      </c>
      <c r="D61" s="24" t="s">
        <v>14</v>
      </c>
      <c r="E61" s="24">
        <v>34</v>
      </c>
      <c r="F61" s="24">
        <v>244</v>
      </c>
      <c r="G61" s="24">
        <v>32</v>
      </c>
      <c r="H61" s="24">
        <v>240</v>
      </c>
    </row>
    <row r="62" spans="1:8">
      <c r="A62" s="24" t="s">
        <v>8</v>
      </c>
      <c r="B62" s="24" t="s">
        <v>9</v>
      </c>
      <c r="C62" s="24" t="s">
        <v>29</v>
      </c>
      <c r="D62" s="24" t="s">
        <v>11</v>
      </c>
      <c r="E62" s="24">
        <v>408</v>
      </c>
      <c r="F62" s="24">
        <v>262</v>
      </c>
      <c r="G62" s="24">
        <v>415</v>
      </c>
      <c r="H62" s="24">
        <v>258</v>
      </c>
    </row>
    <row r="63" spans="1:8">
      <c r="A63" s="24" t="s">
        <v>8</v>
      </c>
      <c r="B63" s="24" t="s">
        <v>9</v>
      </c>
      <c r="C63" s="24" t="s">
        <v>29</v>
      </c>
      <c r="D63" s="24" t="s">
        <v>12</v>
      </c>
      <c r="E63" s="24">
        <v>800</v>
      </c>
      <c r="F63" s="24">
        <v>809</v>
      </c>
      <c r="G63" s="24">
        <v>791</v>
      </c>
      <c r="H63" s="24">
        <v>815</v>
      </c>
    </row>
    <row r="64" spans="1:8">
      <c r="A64" s="24" t="s">
        <v>8</v>
      </c>
      <c r="B64" s="24" t="s">
        <v>9</v>
      </c>
      <c r="C64" s="24" t="s">
        <v>29</v>
      </c>
      <c r="D64" s="24" t="s">
        <v>13</v>
      </c>
      <c r="E64" s="24">
        <v>102</v>
      </c>
      <c r="F64" s="24">
        <v>141</v>
      </c>
      <c r="G64" s="24">
        <v>109</v>
      </c>
      <c r="H64" s="24">
        <v>144</v>
      </c>
    </row>
    <row r="65" spans="1:8">
      <c r="A65" s="24" t="s">
        <v>8</v>
      </c>
      <c r="B65" s="24" t="s">
        <v>9</v>
      </c>
      <c r="C65" s="24" t="s">
        <v>29</v>
      </c>
      <c r="D65" s="24" t="s">
        <v>14</v>
      </c>
      <c r="E65" s="24">
        <v>23</v>
      </c>
      <c r="F65" s="24">
        <v>179</v>
      </c>
      <c r="G65" s="24">
        <v>27</v>
      </c>
      <c r="H65" s="24">
        <v>176</v>
      </c>
    </row>
    <row r="66" spans="1:8">
      <c r="A66" s="24" t="s">
        <v>8</v>
      </c>
      <c r="B66" s="24" t="s">
        <v>9</v>
      </c>
      <c r="C66" s="24" t="s">
        <v>30</v>
      </c>
      <c r="D66" s="24" t="s">
        <v>11</v>
      </c>
      <c r="E66" s="24">
        <v>102</v>
      </c>
      <c r="F66" s="24">
        <v>61</v>
      </c>
      <c r="G66" s="24">
        <v>101</v>
      </c>
      <c r="H66" s="24">
        <v>59</v>
      </c>
    </row>
    <row r="67" spans="1:8">
      <c r="A67" s="24" t="s">
        <v>8</v>
      </c>
      <c r="B67" s="24" t="s">
        <v>9</v>
      </c>
      <c r="C67" s="24" t="s">
        <v>30</v>
      </c>
      <c r="D67" s="24" t="s">
        <v>12</v>
      </c>
      <c r="E67" s="24">
        <v>167</v>
      </c>
      <c r="F67" s="24">
        <v>156</v>
      </c>
      <c r="G67" s="24">
        <v>154</v>
      </c>
      <c r="H67" s="24">
        <v>142</v>
      </c>
    </row>
    <row r="68" spans="1:8">
      <c r="A68" s="24" t="s">
        <v>8</v>
      </c>
      <c r="B68" s="24" t="s">
        <v>9</v>
      </c>
      <c r="C68" s="24" t="s">
        <v>30</v>
      </c>
      <c r="D68" s="24" t="s">
        <v>13</v>
      </c>
      <c r="E68" s="24">
        <v>29</v>
      </c>
      <c r="F68" s="24">
        <v>31</v>
      </c>
      <c r="G68" s="24">
        <v>30</v>
      </c>
      <c r="H68" s="24">
        <v>29</v>
      </c>
    </row>
    <row r="69" spans="1:8">
      <c r="A69" s="24" t="s">
        <v>8</v>
      </c>
      <c r="B69" s="24" t="s">
        <v>9</v>
      </c>
      <c r="C69" s="24" t="s">
        <v>30</v>
      </c>
      <c r="D69" s="24" t="s">
        <v>14</v>
      </c>
      <c r="E69" s="24"/>
      <c r="F69" s="24"/>
      <c r="G69" s="24"/>
      <c r="H69" s="24"/>
    </row>
    <row r="70" spans="1:8">
      <c r="A70" s="24" t="s">
        <v>8</v>
      </c>
      <c r="B70" s="24" t="s">
        <v>9</v>
      </c>
      <c r="C70" s="24" t="s">
        <v>31</v>
      </c>
      <c r="D70" s="24" t="s">
        <v>11</v>
      </c>
      <c r="E70" s="24">
        <v>105</v>
      </c>
      <c r="F70" s="24">
        <v>81</v>
      </c>
      <c r="G70" s="24">
        <v>106</v>
      </c>
      <c r="H70" s="24">
        <v>82</v>
      </c>
    </row>
    <row r="71" spans="1:8">
      <c r="A71" s="24" t="s">
        <v>8</v>
      </c>
      <c r="B71" s="24" t="s">
        <v>9</v>
      </c>
      <c r="C71" s="24" t="s">
        <v>31</v>
      </c>
      <c r="D71" s="24" t="s">
        <v>12</v>
      </c>
      <c r="E71" s="24">
        <v>331</v>
      </c>
      <c r="F71" s="24">
        <v>344</v>
      </c>
      <c r="G71" s="24">
        <v>340</v>
      </c>
      <c r="H71" s="24">
        <v>357</v>
      </c>
    </row>
    <row r="72" spans="1:8">
      <c r="A72" s="24" t="s">
        <v>8</v>
      </c>
      <c r="B72" s="24" t="s">
        <v>9</v>
      </c>
      <c r="C72" s="24" t="s">
        <v>31</v>
      </c>
      <c r="D72" s="24" t="s">
        <v>13</v>
      </c>
      <c r="E72" s="24">
        <v>34</v>
      </c>
      <c r="F72" s="24">
        <v>40</v>
      </c>
      <c r="G72" s="24">
        <v>34</v>
      </c>
      <c r="H72" s="24">
        <v>41</v>
      </c>
    </row>
    <row r="73" spans="1:8">
      <c r="A73" s="24" t="s">
        <v>8</v>
      </c>
      <c r="B73" s="24" t="s">
        <v>9</v>
      </c>
      <c r="C73" s="24" t="s">
        <v>31</v>
      </c>
      <c r="D73" s="24" t="s">
        <v>14</v>
      </c>
      <c r="E73" s="24"/>
      <c r="F73" s="24"/>
      <c r="G73" s="24"/>
      <c r="H73" s="24"/>
    </row>
    <row r="74" spans="1:8">
      <c r="A74" s="24" t="s">
        <v>8</v>
      </c>
      <c r="B74" s="24" t="s">
        <v>9</v>
      </c>
      <c r="C74" s="24" t="s">
        <v>32</v>
      </c>
      <c r="D74" s="24" t="s">
        <v>11</v>
      </c>
      <c r="E74" s="24">
        <v>313</v>
      </c>
      <c r="F74" s="24">
        <v>277</v>
      </c>
      <c r="G74" s="24">
        <v>307</v>
      </c>
      <c r="H74" s="24">
        <v>255</v>
      </c>
    </row>
    <row r="75" spans="1:8">
      <c r="A75" s="24" t="s">
        <v>8</v>
      </c>
      <c r="B75" s="24" t="s">
        <v>9</v>
      </c>
      <c r="C75" s="24" t="s">
        <v>32</v>
      </c>
      <c r="D75" s="24" t="s">
        <v>12</v>
      </c>
      <c r="E75" s="24">
        <v>894</v>
      </c>
      <c r="F75" s="24">
        <v>909</v>
      </c>
      <c r="G75" s="24">
        <v>905</v>
      </c>
      <c r="H75" s="24">
        <v>924</v>
      </c>
    </row>
    <row r="76" spans="1:8">
      <c r="A76" s="24" t="s">
        <v>8</v>
      </c>
      <c r="B76" s="24" t="s">
        <v>9</v>
      </c>
      <c r="C76" s="24" t="s">
        <v>32</v>
      </c>
      <c r="D76" s="24" t="s">
        <v>13</v>
      </c>
      <c r="E76" s="24">
        <v>64</v>
      </c>
      <c r="F76" s="24">
        <v>134</v>
      </c>
      <c r="G76" s="24">
        <v>60</v>
      </c>
      <c r="H76" s="24">
        <v>134</v>
      </c>
    </row>
    <row r="77" spans="1:8">
      <c r="A77" s="24" t="s">
        <v>8</v>
      </c>
      <c r="B77" s="24" t="s">
        <v>9</v>
      </c>
      <c r="C77" s="24" t="s">
        <v>32</v>
      </c>
      <c r="D77" s="24" t="s">
        <v>14</v>
      </c>
      <c r="E77" s="24">
        <v>15</v>
      </c>
      <c r="F77" s="24">
        <v>101</v>
      </c>
      <c r="G77" s="24">
        <v>18</v>
      </c>
      <c r="H77" s="24">
        <v>103</v>
      </c>
    </row>
    <row r="78" spans="1:8">
      <c r="A78" s="24" t="s">
        <v>8</v>
      </c>
      <c r="B78" s="24" t="s">
        <v>9</v>
      </c>
      <c r="C78" s="24" t="s">
        <v>33</v>
      </c>
      <c r="D78" s="24" t="s">
        <v>11</v>
      </c>
      <c r="E78" s="24">
        <v>275</v>
      </c>
      <c r="F78" s="24">
        <v>195</v>
      </c>
      <c r="G78" s="24">
        <v>273</v>
      </c>
      <c r="H78" s="24">
        <v>212</v>
      </c>
    </row>
    <row r="79" spans="1:8">
      <c r="A79" s="24" t="s">
        <v>8</v>
      </c>
      <c r="B79" s="24" t="s">
        <v>9</v>
      </c>
      <c r="C79" s="24" t="s">
        <v>33</v>
      </c>
      <c r="D79" s="24" t="s">
        <v>12</v>
      </c>
      <c r="E79" s="24">
        <v>580</v>
      </c>
      <c r="F79" s="24">
        <v>571</v>
      </c>
      <c r="G79" s="24">
        <v>596</v>
      </c>
      <c r="H79" s="24">
        <v>588</v>
      </c>
    </row>
    <row r="80" spans="1:8">
      <c r="A80" s="24" t="s">
        <v>8</v>
      </c>
      <c r="B80" s="24" t="s">
        <v>9</v>
      </c>
      <c r="C80" s="24" t="s">
        <v>33</v>
      </c>
      <c r="D80" s="24" t="s">
        <v>13</v>
      </c>
      <c r="E80" s="24">
        <v>67</v>
      </c>
      <c r="F80" s="24">
        <v>87</v>
      </c>
      <c r="G80" s="24">
        <v>72</v>
      </c>
      <c r="H80" s="24">
        <v>95</v>
      </c>
    </row>
    <row r="81" spans="1:8">
      <c r="A81" s="24" t="s">
        <v>8</v>
      </c>
      <c r="B81" s="24" t="s">
        <v>9</v>
      </c>
      <c r="C81" s="24" t="s">
        <v>33</v>
      </c>
      <c r="D81" s="24" t="s">
        <v>14</v>
      </c>
      <c r="E81" s="24">
        <v>17</v>
      </c>
      <c r="F81" s="24">
        <v>97</v>
      </c>
      <c r="G81" s="24">
        <v>16</v>
      </c>
      <c r="H81" s="24">
        <v>105</v>
      </c>
    </row>
    <row r="82" spans="1:8">
      <c r="A82" s="24" t="s">
        <v>8</v>
      </c>
      <c r="B82" s="24" t="s">
        <v>9</v>
      </c>
      <c r="C82" s="24" t="s">
        <v>34</v>
      </c>
      <c r="D82" s="24" t="s">
        <v>11</v>
      </c>
      <c r="E82" s="24">
        <v>1699</v>
      </c>
      <c r="F82" s="24">
        <v>1416</v>
      </c>
      <c r="G82" s="24">
        <v>2133</v>
      </c>
      <c r="H82" s="24">
        <v>1825</v>
      </c>
    </row>
    <row r="83" spans="1:8">
      <c r="A83" s="24" t="s">
        <v>8</v>
      </c>
      <c r="B83" s="24" t="s">
        <v>9</v>
      </c>
      <c r="C83" s="24" t="s">
        <v>34</v>
      </c>
      <c r="D83" s="24" t="s">
        <v>12</v>
      </c>
      <c r="E83" s="24">
        <v>780</v>
      </c>
      <c r="F83" s="24">
        <v>740</v>
      </c>
      <c r="G83" s="24">
        <v>822</v>
      </c>
      <c r="H83" s="24">
        <v>769</v>
      </c>
    </row>
    <row r="84" spans="1:8">
      <c r="A84" s="24" t="s">
        <v>8</v>
      </c>
      <c r="B84" s="24" t="s">
        <v>9</v>
      </c>
      <c r="C84" s="24" t="s">
        <v>34</v>
      </c>
      <c r="D84" s="24" t="s">
        <v>13</v>
      </c>
      <c r="E84" s="24">
        <v>116</v>
      </c>
      <c r="F84" s="24">
        <v>92</v>
      </c>
      <c r="G84" s="24">
        <v>114</v>
      </c>
      <c r="H84" s="24">
        <v>102</v>
      </c>
    </row>
    <row r="85" spans="1:8">
      <c r="A85" s="24" t="s">
        <v>8</v>
      </c>
      <c r="B85" s="24" t="s">
        <v>9</v>
      </c>
      <c r="C85" s="24" t="s">
        <v>34</v>
      </c>
      <c r="D85" s="24" t="s">
        <v>14</v>
      </c>
      <c r="E85" s="24">
        <v>31</v>
      </c>
      <c r="F85" s="24">
        <v>169</v>
      </c>
      <c r="G85" s="24">
        <v>33</v>
      </c>
      <c r="H85" s="24">
        <v>183</v>
      </c>
    </row>
    <row r="86" spans="1:8">
      <c r="A86" s="24" t="s">
        <v>8</v>
      </c>
      <c r="B86" s="24" t="s">
        <v>9</v>
      </c>
      <c r="C86" s="24" t="s">
        <v>35</v>
      </c>
      <c r="D86" s="24" t="s">
        <v>11</v>
      </c>
      <c r="E86" s="24">
        <v>204</v>
      </c>
      <c r="F86" s="24">
        <v>150</v>
      </c>
      <c r="G86" s="24">
        <v>192</v>
      </c>
      <c r="H86" s="24">
        <v>140</v>
      </c>
    </row>
    <row r="87" spans="1:8">
      <c r="A87" s="24" t="s">
        <v>8</v>
      </c>
      <c r="B87" s="24" t="s">
        <v>9</v>
      </c>
      <c r="C87" s="24" t="s">
        <v>35</v>
      </c>
      <c r="D87" s="24" t="s">
        <v>12</v>
      </c>
      <c r="E87" s="24">
        <v>567</v>
      </c>
      <c r="F87" s="24">
        <v>554</v>
      </c>
      <c r="G87" s="24">
        <v>545</v>
      </c>
      <c r="H87" s="24">
        <v>533</v>
      </c>
    </row>
    <row r="88" spans="1:8">
      <c r="A88" s="24" t="s">
        <v>8</v>
      </c>
      <c r="B88" s="24" t="s">
        <v>9</v>
      </c>
      <c r="C88" s="24" t="s">
        <v>35</v>
      </c>
      <c r="D88" s="24" t="s">
        <v>13</v>
      </c>
      <c r="E88" s="24">
        <v>39</v>
      </c>
      <c r="F88" s="24">
        <v>55</v>
      </c>
      <c r="G88" s="24">
        <v>35</v>
      </c>
      <c r="H88" s="24">
        <v>56</v>
      </c>
    </row>
    <row r="89" spans="1:8">
      <c r="A89" s="24" t="s">
        <v>8</v>
      </c>
      <c r="B89" s="24" t="s">
        <v>9</v>
      </c>
      <c r="C89" s="24" t="s">
        <v>35</v>
      </c>
      <c r="D89" s="24" t="s">
        <v>14</v>
      </c>
      <c r="E89" s="24">
        <v>15</v>
      </c>
      <c r="F89" s="24">
        <v>67</v>
      </c>
      <c r="G89" s="24"/>
      <c r="H89" s="24"/>
    </row>
    <row r="90" spans="1:8">
      <c r="A90" s="24" t="s">
        <v>8</v>
      </c>
      <c r="B90" s="24" t="s">
        <v>9</v>
      </c>
      <c r="C90" s="24" t="s">
        <v>36</v>
      </c>
      <c r="D90" s="24" t="s">
        <v>11</v>
      </c>
      <c r="E90" s="24">
        <v>346</v>
      </c>
      <c r="F90" s="24">
        <v>293</v>
      </c>
      <c r="G90" s="24">
        <v>340</v>
      </c>
      <c r="H90" s="24">
        <v>297</v>
      </c>
    </row>
    <row r="91" spans="1:8">
      <c r="A91" s="24" t="s">
        <v>8</v>
      </c>
      <c r="B91" s="24" t="s">
        <v>9</v>
      </c>
      <c r="C91" s="24" t="s">
        <v>36</v>
      </c>
      <c r="D91" s="24" t="s">
        <v>12</v>
      </c>
      <c r="E91" s="24">
        <v>874</v>
      </c>
      <c r="F91" s="24">
        <v>886</v>
      </c>
      <c r="G91" s="24">
        <v>868</v>
      </c>
      <c r="H91" s="24">
        <v>903</v>
      </c>
    </row>
    <row r="92" spans="1:8">
      <c r="A92" s="24" t="s">
        <v>8</v>
      </c>
      <c r="B92" s="24" t="s">
        <v>9</v>
      </c>
      <c r="C92" s="24" t="s">
        <v>36</v>
      </c>
      <c r="D92" s="24" t="s">
        <v>13</v>
      </c>
      <c r="E92" s="24">
        <v>75</v>
      </c>
      <c r="F92" s="24">
        <v>138</v>
      </c>
      <c r="G92" s="24">
        <v>78</v>
      </c>
      <c r="H92" s="24">
        <v>145</v>
      </c>
    </row>
    <row r="93" spans="1:8">
      <c r="A93" s="24" t="s">
        <v>8</v>
      </c>
      <c r="B93" s="24" t="s">
        <v>9</v>
      </c>
      <c r="C93" s="24" t="s">
        <v>36</v>
      </c>
      <c r="D93" s="24" t="s">
        <v>14</v>
      </c>
      <c r="E93" s="24">
        <v>19</v>
      </c>
      <c r="F93" s="24">
        <v>128</v>
      </c>
      <c r="G93" s="24">
        <v>15</v>
      </c>
      <c r="H93" s="24">
        <v>135</v>
      </c>
    </row>
    <row r="94" spans="1:8">
      <c r="A94" s="24" t="s">
        <v>8</v>
      </c>
      <c r="B94" s="24" t="s">
        <v>9</v>
      </c>
      <c r="C94" s="24" t="s">
        <v>37</v>
      </c>
      <c r="D94" s="24" t="s">
        <v>11</v>
      </c>
      <c r="E94" s="24">
        <v>242</v>
      </c>
      <c r="F94" s="24">
        <v>162</v>
      </c>
      <c r="G94" s="24">
        <v>226</v>
      </c>
      <c r="H94" s="24">
        <v>165</v>
      </c>
    </row>
    <row r="95" spans="1:8">
      <c r="A95" s="24" t="s">
        <v>8</v>
      </c>
      <c r="B95" s="24" t="s">
        <v>9</v>
      </c>
      <c r="C95" s="24" t="s">
        <v>37</v>
      </c>
      <c r="D95" s="24" t="s">
        <v>12</v>
      </c>
      <c r="E95" s="24">
        <v>611</v>
      </c>
      <c r="F95" s="24">
        <v>608</v>
      </c>
      <c r="G95" s="24">
        <v>639</v>
      </c>
      <c r="H95" s="24">
        <v>637</v>
      </c>
    </row>
    <row r="96" spans="1:8">
      <c r="A96" s="24" t="s">
        <v>8</v>
      </c>
      <c r="B96" s="24" t="s">
        <v>9</v>
      </c>
      <c r="C96" s="24" t="s">
        <v>37</v>
      </c>
      <c r="D96" s="24" t="s">
        <v>13</v>
      </c>
      <c r="E96" s="24">
        <v>67</v>
      </c>
      <c r="F96" s="24">
        <v>80</v>
      </c>
      <c r="G96" s="24">
        <v>71</v>
      </c>
      <c r="H96" s="24">
        <v>84</v>
      </c>
    </row>
    <row r="97" spans="1:8">
      <c r="A97" s="24" t="s">
        <v>8</v>
      </c>
      <c r="B97" s="24" t="s">
        <v>9</v>
      </c>
      <c r="C97" s="24" t="s">
        <v>37</v>
      </c>
      <c r="D97" s="24" t="s">
        <v>14</v>
      </c>
      <c r="E97" s="24">
        <v>21</v>
      </c>
      <c r="F97" s="24">
        <v>109</v>
      </c>
      <c r="G97" s="24">
        <v>21</v>
      </c>
      <c r="H97" s="24">
        <v>104</v>
      </c>
    </row>
    <row r="98" spans="1:8">
      <c r="A98" s="24" t="s">
        <v>8</v>
      </c>
      <c r="B98" s="24" t="s">
        <v>9</v>
      </c>
      <c r="C98" s="24" t="s">
        <v>38</v>
      </c>
      <c r="D98" s="24" t="s">
        <v>11</v>
      </c>
      <c r="E98" s="24">
        <v>142</v>
      </c>
      <c r="F98" s="24">
        <v>62</v>
      </c>
      <c r="G98" s="24">
        <v>139</v>
      </c>
      <c r="H98" s="24">
        <v>71</v>
      </c>
    </row>
    <row r="99" spans="1:8">
      <c r="A99" s="24" t="s">
        <v>8</v>
      </c>
      <c r="B99" s="24" t="s">
        <v>9</v>
      </c>
      <c r="C99" s="24" t="s">
        <v>38</v>
      </c>
      <c r="D99" s="24" t="s">
        <v>12</v>
      </c>
      <c r="E99" s="24">
        <v>349</v>
      </c>
      <c r="F99" s="24">
        <v>303</v>
      </c>
      <c r="G99" s="24">
        <v>356</v>
      </c>
      <c r="H99" s="24">
        <v>314</v>
      </c>
    </row>
    <row r="100" spans="1:8">
      <c r="A100" s="24" t="s">
        <v>8</v>
      </c>
      <c r="B100" s="24" t="s">
        <v>9</v>
      </c>
      <c r="C100" s="24" t="s">
        <v>38</v>
      </c>
      <c r="D100" s="24" t="s">
        <v>13</v>
      </c>
      <c r="E100" s="24">
        <v>63</v>
      </c>
      <c r="F100" s="24">
        <v>42</v>
      </c>
      <c r="G100" s="24">
        <v>63</v>
      </c>
      <c r="H100" s="24">
        <v>51</v>
      </c>
    </row>
    <row r="101" spans="1:8">
      <c r="A101" s="24" t="s">
        <v>8</v>
      </c>
      <c r="B101" s="24" t="s">
        <v>9</v>
      </c>
      <c r="C101" s="24" t="s">
        <v>38</v>
      </c>
      <c r="D101" s="24" t="s">
        <v>14</v>
      </c>
      <c r="E101" s="24">
        <v>20</v>
      </c>
      <c r="F101" s="24">
        <v>71</v>
      </c>
      <c r="G101" s="24">
        <v>21</v>
      </c>
      <c r="H101" s="24">
        <v>78</v>
      </c>
    </row>
    <row r="102" spans="1:8">
      <c r="A102" s="24" t="s">
        <v>8</v>
      </c>
      <c r="B102" s="24" t="s">
        <v>9</v>
      </c>
      <c r="C102" s="24" t="s">
        <v>39</v>
      </c>
      <c r="D102" s="24" t="s">
        <v>11</v>
      </c>
      <c r="E102" s="24">
        <v>25</v>
      </c>
      <c r="F102" s="24">
        <v>22</v>
      </c>
      <c r="G102" s="24">
        <v>37</v>
      </c>
      <c r="H102" s="24">
        <v>25</v>
      </c>
    </row>
    <row r="103" spans="1:8">
      <c r="A103" s="24" t="s">
        <v>8</v>
      </c>
      <c r="B103" s="24" t="s">
        <v>9</v>
      </c>
      <c r="C103" s="24" t="s">
        <v>39</v>
      </c>
      <c r="D103" s="24" t="s">
        <v>12</v>
      </c>
      <c r="E103" s="24">
        <v>78</v>
      </c>
      <c r="F103" s="24">
        <v>68</v>
      </c>
      <c r="G103" s="24">
        <v>86</v>
      </c>
      <c r="H103" s="24">
        <v>83</v>
      </c>
    </row>
    <row r="104" spans="1:8">
      <c r="A104" s="24" t="s">
        <v>8</v>
      </c>
      <c r="B104" s="24" t="s">
        <v>9</v>
      </c>
      <c r="C104" s="24" t="s">
        <v>39</v>
      </c>
      <c r="D104" s="24" t="s">
        <v>13</v>
      </c>
      <c r="E104" s="24"/>
      <c r="F104" s="24"/>
      <c r="G104" s="24"/>
      <c r="H104" s="24"/>
    </row>
    <row r="105" spans="1:8">
      <c r="A105" s="24" t="s">
        <v>8</v>
      </c>
      <c r="B105" s="24" t="s">
        <v>9</v>
      </c>
      <c r="C105" s="24" t="s">
        <v>39</v>
      </c>
      <c r="D105" s="24" t="s">
        <v>14</v>
      </c>
      <c r="E105" s="24"/>
      <c r="F105" s="24"/>
      <c r="G105" s="24"/>
      <c r="H105" s="24"/>
    </row>
    <row r="106" spans="1:8">
      <c r="A106" s="24" t="s">
        <v>8</v>
      </c>
      <c r="B106" s="24" t="s">
        <v>9</v>
      </c>
      <c r="C106" s="24" t="s">
        <v>40</v>
      </c>
      <c r="D106" s="24" t="s">
        <v>11</v>
      </c>
      <c r="E106" s="24">
        <v>362</v>
      </c>
      <c r="F106" s="24">
        <v>217</v>
      </c>
      <c r="G106" s="24">
        <v>387</v>
      </c>
      <c r="H106" s="24">
        <v>228</v>
      </c>
    </row>
    <row r="107" spans="1:8">
      <c r="A107" s="24" t="s">
        <v>8</v>
      </c>
      <c r="B107" s="24" t="s">
        <v>9</v>
      </c>
      <c r="C107" s="24" t="s">
        <v>40</v>
      </c>
      <c r="D107" s="24" t="s">
        <v>12</v>
      </c>
      <c r="E107" s="24">
        <v>1015</v>
      </c>
      <c r="F107" s="24">
        <v>962</v>
      </c>
      <c r="G107" s="24">
        <v>1097</v>
      </c>
      <c r="H107" s="24">
        <v>1042</v>
      </c>
    </row>
    <row r="108" spans="1:8">
      <c r="A108" s="24" t="s">
        <v>8</v>
      </c>
      <c r="B108" s="24" t="s">
        <v>9</v>
      </c>
      <c r="C108" s="24" t="s">
        <v>40</v>
      </c>
      <c r="D108" s="24" t="s">
        <v>13</v>
      </c>
      <c r="E108" s="24">
        <v>82</v>
      </c>
      <c r="F108" s="24">
        <v>74</v>
      </c>
      <c r="G108" s="24">
        <v>94</v>
      </c>
      <c r="H108" s="24">
        <v>95</v>
      </c>
    </row>
    <row r="109" spans="1:8">
      <c r="A109" s="24" t="s">
        <v>8</v>
      </c>
      <c r="B109" s="24" t="s">
        <v>9</v>
      </c>
      <c r="C109" s="24" t="s">
        <v>40</v>
      </c>
      <c r="D109" s="24" t="s">
        <v>14</v>
      </c>
      <c r="E109" s="24">
        <v>31</v>
      </c>
      <c r="F109" s="24">
        <v>114</v>
      </c>
      <c r="G109" s="24">
        <v>35</v>
      </c>
      <c r="H109" s="24">
        <v>124</v>
      </c>
    </row>
    <row r="110" spans="1:8">
      <c r="A110" s="24" t="s">
        <v>8</v>
      </c>
      <c r="B110" s="24" t="s">
        <v>9</v>
      </c>
      <c r="C110" s="24" t="s">
        <v>41</v>
      </c>
      <c r="D110" s="24" t="s">
        <v>11</v>
      </c>
      <c r="E110" s="24">
        <v>19</v>
      </c>
      <c r="F110" s="24">
        <v>17</v>
      </c>
      <c r="G110" s="24">
        <v>23</v>
      </c>
      <c r="H110" s="24">
        <v>16</v>
      </c>
    </row>
    <row r="111" spans="1:8">
      <c r="A111" s="24" t="s">
        <v>8</v>
      </c>
      <c r="B111" s="24" t="s">
        <v>9</v>
      </c>
      <c r="C111" s="24" t="s">
        <v>41</v>
      </c>
      <c r="D111" s="24" t="s">
        <v>12</v>
      </c>
      <c r="E111" s="24">
        <v>41</v>
      </c>
      <c r="F111" s="24">
        <v>39</v>
      </c>
      <c r="G111" s="24">
        <v>47</v>
      </c>
      <c r="H111" s="24">
        <v>43</v>
      </c>
    </row>
    <row r="112" spans="1:8">
      <c r="A112" s="24" t="s">
        <v>8</v>
      </c>
      <c r="B112" s="24" t="s">
        <v>9</v>
      </c>
      <c r="C112" s="24" t="s">
        <v>41</v>
      </c>
      <c r="D112" s="24" t="s">
        <v>13</v>
      </c>
      <c r="E112" s="24"/>
      <c r="F112" s="24"/>
      <c r="G112" s="24"/>
      <c r="H112" s="24"/>
    </row>
    <row r="113" spans="1:8">
      <c r="A113" s="24" t="s">
        <v>8</v>
      </c>
      <c r="B113" s="24" t="s">
        <v>9</v>
      </c>
      <c r="C113" s="24" t="s">
        <v>41</v>
      </c>
      <c r="D113" s="24" t="s">
        <v>14</v>
      </c>
      <c r="E113" s="24"/>
      <c r="F113" s="24"/>
      <c r="G113" s="24"/>
      <c r="H113" s="24"/>
    </row>
    <row r="114" spans="1:8">
      <c r="A114" s="24" t="s">
        <v>8</v>
      </c>
      <c r="B114" s="24" t="s">
        <v>9</v>
      </c>
      <c r="C114" s="24" t="s">
        <v>42</v>
      </c>
      <c r="D114" s="24" t="s">
        <v>11</v>
      </c>
      <c r="E114" s="24">
        <v>46</v>
      </c>
      <c r="F114" s="24">
        <v>45</v>
      </c>
      <c r="G114" s="24">
        <v>48</v>
      </c>
      <c r="H114" s="24">
        <v>46</v>
      </c>
    </row>
    <row r="115" spans="1:8">
      <c r="A115" s="24" t="s">
        <v>8</v>
      </c>
      <c r="B115" s="24" t="s">
        <v>9</v>
      </c>
      <c r="C115" s="24" t="s">
        <v>42</v>
      </c>
      <c r="D115" s="24" t="s">
        <v>12</v>
      </c>
      <c r="E115" s="24">
        <v>179</v>
      </c>
      <c r="F115" s="24">
        <v>174</v>
      </c>
      <c r="G115" s="24">
        <v>178</v>
      </c>
      <c r="H115" s="24">
        <v>164</v>
      </c>
    </row>
    <row r="116" spans="1:8">
      <c r="A116" s="24" t="s">
        <v>8</v>
      </c>
      <c r="B116" s="24" t="s">
        <v>9</v>
      </c>
      <c r="C116" s="24" t="s">
        <v>42</v>
      </c>
      <c r="D116" s="24" t="s">
        <v>13</v>
      </c>
      <c r="E116" s="24">
        <v>20</v>
      </c>
      <c r="F116" s="24">
        <v>28</v>
      </c>
      <c r="G116" s="24">
        <v>19</v>
      </c>
      <c r="H116" s="24">
        <v>27</v>
      </c>
    </row>
    <row r="117" spans="1:8">
      <c r="A117" s="24" t="s">
        <v>8</v>
      </c>
      <c r="B117" s="24" t="s">
        <v>9</v>
      </c>
      <c r="C117" s="24" t="s">
        <v>42</v>
      </c>
      <c r="D117" s="24" t="s">
        <v>14</v>
      </c>
      <c r="E117" s="24"/>
      <c r="F117" s="24"/>
      <c r="G117" s="24"/>
      <c r="H117" s="24"/>
    </row>
    <row r="118" spans="1:8">
      <c r="A118" s="24" t="s">
        <v>8</v>
      </c>
      <c r="B118" s="24" t="s">
        <v>9</v>
      </c>
      <c r="C118" s="24" t="s">
        <v>43</v>
      </c>
      <c r="D118" s="24" t="s">
        <v>11</v>
      </c>
      <c r="E118" s="24">
        <v>75</v>
      </c>
      <c r="F118" s="24">
        <v>35</v>
      </c>
      <c r="G118" s="24">
        <v>83</v>
      </c>
      <c r="H118" s="24">
        <v>35</v>
      </c>
    </row>
    <row r="119" spans="1:8">
      <c r="A119" s="24" t="s">
        <v>8</v>
      </c>
      <c r="B119" s="24" t="s">
        <v>9</v>
      </c>
      <c r="C119" s="24" t="s">
        <v>43</v>
      </c>
      <c r="D119" s="24" t="s">
        <v>12</v>
      </c>
      <c r="E119" s="24">
        <v>111</v>
      </c>
      <c r="F119" s="24">
        <v>105</v>
      </c>
      <c r="G119" s="24">
        <v>117</v>
      </c>
      <c r="H119" s="24">
        <v>112</v>
      </c>
    </row>
    <row r="120" spans="1:8">
      <c r="A120" s="24" t="s">
        <v>8</v>
      </c>
      <c r="B120" s="24" t="s">
        <v>9</v>
      </c>
      <c r="C120" s="24" t="s">
        <v>43</v>
      </c>
      <c r="D120" s="24" t="s">
        <v>13</v>
      </c>
      <c r="E120" s="24"/>
      <c r="F120" s="24"/>
      <c r="G120" s="24"/>
      <c r="H120" s="24"/>
    </row>
    <row r="121" spans="1:8">
      <c r="A121" s="24" t="s">
        <v>8</v>
      </c>
      <c r="B121" s="24" t="s">
        <v>9</v>
      </c>
      <c r="C121" s="24" t="s">
        <v>43</v>
      </c>
      <c r="D121" s="24" t="s">
        <v>14</v>
      </c>
      <c r="E121" s="24"/>
      <c r="F121" s="24"/>
      <c r="G121" s="24"/>
      <c r="H121" s="24"/>
    </row>
    <row r="122" spans="1:8">
      <c r="A122" s="24" t="s">
        <v>8</v>
      </c>
      <c r="B122" s="24" t="s">
        <v>9</v>
      </c>
      <c r="C122" s="24" t="s">
        <v>44</v>
      </c>
      <c r="D122" s="24" t="s">
        <v>11</v>
      </c>
      <c r="E122" s="24">
        <v>42</v>
      </c>
      <c r="F122" s="24">
        <v>23</v>
      </c>
      <c r="G122" s="24">
        <v>46</v>
      </c>
      <c r="H122" s="24">
        <v>25</v>
      </c>
    </row>
    <row r="123" spans="1:8">
      <c r="A123" s="24" t="s">
        <v>8</v>
      </c>
      <c r="B123" s="24" t="s">
        <v>9</v>
      </c>
      <c r="C123" s="24" t="s">
        <v>44</v>
      </c>
      <c r="D123" s="24" t="s">
        <v>12</v>
      </c>
      <c r="E123" s="24">
        <v>117</v>
      </c>
      <c r="F123" s="24">
        <v>109</v>
      </c>
      <c r="G123" s="24">
        <v>125</v>
      </c>
      <c r="H123" s="24">
        <v>112</v>
      </c>
    </row>
    <row r="124" spans="1:8">
      <c r="A124" s="24" t="s">
        <v>8</v>
      </c>
      <c r="B124" s="24" t="s">
        <v>9</v>
      </c>
      <c r="C124" s="24" t="s">
        <v>44</v>
      </c>
      <c r="D124" s="24" t="s">
        <v>13</v>
      </c>
      <c r="E124" s="24"/>
      <c r="F124" s="24"/>
      <c r="G124" s="24">
        <v>16</v>
      </c>
      <c r="H124" s="24">
        <v>18</v>
      </c>
    </row>
    <row r="125" spans="1:8">
      <c r="A125" s="24" t="s">
        <v>8</v>
      </c>
      <c r="B125" s="24" t="s">
        <v>9</v>
      </c>
      <c r="C125" s="24" t="s">
        <v>44</v>
      </c>
      <c r="D125" s="24" t="s">
        <v>14</v>
      </c>
      <c r="E125" s="24"/>
      <c r="F125" s="24"/>
      <c r="G125" s="24"/>
      <c r="H125" s="24"/>
    </row>
    <row r="126" spans="1:8">
      <c r="A126" s="24" t="s">
        <v>8</v>
      </c>
      <c r="B126" s="24" t="s">
        <v>9</v>
      </c>
      <c r="C126" s="24" t="s">
        <v>45</v>
      </c>
      <c r="D126" s="24" t="s">
        <v>11</v>
      </c>
      <c r="E126" s="24"/>
      <c r="F126" s="24"/>
      <c r="G126" s="24"/>
      <c r="H126" s="24"/>
    </row>
    <row r="127" spans="1:8">
      <c r="A127" s="24" t="s">
        <v>8</v>
      </c>
      <c r="B127" s="24" t="s">
        <v>9</v>
      </c>
      <c r="C127" s="24" t="s">
        <v>45</v>
      </c>
      <c r="D127" s="24" t="s">
        <v>12</v>
      </c>
      <c r="E127" s="24">
        <v>48</v>
      </c>
      <c r="F127" s="24">
        <v>40</v>
      </c>
      <c r="G127" s="24">
        <v>54</v>
      </c>
      <c r="H127" s="24">
        <v>51</v>
      </c>
    </row>
    <row r="128" spans="1:8">
      <c r="A128" s="24" t="s">
        <v>8</v>
      </c>
      <c r="B128" s="24" t="s">
        <v>9</v>
      </c>
      <c r="C128" s="24" t="s">
        <v>45</v>
      </c>
      <c r="D128" s="24" t="s">
        <v>13</v>
      </c>
      <c r="E128" s="24"/>
      <c r="F128" s="24"/>
      <c r="G128" s="24"/>
      <c r="H128" s="24"/>
    </row>
    <row r="129" spans="1:8">
      <c r="A129" s="24" t="s">
        <v>8</v>
      </c>
      <c r="B129" s="24" t="s">
        <v>9</v>
      </c>
      <c r="C129" s="24" t="s">
        <v>45</v>
      </c>
      <c r="D129" s="24" t="s">
        <v>14</v>
      </c>
      <c r="E129" s="24"/>
      <c r="F129" s="24"/>
      <c r="G129" s="24"/>
      <c r="H129" s="24"/>
    </row>
    <row r="130" spans="1:8">
      <c r="A130" s="24" t="s">
        <v>8</v>
      </c>
      <c r="B130" s="24" t="s">
        <v>9</v>
      </c>
      <c r="C130" s="24" t="s">
        <v>46</v>
      </c>
      <c r="D130" s="24" t="s">
        <v>11</v>
      </c>
      <c r="E130" s="24">
        <v>32</v>
      </c>
      <c r="F130" s="24">
        <v>18</v>
      </c>
      <c r="G130" s="24">
        <v>37</v>
      </c>
      <c r="H130" s="24">
        <v>20</v>
      </c>
    </row>
    <row r="131" spans="1:8">
      <c r="A131" s="24" t="s">
        <v>8</v>
      </c>
      <c r="B131" s="24" t="s">
        <v>9</v>
      </c>
      <c r="C131" s="24" t="s">
        <v>46</v>
      </c>
      <c r="D131" s="24" t="s">
        <v>12</v>
      </c>
      <c r="E131" s="24">
        <v>89</v>
      </c>
      <c r="F131" s="24">
        <v>79</v>
      </c>
      <c r="G131" s="24">
        <v>97</v>
      </c>
      <c r="H131" s="24">
        <v>87</v>
      </c>
    </row>
    <row r="132" spans="1:8">
      <c r="A132" s="24" t="s">
        <v>8</v>
      </c>
      <c r="B132" s="24" t="s">
        <v>9</v>
      </c>
      <c r="C132" s="24" t="s">
        <v>46</v>
      </c>
      <c r="D132" s="24" t="s">
        <v>13</v>
      </c>
      <c r="E132" s="24"/>
      <c r="F132" s="24"/>
      <c r="G132" s="24"/>
      <c r="H132" s="24"/>
    </row>
    <row r="133" spans="1:8">
      <c r="A133" s="24" t="s">
        <v>8</v>
      </c>
      <c r="B133" s="24" t="s">
        <v>9</v>
      </c>
      <c r="C133" s="24" t="s">
        <v>46</v>
      </c>
      <c r="D133" s="24" t="s">
        <v>14</v>
      </c>
      <c r="E133" s="24"/>
      <c r="F133" s="24"/>
      <c r="G133" s="24"/>
      <c r="H133" s="24"/>
    </row>
    <row r="134" spans="1:8">
      <c r="A134" s="24" t="s">
        <v>8</v>
      </c>
      <c r="B134" s="24" t="s">
        <v>9</v>
      </c>
      <c r="C134" s="24" t="s">
        <v>47</v>
      </c>
      <c r="D134" s="24" t="s">
        <v>11</v>
      </c>
      <c r="E134" s="24">
        <v>29</v>
      </c>
      <c r="F134" s="24">
        <v>18</v>
      </c>
      <c r="G134" s="24">
        <v>30</v>
      </c>
      <c r="H134" s="24">
        <v>16</v>
      </c>
    </row>
    <row r="135" spans="1:8">
      <c r="A135" s="24" t="s">
        <v>8</v>
      </c>
      <c r="B135" s="24" t="s">
        <v>9</v>
      </c>
      <c r="C135" s="24" t="s">
        <v>47</v>
      </c>
      <c r="D135" s="24" t="s">
        <v>12</v>
      </c>
      <c r="E135" s="24">
        <v>45</v>
      </c>
      <c r="F135" s="24">
        <v>44</v>
      </c>
      <c r="G135" s="24">
        <v>46</v>
      </c>
      <c r="H135" s="24">
        <v>44</v>
      </c>
    </row>
    <row r="136" spans="1:8">
      <c r="A136" s="24" t="s">
        <v>8</v>
      </c>
      <c r="B136" s="24" t="s">
        <v>9</v>
      </c>
      <c r="C136" s="24" t="s">
        <v>47</v>
      </c>
      <c r="D136" s="24" t="s">
        <v>13</v>
      </c>
      <c r="E136" s="24"/>
      <c r="F136" s="24"/>
      <c r="G136" s="24"/>
      <c r="H136" s="24"/>
    </row>
    <row r="137" spans="1:8">
      <c r="A137" s="24" t="s">
        <v>8</v>
      </c>
      <c r="B137" s="24" t="s">
        <v>9</v>
      </c>
      <c r="C137" s="24" t="s">
        <v>47</v>
      </c>
      <c r="D137" s="24" t="s">
        <v>14</v>
      </c>
      <c r="E137" s="24"/>
      <c r="F137" s="24"/>
      <c r="G137" s="24"/>
      <c r="H137" s="24"/>
    </row>
    <row r="138" spans="1:8">
      <c r="A138" s="24" t="s">
        <v>8</v>
      </c>
      <c r="B138" s="24" t="s">
        <v>9</v>
      </c>
      <c r="C138" s="24" t="s">
        <v>48</v>
      </c>
      <c r="D138" s="24" t="s">
        <v>11</v>
      </c>
      <c r="E138" s="24">
        <v>45</v>
      </c>
      <c r="F138" s="24">
        <v>25</v>
      </c>
      <c r="G138" s="24">
        <v>51</v>
      </c>
      <c r="H138" s="24">
        <v>33</v>
      </c>
    </row>
    <row r="139" spans="1:8">
      <c r="A139" s="24" t="s">
        <v>8</v>
      </c>
      <c r="B139" s="24" t="s">
        <v>9</v>
      </c>
      <c r="C139" s="24" t="s">
        <v>48</v>
      </c>
      <c r="D139" s="24" t="s">
        <v>12</v>
      </c>
      <c r="E139" s="24">
        <v>127</v>
      </c>
      <c r="F139" s="24">
        <v>115</v>
      </c>
      <c r="G139" s="24">
        <v>150</v>
      </c>
      <c r="H139" s="24">
        <v>134</v>
      </c>
    </row>
    <row r="140" spans="1:8">
      <c r="A140" s="24" t="s">
        <v>8</v>
      </c>
      <c r="B140" s="24" t="s">
        <v>9</v>
      </c>
      <c r="C140" s="24" t="s">
        <v>48</v>
      </c>
      <c r="D140" s="24" t="s">
        <v>13</v>
      </c>
      <c r="E140" s="24"/>
      <c r="F140" s="24"/>
      <c r="G140" s="24"/>
      <c r="H140" s="24"/>
    </row>
    <row r="141" spans="1:8">
      <c r="A141" s="24" t="s">
        <v>8</v>
      </c>
      <c r="B141" s="24" t="s">
        <v>9</v>
      </c>
      <c r="C141" s="24" t="s">
        <v>48</v>
      </c>
      <c r="D141" s="24" t="s">
        <v>14</v>
      </c>
      <c r="E141" s="24"/>
      <c r="F141" s="24"/>
      <c r="G141" s="24"/>
      <c r="H141" s="24"/>
    </row>
    <row r="142" spans="1:8">
      <c r="A142" s="24" t="s">
        <v>8</v>
      </c>
      <c r="B142" s="24" t="s">
        <v>9</v>
      </c>
      <c r="C142" s="24" t="s">
        <v>49</v>
      </c>
      <c r="D142" s="24" t="s">
        <v>11</v>
      </c>
      <c r="E142" s="24">
        <v>60</v>
      </c>
      <c r="F142" s="24">
        <v>30</v>
      </c>
      <c r="G142" s="24">
        <v>59</v>
      </c>
      <c r="H142" s="24">
        <v>29</v>
      </c>
    </row>
    <row r="143" spans="1:8">
      <c r="A143" s="24" t="s">
        <v>8</v>
      </c>
      <c r="B143" s="24" t="s">
        <v>9</v>
      </c>
      <c r="C143" s="24" t="s">
        <v>49</v>
      </c>
      <c r="D143" s="24" t="s">
        <v>12</v>
      </c>
      <c r="E143" s="24">
        <v>110</v>
      </c>
      <c r="F143" s="24">
        <v>103</v>
      </c>
      <c r="G143" s="24">
        <v>114</v>
      </c>
      <c r="H143" s="24">
        <v>105</v>
      </c>
    </row>
    <row r="144" spans="1:8">
      <c r="A144" s="24" t="s">
        <v>8</v>
      </c>
      <c r="B144" s="24" t="s">
        <v>9</v>
      </c>
      <c r="C144" s="24" t="s">
        <v>49</v>
      </c>
      <c r="D144" s="24" t="s">
        <v>13</v>
      </c>
      <c r="E144" s="24"/>
      <c r="F144" s="24"/>
      <c r="G144" s="24"/>
      <c r="H144" s="24"/>
    </row>
    <row r="145" spans="1:8">
      <c r="A145" s="24" t="s">
        <v>8</v>
      </c>
      <c r="B145" s="24" t="s">
        <v>9</v>
      </c>
      <c r="C145" s="24" t="s">
        <v>49</v>
      </c>
      <c r="D145" s="24" t="s">
        <v>14</v>
      </c>
      <c r="E145" s="24"/>
      <c r="F145" s="24"/>
      <c r="G145" s="24"/>
      <c r="H145" s="24"/>
    </row>
    <row r="146" spans="1:8">
      <c r="A146" s="24" t="s">
        <v>8</v>
      </c>
      <c r="B146" s="24" t="s">
        <v>9</v>
      </c>
      <c r="C146" s="24" t="s">
        <v>50</v>
      </c>
      <c r="D146" s="24" t="s">
        <v>11</v>
      </c>
      <c r="E146" s="24">
        <v>143</v>
      </c>
      <c r="F146" s="24">
        <v>94</v>
      </c>
      <c r="G146" s="24">
        <v>155</v>
      </c>
      <c r="H146" s="24">
        <v>95</v>
      </c>
    </row>
    <row r="147" spans="1:8">
      <c r="A147" s="24" t="s">
        <v>8</v>
      </c>
      <c r="B147" s="24" t="s">
        <v>9</v>
      </c>
      <c r="C147" s="24" t="s">
        <v>50</v>
      </c>
      <c r="D147" s="24" t="s">
        <v>12</v>
      </c>
      <c r="E147" s="24">
        <v>476</v>
      </c>
      <c r="F147" s="24">
        <v>462</v>
      </c>
      <c r="G147" s="24">
        <v>485</v>
      </c>
      <c r="H147" s="24">
        <v>474</v>
      </c>
    </row>
    <row r="148" spans="1:8">
      <c r="A148" s="24" t="s">
        <v>8</v>
      </c>
      <c r="B148" s="24" t="s">
        <v>9</v>
      </c>
      <c r="C148" s="24" t="s">
        <v>50</v>
      </c>
      <c r="D148" s="24" t="s">
        <v>13</v>
      </c>
      <c r="E148" s="24">
        <v>74</v>
      </c>
      <c r="F148" s="24">
        <v>61</v>
      </c>
      <c r="G148" s="24">
        <v>67</v>
      </c>
      <c r="H148" s="24">
        <v>67</v>
      </c>
    </row>
    <row r="149" spans="1:8">
      <c r="A149" s="24" t="s">
        <v>8</v>
      </c>
      <c r="B149" s="24" t="s">
        <v>9</v>
      </c>
      <c r="C149" s="24" t="s">
        <v>50</v>
      </c>
      <c r="D149" s="24" t="s">
        <v>14</v>
      </c>
      <c r="E149" s="24">
        <v>26</v>
      </c>
      <c r="F149" s="24">
        <v>108</v>
      </c>
      <c r="G149" s="24">
        <v>24</v>
      </c>
      <c r="H149" s="24">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9"/>
  <sheetViews>
    <sheetView workbookViewId="0">
      <pane ySplit="1" topLeftCell="A135" activePane="bottomLeft" state="frozen"/>
      <selection pane="bottomLeft" activeCell="C149" sqref="C149"/>
    </sheetView>
  </sheetViews>
  <sheetFormatPr defaultColWidth="9.81640625" defaultRowHeight="14.5"/>
  <cols>
    <col min="1" max="1" width="10.6328125" customWidth="1"/>
    <col min="2" max="2" width="14.54296875" customWidth="1"/>
    <col min="3" max="3" width="21.453125" customWidth="1"/>
    <col min="4" max="4" width="15.7265625" customWidth="1"/>
    <col min="5" max="5" width="22.6328125" customWidth="1"/>
    <col min="6" max="6" width="24.54296875" customWidth="1"/>
    <col min="7" max="7" width="22.6328125" customWidth="1"/>
    <col min="8" max="8" width="24.54296875" customWidth="1"/>
  </cols>
  <sheetData>
    <row r="1" spans="1:8" s="1" customFormat="1">
      <c r="A1" s="1" t="s">
        <v>0</v>
      </c>
      <c r="B1" s="1" t="s">
        <v>1</v>
      </c>
      <c r="C1" s="1" t="s">
        <v>2</v>
      </c>
      <c r="D1" s="1" t="s">
        <v>3</v>
      </c>
      <c r="E1" s="1" t="s">
        <v>72</v>
      </c>
      <c r="F1" s="1" t="s">
        <v>73</v>
      </c>
      <c r="G1" s="1" t="s">
        <v>74</v>
      </c>
      <c r="H1" s="1" t="s">
        <v>75</v>
      </c>
    </row>
    <row r="2" spans="1:8">
      <c r="A2" t="s">
        <v>8</v>
      </c>
      <c r="B2" t="s">
        <v>9</v>
      </c>
      <c r="C2" t="s">
        <v>10</v>
      </c>
      <c r="D2" t="s">
        <v>11</v>
      </c>
      <c r="E2">
        <v>465</v>
      </c>
      <c r="F2">
        <v>279</v>
      </c>
      <c r="G2">
        <v>425</v>
      </c>
      <c r="H2">
        <v>294</v>
      </c>
    </row>
    <row r="3" spans="1:8">
      <c r="A3" t="s">
        <v>8</v>
      </c>
      <c r="B3" t="s">
        <v>9</v>
      </c>
      <c r="C3" t="s">
        <v>10</v>
      </c>
      <c r="D3" t="s">
        <v>12</v>
      </c>
      <c r="E3">
        <v>835</v>
      </c>
      <c r="F3">
        <v>834</v>
      </c>
      <c r="G3">
        <v>862</v>
      </c>
      <c r="H3">
        <v>863</v>
      </c>
    </row>
    <row r="4" spans="1:8">
      <c r="A4" t="s">
        <v>8</v>
      </c>
      <c r="B4" t="s">
        <v>9</v>
      </c>
      <c r="C4" t="s">
        <v>10</v>
      </c>
      <c r="D4" t="s">
        <v>13</v>
      </c>
      <c r="E4">
        <v>96</v>
      </c>
      <c r="F4">
        <v>106</v>
      </c>
      <c r="G4">
        <v>105</v>
      </c>
      <c r="H4">
        <v>117</v>
      </c>
    </row>
    <row r="5" spans="1:8">
      <c r="A5" t="s">
        <v>8</v>
      </c>
      <c r="B5" t="s">
        <v>9</v>
      </c>
      <c r="C5" t="s">
        <v>10</v>
      </c>
      <c r="D5" t="s">
        <v>14</v>
      </c>
      <c r="E5">
        <v>17</v>
      </c>
      <c r="F5">
        <v>156</v>
      </c>
      <c r="G5">
        <v>21</v>
      </c>
      <c r="H5">
        <v>161</v>
      </c>
    </row>
    <row r="6" spans="1:8">
      <c r="A6" t="s">
        <v>8</v>
      </c>
      <c r="B6" t="s">
        <v>9</v>
      </c>
      <c r="C6" t="s">
        <v>15</v>
      </c>
      <c r="D6" t="s">
        <v>11</v>
      </c>
      <c r="E6">
        <v>400</v>
      </c>
      <c r="F6">
        <v>333</v>
      </c>
      <c r="G6">
        <v>425</v>
      </c>
      <c r="H6">
        <v>326</v>
      </c>
    </row>
    <row r="7" spans="1:8">
      <c r="A7" t="s">
        <v>8</v>
      </c>
      <c r="B7" t="s">
        <v>9</v>
      </c>
      <c r="C7" t="s">
        <v>15</v>
      </c>
      <c r="D7" t="s">
        <v>12</v>
      </c>
      <c r="E7">
        <v>1107</v>
      </c>
      <c r="F7">
        <v>1070</v>
      </c>
      <c r="G7">
        <v>1151</v>
      </c>
      <c r="H7">
        <v>1141</v>
      </c>
    </row>
    <row r="8" spans="1:8">
      <c r="A8" t="s">
        <v>8</v>
      </c>
      <c r="B8" t="s">
        <v>9</v>
      </c>
      <c r="C8" t="s">
        <v>15</v>
      </c>
      <c r="D8" t="s">
        <v>13</v>
      </c>
      <c r="E8">
        <v>162</v>
      </c>
      <c r="F8">
        <v>240</v>
      </c>
      <c r="G8">
        <v>167</v>
      </c>
      <c r="H8">
        <v>257</v>
      </c>
    </row>
    <row r="9" spans="1:8">
      <c r="A9" t="s">
        <v>8</v>
      </c>
      <c r="B9" t="s">
        <v>9</v>
      </c>
      <c r="C9" t="s">
        <v>15</v>
      </c>
      <c r="D9" t="s">
        <v>14</v>
      </c>
      <c r="E9">
        <v>60</v>
      </c>
      <c r="F9">
        <v>245</v>
      </c>
      <c r="G9">
        <v>52</v>
      </c>
      <c r="H9">
        <v>247</v>
      </c>
    </row>
    <row r="10" spans="1:8">
      <c r="A10" t="s">
        <v>8</v>
      </c>
      <c r="B10" t="s">
        <v>9</v>
      </c>
      <c r="C10" t="s">
        <v>16</v>
      </c>
      <c r="D10" t="s">
        <v>11</v>
      </c>
      <c r="E10">
        <v>99</v>
      </c>
      <c r="F10">
        <v>71</v>
      </c>
      <c r="G10">
        <v>106</v>
      </c>
      <c r="H10">
        <v>73</v>
      </c>
    </row>
    <row r="11" spans="1:8">
      <c r="A11" t="s">
        <v>8</v>
      </c>
      <c r="B11" t="s">
        <v>9</v>
      </c>
      <c r="C11" t="s">
        <v>16</v>
      </c>
      <c r="D11" t="s">
        <v>12</v>
      </c>
      <c r="E11">
        <v>201</v>
      </c>
      <c r="F11">
        <v>201</v>
      </c>
      <c r="G11">
        <v>200</v>
      </c>
      <c r="H11">
        <v>200</v>
      </c>
    </row>
    <row r="12" spans="1:8">
      <c r="A12" t="s">
        <v>8</v>
      </c>
      <c r="B12" t="s">
        <v>9</v>
      </c>
      <c r="C12" t="s">
        <v>16</v>
      </c>
      <c r="D12" t="s">
        <v>13</v>
      </c>
      <c r="E12">
        <v>34</v>
      </c>
      <c r="F12">
        <v>28</v>
      </c>
      <c r="G12">
        <v>39</v>
      </c>
      <c r="H12">
        <v>29</v>
      </c>
    </row>
    <row r="13" spans="1:8">
      <c r="A13" t="s">
        <v>8</v>
      </c>
      <c r="B13" t="s">
        <v>9</v>
      </c>
      <c r="C13" t="s">
        <v>16</v>
      </c>
      <c r="D13" t="s">
        <v>14</v>
      </c>
      <c r="E13">
        <v>0</v>
      </c>
      <c r="F13">
        <v>0</v>
      </c>
      <c r="G13">
        <v>0</v>
      </c>
      <c r="H13">
        <v>0</v>
      </c>
    </row>
    <row r="14" spans="1:8">
      <c r="A14" t="s">
        <v>8</v>
      </c>
      <c r="B14" t="s">
        <v>9</v>
      </c>
      <c r="C14" t="s">
        <v>17</v>
      </c>
      <c r="D14" t="s">
        <v>11</v>
      </c>
      <c r="E14">
        <v>284</v>
      </c>
      <c r="F14">
        <v>239</v>
      </c>
      <c r="G14">
        <v>289</v>
      </c>
      <c r="H14">
        <v>249</v>
      </c>
    </row>
    <row r="15" spans="1:8">
      <c r="A15" t="s">
        <v>8</v>
      </c>
      <c r="B15" t="s">
        <v>9</v>
      </c>
      <c r="C15" t="s">
        <v>17</v>
      </c>
      <c r="D15" t="s">
        <v>12</v>
      </c>
      <c r="E15">
        <v>777</v>
      </c>
      <c r="F15">
        <v>782</v>
      </c>
      <c r="G15">
        <v>773</v>
      </c>
      <c r="H15">
        <v>781</v>
      </c>
    </row>
    <row r="16" spans="1:8">
      <c r="A16" t="s">
        <v>8</v>
      </c>
      <c r="B16" t="s">
        <v>9</v>
      </c>
      <c r="C16" t="s">
        <v>17</v>
      </c>
      <c r="D16" t="s">
        <v>13</v>
      </c>
      <c r="E16">
        <v>99</v>
      </c>
      <c r="F16">
        <v>119</v>
      </c>
      <c r="G16">
        <v>101</v>
      </c>
      <c r="H16">
        <v>121</v>
      </c>
    </row>
    <row r="17" spans="1:8">
      <c r="A17" t="s">
        <v>8</v>
      </c>
      <c r="B17" t="s">
        <v>9</v>
      </c>
      <c r="C17" t="s">
        <v>17</v>
      </c>
      <c r="D17" t="s">
        <v>14</v>
      </c>
      <c r="E17">
        <v>21</v>
      </c>
      <c r="F17">
        <v>114</v>
      </c>
      <c r="G17">
        <v>24</v>
      </c>
      <c r="H17">
        <v>149</v>
      </c>
    </row>
    <row r="18" spans="1:8">
      <c r="A18" t="s">
        <v>8</v>
      </c>
      <c r="B18" t="s">
        <v>9</v>
      </c>
      <c r="C18" t="s">
        <v>18</v>
      </c>
      <c r="D18" t="s">
        <v>11</v>
      </c>
      <c r="E18">
        <v>264</v>
      </c>
      <c r="F18">
        <v>290</v>
      </c>
      <c r="G18">
        <v>277</v>
      </c>
      <c r="H18">
        <v>291</v>
      </c>
    </row>
    <row r="19" spans="1:8">
      <c r="A19" t="s">
        <v>8</v>
      </c>
      <c r="B19" t="s">
        <v>9</v>
      </c>
      <c r="C19" t="s">
        <v>18</v>
      </c>
      <c r="D19" t="s">
        <v>12</v>
      </c>
      <c r="E19">
        <v>996</v>
      </c>
      <c r="F19">
        <v>971</v>
      </c>
      <c r="G19">
        <v>1017</v>
      </c>
      <c r="H19">
        <v>1003</v>
      </c>
    </row>
    <row r="20" spans="1:8">
      <c r="A20" t="s">
        <v>8</v>
      </c>
      <c r="B20" t="s">
        <v>9</v>
      </c>
      <c r="C20" t="s">
        <v>18</v>
      </c>
      <c r="D20" t="s">
        <v>13</v>
      </c>
      <c r="E20">
        <v>117</v>
      </c>
      <c r="F20">
        <v>185</v>
      </c>
      <c r="G20">
        <v>124</v>
      </c>
      <c r="H20">
        <v>199</v>
      </c>
    </row>
    <row r="21" spans="1:8">
      <c r="A21" t="s">
        <v>8</v>
      </c>
      <c r="B21" t="s">
        <v>9</v>
      </c>
      <c r="C21" t="s">
        <v>18</v>
      </c>
      <c r="D21" t="s">
        <v>14</v>
      </c>
      <c r="E21">
        <v>29</v>
      </c>
      <c r="F21">
        <v>194</v>
      </c>
      <c r="G21">
        <v>35</v>
      </c>
      <c r="H21">
        <v>211</v>
      </c>
    </row>
    <row r="22" spans="1:8">
      <c r="A22" t="s">
        <v>8</v>
      </c>
      <c r="B22" t="s">
        <v>9</v>
      </c>
      <c r="C22" t="s">
        <v>19</v>
      </c>
      <c r="D22" t="s">
        <v>11</v>
      </c>
      <c r="E22">
        <v>785</v>
      </c>
      <c r="F22">
        <v>210</v>
      </c>
      <c r="G22">
        <v>663</v>
      </c>
      <c r="H22">
        <v>241</v>
      </c>
    </row>
    <row r="23" spans="1:8">
      <c r="A23" t="s">
        <v>8</v>
      </c>
      <c r="B23" t="s">
        <v>9</v>
      </c>
      <c r="C23" t="s">
        <v>19</v>
      </c>
      <c r="D23" t="s">
        <v>12</v>
      </c>
      <c r="E23">
        <v>892</v>
      </c>
      <c r="F23">
        <v>852</v>
      </c>
      <c r="G23">
        <v>921</v>
      </c>
      <c r="H23">
        <v>872</v>
      </c>
    </row>
    <row r="24" spans="1:8">
      <c r="A24" t="s">
        <v>8</v>
      </c>
      <c r="B24" t="s">
        <v>9</v>
      </c>
      <c r="C24" t="s">
        <v>19</v>
      </c>
      <c r="D24" t="s">
        <v>13</v>
      </c>
      <c r="E24">
        <v>138</v>
      </c>
      <c r="F24">
        <v>156</v>
      </c>
      <c r="G24">
        <v>151</v>
      </c>
      <c r="H24">
        <v>167</v>
      </c>
    </row>
    <row r="25" spans="1:8">
      <c r="A25" t="s">
        <v>8</v>
      </c>
      <c r="B25" t="s">
        <v>9</v>
      </c>
      <c r="C25" t="s">
        <v>19</v>
      </c>
      <c r="D25" t="s">
        <v>14</v>
      </c>
      <c r="E25">
        <v>32</v>
      </c>
      <c r="F25">
        <v>171</v>
      </c>
      <c r="G25">
        <v>28</v>
      </c>
      <c r="H25">
        <v>186</v>
      </c>
    </row>
    <row r="26" spans="1:8">
      <c r="A26" t="s">
        <v>8</v>
      </c>
      <c r="B26" t="s">
        <v>9</v>
      </c>
      <c r="C26" t="s">
        <v>20</v>
      </c>
      <c r="D26" t="s">
        <v>11</v>
      </c>
      <c r="E26">
        <v>192</v>
      </c>
      <c r="F26">
        <v>153</v>
      </c>
      <c r="G26">
        <v>212</v>
      </c>
      <c r="H26">
        <v>162</v>
      </c>
    </row>
    <row r="27" spans="1:8">
      <c r="A27" t="s">
        <v>8</v>
      </c>
      <c r="B27" t="s">
        <v>9</v>
      </c>
      <c r="C27" t="s">
        <v>20</v>
      </c>
      <c r="D27" t="s">
        <v>12</v>
      </c>
      <c r="E27">
        <v>387</v>
      </c>
      <c r="F27">
        <v>394</v>
      </c>
      <c r="G27">
        <v>385</v>
      </c>
      <c r="H27">
        <v>400</v>
      </c>
    </row>
    <row r="28" spans="1:8">
      <c r="A28" t="s">
        <v>8</v>
      </c>
      <c r="B28" t="s">
        <v>9</v>
      </c>
      <c r="C28" t="s">
        <v>20</v>
      </c>
      <c r="D28" t="s">
        <v>13</v>
      </c>
      <c r="E28">
        <v>51</v>
      </c>
      <c r="F28">
        <v>76</v>
      </c>
      <c r="G28">
        <v>60</v>
      </c>
      <c r="H28">
        <v>79</v>
      </c>
    </row>
    <row r="29" spans="1:8">
      <c r="A29" t="s">
        <v>8</v>
      </c>
      <c r="B29" t="s">
        <v>9</v>
      </c>
      <c r="C29" t="s">
        <v>20</v>
      </c>
      <c r="D29" t="s">
        <v>14</v>
      </c>
      <c r="E29">
        <v>0</v>
      </c>
      <c r="F29">
        <v>0</v>
      </c>
      <c r="G29">
        <v>0</v>
      </c>
      <c r="H29">
        <v>0</v>
      </c>
    </row>
    <row r="30" spans="1:8">
      <c r="A30" t="s">
        <v>8</v>
      </c>
      <c r="B30" t="s">
        <v>9</v>
      </c>
      <c r="C30" t="s">
        <v>21</v>
      </c>
      <c r="D30" t="s">
        <v>11</v>
      </c>
      <c r="E30">
        <v>341</v>
      </c>
      <c r="F30">
        <v>243</v>
      </c>
      <c r="G30">
        <v>345</v>
      </c>
      <c r="H30">
        <v>258</v>
      </c>
    </row>
    <row r="31" spans="1:8">
      <c r="A31" t="s">
        <v>8</v>
      </c>
      <c r="B31" t="s">
        <v>9</v>
      </c>
      <c r="C31" t="s">
        <v>21</v>
      </c>
      <c r="D31" t="s">
        <v>12</v>
      </c>
      <c r="E31">
        <v>889</v>
      </c>
      <c r="F31">
        <v>879</v>
      </c>
      <c r="G31">
        <v>942</v>
      </c>
      <c r="H31">
        <v>930</v>
      </c>
    </row>
    <row r="32" spans="1:8">
      <c r="A32" t="s">
        <v>8</v>
      </c>
      <c r="B32" t="s">
        <v>9</v>
      </c>
      <c r="C32" t="s">
        <v>21</v>
      </c>
      <c r="D32" t="s">
        <v>13</v>
      </c>
      <c r="E32">
        <v>110</v>
      </c>
      <c r="F32">
        <v>112</v>
      </c>
      <c r="G32">
        <v>115</v>
      </c>
      <c r="H32">
        <v>124</v>
      </c>
    </row>
    <row r="33" spans="1:8">
      <c r="A33" t="s">
        <v>8</v>
      </c>
      <c r="B33" t="s">
        <v>9</v>
      </c>
      <c r="C33" t="s">
        <v>21</v>
      </c>
      <c r="D33" t="s">
        <v>14</v>
      </c>
      <c r="E33">
        <v>28</v>
      </c>
      <c r="F33">
        <v>140</v>
      </c>
      <c r="G33">
        <v>25</v>
      </c>
      <c r="H33">
        <v>143</v>
      </c>
    </row>
    <row r="34" spans="1:8">
      <c r="A34" t="s">
        <v>8</v>
      </c>
      <c r="B34" t="s">
        <v>9</v>
      </c>
      <c r="C34" t="s">
        <v>22</v>
      </c>
      <c r="D34" t="s">
        <v>11</v>
      </c>
      <c r="E34">
        <v>290</v>
      </c>
      <c r="F34">
        <v>249</v>
      </c>
      <c r="G34">
        <v>301</v>
      </c>
      <c r="H34">
        <v>261</v>
      </c>
    </row>
    <row r="35" spans="1:8">
      <c r="A35" t="s">
        <v>8</v>
      </c>
      <c r="B35" t="s">
        <v>9</v>
      </c>
      <c r="C35" t="s">
        <v>22</v>
      </c>
      <c r="D35" t="s">
        <v>12</v>
      </c>
      <c r="E35">
        <v>762</v>
      </c>
      <c r="F35">
        <v>742</v>
      </c>
      <c r="G35">
        <v>791</v>
      </c>
      <c r="H35">
        <v>780</v>
      </c>
    </row>
    <row r="36" spans="1:8">
      <c r="A36" t="s">
        <v>8</v>
      </c>
      <c r="B36" t="s">
        <v>9</v>
      </c>
      <c r="C36" t="s">
        <v>22</v>
      </c>
      <c r="D36" t="s">
        <v>13</v>
      </c>
      <c r="E36">
        <v>144</v>
      </c>
      <c r="F36">
        <v>143</v>
      </c>
      <c r="G36">
        <v>151</v>
      </c>
      <c r="H36">
        <v>162</v>
      </c>
    </row>
    <row r="37" spans="1:8">
      <c r="A37" t="s">
        <v>8</v>
      </c>
      <c r="B37" t="s">
        <v>9</v>
      </c>
      <c r="C37" t="s">
        <v>22</v>
      </c>
      <c r="D37" t="s">
        <v>14</v>
      </c>
      <c r="E37">
        <v>26</v>
      </c>
      <c r="F37">
        <v>190</v>
      </c>
      <c r="G37">
        <v>30</v>
      </c>
      <c r="H37">
        <v>189</v>
      </c>
    </row>
    <row r="38" spans="1:8">
      <c r="A38" t="s">
        <v>8</v>
      </c>
      <c r="B38" t="s">
        <v>9</v>
      </c>
      <c r="C38" t="s">
        <v>23</v>
      </c>
      <c r="D38" t="s">
        <v>11</v>
      </c>
      <c r="E38">
        <v>493</v>
      </c>
      <c r="F38">
        <v>429</v>
      </c>
      <c r="G38">
        <v>517</v>
      </c>
      <c r="H38">
        <v>472</v>
      </c>
    </row>
    <row r="39" spans="1:8">
      <c r="A39" t="s">
        <v>8</v>
      </c>
      <c r="B39" t="s">
        <v>9</v>
      </c>
      <c r="C39" t="s">
        <v>23</v>
      </c>
      <c r="D39" t="s">
        <v>12</v>
      </c>
      <c r="E39">
        <v>1327</v>
      </c>
      <c r="F39">
        <v>1318</v>
      </c>
      <c r="G39">
        <v>1438</v>
      </c>
      <c r="H39">
        <v>1455</v>
      </c>
    </row>
    <row r="40" spans="1:8">
      <c r="A40" t="s">
        <v>8</v>
      </c>
      <c r="B40" t="s">
        <v>9</v>
      </c>
      <c r="C40" t="s">
        <v>23</v>
      </c>
      <c r="D40" t="s">
        <v>13</v>
      </c>
      <c r="E40">
        <v>203</v>
      </c>
      <c r="F40">
        <v>228</v>
      </c>
      <c r="G40">
        <v>212</v>
      </c>
      <c r="H40">
        <v>254</v>
      </c>
    </row>
    <row r="41" spans="1:8">
      <c r="A41" t="s">
        <v>8</v>
      </c>
      <c r="B41" t="s">
        <v>9</v>
      </c>
      <c r="C41" t="s">
        <v>23</v>
      </c>
      <c r="D41" t="s">
        <v>14</v>
      </c>
      <c r="E41">
        <v>48</v>
      </c>
      <c r="F41">
        <v>260</v>
      </c>
      <c r="G41">
        <v>49</v>
      </c>
      <c r="H41">
        <v>282</v>
      </c>
    </row>
    <row r="42" spans="1:8">
      <c r="A42" t="s">
        <v>8</v>
      </c>
      <c r="B42" t="s">
        <v>9</v>
      </c>
      <c r="C42" t="s">
        <v>24</v>
      </c>
      <c r="D42" t="s">
        <v>11</v>
      </c>
      <c r="E42">
        <v>43</v>
      </c>
      <c r="F42">
        <v>39</v>
      </c>
      <c r="G42">
        <v>41</v>
      </c>
      <c r="H42">
        <v>39</v>
      </c>
    </row>
    <row r="43" spans="1:8">
      <c r="A43" t="s">
        <v>8</v>
      </c>
      <c r="B43" t="s">
        <v>9</v>
      </c>
      <c r="C43" t="s">
        <v>24</v>
      </c>
      <c r="D43" t="s">
        <v>12</v>
      </c>
      <c r="E43">
        <v>81</v>
      </c>
      <c r="F43">
        <v>77</v>
      </c>
      <c r="G43">
        <v>86</v>
      </c>
      <c r="H43">
        <v>80</v>
      </c>
    </row>
    <row r="44" spans="1:8">
      <c r="A44" t="s">
        <v>8</v>
      </c>
      <c r="B44" t="s">
        <v>9</v>
      </c>
      <c r="C44" t="s">
        <v>24</v>
      </c>
      <c r="D44" t="s">
        <v>13</v>
      </c>
      <c r="E44">
        <v>0</v>
      </c>
      <c r="F44">
        <v>0</v>
      </c>
      <c r="G44">
        <v>0</v>
      </c>
      <c r="H44">
        <v>0</v>
      </c>
    </row>
    <row r="45" spans="1:8">
      <c r="A45" t="s">
        <v>8</v>
      </c>
      <c r="B45" t="s">
        <v>9</v>
      </c>
      <c r="C45" t="s">
        <v>24</v>
      </c>
      <c r="D45" t="s">
        <v>14</v>
      </c>
      <c r="E45">
        <v>0</v>
      </c>
      <c r="F45">
        <v>0</v>
      </c>
      <c r="G45">
        <v>0</v>
      </c>
      <c r="H45">
        <v>0</v>
      </c>
    </row>
    <row r="46" spans="1:8">
      <c r="A46" t="s">
        <v>8</v>
      </c>
      <c r="B46" t="s">
        <v>9</v>
      </c>
      <c r="C46" t="s">
        <v>25</v>
      </c>
      <c r="D46" t="s">
        <v>11</v>
      </c>
      <c r="E46">
        <v>146</v>
      </c>
      <c r="F46">
        <v>130</v>
      </c>
      <c r="G46">
        <v>138</v>
      </c>
      <c r="H46">
        <v>130</v>
      </c>
    </row>
    <row r="47" spans="1:8">
      <c r="A47" t="s">
        <v>8</v>
      </c>
      <c r="B47" t="s">
        <v>9</v>
      </c>
      <c r="C47" t="s">
        <v>25</v>
      </c>
      <c r="D47" t="s">
        <v>12</v>
      </c>
      <c r="E47">
        <v>334</v>
      </c>
      <c r="F47">
        <v>337</v>
      </c>
      <c r="G47">
        <v>350</v>
      </c>
      <c r="H47">
        <v>349</v>
      </c>
    </row>
    <row r="48" spans="1:8">
      <c r="A48" t="s">
        <v>8</v>
      </c>
      <c r="B48" t="s">
        <v>9</v>
      </c>
      <c r="C48" t="s">
        <v>25</v>
      </c>
      <c r="D48" t="s">
        <v>13</v>
      </c>
      <c r="E48">
        <v>30</v>
      </c>
      <c r="F48">
        <v>39</v>
      </c>
      <c r="G48">
        <v>29</v>
      </c>
      <c r="H48">
        <v>39</v>
      </c>
    </row>
    <row r="49" spans="1:8">
      <c r="A49" t="s">
        <v>8</v>
      </c>
      <c r="B49" t="s">
        <v>9</v>
      </c>
      <c r="C49" t="s">
        <v>25</v>
      </c>
      <c r="D49" t="s">
        <v>14</v>
      </c>
      <c r="E49">
        <v>0</v>
      </c>
      <c r="F49">
        <v>0</v>
      </c>
      <c r="G49">
        <v>0</v>
      </c>
      <c r="H49">
        <v>0</v>
      </c>
    </row>
    <row r="50" spans="1:8">
      <c r="A50" t="s">
        <v>8</v>
      </c>
      <c r="B50" t="s">
        <v>9</v>
      </c>
      <c r="C50" t="s">
        <v>26</v>
      </c>
      <c r="D50" t="s">
        <v>11</v>
      </c>
      <c r="E50">
        <v>397</v>
      </c>
      <c r="F50">
        <v>252</v>
      </c>
      <c r="G50">
        <v>411</v>
      </c>
      <c r="H50">
        <v>254</v>
      </c>
    </row>
    <row r="51" spans="1:8">
      <c r="A51" t="s">
        <v>8</v>
      </c>
      <c r="B51" t="s">
        <v>9</v>
      </c>
      <c r="C51" t="s">
        <v>26</v>
      </c>
      <c r="D51" t="s">
        <v>12</v>
      </c>
      <c r="E51">
        <v>732</v>
      </c>
      <c r="F51">
        <v>737</v>
      </c>
      <c r="G51">
        <v>748</v>
      </c>
      <c r="H51">
        <v>736</v>
      </c>
    </row>
    <row r="52" spans="1:8">
      <c r="A52" t="s">
        <v>8</v>
      </c>
      <c r="B52" t="s">
        <v>9</v>
      </c>
      <c r="C52" t="s">
        <v>26</v>
      </c>
      <c r="D52" t="s">
        <v>13</v>
      </c>
      <c r="E52">
        <v>96</v>
      </c>
      <c r="F52">
        <v>111</v>
      </c>
      <c r="G52">
        <v>104</v>
      </c>
      <c r="H52">
        <v>125</v>
      </c>
    </row>
    <row r="53" spans="1:8">
      <c r="A53" t="s">
        <v>8</v>
      </c>
      <c r="B53" t="s">
        <v>9</v>
      </c>
      <c r="C53" t="s">
        <v>26</v>
      </c>
      <c r="D53" t="s">
        <v>14</v>
      </c>
      <c r="E53">
        <v>30</v>
      </c>
      <c r="F53">
        <v>136</v>
      </c>
      <c r="G53">
        <v>28</v>
      </c>
      <c r="H53">
        <v>149</v>
      </c>
    </row>
    <row r="54" spans="1:8">
      <c r="A54" t="s">
        <v>8</v>
      </c>
      <c r="B54" t="s">
        <v>9</v>
      </c>
      <c r="C54" t="s">
        <v>27</v>
      </c>
      <c r="D54" t="s">
        <v>11</v>
      </c>
      <c r="E54">
        <v>133</v>
      </c>
      <c r="F54">
        <v>133</v>
      </c>
      <c r="G54">
        <v>138</v>
      </c>
      <c r="H54">
        <v>143</v>
      </c>
    </row>
    <row r="55" spans="1:8">
      <c r="A55" t="s">
        <v>8</v>
      </c>
      <c r="B55" t="s">
        <v>9</v>
      </c>
      <c r="C55" t="s">
        <v>27</v>
      </c>
      <c r="D55" t="s">
        <v>12</v>
      </c>
      <c r="E55">
        <v>425</v>
      </c>
      <c r="F55">
        <v>396</v>
      </c>
      <c r="G55">
        <v>452</v>
      </c>
      <c r="H55">
        <v>423</v>
      </c>
    </row>
    <row r="56" spans="1:8">
      <c r="A56" t="s">
        <v>8</v>
      </c>
      <c r="B56" t="s">
        <v>9</v>
      </c>
      <c r="C56" t="s">
        <v>27</v>
      </c>
      <c r="D56" t="s">
        <v>13</v>
      </c>
      <c r="E56">
        <v>74</v>
      </c>
      <c r="F56">
        <v>92</v>
      </c>
      <c r="G56">
        <v>76</v>
      </c>
      <c r="H56">
        <v>104</v>
      </c>
    </row>
    <row r="57" spans="1:8">
      <c r="A57" t="s">
        <v>8</v>
      </c>
      <c r="B57" t="s">
        <v>9</v>
      </c>
      <c r="C57" t="s">
        <v>27</v>
      </c>
      <c r="D57" t="s">
        <v>14</v>
      </c>
      <c r="E57">
        <v>44</v>
      </c>
      <c r="F57">
        <v>165</v>
      </c>
      <c r="G57">
        <v>37</v>
      </c>
      <c r="H57">
        <v>175</v>
      </c>
    </row>
    <row r="58" spans="1:8">
      <c r="A58" t="s">
        <v>8</v>
      </c>
      <c r="B58" t="s">
        <v>9</v>
      </c>
      <c r="C58" t="s">
        <v>28</v>
      </c>
      <c r="D58" t="s">
        <v>11</v>
      </c>
      <c r="E58">
        <v>565</v>
      </c>
      <c r="F58">
        <v>386</v>
      </c>
      <c r="G58">
        <v>557</v>
      </c>
      <c r="H58">
        <v>385</v>
      </c>
    </row>
    <row r="59" spans="1:8">
      <c r="A59" t="s">
        <v>8</v>
      </c>
      <c r="B59" t="s">
        <v>9</v>
      </c>
      <c r="C59" t="s">
        <v>28</v>
      </c>
      <c r="D59" t="s">
        <v>12</v>
      </c>
      <c r="E59">
        <v>1266</v>
      </c>
      <c r="F59">
        <v>1269</v>
      </c>
      <c r="G59">
        <v>1275</v>
      </c>
      <c r="H59">
        <v>1287</v>
      </c>
    </row>
    <row r="60" spans="1:8">
      <c r="A60" t="s">
        <v>8</v>
      </c>
      <c r="B60" t="s">
        <v>9</v>
      </c>
      <c r="C60" t="s">
        <v>28</v>
      </c>
      <c r="D60" t="s">
        <v>13</v>
      </c>
      <c r="E60">
        <v>134</v>
      </c>
      <c r="F60">
        <v>185</v>
      </c>
      <c r="G60">
        <v>136</v>
      </c>
      <c r="H60">
        <v>160</v>
      </c>
    </row>
    <row r="61" spans="1:8">
      <c r="A61" t="s">
        <v>8</v>
      </c>
      <c r="B61" t="s">
        <v>9</v>
      </c>
      <c r="C61" t="s">
        <v>28</v>
      </c>
      <c r="D61" t="s">
        <v>14</v>
      </c>
      <c r="E61">
        <v>34</v>
      </c>
      <c r="F61">
        <v>244</v>
      </c>
      <c r="G61">
        <v>32</v>
      </c>
      <c r="H61">
        <v>240</v>
      </c>
    </row>
    <row r="62" spans="1:8">
      <c r="A62" t="s">
        <v>8</v>
      </c>
      <c r="B62" t="s">
        <v>9</v>
      </c>
      <c r="C62" t="s">
        <v>29</v>
      </c>
      <c r="D62" t="s">
        <v>11</v>
      </c>
      <c r="E62">
        <v>408</v>
      </c>
      <c r="F62">
        <v>262</v>
      </c>
      <c r="G62">
        <v>415</v>
      </c>
      <c r="H62">
        <v>258</v>
      </c>
    </row>
    <row r="63" spans="1:8">
      <c r="A63" t="s">
        <v>8</v>
      </c>
      <c r="B63" t="s">
        <v>9</v>
      </c>
      <c r="C63" t="s">
        <v>29</v>
      </c>
      <c r="D63" t="s">
        <v>12</v>
      </c>
      <c r="E63">
        <v>800</v>
      </c>
      <c r="F63">
        <v>809</v>
      </c>
      <c r="G63">
        <v>791</v>
      </c>
      <c r="H63">
        <v>815</v>
      </c>
    </row>
    <row r="64" spans="1:8">
      <c r="A64" t="s">
        <v>8</v>
      </c>
      <c r="B64" t="s">
        <v>9</v>
      </c>
      <c r="C64" t="s">
        <v>29</v>
      </c>
      <c r="D64" t="s">
        <v>13</v>
      </c>
      <c r="E64">
        <v>102</v>
      </c>
      <c r="F64">
        <v>141</v>
      </c>
      <c r="G64">
        <v>109</v>
      </c>
      <c r="H64">
        <v>144</v>
      </c>
    </row>
    <row r="65" spans="1:8">
      <c r="A65" t="s">
        <v>8</v>
      </c>
      <c r="B65" t="s">
        <v>9</v>
      </c>
      <c r="C65" t="s">
        <v>29</v>
      </c>
      <c r="D65" t="s">
        <v>14</v>
      </c>
      <c r="E65">
        <v>23</v>
      </c>
      <c r="F65">
        <v>179</v>
      </c>
      <c r="G65">
        <v>27</v>
      </c>
      <c r="H65">
        <v>176</v>
      </c>
    </row>
    <row r="66" spans="1:8">
      <c r="A66" t="s">
        <v>8</v>
      </c>
      <c r="B66" t="s">
        <v>9</v>
      </c>
      <c r="C66" t="s">
        <v>30</v>
      </c>
      <c r="D66" t="s">
        <v>11</v>
      </c>
      <c r="E66">
        <v>102</v>
      </c>
      <c r="F66">
        <v>61</v>
      </c>
      <c r="G66">
        <v>101</v>
      </c>
      <c r="H66">
        <v>59</v>
      </c>
    </row>
    <row r="67" spans="1:8">
      <c r="A67" t="s">
        <v>8</v>
      </c>
      <c r="B67" t="s">
        <v>9</v>
      </c>
      <c r="C67" t="s">
        <v>30</v>
      </c>
      <c r="D67" t="s">
        <v>12</v>
      </c>
      <c r="E67">
        <v>167</v>
      </c>
      <c r="F67">
        <v>156</v>
      </c>
      <c r="G67">
        <v>154</v>
      </c>
      <c r="H67">
        <v>142</v>
      </c>
    </row>
    <row r="68" spans="1:8">
      <c r="A68" t="s">
        <v>8</v>
      </c>
      <c r="B68" t="s">
        <v>9</v>
      </c>
      <c r="C68" t="s">
        <v>30</v>
      </c>
      <c r="D68" t="s">
        <v>13</v>
      </c>
      <c r="E68">
        <v>29</v>
      </c>
      <c r="F68">
        <v>31</v>
      </c>
      <c r="G68">
        <v>30</v>
      </c>
      <c r="H68">
        <v>29</v>
      </c>
    </row>
    <row r="69" spans="1:8">
      <c r="A69" t="s">
        <v>8</v>
      </c>
      <c r="B69" t="s">
        <v>9</v>
      </c>
      <c r="C69" t="s">
        <v>30</v>
      </c>
      <c r="D69" t="s">
        <v>14</v>
      </c>
      <c r="E69">
        <v>0</v>
      </c>
      <c r="F69">
        <v>0</v>
      </c>
      <c r="G69">
        <v>0</v>
      </c>
      <c r="H69">
        <v>0</v>
      </c>
    </row>
    <row r="70" spans="1:8">
      <c r="A70" t="s">
        <v>8</v>
      </c>
      <c r="B70" t="s">
        <v>9</v>
      </c>
      <c r="C70" t="s">
        <v>31</v>
      </c>
      <c r="D70" t="s">
        <v>11</v>
      </c>
      <c r="E70">
        <v>105</v>
      </c>
      <c r="F70">
        <v>81</v>
      </c>
      <c r="G70">
        <v>106</v>
      </c>
      <c r="H70">
        <v>82</v>
      </c>
    </row>
    <row r="71" spans="1:8">
      <c r="A71" t="s">
        <v>8</v>
      </c>
      <c r="B71" t="s">
        <v>9</v>
      </c>
      <c r="C71" t="s">
        <v>31</v>
      </c>
      <c r="D71" t="s">
        <v>12</v>
      </c>
      <c r="E71">
        <v>331</v>
      </c>
      <c r="F71">
        <v>344</v>
      </c>
      <c r="G71">
        <v>340</v>
      </c>
      <c r="H71">
        <v>357</v>
      </c>
    </row>
    <row r="72" spans="1:8">
      <c r="A72" t="s">
        <v>8</v>
      </c>
      <c r="B72" t="s">
        <v>9</v>
      </c>
      <c r="C72" t="s">
        <v>31</v>
      </c>
      <c r="D72" t="s">
        <v>13</v>
      </c>
      <c r="E72">
        <v>34</v>
      </c>
      <c r="F72">
        <v>40</v>
      </c>
      <c r="G72">
        <v>34</v>
      </c>
      <c r="H72">
        <v>41</v>
      </c>
    </row>
    <row r="73" spans="1:8">
      <c r="A73" t="s">
        <v>8</v>
      </c>
      <c r="B73" t="s">
        <v>9</v>
      </c>
      <c r="C73" t="s">
        <v>31</v>
      </c>
      <c r="D73" t="s">
        <v>14</v>
      </c>
      <c r="E73">
        <v>0</v>
      </c>
      <c r="F73">
        <v>0</v>
      </c>
      <c r="G73">
        <v>0</v>
      </c>
      <c r="H73">
        <v>0</v>
      </c>
    </row>
    <row r="74" spans="1:8">
      <c r="A74" t="s">
        <v>8</v>
      </c>
      <c r="B74" t="s">
        <v>9</v>
      </c>
      <c r="C74" t="s">
        <v>32</v>
      </c>
      <c r="D74" t="s">
        <v>11</v>
      </c>
      <c r="E74">
        <v>313</v>
      </c>
      <c r="F74">
        <v>277</v>
      </c>
      <c r="G74">
        <v>307</v>
      </c>
      <c r="H74">
        <v>255</v>
      </c>
    </row>
    <row r="75" spans="1:8">
      <c r="A75" t="s">
        <v>8</v>
      </c>
      <c r="B75" t="s">
        <v>9</v>
      </c>
      <c r="C75" t="s">
        <v>32</v>
      </c>
      <c r="D75" t="s">
        <v>12</v>
      </c>
      <c r="E75">
        <v>894</v>
      </c>
      <c r="F75">
        <v>909</v>
      </c>
      <c r="G75">
        <v>905</v>
      </c>
      <c r="H75">
        <v>924</v>
      </c>
    </row>
    <row r="76" spans="1:8">
      <c r="A76" t="s">
        <v>8</v>
      </c>
      <c r="B76" t="s">
        <v>9</v>
      </c>
      <c r="C76" t="s">
        <v>32</v>
      </c>
      <c r="D76" t="s">
        <v>13</v>
      </c>
      <c r="E76">
        <v>64</v>
      </c>
      <c r="F76">
        <v>134</v>
      </c>
      <c r="G76">
        <v>60</v>
      </c>
      <c r="H76">
        <v>134</v>
      </c>
    </row>
    <row r="77" spans="1:8">
      <c r="A77" t="s">
        <v>8</v>
      </c>
      <c r="B77" t="s">
        <v>9</v>
      </c>
      <c r="C77" t="s">
        <v>32</v>
      </c>
      <c r="D77" t="s">
        <v>14</v>
      </c>
      <c r="E77">
        <v>15</v>
      </c>
      <c r="F77">
        <v>101</v>
      </c>
      <c r="G77">
        <v>18</v>
      </c>
      <c r="H77">
        <v>103</v>
      </c>
    </row>
    <row r="78" spans="1:8">
      <c r="A78" t="s">
        <v>8</v>
      </c>
      <c r="B78" t="s">
        <v>9</v>
      </c>
      <c r="C78" t="s">
        <v>33</v>
      </c>
      <c r="D78" t="s">
        <v>11</v>
      </c>
      <c r="E78">
        <v>275</v>
      </c>
      <c r="F78">
        <v>195</v>
      </c>
      <c r="G78">
        <v>273</v>
      </c>
      <c r="H78">
        <v>212</v>
      </c>
    </row>
    <row r="79" spans="1:8">
      <c r="A79" t="s">
        <v>8</v>
      </c>
      <c r="B79" t="s">
        <v>9</v>
      </c>
      <c r="C79" t="s">
        <v>33</v>
      </c>
      <c r="D79" t="s">
        <v>12</v>
      </c>
      <c r="E79">
        <v>580</v>
      </c>
      <c r="F79">
        <v>571</v>
      </c>
      <c r="G79">
        <v>596</v>
      </c>
      <c r="H79">
        <v>588</v>
      </c>
    </row>
    <row r="80" spans="1:8">
      <c r="A80" t="s">
        <v>8</v>
      </c>
      <c r="B80" t="s">
        <v>9</v>
      </c>
      <c r="C80" t="s">
        <v>33</v>
      </c>
      <c r="D80" t="s">
        <v>13</v>
      </c>
      <c r="E80">
        <v>67</v>
      </c>
      <c r="F80">
        <v>87</v>
      </c>
      <c r="G80">
        <v>72</v>
      </c>
      <c r="H80">
        <v>95</v>
      </c>
    </row>
    <row r="81" spans="1:8">
      <c r="A81" t="s">
        <v>8</v>
      </c>
      <c r="B81" t="s">
        <v>9</v>
      </c>
      <c r="C81" t="s">
        <v>33</v>
      </c>
      <c r="D81" t="s">
        <v>14</v>
      </c>
      <c r="E81">
        <v>17</v>
      </c>
      <c r="F81">
        <v>97</v>
      </c>
      <c r="G81">
        <v>16</v>
      </c>
      <c r="H81">
        <v>105</v>
      </c>
    </row>
    <row r="82" spans="1:8">
      <c r="A82" t="s">
        <v>8</v>
      </c>
      <c r="B82" t="s">
        <v>9</v>
      </c>
      <c r="C82" t="s">
        <v>34</v>
      </c>
      <c r="D82" t="s">
        <v>11</v>
      </c>
      <c r="E82">
        <v>1699</v>
      </c>
      <c r="F82">
        <v>1416</v>
      </c>
      <c r="G82">
        <v>2133</v>
      </c>
      <c r="H82">
        <v>1825</v>
      </c>
    </row>
    <row r="83" spans="1:8">
      <c r="A83" t="s">
        <v>8</v>
      </c>
      <c r="B83" t="s">
        <v>9</v>
      </c>
      <c r="C83" t="s">
        <v>34</v>
      </c>
      <c r="D83" t="s">
        <v>12</v>
      </c>
      <c r="E83">
        <v>780</v>
      </c>
      <c r="F83">
        <v>740</v>
      </c>
      <c r="G83">
        <v>822</v>
      </c>
      <c r="H83">
        <v>769</v>
      </c>
    </row>
    <row r="84" spans="1:8">
      <c r="A84" t="s">
        <v>8</v>
      </c>
      <c r="B84" t="s">
        <v>9</v>
      </c>
      <c r="C84" t="s">
        <v>34</v>
      </c>
      <c r="D84" t="s">
        <v>13</v>
      </c>
      <c r="E84">
        <v>116</v>
      </c>
      <c r="F84">
        <v>92</v>
      </c>
      <c r="G84">
        <v>114</v>
      </c>
      <c r="H84">
        <v>102</v>
      </c>
    </row>
    <row r="85" spans="1:8">
      <c r="A85" t="s">
        <v>8</v>
      </c>
      <c r="B85" t="s">
        <v>9</v>
      </c>
      <c r="C85" t="s">
        <v>34</v>
      </c>
      <c r="D85" t="s">
        <v>14</v>
      </c>
      <c r="E85">
        <v>31</v>
      </c>
      <c r="F85">
        <v>169</v>
      </c>
      <c r="G85">
        <v>33</v>
      </c>
      <c r="H85">
        <v>183</v>
      </c>
    </row>
    <row r="86" spans="1:8">
      <c r="A86" t="s">
        <v>8</v>
      </c>
      <c r="B86" t="s">
        <v>9</v>
      </c>
      <c r="C86" t="s">
        <v>35</v>
      </c>
      <c r="D86" t="s">
        <v>11</v>
      </c>
      <c r="E86">
        <v>204</v>
      </c>
      <c r="F86">
        <v>150</v>
      </c>
      <c r="G86">
        <v>192</v>
      </c>
      <c r="H86">
        <v>140</v>
      </c>
    </row>
    <row r="87" spans="1:8">
      <c r="A87" t="s">
        <v>8</v>
      </c>
      <c r="B87" t="s">
        <v>9</v>
      </c>
      <c r="C87" t="s">
        <v>35</v>
      </c>
      <c r="D87" t="s">
        <v>12</v>
      </c>
      <c r="E87">
        <v>567</v>
      </c>
      <c r="F87">
        <v>554</v>
      </c>
      <c r="G87">
        <v>545</v>
      </c>
      <c r="H87">
        <v>533</v>
      </c>
    </row>
    <row r="88" spans="1:8">
      <c r="A88" t="s">
        <v>8</v>
      </c>
      <c r="B88" t="s">
        <v>9</v>
      </c>
      <c r="C88" t="s">
        <v>35</v>
      </c>
      <c r="D88" t="s">
        <v>13</v>
      </c>
      <c r="E88">
        <v>39</v>
      </c>
      <c r="F88">
        <v>55</v>
      </c>
      <c r="G88">
        <v>35</v>
      </c>
      <c r="H88">
        <v>56</v>
      </c>
    </row>
    <row r="89" spans="1:8">
      <c r="A89" t="s">
        <v>8</v>
      </c>
      <c r="B89" t="s">
        <v>9</v>
      </c>
      <c r="C89" t="s">
        <v>35</v>
      </c>
      <c r="D89" t="s">
        <v>14</v>
      </c>
      <c r="E89">
        <v>15</v>
      </c>
      <c r="F89">
        <v>67</v>
      </c>
      <c r="G89">
        <v>0</v>
      </c>
      <c r="H89">
        <v>0</v>
      </c>
    </row>
    <row r="90" spans="1:8">
      <c r="A90" t="s">
        <v>8</v>
      </c>
      <c r="B90" t="s">
        <v>9</v>
      </c>
      <c r="C90" t="s">
        <v>36</v>
      </c>
      <c r="D90" t="s">
        <v>11</v>
      </c>
      <c r="E90">
        <v>346</v>
      </c>
      <c r="F90">
        <v>293</v>
      </c>
      <c r="G90">
        <v>340</v>
      </c>
      <c r="H90">
        <v>297</v>
      </c>
    </row>
    <row r="91" spans="1:8">
      <c r="A91" t="s">
        <v>8</v>
      </c>
      <c r="B91" t="s">
        <v>9</v>
      </c>
      <c r="C91" t="s">
        <v>36</v>
      </c>
      <c r="D91" t="s">
        <v>12</v>
      </c>
      <c r="E91">
        <v>874</v>
      </c>
      <c r="F91">
        <v>886</v>
      </c>
      <c r="G91">
        <v>868</v>
      </c>
      <c r="H91">
        <v>903</v>
      </c>
    </row>
    <row r="92" spans="1:8">
      <c r="A92" t="s">
        <v>8</v>
      </c>
      <c r="B92" t="s">
        <v>9</v>
      </c>
      <c r="C92" t="s">
        <v>36</v>
      </c>
      <c r="D92" t="s">
        <v>13</v>
      </c>
      <c r="E92">
        <v>75</v>
      </c>
      <c r="F92">
        <v>138</v>
      </c>
      <c r="G92">
        <v>78</v>
      </c>
      <c r="H92">
        <v>145</v>
      </c>
    </row>
    <row r="93" spans="1:8">
      <c r="A93" t="s">
        <v>8</v>
      </c>
      <c r="B93" t="s">
        <v>9</v>
      </c>
      <c r="C93" t="s">
        <v>36</v>
      </c>
      <c r="D93" t="s">
        <v>14</v>
      </c>
      <c r="E93">
        <v>19</v>
      </c>
      <c r="F93">
        <v>128</v>
      </c>
      <c r="G93">
        <v>15</v>
      </c>
      <c r="H93">
        <v>135</v>
      </c>
    </row>
    <row r="94" spans="1:8">
      <c r="A94" t="s">
        <v>8</v>
      </c>
      <c r="B94" t="s">
        <v>9</v>
      </c>
      <c r="C94" t="s">
        <v>37</v>
      </c>
      <c r="D94" t="s">
        <v>11</v>
      </c>
      <c r="E94">
        <v>242</v>
      </c>
      <c r="F94">
        <v>162</v>
      </c>
      <c r="G94">
        <v>226</v>
      </c>
      <c r="H94">
        <v>165</v>
      </c>
    </row>
    <row r="95" spans="1:8">
      <c r="A95" t="s">
        <v>8</v>
      </c>
      <c r="B95" t="s">
        <v>9</v>
      </c>
      <c r="C95" t="s">
        <v>37</v>
      </c>
      <c r="D95" t="s">
        <v>12</v>
      </c>
      <c r="E95">
        <v>611</v>
      </c>
      <c r="F95">
        <v>608</v>
      </c>
      <c r="G95">
        <v>639</v>
      </c>
      <c r="H95">
        <v>637</v>
      </c>
    </row>
    <row r="96" spans="1:8">
      <c r="A96" t="s">
        <v>8</v>
      </c>
      <c r="B96" t="s">
        <v>9</v>
      </c>
      <c r="C96" t="s">
        <v>37</v>
      </c>
      <c r="D96" t="s">
        <v>13</v>
      </c>
      <c r="E96">
        <v>67</v>
      </c>
      <c r="F96">
        <v>80</v>
      </c>
      <c r="G96">
        <v>71</v>
      </c>
      <c r="H96">
        <v>84</v>
      </c>
    </row>
    <row r="97" spans="1:8">
      <c r="A97" t="s">
        <v>8</v>
      </c>
      <c r="B97" t="s">
        <v>9</v>
      </c>
      <c r="C97" t="s">
        <v>37</v>
      </c>
      <c r="D97" t="s">
        <v>14</v>
      </c>
      <c r="E97">
        <v>21</v>
      </c>
      <c r="F97">
        <v>109</v>
      </c>
      <c r="G97">
        <v>21</v>
      </c>
      <c r="H97">
        <v>104</v>
      </c>
    </row>
    <row r="98" spans="1:8">
      <c r="A98" t="s">
        <v>8</v>
      </c>
      <c r="B98" t="s">
        <v>9</v>
      </c>
      <c r="C98" t="s">
        <v>38</v>
      </c>
      <c r="D98" t="s">
        <v>11</v>
      </c>
      <c r="E98">
        <v>142</v>
      </c>
      <c r="F98">
        <v>62</v>
      </c>
      <c r="G98">
        <v>139</v>
      </c>
      <c r="H98">
        <v>71</v>
      </c>
    </row>
    <row r="99" spans="1:8">
      <c r="A99" t="s">
        <v>8</v>
      </c>
      <c r="B99" t="s">
        <v>9</v>
      </c>
      <c r="C99" t="s">
        <v>38</v>
      </c>
      <c r="D99" t="s">
        <v>12</v>
      </c>
      <c r="E99">
        <v>349</v>
      </c>
      <c r="F99">
        <v>303</v>
      </c>
      <c r="G99">
        <v>356</v>
      </c>
      <c r="H99">
        <v>314</v>
      </c>
    </row>
    <row r="100" spans="1:8">
      <c r="A100" t="s">
        <v>8</v>
      </c>
      <c r="B100" t="s">
        <v>9</v>
      </c>
      <c r="C100" t="s">
        <v>38</v>
      </c>
      <c r="D100" t="s">
        <v>13</v>
      </c>
      <c r="E100">
        <v>63</v>
      </c>
      <c r="F100">
        <v>42</v>
      </c>
      <c r="G100">
        <v>63</v>
      </c>
      <c r="H100">
        <v>51</v>
      </c>
    </row>
    <row r="101" spans="1:8">
      <c r="A101" t="s">
        <v>8</v>
      </c>
      <c r="B101" t="s">
        <v>9</v>
      </c>
      <c r="C101" t="s">
        <v>38</v>
      </c>
      <c r="D101" t="s">
        <v>14</v>
      </c>
      <c r="E101">
        <v>20</v>
      </c>
      <c r="F101">
        <v>71</v>
      </c>
      <c r="G101">
        <v>21</v>
      </c>
      <c r="H101">
        <v>78</v>
      </c>
    </row>
    <row r="102" spans="1:8">
      <c r="A102" t="s">
        <v>8</v>
      </c>
      <c r="B102" t="s">
        <v>9</v>
      </c>
      <c r="C102" t="s">
        <v>39</v>
      </c>
      <c r="D102" t="s">
        <v>11</v>
      </c>
      <c r="E102">
        <v>25</v>
      </c>
      <c r="F102">
        <v>22</v>
      </c>
      <c r="G102">
        <v>37</v>
      </c>
      <c r="H102">
        <v>25</v>
      </c>
    </row>
    <row r="103" spans="1:8">
      <c r="A103" t="s">
        <v>8</v>
      </c>
      <c r="B103" t="s">
        <v>9</v>
      </c>
      <c r="C103" t="s">
        <v>39</v>
      </c>
      <c r="D103" t="s">
        <v>12</v>
      </c>
      <c r="E103">
        <v>78</v>
      </c>
      <c r="F103">
        <v>68</v>
      </c>
      <c r="G103">
        <v>86</v>
      </c>
      <c r="H103">
        <v>83</v>
      </c>
    </row>
    <row r="104" spans="1:8">
      <c r="A104" t="s">
        <v>8</v>
      </c>
      <c r="B104" t="s">
        <v>9</v>
      </c>
      <c r="C104" t="s">
        <v>39</v>
      </c>
      <c r="D104" t="s">
        <v>13</v>
      </c>
      <c r="E104">
        <v>0</v>
      </c>
      <c r="F104">
        <v>0</v>
      </c>
      <c r="G104">
        <v>0</v>
      </c>
      <c r="H104">
        <v>0</v>
      </c>
    </row>
    <row r="105" spans="1:8">
      <c r="A105" t="s">
        <v>8</v>
      </c>
      <c r="B105" t="s">
        <v>9</v>
      </c>
      <c r="C105" t="s">
        <v>39</v>
      </c>
      <c r="D105" t="s">
        <v>14</v>
      </c>
      <c r="E105">
        <v>0</v>
      </c>
      <c r="F105">
        <v>0</v>
      </c>
      <c r="G105">
        <v>0</v>
      </c>
      <c r="H105">
        <v>0</v>
      </c>
    </row>
    <row r="106" spans="1:8">
      <c r="A106" t="s">
        <v>8</v>
      </c>
      <c r="B106" t="s">
        <v>9</v>
      </c>
      <c r="C106" t="s">
        <v>40</v>
      </c>
      <c r="D106" t="s">
        <v>11</v>
      </c>
      <c r="E106">
        <v>362</v>
      </c>
      <c r="F106">
        <v>217</v>
      </c>
      <c r="G106">
        <v>387</v>
      </c>
      <c r="H106">
        <v>228</v>
      </c>
    </row>
    <row r="107" spans="1:8">
      <c r="A107" t="s">
        <v>8</v>
      </c>
      <c r="B107" t="s">
        <v>9</v>
      </c>
      <c r="C107" t="s">
        <v>40</v>
      </c>
      <c r="D107" t="s">
        <v>12</v>
      </c>
      <c r="E107">
        <v>1015</v>
      </c>
      <c r="F107">
        <v>962</v>
      </c>
      <c r="G107">
        <v>1097</v>
      </c>
      <c r="H107">
        <v>1042</v>
      </c>
    </row>
    <row r="108" spans="1:8">
      <c r="A108" t="s">
        <v>8</v>
      </c>
      <c r="B108" t="s">
        <v>9</v>
      </c>
      <c r="C108" t="s">
        <v>40</v>
      </c>
      <c r="D108" t="s">
        <v>13</v>
      </c>
      <c r="E108">
        <v>82</v>
      </c>
      <c r="F108">
        <v>74</v>
      </c>
      <c r="G108">
        <v>94</v>
      </c>
      <c r="H108">
        <v>95</v>
      </c>
    </row>
    <row r="109" spans="1:8">
      <c r="A109" t="s">
        <v>8</v>
      </c>
      <c r="B109" t="s">
        <v>9</v>
      </c>
      <c r="C109" t="s">
        <v>40</v>
      </c>
      <c r="D109" t="s">
        <v>14</v>
      </c>
      <c r="E109">
        <v>31</v>
      </c>
      <c r="F109">
        <v>114</v>
      </c>
      <c r="G109">
        <v>35</v>
      </c>
      <c r="H109">
        <v>124</v>
      </c>
    </row>
    <row r="110" spans="1:8">
      <c r="A110" t="s">
        <v>8</v>
      </c>
      <c r="B110" t="s">
        <v>9</v>
      </c>
      <c r="C110" t="s">
        <v>41</v>
      </c>
      <c r="D110" t="s">
        <v>11</v>
      </c>
      <c r="E110">
        <v>19</v>
      </c>
      <c r="F110">
        <v>17</v>
      </c>
      <c r="G110">
        <v>23</v>
      </c>
      <c r="H110">
        <v>16</v>
      </c>
    </row>
    <row r="111" spans="1:8">
      <c r="A111" t="s">
        <v>8</v>
      </c>
      <c r="B111" t="s">
        <v>9</v>
      </c>
      <c r="C111" t="s">
        <v>41</v>
      </c>
      <c r="D111" t="s">
        <v>12</v>
      </c>
      <c r="E111">
        <v>41</v>
      </c>
      <c r="F111">
        <v>39</v>
      </c>
      <c r="G111">
        <v>47</v>
      </c>
      <c r="H111">
        <v>43</v>
      </c>
    </row>
    <row r="112" spans="1:8">
      <c r="A112" t="s">
        <v>8</v>
      </c>
      <c r="B112" t="s">
        <v>9</v>
      </c>
      <c r="C112" t="s">
        <v>41</v>
      </c>
      <c r="D112" t="s">
        <v>13</v>
      </c>
      <c r="E112">
        <v>0</v>
      </c>
      <c r="F112">
        <v>0</v>
      </c>
      <c r="G112">
        <v>0</v>
      </c>
      <c r="H112">
        <v>0</v>
      </c>
    </row>
    <row r="113" spans="1:8">
      <c r="A113" t="s">
        <v>8</v>
      </c>
      <c r="B113" t="s">
        <v>9</v>
      </c>
      <c r="C113" t="s">
        <v>41</v>
      </c>
      <c r="D113" t="s">
        <v>14</v>
      </c>
      <c r="E113">
        <v>0</v>
      </c>
      <c r="F113">
        <v>0</v>
      </c>
      <c r="G113">
        <v>0</v>
      </c>
      <c r="H113">
        <v>0</v>
      </c>
    </row>
    <row r="114" spans="1:8">
      <c r="A114" t="s">
        <v>8</v>
      </c>
      <c r="B114" t="s">
        <v>9</v>
      </c>
      <c r="C114" t="s">
        <v>42</v>
      </c>
      <c r="D114" t="s">
        <v>11</v>
      </c>
      <c r="E114">
        <v>46</v>
      </c>
      <c r="F114">
        <v>45</v>
      </c>
      <c r="G114">
        <v>48</v>
      </c>
      <c r="H114">
        <v>46</v>
      </c>
    </row>
    <row r="115" spans="1:8">
      <c r="A115" t="s">
        <v>8</v>
      </c>
      <c r="B115" t="s">
        <v>9</v>
      </c>
      <c r="C115" t="s">
        <v>42</v>
      </c>
      <c r="D115" t="s">
        <v>12</v>
      </c>
      <c r="E115">
        <v>179</v>
      </c>
      <c r="F115">
        <v>174</v>
      </c>
      <c r="G115">
        <v>178</v>
      </c>
      <c r="H115">
        <v>164</v>
      </c>
    </row>
    <row r="116" spans="1:8">
      <c r="A116" t="s">
        <v>8</v>
      </c>
      <c r="B116" t="s">
        <v>9</v>
      </c>
      <c r="C116" t="s">
        <v>42</v>
      </c>
      <c r="D116" t="s">
        <v>13</v>
      </c>
      <c r="E116">
        <v>20</v>
      </c>
      <c r="F116">
        <v>28</v>
      </c>
      <c r="G116">
        <v>19</v>
      </c>
      <c r="H116">
        <v>27</v>
      </c>
    </row>
    <row r="117" spans="1:8">
      <c r="A117" t="s">
        <v>8</v>
      </c>
      <c r="B117" t="s">
        <v>9</v>
      </c>
      <c r="C117" t="s">
        <v>42</v>
      </c>
      <c r="D117" t="s">
        <v>14</v>
      </c>
      <c r="E117">
        <v>0</v>
      </c>
      <c r="F117">
        <v>0</v>
      </c>
      <c r="G117">
        <v>0</v>
      </c>
      <c r="H117">
        <v>0</v>
      </c>
    </row>
    <row r="118" spans="1:8">
      <c r="A118" t="s">
        <v>8</v>
      </c>
      <c r="B118" t="s">
        <v>9</v>
      </c>
      <c r="C118" t="s">
        <v>43</v>
      </c>
      <c r="D118" t="s">
        <v>11</v>
      </c>
      <c r="E118">
        <v>75</v>
      </c>
      <c r="F118">
        <v>35</v>
      </c>
      <c r="G118">
        <v>83</v>
      </c>
      <c r="H118">
        <v>35</v>
      </c>
    </row>
    <row r="119" spans="1:8">
      <c r="A119" t="s">
        <v>8</v>
      </c>
      <c r="B119" t="s">
        <v>9</v>
      </c>
      <c r="C119" t="s">
        <v>43</v>
      </c>
      <c r="D119" t="s">
        <v>12</v>
      </c>
      <c r="E119">
        <v>111</v>
      </c>
      <c r="F119">
        <v>105</v>
      </c>
      <c r="G119">
        <v>117</v>
      </c>
      <c r="H119">
        <v>112</v>
      </c>
    </row>
    <row r="120" spans="1:8">
      <c r="A120" t="s">
        <v>8</v>
      </c>
      <c r="B120" t="s">
        <v>9</v>
      </c>
      <c r="C120" t="s">
        <v>43</v>
      </c>
      <c r="D120" t="s">
        <v>13</v>
      </c>
      <c r="E120">
        <v>0</v>
      </c>
      <c r="F120">
        <v>0</v>
      </c>
      <c r="G120">
        <v>0</v>
      </c>
      <c r="H120">
        <v>0</v>
      </c>
    </row>
    <row r="121" spans="1:8">
      <c r="A121" t="s">
        <v>8</v>
      </c>
      <c r="B121" t="s">
        <v>9</v>
      </c>
      <c r="C121" t="s">
        <v>43</v>
      </c>
      <c r="D121" t="s">
        <v>14</v>
      </c>
      <c r="E121">
        <v>0</v>
      </c>
      <c r="F121">
        <v>0</v>
      </c>
      <c r="G121">
        <v>0</v>
      </c>
      <c r="H121">
        <v>0</v>
      </c>
    </row>
    <row r="122" spans="1:8">
      <c r="A122" t="s">
        <v>8</v>
      </c>
      <c r="B122" t="s">
        <v>9</v>
      </c>
      <c r="C122" t="s">
        <v>44</v>
      </c>
      <c r="D122" t="s">
        <v>11</v>
      </c>
      <c r="E122">
        <v>42</v>
      </c>
      <c r="F122">
        <v>23</v>
      </c>
      <c r="G122">
        <v>46</v>
      </c>
      <c r="H122">
        <v>25</v>
      </c>
    </row>
    <row r="123" spans="1:8">
      <c r="A123" t="s">
        <v>8</v>
      </c>
      <c r="B123" t="s">
        <v>9</v>
      </c>
      <c r="C123" t="s">
        <v>44</v>
      </c>
      <c r="D123" t="s">
        <v>12</v>
      </c>
      <c r="E123">
        <v>117</v>
      </c>
      <c r="F123">
        <v>109</v>
      </c>
      <c r="G123">
        <v>125</v>
      </c>
      <c r="H123">
        <v>112</v>
      </c>
    </row>
    <row r="124" spans="1:8">
      <c r="A124" t="s">
        <v>8</v>
      </c>
      <c r="B124" t="s">
        <v>9</v>
      </c>
      <c r="C124" t="s">
        <v>44</v>
      </c>
      <c r="D124" t="s">
        <v>13</v>
      </c>
      <c r="E124">
        <v>0</v>
      </c>
      <c r="F124">
        <v>0</v>
      </c>
      <c r="G124">
        <v>16</v>
      </c>
      <c r="H124">
        <v>18</v>
      </c>
    </row>
    <row r="125" spans="1:8">
      <c r="A125" t="s">
        <v>8</v>
      </c>
      <c r="B125" t="s">
        <v>9</v>
      </c>
      <c r="C125" t="s">
        <v>44</v>
      </c>
      <c r="D125" t="s">
        <v>14</v>
      </c>
      <c r="E125">
        <v>0</v>
      </c>
      <c r="F125">
        <v>0</v>
      </c>
      <c r="G125">
        <v>0</v>
      </c>
      <c r="H125">
        <v>0</v>
      </c>
    </row>
    <row r="126" spans="1:8">
      <c r="A126" t="s">
        <v>8</v>
      </c>
      <c r="B126" t="s">
        <v>9</v>
      </c>
      <c r="C126" t="s">
        <v>45</v>
      </c>
      <c r="D126" t="s">
        <v>11</v>
      </c>
      <c r="E126">
        <v>0</v>
      </c>
      <c r="F126">
        <v>0</v>
      </c>
      <c r="G126">
        <v>0</v>
      </c>
      <c r="H126">
        <v>0</v>
      </c>
    </row>
    <row r="127" spans="1:8">
      <c r="A127" t="s">
        <v>8</v>
      </c>
      <c r="B127" t="s">
        <v>9</v>
      </c>
      <c r="C127" t="s">
        <v>45</v>
      </c>
      <c r="D127" t="s">
        <v>12</v>
      </c>
      <c r="E127">
        <v>48</v>
      </c>
      <c r="F127">
        <v>40</v>
      </c>
      <c r="G127">
        <v>54</v>
      </c>
      <c r="H127">
        <v>51</v>
      </c>
    </row>
    <row r="128" spans="1:8">
      <c r="A128" t="s">
        <v>8</v>
      </c>
      <c r="B128" t="s">
        <v>9</v>
      </c>
      <c r="C128" t="s">
        <v>45</v>
      </c>
      <c r="D128" t="s">
        <v>13</v>
      </c>
      <c r="E128">
        <v>0</v>
      </c>
      <c r="F128">
        <v>0</v>
      </c>
      <c r="G128">
        <v>0</v>
      </c>
      <c r="H128">
        <v>0</v>
      </c>
    </row>
    <row r="129" spans="1:8">
      <c r="A129" t="s">
        <v>8</v>
      </c>
      <c r="B129" t="s">
        <v>9</v>
      </c>
      <c r="C129" t="s">
        <v>45</v>
      </c>
      <c r="D129" t="s">
        <v>14</v>
      </c>
      <c r="E129">
        <v>0</v>
      </c>
      <c r="F129">
        <v>0</v>
      </c>
      <c r="G129">
        <v>0</v>
      </c>
      <c r="H129">
        <v>0</v>
      </c>
    </row>
    <row r="130" spans="1:8">
      <c r="A130" t="s">
        <v>8</v>
      </c>
      <c r="B130" t="s">
        <v>9</v>
      </c>
      <c r="C130" t="s">
        <v>46</v>
      </c>
      <c r="D130" t="s">
        <v>11</v>
      </c>
      <c r="E130">
        <v>32</v>
      </c>
      <c r="F130">
        <v>18</v>
      </c>
      <c r="G130">
        <v>37</v>
      </c>
      <c r="H130">
        <v>20</v>
      </c>
    </row>
    <row r="131" spans="1:8">
      <c r="A131" t="s">
        <v>8</v>
      </c>
      <c r="B131" t="s">
        <v>9</v>
      </c>
      <c r="C131" t="s">
        <v>46</v>
      </c>
      <c r="D131" t="s">
        <v>12</v>
      </c>
      <c r="E131">
        <v>89</v>
      </c>
      <c r="F131">
        <v>79</v>
      </c>
      <c r="G131">
        <v>97</v>
      </c>
      <c r="H131">
        <v>87</v>
      </c>
    </row>
    <row r="132" spans="1:8">
      <c r="A132" t="s">
        <v>8</v>
      </c>
      <c r="B132" t="s">
        <v>9</v>
      </c>
      <c r="C132" t="s">
        <v>46</v>
      </c>
      <c r="D132" t="s">
        <v>13</v>
      </c>
      <c r="E132">
        <v>0</v>
      </c>
      <c r="F132">
        <v>0</v>
      </c>
      <c r="G132">
        <v>0</v>
      </c>
      <c r="H132">
        <v>0</v>
      </c>
    </row>
    <row r="133" spans="1:8">
      <c r="A133" t="s">
        <v>8</v>
      </c>
      <c r="B133" t="s">
        <v>9</v>
      </c>
      <c r="C133" t="s">
        <v>46</v>
      </c>
      <c r="D133" t="s">
        <v>14</v>
      </c>
      <c r="E133">
        <v>0</v>
      </c>
      <c r="F133">
        <v>0</v>
      </c>
      <c r="G133">
        <v>0</v>
      </c>
      <c r="H133">
        <v>0</v>
      </c>
    </row>
    <row r="134" spans="1:8">
      <c r="A134" t="s">
        <v>8</v>
      </c>
      <c r="B134" t="s">
        <v>9</v>
      </c>
      <c r="C134" t="s">
        <v>47</v>
      </c>
      <c r="D134" t="s">
        <v>11</v>
      </c>
      <c r="E134">
        <v>29</v>
      </c>
      <c r="F134">
        <v>18</v>
      </c>
      <c r="G134">
        <v>30</v>
      </c>
      <c r="H134">
        <v>16</v>
      </c>
    </row>
    <row r="135" spans="1:8">
      <c r="A135" t="s">
        <v>8</v>
      </c>
      <c r="B135" t="s">
        <v>9</v>
      </c>
      <c r="C135" t="s">
        <v>47</v>
      </c>
      <c r="D135" t="s">
        <v>12</v>
      </c>
      <c r="E135">
        <v>45</v>
      </c>
      <c r="F135">
        <v>44</v>
      </c>
      <c r="G135">
        <v>46</v>
      </c>
      <c r="H135">
        <v>44</v>
      </c>
    </row>
    <row r="136" spans="1:8">
      <c r="A136" t="s">
        <v>8</v>
      </c>
      <c r="B136" t="s">
        <v>9</v>
      </c>
      <c r="C136" t="s">
        <v>47</v>
      </c>
      <c r="D136" t="s">
        <v>13</v>
      </c>
      <c r="E136">
        <v>0</v>
      </c>
      <c r="F136">
        <v>0</v>
      </c>
      <c r="G136">
        <v>0</v>
      </c>
      <c r="H136">
        <v>0</v>
      </c>
    </row>
    <row r="137" spans="1:8">
      <c r="A137" t="s">
        <v>8</v>
      </c>
      <c r="B137" t="s">
        <v>9</v>
      </c>
      <c r="C137" t="s">
        <v>47</v>
      </c>
      <c r="D137" t="s">
        <v>14</v>
      </c>
      <c r="E137">
        <v>0</v>
      </c>
      <c r="F137">
        <v>0</v>
      </c>
      <c r="G137">
        <v>0</v>
      </c>
      <c r="H137">
        <v>0</v>
      </c>
    </row>
    <row r="138" spans="1:8">
      <c r="A138" t="s">
        <v>8</v>
      </c>
      <c r="B138" t="s">
        <v>9</v>
      </c>
      <c r="C138" t="s">
        <v>48</v>
      </c>
      <c r="D138" t="s">
        <v>11</v>
      </c>
      <c r="E138">
        <v>45</v>
      </c>
      <c r="F138">
        <v>25</v>
      </c>
      <c r="G138">
        <v>51</v>
      </c>
      <c r="H138">
        <v>33</v>
      </c>
    </row>
    <row r="139" spans="1:8">
      <c r="A139" t="s">
        <v>8</v>
      </c>
      <c r="B139" t="s">
        <v>9</v>
      </c>
      <c r="C139" t="s">
        <v>48</v>
      </c>
      <c r="D139" t="s">
        <v>12</v>
      </c>
      <c r="E139">
        <v>127</v>
      </c>
      <c r="F139">
        <v>115</v>
      </c>
      <c r="G139">
        <v>150</v>
      </c>
      <c r="H139">
        <v>134</v>
      </c>
    </row>
    <row r="140" spans="1:8">
      <c r="A140" t="s">
        <v>8</v>
      </c>
      <c r="B140" t="s">
        <v>9</v>
      </c>
      <c r="C140" t="s">
        <v>48</v>
      </c>
      <c r="D140" t="s">
        <v>13</v>
      </c>
      <c r="E140">
        <v>0</v>
      </c>
      <c r="F140">
        <v>0</v>
      </c>
      <c r="G140">
        <v>0</v>
      </c>
      <c r="H140">
        <v>0</v>
      </c>
    </row>
    <row r="141" spans="1:8">
      <c r="A141" t="s">
        <v>8</v>
      </c>
      <c r="B141" t="s">
        <v>9</v>
      </c>
      <c r="C141" t="s">
        <v>48</v>
      </c>
      <c r="D141" t="s">
        <v>14</v>
      </c>
      <c r="E141">
        <v>0</v>
      </c>
      <c r="F141">
        <v>0</v>
      </c>
      <c r="G141">
        <v>0</v>
      </c>
      <c r="H141">
        <v>0</v>
      </c>
    </row>
    <row r="142" spans="1:8">
      <c r="A142" t="s">
        <v>8</v>
      </c>
      <c r="B142" t="s">
        <v>9</v>
      </c>
      <c r="C142" t="s">
        <v>49</v>
      </c>
      <c r="D142" t="s">
        <v>11</v>
      </c>
      <c r="E142">
        <v>60</v>
      </c>
      <c r="F142">
        <v>30</v>
      </c>
      <c r="G142">
        <v>59</v>
      </c>
      <c r="H142">
        <v>29</v>
      </c>
    </row>
    <row r="143" spans="1:8">
      <c r="A143" t="s">
        <v>8</v>
      </c>
      <c r="B143" t="s">
        <v>9</v>
      </c>
      <c r="C143" t="s">
        <v>49</v>
      </c>
      <c r="D143" t="s">
        <v>12</v>
      </c>
      <c r="E143">
        <v>110</v>
      </c>
      <c r="F143">
        <v>103</v>
      </c>
      <c r="G143">
        <v>114</v>
      </c>
      <c r="H143">
        <v>105</v>
      </c>
    </row>
    <row r="144" spans="1:8">
      <c r="A144" t="s">
        <v>8</v>
      </c>
      <c r="B144" t="s">
        <v>9</v>
      </c>
      <c r="C144" t="s">
        <v>49</v>
      </c>
      <c r="D144" t="s">
        <v>13</v>
      </c>
      <c r="E144">
        <v>0</v>
      </c>
      <c r="F144">
        <v>0</v>
      </c>
      <c r="G144">
        <v>0</v>
      </c>
      <c r="H144">
        <v>0</v>
      </c>
    </row>
    <row r="145" spans="1:8">
      <c r="A145" t="s">
        <v>8</v>
      </c>
      <c r="B145" t="s">
        <v>9</v>
      </c>
      <c r="C145" t="s">
        <v>49</v>
      </c>
      <c r="D145" t="s">
        <v>14</v>
      </c>
      <c r="E145">
        <v>0</v>
      </c>
      <c r="F145">
        <v>0</v>
      </c>
      <c r="G145">
        <v>0</v>
      </c>
      <c r="H145">
        <v>0</v>
      </c>
    </row>
    <row r="146" spans="1:8">
      <c r="A146" t="s">
        <v>8</v>
      </c>
      <c r="B146" t="s">
        <v>9</v>
      </c>
      <c r="C146" t="s">
        <v>50</v>
      </c>
      <c r="D146" t="s">
        <v>11</v>
      </c>
      <c r="E146">
        <v>143</v>
      </c>
      <c r="F146">
        <v>94</v>
      </c>
      <c r="G146">
        <v>155</v>
      </c>
      <c r="H146">
        <v>95</v>
      </c>
    </row>
    <row r="147" spans="1:8">
      <c r="A147" t="s">
        <v>8</v>
      </c>
      <c r="B147" t="s">
        <v>9</v>
      </c>
      <c r="C147" t="s">
        <v>50</v>
      </c>
      <c r="D147" t="s">
        <v>12</v>
      </c>
      <c r="E147">
        <v>476</v>
      </c>
      <c r="F147">
        <v>462</v>
      </c>
      <c r="G147">
        <v>485</v>
      </c>
      <c r="H147">
        <v>474</v>
      </c>
    </row>
    <row r="148" spans="1:8">
      <c r="A148" t="s">
        <v>8</v>
      </c>
      <c r="B148" t="s">
        <v>9</v>
      </c>
      <c r="C148" t="s">
        <v>50</v>
      </c>
      <c r="D148" t="s">
        <v>13</v>
      </c>
      <c r="E148">
        <v>74</v>
      </c>
      <c r="F148">
        <v>61</v>
      </c>
      <c r="G148">
        <v>67</v>
      </c>
      <c r="H148">
        <v>67</v>
      </c>
    </row>
    <row r="149" spans="1:8">
      <c r="A149" t="s">
        <v>8</v>
      </c>
      <c r="B149" t="s">
        <v>9</v>
      </c>
      <c r="C149" t="s">
        <v>50</v>
      </c>
      <c r="D149" t="s">
        <v>14</v>
      </c>
      <c r="E149">
        <v>26</v>
      </c>
      <c r="F149">
        <v>108</v>
      </c>
      <c r="G149">
        <v>24</v>
      </c>
      <c r="H149">
        <v>117</v>
      </c>
    </row>
  </sheetData>
  <autoFilter ref="A1:H149" xr:uid="{465EF9D7-73A0-42A5-86E1-EC237D0A9608}"/>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F7924-3B7F-4C14-B058-99B8864E9D08}">
  <dimension ref="A1:J165"/>
  <sheetViews>
    <sheetView topLeftCell="C145" zoomScale="85" zoomScaleNormal="85" workbookViewId="0">
      <selection activeCell="J128" sqref="J128:J164"/>
    </sheetView>
  </sheetViews>
  <sheetFormatPr defaultRowHeight="14.5"/>
  <cols>
    <col min="1" max="1" width="10.6328125" customWidth="1"/>
    <col min="2" max="2" width="14.54296875" customWidth="1"/>
    <col min="3" max="3" width="21.453125" customWidth="1"/>
    <col min="4" max="4" width="15.7265625" customWidth="1"/>
    <col min="5" max="5" width="22.81640625" customWidth="1"/>
    <col min="6" max="6" width="24.7265625" customWidth="1"/>
    <col min="7" max="7" width="33.81640625" customWidth="1"/>
    <col min="8" max="8" width="24.7265625" customWidth="1"/>
    <col min="9" max="9" width="11.81640625" customWidth="1"/>
  </cols>
  <sheetData>
    <row r="1" spans="1:10">
      <c r="A1" s="1" t="s">
        <v>0</v>
      </c>
      <c r="B1" s="1" t="s">
        <v>1</v>
      </c>
      <c r="C1" s="1" t="s">
        <v>2</v>
      </c>
      <c r="D1" s="1" t="s">
        <v>3</v>
      </c>
      <c r="E1" s="1" t="s">
        <v>4</v>
      </c>
      <c r="F1" s="1" t="s">
        <v>5</v>
      </c>
      <c r="G1" s="1" t="s">
        <v>6</v>
      </c>
      <c r="H1" s="1" t="s">
        <v>7</v>
      </c>
      <c r="I1" s="1"/>
    </row>
    <row r="2" spans="1:10">
      <c r="A2" t="s">
        <v>8</v>
      </c>
      <c r="B2" t="s">
        <v>9</v>
      </c>
      <c r="C2" t="s">
        <v>10</v>
      </c>
      <c r="D2" t="s">
        <v>12</v>
      </c>
      <c r="E2">
        <v>835</v>
      </c>
      <c r="F2">
        <v>834</v>
      </c>
      <c r="G2">
        <v>862</v>
      </c>
      <c r="H2">
        <v>863</v>
      </c>
      <c r="J2">
        <f>SUM(G2:H2)</f>
        <v>1725</v>
      </c>
    </row>
    <row r="3" spans="1:10">
      <c r="A3" t="s">
        <v>8</v>
      </c>
      <c r="B3" t="s">
        <v>9</v>
      </c>
      <c r="C3" t="s">
        <v>15</v>
      </c>
      <c r="D3" t="s">
        <v>12</v>
      </c>
      <c r="E3">
        <v>1107</v>
      </c>
      <c r="F3">
        <v>1070</v>
      </c>
      <c r="G3">
        <v>1151</v>
      </c>
      <c r="H3">
        <v>1141</v>
      </c>
      <c r="J3">
        <f t="shared" ref="J3:J66" si="0">SUM(G3:H3)</f>
        <v>2292</v>
      </c>
    </row>
    <row r="4" spans="1:10">
      <c r="A4" t="s">
        <v>8</v>
      </c>
      <c r="B4" t="s">
        <v>9</v>
      </c>
      <c r="C4" t="s">
        <v>16</v>
      </c>
      <c r="D4" t="s">
        <v>12</v>
      </c>
      <c r="E4">
        <v>201</v>
      </c>
      <c r="F4">
        <v>201</v>
      </c>
      <c r="G4">
        <v>200</v>
      </c>
      <c r="H4">
        <v>200</v>
      </c>
      <c r="J4">
        <f t="shared" si="0"/>
        <v>400</v>
      </c>
    </row>
    <row r="5" spans="1:10">
      <c r="A5" t="s">
        <v>8</v>
      </c>
      <c r="B5" t="s">
        <v>9</v>
      </c>
      <c r="C5" t="s">
        <v>17</v>
      </c>
      <c r="D5" t="s">
        <v>12</v>
      </c>
      <c r="E5">
        <v>777</v>
      </c>
      <c r="F5">
        <v>782</v>
      </c>
      <c r="G5">
        <v>773</v>
      </c>
      <c r="H5">
        <v>781</v>
      </c>
      <c r="J5">
        <f t="shared" si="0"/>
        <v>1554</v>
      </c>
    </row>
    <row r="6" spans="1:10">
      <c r="A6" t="s">
        <v>8</v>
      </c>
      <c r="B6" t="s">
        <v>9</v>
      </c>
      <c r="C6" t="s">
        <v>18</v>
      </c>
      <c r="D6" t="s">
        <v>12</v>
      </c>
      <c r="E6">
        <v>996</v>
      </c>
      <c r="F6">
        <v>971</v>
      </c>
      <c r="G6">
        <v>1017</v>
      </c>
      <c r="H6">
        <v>1003</v>
      </c>
      <c r="J6">
        <f t="shared" si="0"/>
        <v>2020</v>
      </c>
    </row>
    <row r="7" spans="1:10">
      <c r="A7" t="s">
        <v>8</v>
      </c>
      <c r="B7" t="s">
        <v>9</v>
      </c>
      <c r="C7" t="s">
        <v>19</v>
      </c>
      <c r="D7" t="s">
        <v>12</v>
      </c>
      <c r="E7">
        <v>892</v>
      </c>
      <c r="F7">
        <v>852</v>
      </c>
      <c r="G7">
        <v>921</v>
      </c>
      <c r="H7">
        <v>872</v>
      </c>
      <c r="J7">
        <f t="shared" si="0"/>
        <v>1793</v>
      </c>
    </row>
    <row r="8" spans="1:10">
      <c r="A8" t="s">
        <v>8</v>
      </c>
      <c r="B8" t="s">
        <v>9</v>
      </c>
      <c r="C8" t="s">
        <v>20</v>
      </c>
      <c r="D8" t="s">
        <v>12</v>
      </c>
      <c r="E8">
        <v>387</v>
      </c>
      <c r="F8">
        <v>394</v>
      </c>
      <c r="G8">
        <v>385</v>
      </c>
      <c r="H8">
        <v>400</v>
      </c>
      <c r="J8">
        <f t="shared" si="0"/>
        <v>785</v>
      </c>
    </row>
    <row r="9" spans="1:10">
      <c r="A9" t="s">
        <v>8</v>
      </c>
      <c r="B9" t="s">
        <v>9</v>
      </c>
      <c r="C9" t="s">
        <v>21</v>
      </c>
      <c r="D9" t="s">
        <v>12</v>
      </c>
      <c r="E9">
        <v>889</v>
      </c>
      <c r="F9">
        <v>879</v>
      </c>
      <c r="G9">
        <v>942</v>
      </c>
      <c r="H9">
        <v>930</v>
      </c>
      <c r="J9">
        <f t="shared" si="0"/>
        <v>1872</v>
      </c>
    </row>
    <row r="10" spans="1:10">
      <c r="A10" t="s">
        <v>8</v>
      </c>
      <c r="B10" t="s">
        <v>9</v>
      </c>
      <c r="C10" t="s">
        <v>22</v>
      </c>
      <c r="D10" t="s">
        <v>12</v>
      </c>
      <c r="E10">
        <v>762</v>
      </c>
      <c r="F10">
        <v>742</v>
      </c>
      <c r="G10">
        <v>791</v>
      </c>
      <c r="H10">
        <v>780</v>
      </c>
      <c r="J10">
        <f t="shared" si="0"/>
        <v>1571</v>
      </c>
    </row>
    <row r="11" spans="1:10">
      <c r="A11" t="s">
        <v>8</v>
      </c>
      <c r="B11" t="s">
        <v>9</v>
      </c>
      <c r="C11" t="s">
        <v>23</v>
      </c>
      <c r="D11" t="s">
        <v>12</v>
      </c>
      <c r="E11">
        <v>1327</v>
      </c>
      <c r="F11">
        <v>1318</v>
      </c>
      <c r="G11">
        <v>1438</v>
      </c>
      <c r="H11">
        <v>1455</v>
      </c>
      <c r="J11">
        <f t="shared" si="0"/>
        <v>2893</v>
      </c>
    </row>
    <row r="12" spans="1:10">
      <c r="A12" t="s">
        <v>8</v>
      </c>
      <c r="B12" t="s">
        <v>9</v>
      </c>
      <c r="C12" t="s">
        <v>24</v>
      </c>
      <c r="D12" t="s">
        <v>12</v>
      </c>
      <c r="E12">
        <v>81</v>
      </c>
      <c r="F12">
        <v>77</v>
      </c>
      <c r="G12">
        <v>86</v>
      </c>
      <c r="H12">
        <v>80</v>
      </c>
      <c r="J12">
        <f t="shared" si="0"/>
        <v>166</v>
      </c>
    </row>
    <row r="13" spans="1:10">
      <c r="A13" t="s">
        <v>8</v>
      </c>
      <c r="B13" t="s">
        <v>9</v>
      </c>
      <c r="C13" t="s">
        <v>25</v>
      </c>
      <c r="D13" t="s">
        <v>12</v>
      </c>
      <c r="E13">
        <v>334</v>
      </c>
      <c r="F13">
        <v>337</v>
      </c>
      <c r="G13">
        <v>350</v>
      </c>
      <c r="H13">
        <v>349</v>
      </c>
      <c r="J13">
        <f t="shared" si="0"/>
        <v>699</v>
      </c>
    </row>
    <row r="14" spans="1:10">
      <c r="A14" t="s">
        <v>8</v>
      </c>
      <c r="B14" t="s">
        <v>9</v>
      </c>
      <c r="C14" t="s">
        <v>26</v>
      </c>
      <c r="D14" t="s">
        <v>12</v>
      </c>
      <c r="E14">
        <v>732</v>
      </c>
      <c r="F14">
        <v>737</v>
      </c>
      <c r="G14">
        <v>748</v>
      </c>
      <c r="H14">
        <v>736</v>
      </c>
      <c r="J14">
        <f t="shared" si="0"/>
        <v>1484</v>
      </c>
    </row>
    <row r="15" spans="1:10">
      <c r="A15" t="s">
        <v>8</v>
      </c>
      <c r="B15" t="s">
        <v>9</v>
      </c>
      <c r="C15" t="s">
        <v>27</v>
      </c>
      <c r="D15" t="s">
        <v>12</v>
      </c>
      <c r="E15">
        <v>425</v>
      </c>
      <c r="F15">
        <v>396</v>
      </c>
      <c r="G15">
        <v>452</v>
      </c>
      <c r="H15">
        <v>423</v>
      </c>
      <c r="J15">
        <f t="shared" si="0"/>
        <v>875</v>
      </c>
    </row>
    <row r="16" spans="1:10">
      <c r="A16" t="s">
        <v>8</v>
      </c>
      <c r="B16" t="s">
        <v>9</v>
      </c>
      <c r="C16" t="s">
        <v>28</v>
      </c>
      <c r="D16" t="s">
        <v>12</v>
      </c>
      <c r="E16">
        <v>1266</v>
      </c>
      <c r="F16">
        <v>1269</v>
      </c>
      <c r="G16">
        <v>1275</v>
      </c>
      <c r="H16">
        <v>1287</v>
      </c>
      <c r="J16">
        <f t="shared" si="0"/>
        <v>2562</v>
      </c>
    </row>
    <row r="17" spans="1:10">
      <c r="A17" t="s">
        <v>8</v>
      </c>
      <c r="B17" t="s">
        <v>9</v>
      </c>
      <c r="C17" t="s">
        <v>29</v>
      </c>
      <c r="D17" t="s">
        <v>12</v>
      </c>
      <c r="E17">
        <v>800</v>
      </c>
      <c r="F17">
        <v>809</v>
      </c>
      <c r="G17">
        <v>791</v>
      </c>
      <c r="H17">
        <v>815</v>
      </c>
      <c r="J17">
        <f t="shared" si="0"/>
        <v>1606</v>
      </c>
    </row>
    <row r="18" spans="1:10">
      <c r="A18" t="s">
        <v>8</v>
      </c>
      <c r="B18" t="s">
        <v>9</v>
      </c>
      <c r="C18" t="s">
        <v>30</v>
      </c>
      <c r="D18" t="s">
        <v>12</v>
      </c>
      <c r="E18">
        <v>167</v>
      </c>
      <c r="F18">
        <v>156</v>
      </c>
      <c r="G18">
        <v>154</v>
      </c>
      <c r="H18">
        <v>142</v>
      </c>
      <c r="J18">
        <f t="shared" si="0"/>
        <v>296</v>
      </c>
    </row>
    <row r="19" spans="1:10">
      <c r="A19" t="s">
        <v>8</v>
      </c>
      <c r="B19" t="s">
        <v>9</v>
      </c>
      <c r="C19" t="s">
        <v>31</v>
      </c>
      <c r="D19" t="s">
        <v>12</v>
      </c>
      <c r="E19">
        <v>331</v>
      </c>
      <c r="F19">
        <v>344</v>
      </c>
      <c r="G19">
        <v>340</v>
      </c>
      <c r="H19">
        <v>357</v>
      </c>
      <c r="J19">
        <f t="shared" si="0"/>
        <v>697</v>
      </c>
    </row>
    <row r="20" spans="1:10">
      <c r="A20" t="s">
        <v>8</v>
      </c>
      <c r="B20" t="s">
        <v>9</v>
      </c>
      <c r="C20" t="s">
        <v>32</v>
      </c>
      <c r="D20" t="s">
        <v>12</v>
      </c>
      <c r="E20">
        <v>894</v>
      </c>
      <c r="F20">
        <v>909</v>
      </c>
      <c r="G20">
        <v>905</v>
      </c>
      <c r="H20">
        <v>924</v>
      </c>
      <c r="J20">
        <f t="shared" si="0"/>
        <v>1829</v>
      </c>
    </row>
    <row r="21" spans="1:10">
      <c r="A21" t="s">
        <v>8</v>
      </c>
      <c r="B21" t="s">
        <v>9</v>
      </c>
      <c r="C21" t="s">
        <v>33</v>
      </c>
      <c r="D21" t="s">
        <v>12</v>
      </c>
      <c r="E21">
        <v>580</v>
      </c>
      <c r="F21">
        <v>571</v>
      </c>
      <c r="G21">
        <v>596</v>
      </c>
      <c r="H21">
        <v>588</v>
      </c>
      <c r="J21">
        <f t="shared" si="0"/>
        <v>1184</v>
      </c>
    </row>
    <row r="22" spans="1:10">
      <c r="A22" t="s">
        <v>8</v>
      </c>
      <c r="B22" t="s">
        <v>9</v>
      </c>
      <c r="C22" t="s">
        <v>34</v>
      </c>
      <c r="D22" t="s">
        <v>12</v>
      </c>
      <c r="E22">
        <v>780</v>
      </c>
      <c r="F22">
        <v>740</v>
      </c>
      <c r="G22">
        <v>822</v>
      </c>
      <c r="H22">
        <v>769</v>
      </c>
      <c r="J22">
        <f t="shared" si="0"/>
        <v>1591</v>
      </c>
    </row>
    <row r="23" spans="1:10">
      <c r="A23" t="s">
        <v>8</v>
      </c>
      <c r="B23" t="s">
        <v>9</v>
      </c>
      <c r="C23" t="s">
        <v>35</v>
      </c>
      <c r="D23" t="s">
        <v>12</v>
      </c>
      <c r="E23">
        <v>567</v>
      </c>
      <c r="F23">
        <v>554</v>
      </c>
      <c r="G23">
        <v>545</v>
      </c>
      <c r="H23">
        <v>533</v>
      </c>
      <c r="J23">
        <f t="shared" si="0"/>
        <v>1078</v>
      </c>
    </row>
    <row r="24" spans="1:10">
      <c r="A24" t="s">
        <v>8</v>
      </c>
      <c r="B24" t="s">
        <v>9</v>
      </c>
      <c r="C24" t="s">
        <v>36</v>
      </c>
      <c r="D24" t="s">
        <v>12</v>
      </c>
      <c r="E24">
        <v>874</v>
      </c>
      <c r="F24">
        <v>886</v>
      </c>
      <c r="G24">
        <v>868</v>
      </c>
      <c r="H24">
        <v>903</v>
      </c>
      <c r="J24">
        <f t="shared" si="0"/>
        <v>1771</v>
      </c>
    </row>
    <row r="25" spans="1:10">
      <c r="A25" t="s">
        <v>8</v>
      </c>
      <c r="B25" t="s">
        <v>9</v>
      </c>
      <c r="C25" t="s">
        <v>37</v>
      </c>
      <c r="D25" t="s">
        <v>12</v>
      </c>
      <c r="E25">
        <v>611</v>
      </c>
      <c r="F25">
        <v>608</v>
      </c>
      <c r="G25">
        <v>639</v>
      </c>
      <c r="H25">
        <v>637</v>
      </c>
      <c r="J25">
        <f t="shared" si="0"/>
        <v>1276</v>
      </c>
    </row>
    <row r="26" spans="1:10">
      <c r="A26" t="s">
        <v>8</v>
      </c>
      <c r="B26" t="s">
        <v>9</v>
      </c>
      <c r="C26" t="s">
        <v>38</v>
      </c>
      <c r="D26" t="s">
        <v>12</v>
      </c>
      <c r="E26">
        <v>349</v>
      </c>
      <c r="F26">
        <v>303</v>
      </c>
      <c r="G26">
        <v>356</v>
      </c>
      <c r="H26">
        <v>314</v>
      </c>
      <c r="J26">
        <f t="shared" si="0"/>
        <v>670</v>
      </c>
    </row>
    <row r="27" spans="1:10">
      <c r="A27" t="s">
        <v>8</v>
      </c>
      <c r="B27" t="s">
        <v>9</v>
      </c>
      <c r="C27" t="s">
        <v>39</v>
      </c>
      <c r="D27" t="s">
        <v>12</v>
      </c>
      <c r="E27">
        <v>78</v>
      </c>
      <c r="F27">
        <v>68</v>
      </c>
      <c r="G27">
        <v>86</v>
      </c>
      <c r="H27">
        <v>83</v>
      </c>
      <c r="J27">
        <f t="shared" si="0"/>
        <v>169</v>
      </c>
    </row>
    <row r="28" spans="1:10">
      <c r="A28" t="s">
        <v>8</v>
      </c>
      <c r="B28" t="s">
        <v>9</v>
      </c>
      <c r="C28" t="s">
        <v>40</v>
      </c>
      <c r="D28" t="s">
        <v>12</v>
      </c>
      <c r="E28">
        <v>1015</v>
      </c>
      <c r="F28">
        <v>962</v>
      </c>
      <c r="G28">
        <v>1097</v>
      </c>
      <c r="H28">
        <v>1042</v>
      </c>
      <c r="J28">
        <f t="shared" si="0"/>
        <v>2139</v>
      </c>
    </row>
    <row r="29" spans="1:10">
      <c r="A29" t="s">
        <v>8</v>
      </c>
      <c r="B29" t="s">
        <v>9</v>
      </c>
      <c r="C29" t="s">
        <v>41</v>
      </c>
      <c r="D29" t="s">
        <v>12</v>
      </c>
      <c r="E29">
        <v>41</v>
      </c>
      <c r="F29">
        <v>39</v>
      </c>
      <c r="G29">
        <v>47</v>
      </c>
      <c r="H29">
        <v>43</v>
      </c>
      <c r="J29">
        <f t="shared" si="0"/>
        <v>90</v>
      </c>
    </row>
    <row r="30" spans="1:10">
      <c r="A30" t="s">
        <v>8</v>
      </c>
      <c r="B30" t="s">
        <v>9</v>
      </c>
      <c r="C30" t="s">
        <v>42</v>
      </c>
      <c r="D30" t="s">
        <v>12</v>
      </c>
      <c r="E30">
        <v>179</v>
      </c>
      <c r="F30">
        <v>174</v>
      </c>
      <c r="G30">
        <v>178</v>
      </c>
      <c r="H30">
        <v>164</v>
      </c>
      <c r="J30">
        <f t="shared" si="0"/>
        <v>342</v>
      </c>
    </row>
    <row r="31" spans="1:10">
      <c r="A31" t="s">
        <v>8</v>
      </c>
      <c r="B31" t="s">
        <v>9</v>
      </c>
      <c r="C31" t="s">
        <v>43</v>
      </c>
      <c r="D31" t="s">
        <v>12</v>
      </c>
      <c r="E31">
        <v>111</v>
      </c>
      <c r="F31">
        <v>105</v>
      </c>
      <c r="G31">
        <v>117</v>
      </c>
      <c r="H31">
        <v>112</v>
      </c>
      <c r="J31">
        <f t="shared" si="0"/>
        <v>229</v>
      </c>
    </row>
    <row r="32" spans="1:10">
      <c r="A32" t="s">
        <v>8</v>
      </c>
      <c r="B32" t="s">
        <v>9</v>
      </c>
      <c r="C32" t="s">
        <v>44</v>
      </c>
      <c r="D32" t="s">
        <v>12</v>
      </c>
      <c r="E32">
        <v>117</v>
      </c>
      <c r="F32">
        <v>109</v>
      </c>
      <c r="G32">
        <v>125</v>
      </c>
      <c r="H32">
        <v>112</v>
      </c>
      <c r="J32">
        <f t="shared" si="0"/>
        <v>237</v>
      </c>
    </row>
    <row r="33" spans="1:10">
      <c r="A33" t="s">
        <v>8</v>
      </c>
      <c r="B33" t="s">
        <v>9</v>
      </c>
      <c r="C33" t="s">
        <v>45</v>
      </c>
      <c r="D33" t="s">
        <v>12</v>
      </c>
      <c r="E33">
        <v>48</v>
      </c>
      <c r="F33">
        <v>40</v>
      </c>
      <c r="G33">
        <v>54</v>
      </c>
      <c r="H33">
        <v>51</v>
      </c>
      <c r="J33">
        <f t="shared" si="0"/>
        <v>105</v>
      </c>
    </row>
    <row r="34" spans="1:10">
      <c r="A34" t="s">
        <v>8</v>
      </c>
      <c r="B34" t="s">
        <v>9</v>
      </c>
      <c r="C34" t="s">
        <v>46</v>
      </c>
      <c r="D34" t="s">
        <v>12</v>
      </c>
      <c r="E34">
        <v>89</v>
      </c>
      <c r="F34">
        <v>79</v>
      </c>
      <c r="G34">
        <v>97</v>
      </c>
      <c r="H34">
        <v>87</v>
      </c>
      <c r="J34">
        <f t="shared" si="0"/>
        <v>184</v>
      </c>
    </row>
    <row r="35" spans="1:10">
      <c r="A35" t="s">
        <v>8</v>
      </c>
      <c r="B35" t="s">
        <v>9</v>
      </c>
      <c r="C35" t="s">
        <v>47</v>
      </c>
      <c r="D35" t="s">
        <v>12</v>
      </c>
      <c r="E35">
        <v>45</v>
      </c>
      <c r="F35">
        <v>44</v>
      </c>
      <c r="G35">
        <v>46</v>
      </c>
      <c r="H35">
        <v>44</v>
      </c>
      <c r="J35">
        <f t="shared" si="0"/>
        <v>90</v>
      </c>
    </row>
    <row r="36" spans="1:10">
      <c r="A36" t="s">
        <v>8</v>
      </c>
      <c r="B36" t="s">
        <v>9</v>
      </c>
      <c r="C36" t="s">
        <v>48</v>
      </c>
      <c r="D36" t="s">
        <v>12</v>
      </c>
      <c r="E36">
        <v>127</v>
      </c>
      <c r="F36">
        <v>115</v>
      </c>
      <c r="G36">
        <v>150</v>
      </c>
      <c r="H36">
        <v>134</v>
      </c>
      <c r="J36">
        <f t="shared" si="0"/>
        <v>284</v>
      </c>
    </row>
    <row r="37" spans="1:10">
      <c r="A37" t="s">
        <v>8</v>
      </c>
      <c r="B37" t="s">
        <v>9</v>
      </c>
      <c r="C37" t="s">
        <v>49</v>
      </c>
      <c r="D37" t="s">
        <v>12</v>
      </c>
      <c r="E37">
        <v>110</v>
      </c>
      <c r="F37">
        <v>103</v>
      </c>
      <c r="G37">
        <v>114</v>
      </c>
      <c r="H37">
        <v>105</v>
      </c>
      <c r="J37">
        <f t="shared" si="0"/>
        <v>219</v>
      </c>
    </row>
    <row r="38" spans="1:10">
      <c r="A38" t="s">
        <v>8</v>
      </c>
      <c r="B38" t="s">
        <v>9</v>
      </c>
      <c r="C38" t="s">
        <v>50</v>
      </c>
      <c r="D38" t="s">
        <v>12</v>
      </c>
      <c r="E38">
        <v>476</v>
      </c>
      <c r="F38">
        <v>462</v>
      </c>
      <c r="G38">
        <v>485</v>
      </c>
      <c r="H38">
        <v>474</v>
      </c>
      <c r="J38">
        <f t="shared" si="0"/>
        <v>959</v>
      </c>
    </row>
    <row r="39" spans="1:10">
      <c r="H39" t="s">
        <v>71</v>
      </c>
      <c r="J39">
        <f t="shared" si="0"/>
        <v>0</v>
      </c>
    </row>
    <row r="40" spans="1:10">
      <c r="J40">
        <f t="shared" si="0"/>
        <v>0</v>
      </c>
    </row>
    <row r="41" spans="1:10">
      <c r="J41">
        <f t="shared" si="0"/>
        <v>0</v>
      </c>
    </row>
    <row r="42" spans="1:10">
      <c r="J42">
        <f t="shared" si="0"/>
        <v>0</v>
      </c>
    </row>
    <row r="43" spans="1:10">
      <c r="A43" s="1" t="s">
        <v>0</v>
      </c>
      <c r="B43" s="1" t="s">
        <v>1</v>
      </c>
      <c r="C43" s="1" t="s">
        <v>2</v>
      </c>
      <c r="D43" s="1" t="s">
        <v>3</v>
      </c>
      <c r="E43" s="1" t="s">
        <v>4</v>
      </c>
      <c r="F43" s="1" t="s">
        <v>5</v>
      </c>
      <c r="G43" s="1" t="s">
        <v>6</v>
      </c>
      <c r="H43" s="1" t="s">
        <v>7</v>
      </c>
      <c r="J43">
        <f t="shared" si="0"/>
        <v>0</v>
      </c>
    </row>
    <row r="44" spans="1:10">
      <c r="A44" t="s">
        <v>8</v>
      </c>
      <c r="B44" t="s">
        <v>9</v>
      </c>
      <c r="C44" t="s">
        <v>10</v>
      </c>
      <c r="D44" t="s">
        <v>13</v>
      </c>
      <c r="E44">
        <v>96</v>
      </c>
      <c r="F44">
        <v>106</v>
      </c>
      <c r="G44">
        <v>105</v>
      </c>
      <c r="H44">
        <v>117</v>
      </c>
      <c r="J44">
        <f t="shared" si="0"/>
        <v>222</v>
      </c>
    </row>
    <row r="45" spans="1:10">
      <c r="A45" t="s">
        <v>8</v>
      </c>
      <c r="B45" t="s">
        <v>9</v>
      </c>
      <c r="C45" t="s">
        <v>15</v>
      </c>
      <c r="D45" t="s">
        <v>13</v>
      </c>
      <c r="E45">
        <v>162</v>
      </c>
      <c r="F45">
        <v>240</v>
      </c>
      <c r="G45">
        <v>167</v>
      </c>
      <c r="H45">
        <v>257</v>
      </c>
      <c r="J45">
        <f t="shared" si="0"/>
        <v>424</v>
      </c>
    </row>
    <row r="46" spans="1:10">
      <c r="A46" t="s">
        <v>8</v>
      </c>
      <c r="B46" t="s">
        <v>9</v>
      </c>
      <c r="C46" t="s">
        <v>16</v>
      </c>
      <c r="D46" t="s">
        <v>13</v>
      </c>
      <c r="E46">
        <v>34</v>
      </c>
      <c r="F46">
        <v>28</v>
      </c>
      <c r="G46">
        <v>39</v>
      </c>
      <c r="H46">
        <v>29</v>
      </c>
      <c r="J46">
        <f t="shared" si="0"/>
        <v>68</v>
      </c>
    </row>
    <row r="47" spans="1:10">
      <c r="A47" t="s">
        <v>8</v>
      </c>
      <c r="B47" t="s">
        <v>9</v>
      </c>
      <c r="C47" t="s">
        <v>17</v>
      </c>
      <c r="D47" t="s">
        <v>13</v>
      </c>
      <c r="E47">
        <v>99</v>
      </c>
      <c r="F47">
        <v>119</v>
      </c>
      <c r="G47">
        <v>101</v>
      </c>
      <c r="H47">
        <v>121</v>
      </c>
      <c r="J47">
        <f t="shared" si="0"/>
        <v>222</v>
      </c>
    </row>
    <row r="48" spans="1:10">
      <c r="A48" t="s">
        <v>8</v>
      </c>
      <c r="B48" t="s">
        <v>9</v>
      </c>
      <c r="C48" t="s">
        <v>18</v>
      </c>
      <c r="D48" t="s">
        <v>13</v>
      </c>
      <c r="E48">
        <v>117</v>
      </c>
      <c r="F48">
        <v>185</v>
      </c>
      <c r="G48">
        <v>124</v>
      </c>
      <c r="H48">
        <v>199</v>
      </c>
      <c r="J48">
        <f t="shared" si="0"/>
        <v>323</v>
      </c>
    </row>
    <row r="49" spans="1:10">
      <c r="A49" t="s">
        <v>8</v>
      </c>
      <c r="B49" t="s">
        <v>9</v>
      </c>
      <c r="C49" t="s">
        <v>19</v>
      </c>
      <c r="D49" t="s">
        <v>13</v>
      </c>
      <c r="E49">
        <v>138</v>
      </c>
      <c r="F49">
        <v>156</v>
      </c>
      <c r="G49">
        <v>151</v>
      </c>
      <c r="H49">
        <v>167</v>
      </c>
      <c r="J49">
        <f t="shared" si="0"/>
        <v>318</v>
      </c>
    </row>
    <row r="50" spans="1:10">
      <c r="A50" t="s">
        <v>8</v>
      </c>
      <c r="B50" t="s">
        <v>9</v>
      </c>
      <c r="C50" t="s">
        <v>20</v>
      </c>
      <c r="D50" t="s">
        <v>13</v>
      </c>
      <c r="E50">
        <v>51</v>
      </c>
      <c r="F50">
        <v>76</v>
      </c>
      <c r="G50">
        <v>60</v>
      </c>
      <c r="H50">
        <v>79</v>
      </c>
      <c r="J50">
        <f t="shared" si="0"/>
        <v>139</v>
      </c>
    </row>
    <row r="51" spans="1:10">
      <c r="A51" t="s">
        <v>8</v>
      </c>
      <c r="B51" t="s">
        <v>9</v>
      </c>
      <c r="C51" t="s">
        <v>21</v>
      </c>
      <c r="D51" t="s">
        <v>13</v>
      </c>
      <c r="E51">
        <v>110</v>
      </c>
      <c r="F51">
        <v>112</v>
      </c>
      <c r="G51">
        <v>115</v>
      </c>
      <c r="H51">
        <v>124</v>
      </c>
      <c r="J51">
        <f t="shared" si="0"/>
        <v>239</v>
      </c>
    </row>
    <row r="52" spans="1:10">
      <c r="A52" t="s">
        <v>8</v>
      </c>
      <c r="B52" t="s">
        <v>9</v>
      </c>
      <c r="C52" t="s">
        <v>22</v>
      </c>
      <c r="D52" t="s">
        <v>13</v>
      </c>
      <c r="E52">
        <v>144</v>
      </c>
      <c r="F52">
        <v>143</v>
      </c>
      <c r="G52">
        <v>151</v>
      </c>
      <c r="H52">
        <v>162</v>
      </c>
      <c r="J52">
        <f t="shared" si="0"/>
        <v>313</v>
      </c>
    </row>
    <row r="53" spans="1:10">
      <c r="A53" t="s">
        <v>8</v>
      </c>
      <c r="B53" t="s">
        <v>9</v>
      </c>
      <c r="C53" t="s">
        <v>23</v>
      </c>
      <c r="D53" t="s">
        <v>13</v>
      </c>
      <c r="E53">
        <v>203</v>
      </c>
      <c r="F53">
        <v>228</v>
      </c>
      <c r="G53">
        <v>212</v>
      </c>
      <c r="H53">
        <v>254</v>
      </c>
      <c r="J53">
        <f t="shared" si="0"/>
        <v>466</v>
      </c>
    </row>
    <row r="54" spans="1:10">
      <c r="A54" t="s">
        <v>8</v>
      </c>
      <c r="B54" t="s">
        <v>9</v>
      </c>
      <c r="C54" t="s">
        <v>24</v>
      </c>
      <c r="D54" t="s">
        <v>13</v>
      </c>
      <c r="E54">
        <v>0</v>
      </c>
      <c r="F54">
        <v>0</v>
      </c>
      <c r="G54">
        <v>0</v>
      </c>
      <c r="H54">
        <v>0</v>
      </c>
      <c r="J54">
        <f t="shared" si="0"/>
        <v>0</v>
      </c>
    </row>
    <row r="55" spans="1:10">
      <c r="A55" t="s">
        <v>8</v>
      </c>
      <c r="B55" t="s">
        <v>9</v>
      </c>
      <c r="C55" t="s">
        <v>25</v>
      </c>
      <c r="D55" t="s">
        <v>13</v>
      </c>
      <c r="E55">
        <v>30</v>
      </c>
      <c r="F55">
        <v>39</v>
      </c>
      <c r="G55">
        <v>29</v>
      </c>
      <c r="H55">
        <v>39</v>
      </c>
      <c r="J55">
        <f t="shared" si="0"/>
        <v>68</v>
      </c>
    </row>
    <row r="56" spans="1:10">
      <c r="A56" t="s">
        <v>8</v>
      </c>
      <c r="B56" t="s">
        <v>9</v>
      </c>
      <c r="C56" t="s">
        <v>26</v>
      </c>
      <c r="D56" t="s">
        <v>13</v>
      </c>
      <c r="E56">
        <v>96</v>
      </c>
      <c r="F56">
        <v>111</v>
      </c>
      <c r="G56">
        <v>104</v>
      </c>
      <c r="H56">
        <v>125</v>
      </c>
      <c r="J56">
        <f t="shared" si="0"/>
        <v>229</v>
      </c>
    </row>
    <row r="57" spans="1:10">
      <c r="A57" t="s">
        <v>8</v>
      </c>
      <c r="B57" t="s">
        <v>9</v>
      </c>
      <c r="C57" t="s">
        <v>27</v>
      </c>
      <c r="D57" t="s">
        <v>13</v>
      </c>
      <c r="E57">
        <v>74</v>
      </c>
      <c r="F57">
        <v>92</v>
      </c>
      <c r="G57">
        <v>76</v>
      </c>
      <c r="H57">
        <v>104</v>
      </c>
      <c r="J57">
        <f t="shared" si="0"/>
        <v>180</v>
      </c>
    </row>
    <row r="58" spans="1:10">
      <c r="A58" t="s">
        <v>8</v>
      </c>
      <c r="B58" t="s">
        <v>9</v>
      </c>
      <c r="C58" t="s">
        <v>28</v>
      </c>
      <c r="D58" t="s">
        <v>13</v>
      </c>
      <c r="E58">
        <v>134</v>
      </c>
      <c r="F58">
        <v>185</v>
      </c>
      <c r="G58">
        <v>136</v>
      </c>
      <c r="H58">
        <v>160</v>
      </c>
      <c r="J58">
        <f t="shared" si="0"/>
        <v>296</v>
      </c>
    </row>
    <row r="59" spans="1:10">
      <c r="A59" t="s">
        <v>8</v>
      </c>
      <c r="B59" t="s">
        <v>9</v>
      </c>
      <c r="C59" t="s">
        <v>29</v>
      </c>
      <c r="D59" t="s">
        <v>13</v>
      </c>
      <c r="E59">
        <v>102</v>
      </c>
      <c r="F59">
        <v>141</v>
      </c>
      <c r="G59">
        <v>109</v>
      </c>
      <c r="H59">
        <v>144</v>
      </c>
      <c r="J59">
        <f t="shared" si="0"/>
        <v>253</v>
      </c>
    </row>
    <row r="60" spans="1:10">
      <c r="A60" t="s">
        <v>8</v>
      </c>
      <c r="B60" t="s">
        <v>9</v>
      </c>
      <c r="C60" t="s">
        <v>30</v>
      </c>
      <c r="D60" t="s">
        <v>13</v>
      </c>
      <c r="E60">
        <v>29</v>
      </c>
      <c r="F60">
        <v>31</v>
      </c>
      <c r="G60">
        <v>30</v>
      </c>
      <c r="H60">
        <v>29</v>
      </c>
      <c r="J60">
        <f t="shared" si="0"/>
        <v>59</v>
      </c>
    </row>
    <row r="61" spans="1:10">
      <c r="A61" t="s">
        <v>8</v>
      </c>
      <c r="B61" t="s">
        <v>9</v>
      </c>
      <c r="C61" t="s">
        <v>31</v>
      </c>
      <c r="D61" t="s">
        <v>13</v>
      </c>
      <c r="E61">
        <v>34</v>
      </c>
      <c r="F61">
        <v>40</v>
      </c>
      <c r="G61">
        <v>34</v>
      </c>
      <c r="H61">
        <v>41</v>
      </c>
      <c r="J61">
        <f t="shared" si="0"/>
        <v>75</v>
      </c>
    </row>
    <row r="62" spans="1:10">
      <c r="A62" t="s">
        <v>8</v>
      </c>
      <c r="B62" t="s">
        <v>9</v>
      </c>
      <c r="C62" t="s">
        <v>32</v>
      </c>
      <c r="D62" t="s">
        <v>13</v>
      </c>
      <c r="E62">
        <v>64</v>
      </c>
      <c r="F62">
        <v>134</v>
      </c>
      <c r="G62">
        <v>60</v>
      </c>
      <c r="H62">
        <v>134</v>
      </c>
      <c r="J62">
        <f t="shared" si="0"/>
        <v>194</v>
      </c>
    </row>
    <row r="63" spans="1:10">
      <c r="A63" t="s">
        <v>8</v>
      </c>
      <c r="B63" t="s">
        <v>9</v>
      </c>
      <c r="C63" t="s">
        <v>33</v>
      </c>
      <c r="D63" t="s">
        <v>13</v>
      </c>
      <c r="E63">
        <v>67</v>
      </c>
      <c r="F63">
        <v>87</v>
      </c>
      <c r="G63">
        <v>72</v>
      </c>
      <c r="H63">
        <v>95</v>
      </c>
      <c r="J63">
        <f t="shared" si="0"/>
        <v>167</v>
      </c>
    </row>
    <row r="64" spans="1:10">
      <c r="A64" t="s">
        <v>8</v>
      </c>
      <c r="B64" t="s">
        <v>9</v>
      </c>
      <c r="C64" t="s">
        <v>34</v>
      </c>
      <c r="D64" t="s">
        <v>13</v>
      </c>
      <c r="E64">
        <v>116</v>
      </c>
      <c r="F64">
        <v>92</v>
      </c>
      <c r="G64">
        <v>114</v>
      </c>
      <c r="H64">
        <v>102</v>
      </c>
      <c r="J64">
        <f t="shared" si="0"/>
        <v>216</v>
      </c>
    </row>
    <row r="65" spans="1:10">
      <c r="A65" t="s">
        <v>8</v>
      </c>
      <c r="B65" t="s">
        <v>9</v>
      </c>
      <c r="C65" t="s">
        <v>35</v>
      </c>
      <c r="D65" t="s">
        <v>13</v>
      </c>
      <c r="E65">
        <v>39</v>
      </c>
      <c r="F65">
        <v>55</v>
      </c>
      <c r="G65">
        <v>35</v>
      </c>
      <c r="H65">
        <v>56</v>
      </c>
      <c r="J65">
        <f t="shared" si="0"/>
        <v>91</v>
      </c>
    </row>
    <row r="66" spans="1:10">
      <c r="A66" t="s">
        <v>8</v>
      </c>
      <c r="B66" t="s">
        <v>9</v>
      </c>
      <c r="C66" t="s">
        <v>36</v>
      </c>
      <c r="D66" t="s">
        <v>13</v>
      </c>
      <c r="E66">
        <v>75</v>
      </c>
      <c r="F66">
        <v>138</v>
      </c>
      <c r="G66">
        <v>78</v>
      </c>
      <c r="H66">
        <v>145</v>
      </c>
      <c r="J66">
        <f t="shared" si="0"/>
        <v>223</v>
      </c>
    </row>
    <row r="67" spans="1:10">
      <c r="A67" t="s">
        <v>8</v>
      </c>
      <c r="B67" t="s">
        <v>9</v>
      </c>
      <c r="C67" t="s">
        <v>37</v>
      </c>
      <c r="D67" t="s">
        <v>13</v>
      </c>
      <c r="E67">
        <v>67</v>
      </c>
      <c r="F67">
        <v>80</v>
      </c>
      <c r="G67">
        <v>71</v>
      </c>
      <c r="H67">
        <v>84</v>
      </c>
      <c r="J67">
        <f t="shared" ref="J67:J130" si="1">SUM(G67:H67)</f>
        <v>155</v>
      </c>
    </row>
    <row r="68" spans="1:10">
      <c r="A68" t="s">
        <v>8</v>
      </c>
      <c r="B68" t="s">
        <v>9</v>
      </c>
      <c r="C68" t="s">
        <v>38</v>
      </c>
      <c r="D68" t="s">
        <v>13</v>
      </c>
      <c r="E68">
        <v>63</v>
      </c>
      <c r="F68">
        <v>42</v>
      </c>
      <c r="G68">
        <v>63</v>
      </c>
      <c r="H68">
        <v>51</v>
      </c>
      <c r="J68">
        <f t="shared" si="1"/>
        <v>114</v>
      </c>
    </row>
    <row r="69" spans="1:10">
      <c r="A69" t="s">
        <v>8</v>
      </c>
      <c r="B69" t="s">
        <v>9</v>
      </c>
      <c r="C69" t="s">
        <v>39</v>
      </c>
      <c r="D69" t="s">
        <v>13</v>
      </c>
      <c r="E69">
        <v>0</v>
      </c>
      <c r="F69">
        <v>0</v>
      </c>
      <c r="G69">
        <v>0</v>
      </c>
      <c r="H69">
        <v>0</v>
      </c>
      <c r="J69">
        <f t="shared" si="1"/>
        <v>0</v>
      </c>
    </row>
    <row r="70" spans="1:10">
      <c r="A70" t="s">
        <v>8</v>
      </c>
      <c r="B70" t="s">
        <v>9</v>
      </c>
      <c r="C70" t="s">
        <v>40</v>
      </c>
      <c r="D70" t="s">
        <v>13</v>
      </c>
      <c r="E70">
        <v>82</v>
      </c>
      <c r="F70">
        <v>74</v>
      </c>
      <c r="G70">
        <v>94</v>
      </c>
      <c r="H70">
        <v>95</v>
      </c>
      <c r="J70">
        <f t="shared" si="1"/>
        <v>189</v>
      </c>
    </row>
    <row r="71" spans="1:10">
      <c r="A71" t="s">
        <v>8</v>
      </c>
      <c r="B71" t="s">
        <v>9</v>
      </c>
      <c r="C71" t="s">
        <v>41</v>
      </c>
      <c r="D71" t="s">
        <v>13</v>
      </c>
      <c r="E71">
        <v>0</v>
      </c>
      <c r="F71">
        <v>0</v>
      </c>
      <c r="G71">
        <v>0</v>
      </c>
      <c r="H71">
        <v>0</v>
      </c>
      <c r="J71">
        <f t="shared" si="1"/>
        <v>0</v>
      </c>
    </row>
    <row r="72" spans="1:10">
      <c r="A72" t="s">
        <v>8</v>
      </c>
      <c r="B72" t="s">
        <v>9</v>
      </c>
      <c r="C72" t="s">
        <v>42</v>
      </c>
      <c r="D72" t="s">
        <v>13</v>
      </c>
      <c r="E72">
        <v>20</v>
      </c>
      <c r="F72">
        <v>28</v>
      </c>
      <c r="G72">
        <v>19</v>
      </c>
      <c r="H72">
        <v>27</v>
      </c>
      <c r="J72">
        <f t="shared" si="1"/>
        <v>46</v>
      </c>
    </row>
    <row r="73" spans="1:10">
      <c r="A73" t="s">
        <v>8</v>
      </c>
      <c r="B73" t="s">
        <v>9</v>
      </c>
      <c r="C73" t="s">
        <v>43</v>
      </c>
      <c r="D73" t="s">
        <v>13</v>
      </c>
      <c r="E73">
        <v>0</v>
      </c>
      <c r="F73">
        <v>0</v>
      </c>
      <c r="G73">
        <v>0</v>
      </c>
      <c r="H73">
        <v>0</v>
      </c>
      <c r="J73">
        <f t="shared" si="1"/>
        <v>0</v>
      </c>
    </row>
    <row r="74" spans="1:10">
      <c r="A74" t="s">
        <v>8</v>
      </c>
      <c r="B74" t="s">
        <v>9</v>
      </c>
      <c r="C74" t="s">
        <v>44</v>
      </c>
      <c r="D74" t="s">
        <v>13</v>
      </c>
      <c r="E74">
        <v>0</v>
      </c>
      <c r="F74">
        <v>0</v>
      </c>
      <c r="G74">
        <v>16</v>
      </c>
      <c r="H74">
        <v>18</v>
      </c>
      <c r="J74">
        <f t="shared" si="1"/>
        <v>34</v>
      </c>
    </row>
    <row r="75" spans="1:10">
      <c r="A75" t="s">
        <v>8</v>
      </c>
      <c r="B75" t="s">
        <v>9</v>
      </c>
      <c r="C75" t="s">
        <v>45</v>
      </c>
      <c r="D75" t="s">
        <v>13</v>
      </c>
      <c r="E75">
        <v>0</v>
      </c>
      <c r="F75">
        <v>0</v>
      </c>
      <c r="G75">
        <v>0</v>
      </c>
      <c r="H75">
        <v>0</v>
      </c>
      <c r="J75">
        <f t="shared" si="1"/>
        <v>0</v>
      </c>
    </row>
    <row r="76" spans="1:10">
      <c r="A76" t="s">
        <v>8</v>
      </c>
      <c r="B76" t="s">
        <v>9</v>
      </c>
      <c r="C76" t="s">
        <v>46</v>
      </c>
      <c r="D76" t="s">
        <v>13</v>
      </c>
      <c r="E76">
        <v>0</v>
      </c>
      <c r="F76">
        <v>0</v>
      </c>
      <c r="G76">
        <v>0</v>
      </c>
      <c r="H76">
        <v>0</v>
      </c>
      <c r="J76">
        <f t="shared" si="1"/>
        <v>0</v>
      </c>
    </row>
    <row r="77" spans="1:10">
      <c r="A77" t="s">
        <v>8</v>
      </c>
      <c r="B77" t="s">
        <v>9</v>
      </c>
      <c r="C77" t="s">
        <v>47</v>
      </c>
      <c r="D77" t="s">
        <v>13</v>
      </c>
      <c r="E77">
        <v>0</v>
      </c>
      <c r="F77">
        <v>0</v>
      </c>
      <c r="G77">
        <v>0</v>
      </c>
      <c r="H77">
        <v>0</v>
      </c>
      <c r="J77">
        <f t="shared" si="1"/>
        <v>0</v>
      </c>
    </row>
    <row r="78" spans="1:10">
      <c r="A78" t="s">
        <v>8</v>
      </c>
      <c r="B78" t="s">
        <v>9</v>
      </c>
      <c r="C78" t="s">
        <v>48</v>
      </c>
      <c r="D78" t="s">
        <v>13</v>
      </c>
      <c r="E78">
        <v>0</v>
      </c>
      <c r="F78">
        <v>0</v>
      </c>
      <c r="G78">
        <v>0</v>
      </c>
      <c r="H78">
        <v>0</v>
      </c>
      <c r="J78">
        <f t="shared" si="1"/>
        <v>0</v>
      </c>
    </row>
    <row r="79" spans="1:10">
      <c r="A79" t="s">
        <v>8</v>
      </c>
      <c r="B79" t="s">
        <v>9</v>
      </c>
      <c r="C79" t="s">
        <v>49</v>
      </c>
      <c r="D79" t="s">
        <v>13</v>
      </c>
      <c r="E79">
        <v>0</v>
      </c>
      <c r="F79">
        <v>0</v>
      </c>
      <c r="G79">
        <v>0</v>
      </c>
      <c r="H79">
        <v>0</v>
      </c>
      <c r="J79">
        <f t="shared" si="1"/>
        <v>0</v>
      </c>
    </row>
    <row r="80" spans="1:10">
      <c r="A80" t="s">
        <v>8</v>
      </c>
      <c r="B80" t="s">
        <v>9</v>
      </c>
      <c r="C80" t="s">
        <v>50</v>
      </c>
      <c r="D80" t="s">
        <v>13</v>
      </c>
      <c r="E80">
        <v>74</v>
      </c>
      <c r="F80">
        <v>61</v>
      </c>
      <c r="G80">
        <v>67</v>
      </c>
      <c r="H80">
        <v>67</v>
      </c>
      <c r="J80">
        <f t="shared" si="1"/>
        <v>134</v>
      </c>
    </row>
    <row r="81" spans="1:10">
      <c r="H81" t="s">
        <v>70</v>
      </c>
      <c r="J81">
        <f t="shared" si="1"/>
        <v>0</v>
      </c>
    </row>
    <row r="82" spans="1:10">
      <c r="J82">
        <f t="shared" si="1"/>
        <v>0</v>
      </c>
    </row>
    <row r="83" spans="1:10">
      <c r="J83">
        <f t="shared" si="1"/>
        <v>0</v>
      </c>
    </row>
    <row r="84" spans="1:10">
      <c r="J84">
        <f t="shared" si="1"/>
        <v>0</v>
      </c>
    </row>
    <row r="85" spans="1:10">
      <c r="A85" s="1" t="s">
        <v>0</v>
      </c>
      <c r="B85" s="1" t="s">
        <v>1</v>
      </c>
      <c r="C85" s="1" t="s">
        <v>2</v>
      </c>
      <c r="D85" s="1" t="s">
        <v>3</v>
      </c>
      <c r="E85" s="1" t="s">
        <v>4</v>
      </c>
      <c r="F85" s="1" t="s">
        <v>5</v>
      </c>
      <c r="G85" s="1" t="s">
        <v>6</v>
      </c>
      <c r="H85" s="1" t="s">
        <v>7</v>
      </c>
      <c r="J85">
        <f t="shared" si="1"/>
        <v>0</v>
      </c>
    </row>
    <row r="86" spans="1:10">
      <c r="A86" t="s">
        <v>8</v>
      </c>
      <c r="B86" t="s">
        <v>9</v>
      </c>
      <c r="C86" t="s">
        <v>10</v>
      </c>
      <c r="D86" t="s">
        <v>11</v>
      </c>
      <c r="E86">
        <v>465</v>
      </c>
      <c r="F86">
        <v>279</v>
      </c>
      <c r="G86">
        <v>425</v>
      </c>
      <c r="H86">
        <v>294</v>
      </c>
      <c r="J86">
        <f t="shared" si="1"/>
        <v>719</v>
      </c>
    </row>
    <row r="87" spans="1:10">
      <c r="A87" t="s">
        <v>8</v>
      </c>
      <c r="B87" t="s">
        <v>9</v>
      </c>
      <c r="C87" t="s">
        <v>15</v>
      </c>
      <c r="D87" t="s">
        <v>11</v>
      </c>
      <c r="E87">
        <v>400</v>
      </c>
      <c r="F87">
        <v>333</v>
      </c>
      <c r="G87">
        <v>425</v>
      </c>
      <c r="H87">
        <v>326</v>
      </c>
      <c r="J87">
        <f t="shared" si="1"/>
        <v>751</v>
      </c>
    </row>
    <row r="88" spans="1:10">
      <c r="A88" t="s">
        <v>8</v>
      </c>
      <c r="B88" t="s">
        <v>9</v>
      </c>
      <c r="C88" t="s">
        <v>16</v>
      </c>
      <c r="D88" t="s">
        <v>11</v>
      </c>
      <c r="E88">
        <v>99</v>
      </c>
      <c r="F88">
        <v>71</v>
      </c>
      <c r="G88">
        <v>106</v>
      </c>
      <c r="H88">
        <v>73</v>
      </c>
      <c r="J88">
        <f t="shared" si="1"/>
        <v>179</v>
      </c>
    </row>
    <row r="89" spans="1:10">
      <c r="A89" t="s">
        <v>8</v>
      </c>
      <c r="B89" t="s">
        <v>9</v>
      </c>
      <c r="C89" t="s">
        <v>17</v>
      </c>
      <c r="D89" t="s">
        <v>11</v>
      </c>
      <c r="E89">
        <v>284</v>
      </c>
      <c r="F89">
        <v>239</v>
      </c>
      <c r="G89">
        <v>289</v>
      </c>
      <c r="H89">
        <v>249</v>
      </c>
      <c r="J89">
        <f t="shared" si="1"/>
        <v>538</v>
      </c>
    </row>
    <row r="90" spans="1:10">
      <c r="A90" t="s">
        <v>8</v>
      </c>
      <c r="B90" t="s">
        <v>9</v>
      </c>
      <c r="C90" t="s">
        <v>18</v>
      </c>
      <c r="D90" t="s">
        <v>11</v>
      </c>
      <c r="E90">
        <v>264</v>
      </c>
      <c r="F90">
        <v>290</v>
      </c>
      <c r="G90">
        <v>277</v>
      </c>
      <c r="H90">
        <v>291</v>
      </c>
      <c r="J90">
        <f t="shared" si="1"/>
        <v>568</v>
      </c>
    </row>
    <row r="91" spans="1:10">
      <c r="A91" t="s">
        <v>8</v>
      </c>
      <c r="B91" t="s">
        <v>9</v>
      </c>
      <c r="C91" t="s">
        <v>19</v>
      </c>
      <c r="D91" t="s">
        <v>11</v>
      </c>
      <c r="E91">
        <v>785</v>
      </c>
      <c r="F91">
        <v>210</v>
      </c>
      <c r="G91">
        <v>663</v>
      </c>
      <c r="H91">
        <v>241</v>
      </c>
      <c r="J91">
        <f t="shared" si="1"/>
        <v>904</v>
      </c>
    </row>
    <row r="92" spans="1:10">
      <c r="A92" t="s">
        <v>8</v>
      </c>
      <c r="B92" t="s">
        <v>9</v>
      </c>
      <c r="C92" t="s">
        <v>20</v>
      </c>
      <c r="D92" t="s">
        <v>11</v>
      </c>
      <c r="E92">
        <v>192</v>
      </c>
      <c r="F92">
        <v>153</v>
      </c>
      <c r="G92">
        <v>212</v>
      </c>
      <c r="H92">
        <v>162</v>
      </c>
      <c r="J92">
        <f t="shared" si="1"/>
        <v>374</v>
      </c>
    </row>
    <row r="93" spans="1:10">
      <c r="A93" t="s">
        <v>8</v>
      </c>
      <c r="B93" t="s">
        <v>9</v>
      </c>
      <c r="C93" t="s">
        <v>21</v>
      </c>
      <c r="D93" t="s">
        <v>11</v>
      </c>
      <c r="E93">
        <v>341</v>
      </c>
      <c r="F93">
        <v>243</v>
      </c>
      <c r="G93">
        <v>345</v>
      </c>
      <c r="H93">
        <v>258</v>
      </c>
      <c r="J93">
        <f t="shared" si="1"/>
        <v>603</v>
      </c>
    </row>
    <row r="94" spans="1:10">
      <c r="A94" t="s">
        <v>8</v>
      </c>
      <c r="B94" t="s">
        <v>9</v>
      </c>
      <c r="C94" t="s">
        <v>22</v>
      </c>
      <c r="D94" t="s">
        <v>11</v>
      </c>
      <c r="E94">
        <v>290</v>
      </c>
      <c r="F94">
        <v>249</v>
      </c>
      <c r="G94">
        <v>301</v>
      </c>
      <c r="H94">
        <v>261</v>
      </c>
      <c r="J94">
        <f t="shared" si="1"/>
        <v>562</v>
      </c>
    </row>
    <row r="95" spans="1:10">
      <c r="A95" t="s">
        <v>8</v>
      </c>
      <c r="B95" t="s">
        <v>9</v>
      </c>
      <c r="C95" t="s">
        <v>23</v>
      </c>
      <c r="D95" t="s">
        <v>11</v>
      </c>
      <c r="E95">
        <v>493</v>
      </c>
      <c r="F95">
        <v>429</v>
      </c>
      <c r="G95">
        <v>517</v>
      </c>
      <c r="H95">
        <v>472</v>
      </c>
      <c r="J95">
        <f t="shared" si="1"/>
        <v>989</v>
      </c>
    </row>
    <row r="96" spans="1:10">
      <c r="A96" t="s">
        <v>8</v>
      </c>
      <c r="B96" t="s">
        <v>9</v>
      </c>
      <c r="C96" t="s">
        <v>24</v>
      </c>
      <c r="D96" t="s">
        <v>11</v>
      </c>
      <c r="E96">
        <v>43</v>
      </c>
      <c r="F96">
        <v>39</v>
      </c>
      <c r="G96">
        <v>41</v>
      </c>
      <c r="H96">
        <v>39</v>
      </c>
      <c r="J96">
        <f t="shared" si="1"/>
        <v>80</v>
      </c>
    </row>
    <row r="97" spans="1:10">
      <c r="A97" t="s">
        <v>8</v>
      </c>
      <c r="B97" t="s">
        <v>9</v>
      </c>
      <c r="C97" t="s">
        <v>25</v>
      </c>
      <c r="D97" t="s">
        <v>11</v>
      </c>
      <c r="E97">
        <v>146</v>
      </c>
      <c r="F97">
        <v>130</v>
      </c>
      <c r="G97">
        <v>138</v>
      </c>
      <c r="H97">
        <v>130</v>
      </c>
      <c r="J97">
        <f t="shared" si="1"/>
        <v>268</v>
      </c>
    </row>
    <row r="98" spans="1:10">
      <c r="A98" t="s">
        <v>8</v>
      </c>
      <c r="B98" t="s">
        <v>9</v>
      </c>
      <c r="C98" t="s">
        <v>26</v>
      </c>
      <c r="D98" t="s">
        <v>11</v>
      </c>
      <c r="E98">
        <v>397</v>
      </c>
      <c r="F98">
        <v>252</v>
      </c>
      <c r="G98">
        <v>411</v>
      </c>
      <c r="H98">
        <v>254</v>
      </c>
      <c r="J98">
        <f t="shared" si="1"/>
        <v>665</v>
      </c>
    </row>
    <row r="99" spans="1:10">
      <c r="A99" t="s">
        <v>8</v>
      </c>
      <c r="B99" t="s">
        <v>9</v>
      </c>
      <c r="C99" t="s">
        <v>27</v>
      </c>
      <c r="D99" t="s">
        <v>11</v>
      </c>
      <c r="E99">
        <v>133</v>
      </c>
      <c r="F99">
        <v>133</v>
      </c>
      <c r="G99">
        <v>138</v>
      </c>
      <c r="H99">
        <v>143</v>
      </c>
      <c r="J99">
        <f t="shared" si="1"/>
        <v>281</v>
      </c>
    </row>
    <row r="100" spans="1:10">
      <c r="A100" t="s">
        <v>8</v>
      </c>
      <c r="B100" t="s">
        <v>9</v>
      </c>
      <c r="C100" t="s">
        <v>28</v>
      </c>
      <c r="D100" t="s">
        <v>11</v>
      </c>
      <c r="E100">
        <v>565</v>
      </c>
      <c r="F100">
        <v>386</v>
      </c>
      <c r="G100">
        <v>557</v>
      </c>
      <c r="H100">
        <v>385</v>
      </c>
      <c r="J100">
        <f t="shared" si="1"/>
        <v>942</v>
      </c>
    </row>
    <row r="101" spans="1:10">
      <c r="A101" t="s">
        <v>8</v>
      </c>
      <c r="B101" t="s">
        <v>9</v>
      </c>
      <c r="C101" t="s">
        <v>29</v>
      </c>
      <c r="D101" t="s">
        <v>11</v>
      </c>
      <c r="E101">
        <v>408</v>
      </c>
      <c r="F101">
        <v>262</v>
      </c>
      <c r="G101">
        <v>415</v>
      </c>
      <c r="H101">
        <v>258</v>
      </c>
      <c r="J101">
        <f t="shared" si="1"/>
        <v>673</v>
      </c>
    </row>
    <row r="102" spans="1:10">
      <c r="A102" t="s">
        <v>8</v>
      </c>
      <c r="B102" t="s">
        <v>9</v>
      </c>
      <c r="C102" t="s">
        <v>30</v>
      </c>
      <c r="D102" t="s">
        <v>11</v>
      </c>
      <c r="E102">
        <v>102</v>
      </c>
      <c r="F102">
        <v>61</v>
      </c>
      <c r="G102">
        <v>101</v>
      </c>
      <c r="H102">
        <v>59</v>
      </c>
      <c r="J102">
        <f t="shared" si="1"/>
        <v>160</v>
      </c>
    </row>
    <row r="103" spans="1:10">
      <c r="A103" t="s">
        <v>8</v>
      </c>
      <c r="B103" t="s">
        <v>9</v>
      </c>
      <c r="C103" t="s">
        <v>31</v>
      </c>
      <c r="D103" t="s">
        <v>11</v>
      </c>
      <c r="E103">
        <v>105</v>
      </c>
      <c r="F103">
        <v>81</v>
      </c>
      <c r="G103">
        <v>106</v>
      </c>
      <c r="H103">
        <v>82</v>
      </c>
      <c r="J103">
        <f t="shared" si="1"/>
        <v>188</v>
      </c>
    </row>
    <row r="104" spans="1:10">
      <c r="A104" t="s">
        <v>8</v>
      </c>
      <c r="B104" t="s">
        <v>9</v>
      </c>
      <c r="C104" t="s">
        <v>32</v>
      </c>
      <c r="D104" t="s">
        <v>11</v>
      </c>
      <c r="E104">
        <v>313</v>
      </c>
      <c r="F104">
        <v>277</v>
      </c>
      <c r="G104">
        <v>307</v>
      </c>
      <c r="H104">
        <v>255</v>
      </c>
      <c r="J104">
        <f t="shared" si="1"/>
        <v>562</v>
      </c>
    </row>
    <row r="105" spans="1:10">
      <c r="A105" t="s">
        <v>8</v>
      </c>
      <c r="B105" t="s">
        <v>9</v>
      </c>
      <c r="C105" t="s">
        <v>33</v>
      </c>
      <c r="D105" t="s">
        <v>11</v>
      </c>
      <c r="E105">
        <v>275</v>
      </c>
      <c r="F105">
        <v>195</v>
      </c>
      <c r="G105">
        <v>273</v>
      </c>
      <c r="H105">
        <v>212</v>
      </c>
      <c r="J105">
        <f t="shared" si="1"/>
        <v>485</v>
      </c>
    </row>
    <row r="106" spans="1:10">
      <c r="A106" t="s">
        <v>8</v>
      </c>
      <c r="B106" t="s">
        <v>9</v>
      </c>
      <c r="C106" t="s">
        <v>34</v>
      </c>
      <c r="D106" t="s">
        <v>11</v>
      </c>
      <c r="E106">
        <v>1699</v>
      </c>
      <c r="F106">
        <v>1416</v>
      </c>
      <c r="G106">
        <v>2133</v>
      </c>
      <c r="H106">
        <v>1825</v>
      </c>
      <c r="J106">
        <f t="shared" si="1"/>
        <v>3958</v>
      </c>
    </row>
    <row r="107" spans="1:10">
      <c r="A107" t="s">
        <v>8</v>
      </c>
      <c r="B107" t="s">
        <v>9</v>
      </c>
      <c r="C107" t="s">
        <v>35</v>
      </c>
      <c r="D107" t="s">
        <v>11</v>
      </c>
      <c r="E107">
        <v>204</v>
      </c>
      <c r="F107">
        <v>150</v>
      </c>
      <c r="G107">
        <v>192</v>
      </c>
      <c r="H107">
        <v>140</v>
      </c>
      <c r="J107">
        <f t="shared" si="1"/>
        <v>332</v>
      </c>
    </row>
    <row r="108" spans="1:10">
      <c r="A108" t="s">
        <v>8</v>
      </c>
      <c r="B108" t="s">
        <v>9</v>
      </c>
      <c r="C108" t="s">
        <v>36</v>
      </c>
      <c r="D108" t="s">
        <v>11</v>
      </c>
      <c r="E108">
        <v>346</v>
      </c>
      <c r="F108">
        <v>293</v>
      </c>
      <c r="G108">
        <v>340</v>
      </c>
      <c r="H108">
        <v>297</v>
      </c>
      <c r="J108">
        <f t="shared" si="1"/>
        <v>637</v>
      </c>
    </row>
    <row r="109" spans="1:10">
      <c r="A109" t="s">
        <v>8</v>
      </c>
      <c r="B109" t="s">
        <v>9</v>
      </c>
      <c r="C109" t="s">
        <v>37</v>
      </c>
      <c r="D109" t="s">
        <v>11</v>
      </c>
      <c r="E109">
        <v>242</v>
      </c>
      <c r="F109">
        <v>162</v>
      </c>
      <c r="G109">
        <v>226</v>
      </c>
      <c r="H109">
        <v>165</v>
      </c>
      <c r="J109">
        <f t="shared" si="1"/>
        <v>391</v>
      </c>
    </row>
    <row r="110" spans="1:10">
      <c r="A110" t="s">
        <v>8</v>
      </c>
      <c r="B110" t="s">
        <v>9</v>
      </c>
      <c r="C110" t="s">
        <v>38</v>
      </c>
      <c r="D110" t="s">
        <v>11</v>
      </c>
      <c r="E110">
        <v>142</v>
      </c>
      <c r="F110">
        <v>62</v>
      </c>
      <c r="G110">
        <v>139</v>
      </c>
      <c r="H110">
        <v>71</v>
      </c>
      <c r="J110">
        <f t="shared" si="1"/>
        <v>210</v>
      </c>
    </row>
    <row r="111" spans="1:10">
      <c r="A111" t="s">
        <v>8</v>
      </c>
      <c r="B111" t="s">
        <v>9</v>
      </c>
      <c r="C111" t="s">
        <v>39</v>
      </c>
      <c r="D111" t="s">
        <v>11</v>
      </c>
      <c r="E111">
        <v>25</v>
      </c>
      <c r="F111">
        <v>22</v>
      </c>
      <c r="G111">
        <v>37</v>
      </c>
      <c r="H111">
        <v>25</v>
      </c>
      <c r="J111">
        <f t="shared" si="1"/>
        <v>62</v>
      </c>
    </row>
    <row r="112" spans="1:10">
      <c r="A112" t="s">
        <v>8</v>
      </c>
      <c r="B112" t="s">
        <v>9</v>
      </c>
      <c r="C112" t="s">
        <v>40</v>
      </c>
      <c r="D112" t="s">
        <v>11</v>
      </c>
      <c r="E112">
        <v>362</v>
      </c>
      <c r="F112">
        <v>217</v>
      </c>
      <c r="G112">
        <v>387</v>
      </c>
      <c r="H112">
        <v>228</v>
      </c>
      <c r="J112">
        <f t="shared" si="1"/>
        <v>615</v>
      </c>
    </row>
    <row r="113" spans="1:10">
      <c r="A113" t="s">
        <v>8</v>
      </c>
      <c r="B113" t="s">
        <v>9</v>
      </c>
      <c r="C113" t="s">
        <v>41</v>
      </c>
      <c r="D113" t="s">
        <v>11</v>
      </c>
      <c r="E113">
        <v>19</v>
      </c>
      <c r="F113">
        <v>17</v>
      </c>
      <c r="G113">
        <v>23</v>
      </c>
      <c r="H113">
        <v>16</v>
      </c>
      <c r="J113">
        <f t="shared" si="1"/>
        <v>39</v>
      </c>
    </row>
    <row r="114" spans="1:10">
      <c r="A114" t="s">
        <v>8</v>
      </c>
      <c r="B114" t="s">
        <v>9</v>
      </c>
      <c r="C114" t="s">
        <v>42</v>
      </c>
      <c r="D114" t="s">
        <v>11</v>
      </c>
      <c r="E114">
        <v>46</v>
      </c>
      <c r="F114">
        <v>45</v>
      </c>
      <c r="G114">
        <v>48</v>
      </c>
      <c r="H114">
        <v>46</v>
      </c>
      <c r="J114">
        <f t="shared" si="1"/>
        <v>94</v>
      </c>
    </row>
    <row r="115" spans="1:10">
      <c r="A115" t="s">
        <v>8</v>
      </c>
      <c r="B115" t="s">
        <v>9</v>
      </c>
      <c r="C115" t="s">
        <v>43</v>
      </c>
      <c r="D115" t="s">
        <v>11</v>
      </c>
      <c r="E115">
        <v>75</v>
      </c>
      <c r="F115">
        <v>35</v>
      </c>
      <c r="G115">
        <v>83</v>
      </c>
      <c r="H115">
        <v>35</v>
      </c>
      <c r="J115">
        <f t="shared" si="1"/>
        <v>118</v>
      </c>
    </row>
    <row r="116" spans="1:10">
      <c r="A116" t="s">
        <v>8</v>
      </c>
      <c r="B116" t="s">
        <v>9</v>
      </c>
      <c r="C116" t="s">
        <v>44</v>
      </c>
      <c r="D116" t="s">
        <v>11</v>
      </c>
      <c r="E116">
        <v>42</v>
      </c>
      <c r="F116">
        <v>23</v>
      </c>
      <c r="G116">
        <v>46</v>
      </c>
      <c r="H116">
        <v>25</v>
      </c>
      <c r="J116">
        <f t="shared" si="1"/>
        <v>71</v>
      </c>
    </row>
    <row r="117" spans="1:10">
      <c r="A117" t="s">
        <v>8</v>
      </c>
      <c r="B117" t="s">
        <v>9</v>
      </c>
      <c r="C117" t="s">
        <v>45</v>
      </c>
      <c r="D117" t="s">
        <v>11</v>
      </c>
      <c r="E117">
        <v>0</v>
      </c>
      <c r="F117">
        <v>0</v>
      </c>
      <c r="G117">
        <v>0</v>
      </c>
      <c r="H117">
        <v>0</v>
      </c>
      <c r="J117">
        <f t="shared" si="1"/>
        <v>0</v>
      </c>
    </row>
    <row r="118" spans="1:10">
      <c r="A118" t="s">
        <v>8</v>
      </c>
      <c r="B118" t="s">
        <v>9</v>
      </c>
      <c r="C118" t="s">
        <v>46</v>
      </c>
      <c r="D118" t="s">
        <v>11</v>
      </c>
      <c r="E118">
        <v>32</v>
      </c>
      <c r="F118">
        <v>18</v>
      </c>
      <c r="G118">
        <v>37</v>
      </c>
      <c r="H118">
        <v>20</v>
      </c>
      <c r="J118">
        <f t="shared" si="1"/>
        <v>57</v>
      </c>
    </row>
    <row r="119" spans="1:10">
      <c r="A119" t="s">
        <v>8</v>
      </c>
      <c r="B119" t="s">
        <v>9</v>
      </c>
      <c r="C119" t="s">
        <v>47</v>
      </c>
      <c r="D119" t="s">
        <v>11</v>
      </c>
      <c r="E119">
        <v>29</v>
      </c>
      <c r="F119">
        <v>18</v>
      </c>
      <c r="G119">
        <v>30</v>
      </c>
      <c r="H119">
        <v>16</v>
      </c>
      <c r="J119">
        <f t="shared" si="1"/>
        <v>46</v>
      </c>
    </row>
    <row r="120" spans="1:10">
      <c r="A120" t="s">
        <v>8</v>
      </c>
      <c r="B120" t="s">
        <v>9</v>
      </c>
      <c r="C120" t="s">
        <v>48</v>
      </c>
      <c r="D120" t="s">
        <v>11</v>
      </c>
      <c r="E120">
        <v>45</v>
      </c>
      <c r="F120">
        <v>25</v>
      </c>
      <c r="G120">
        <v>51</v>
      </c>
      <c r="H120">
        <v>33</v>
      </c>
      <c r="J120">
        <f t="shared" si="1"/>
        <v>84</v>
      </c>
    </row>
    <row r="121" spans="1:10">
      <c r="A121" t="s">
        <v>8</v>
      </c>
      <c r="B121" t="s">
        <v>9</v>
      </c>
      <c r="C121" t="s">
        <v>49</v>
      </c>
      <c r="D121" t="s">
        <v>11</v>
      </c>
      <c r="E121">
        <v>60</v>
      </c>
      <c r="F121">
        <v>30</v>
      </c>
      <c r="G121">
        <v>59</v>
      </c>
      <c r="H121">
        <v>29</v>
      </c>
      <c r="J121">
        <f t="shared" si="1"/>
        <v>88</v>
      </c>
    </row>
    <row r="122" spans="1:10">
      <c r="A122" t="s">
        <v>8</v>
      </c>
      <c r="B122" t="s">
        <v>9</v>
      </c>
      <c r="C122" t="s">
        <v>50</v>
      </c>
      <c r="D122" t="s">
        <v>11</v>
      </c>
      <c r="E122">
        <v>143</v>
      </c>
      <c r="F122">
        <v>94</v>
      </c>
      <c r="G122">
        <v>155</v>
      </c>
      <c r="H122">
        <v>95</v>
      </c>
      <c r="J122">
        <f t="shared" si="1"/>
        <v>250</v>
      </c>
    </row>
    <row r="123" spans="1:10">
      <c r="G123" t="s">
        <v>69</v>
      </c>
      <c r="J123">
        <f t="shared" si="1"/>
        <v>0</v>
      </c>
    </row>
    <row r="124" spans="1:10">
      <c r="J124">
        <f t="shared" si="1"/>
        <v>0</v>
      </c>
    </row>
    <row r="125" spans="1:10">
      <c r="J125">
        <f t="shared" si="1"/>
        <v>0</v>
      </c>
    </row>
    <row r="126" spans="1:10">
      <c r="J126">
        <f t="shared" si="1"/>
        <v>0</v>
      </c>
    </row>
    <row r="127" spans="1:10">
      <c r="A127" s="1" t="s">
        <v>0</v>
      </c>
      <c r="B127" s="1" t="s">
        <v>1</v>
      </c>
      <c r="C127" s="1" t="s">
        <v>2</v>
      </c>
      <c r="D127" s="1" t="s">
        <v>3</v>
      </c>
      <c r="E127" s="1" t="s">
        <v>4</v>
      </c>
      <c r="F127" s="1" t="s">
        <v>5</v>
      </c>
      <c r="G127" s="1" t="s">
        <v>6</v>
      </c>
      <c r="H127" s="1" t="s">
        <v>7</v>
      </c>
      <c r="J127">
        <f t="shared" si="1"/>
        <v>0</v>
      </c>
    </row>
    <row r="128" spans="1:10">
      <c r="A128" t="s">
        <v>8</v>
      </c>
      <c r="B128" t="s">
        <v>9</v>
      </c>
      <c r="C128" t="s">
        <v>10</v>
      </c>
      <c r="D128" t="s">
        <v>14</v>
      </c>
      <c r="E128">
        <v>17</v>
      </c>
      <c r="F128">
        <v>156</v>
      </c>
      <c r="G128">
        <v>21</v>
      </c>
      <c r="H128">
        <v>161</v>
      </c>
      <c r="J128">
        <f t="shared" si="1"/>
        <v>182</v>
      </c>
    </row>
    <row r="129" spans="1:10">
      <c r="A129" t="s">
        <v>8</v>
      </c>
      <c r="B129" t="s">
        <v>9</v>
      </c>
      <c r="C129" t="s">
        <v>15</v>
      </c>
      <c r="D129" t="s">
        <v>14</v>
      </c>
      <c r="E129">
        <v>60</v>
      </c>
      <c r="F129">
        <v>245</v>
      </c>
      <c r="G129">
        <v>52</v>
      </c>
      <c r="H129">
        <v>247</v>
      </c>
      <c r="J129">
        <f t="shared" si="1"/>
        <v>299</v>
      </c>
    </row>
    <row r="130" spans="1:10">
      <c r="A130" t="s">
        <v>8</v>
      </c>
      <c r="B130" t="s">
        <v>9</v>
      </c>
      <c r="C130" t="s">
        <v>16</v>
      </c>
      <c r="D130" t="s">
        <v>14</v>
      </c>
      <c r="E130">
        <v>0</v>
      </c>
      <c r="F130">
        <v>0</v>
      </c>
      <c r="G130">
        <v>0</v>
      </c>
      <c r="H130">
        <v>0</v>
      </c>
      <c r="J130">
        <f t="shared" si="1"/>
        <v>0</v>
      </c>
    </row>
    <row r="131" spans="1:10">
      <c r="A131" t="s">
        <v>8</v>
      </c>
      <c r="B131" t="s">
        <v>9</v>
      </c>
      <c r="C131" t="s">
        <v>17</v>
      </c>
      <c r="D131" t="s">
        <v>14</v>
      </c>
      <c r="E131">
        <v>21</v>
      </c>
      <c r="F131">
        <v>114</v>
      </c>
      <c r="G131">
        <v>24</v>
      </c>
      <c r="H131">
        <v>149</v>
      </c>
      <c r="J131">
        <f t="shared" ref="J131:J164" si="2">SUM(G131:H131)</f>
        <v>173</v>
      </c>
    </row>
    <row r="132" spans="1:10">
      <c r="A132" t="s">
        <v>8</v>
      </c>
      <c r="B132" t="s">
        <v>9</v>
      </c>
      <c r="C132" t="s">
        <v>18</v>
      </c>
      <c r="D132" t="s">
        <v>14</v>
      </c>
      <c r="E132">
        <v>29</v>
      </c>
      <c r="F132">
        <v>194</v>
      </c>
      <c r="G132">
        <v>35</v>
      </c>
      <c r="H132">
        <v>211</v>
      </c>
      <c r="J132">
        <f t="shared" si="2"/>
        <v>246</v>
      </c>
    </row>
    <row r="133" spans="1:10">
      <c r="A133" t="s">
        <v>8</v>
      </c>
      <c r="B133" t="s">
        <v>9</v>
      </c>
      <c r="C133" t="s">
        <v>19</v>
      </c>
      <c r="D133" t="s">
        <v>14</v>
      </c>
      <c r="E133">
        <v>32</v>
      </c>
      <c r="F133">
        <v>171</v>
      </c>
      <c r="G133">
        <v>28</v>
      </c>
      <c r="H133">
        <v>186</v>
      </c>
      <c r="J133">
        <f t="shared" si="2"/>
        <v>214</v>
      </c>
    </row>
    <row r="134" spans="1:10">
      <c r="A134" t="s">
        <v>8</v>
      </c>
      <c r="B134" t="s">
        <v>9</v>
      </c>
      <c r="C134" t="s">
        <v>20</v>
      </c>
      <c r="D134" t="s">
        <v>14</v>
      </c>
      <c r="E134">
        <v>0</v>
      </c>
      <c r="F134">
        <v>0</v>
      </c>
      <c r="G134">
        <v>0</v>
      </c>
      <c r="H134">
        <v>0</v>
      </c>
      <c r="J134">
        <f t="shared" si="2"/>
        <v>0</v>
      </c>
    </row>
    <row r="135" spans="1:10">
      <c r="A135" t="s">
        <v>8</v>
      </c>
      <c r="B135" t="s">
        <v>9</v>
      </c>
      <c r="C135" t="s">
        <v>21</v>
      </c>
      <c r="D135" t="s">
        <v>14</v>
      </c>
      <c r="E135">
        <v>28</v>
      </c>
      <c r="F135">
        <v>140</v>
      </c>
      <c r="G135">
        <v>25</v>
      </c>
      <c r="H135">
        <v>143</v>
      </c>
      <c r="J135">
        <f t="shared" si="2"/>
        <v>168</v>
      </c>
    </row>
    <row r="136" spans="1:10">
      <c r="A136" t="s">
        <v>8</v>
      </c>
      <c r="B136" t="s">
        <v>9</v>
      </c>
      <c r="C136" t="s">
        <v>22</v>
      </c>
      <c r="D136" t="s">
        <v>14</v>
      </c>
      <c r="E136">
        <v>26</v>
      </c>
      <c r="F136">
        <v>190</v>
      </c>
      <c r="G136">
        <v>30</v>
      </c>
      <c r="H136">
        <v>189</v>
      </c>
      <c r="J136">
        <f t="shared" si="2"/>
        <v>219</v>
      </c>
    </row>
    <row r="137" spans="1:10">
      <c r="A137" t="s">
        <v>8</v>
      </c>
      <c r="B137" t="s">
        <v>9</v>
      </c>
      <c r="C137" t="s">
        <v>23</v>
      </c>
      <c r="D137" t="s">
        <v>14</v>
      </c>
      <c r="E137">
        <v>48</v>
      </c>
      <c r="F137">
        <v>260</v>
      </c>
      <c r="G137">
        <v>49</v>
      </c>
      <c r="H137">
        <v>282</v>
      </c>
      <c r="J137">
        <f t="shared" si="2"/>
        <v>331</v>
      </c>
    </row>
    <row r="138" spans="1:10">
      <c r="A138" t="s">
        <v>8</v>
      </c>
      <c r="B138" t="s">
        <v>9</v>
      </c>
      <c r="C138" t="s">
        <v>24</v>
      </c>
      <c r="D138" t="s">
        <v>14</v>
      </c>
      <c r="E138">
        <v>0</v>
      </c>
      <c r="F138">
        <v>0</v>
      </c>
      <c r="G138">
        <v>0</v>
      </c>
      <c r="H138">
        <v>0</v>
      </c>
      <c r="J138">
        <f t="shared" si="2"/>
        <v>0</v>
      </c>
    </row>
    <row r="139" spans="1:10">
      <c r="A139" t="s">
        <v>8</v>
      </c>
      <c r="B139" t="s">
        <v>9</v>
      </c>
      <c r="C139" t="s">
        <v>25</v>
      </c>
      <c r="D139" t="s">
        <v>14</v>
      </c>
      <c r="E139">
        <v>0</v>
      </c>
      <c r="F139">
        <v>0</v>
      </c>
      <c r="G139">
        <v>0</v>
      </c>
      <c r="H139">
        <v>0</v>
      </c>
      <c r="J139">
        <f t="shared" si="2"/>
        <v>0</v>
      </c>
    </row>
    <row r="140" spans="1:10">
      <c r="A140" t="s">
        <v>8</v>
      </c>
      <c r="B140" t="s">
        <v>9</v>
      </c>
      <c r="C140" t="s">
        <v>26</v>
      </c>
      <c r="D140" t="s">
        <v>14</v>
      </c>
      <c r="E140">
        <v>30</v>
      </c>
      <c r="F140">
        <v>136</v>
      </c>
      <c r="G140">
        <v>28</v>
      </c>
      <c r="H140">
        <v>149</v>
      </c>
      <c r="J140">
        <f t="shared" si="2"/>
        <v>177</v>
      </c>
    </row>
    <row r="141" spans="1:10">
      <c r="A141" t="s">
        <v>8</v>
      </c>
      <c r="B141" t="s">
        <v>9</v>
      </c>
      <c r="C141" t="s">
        <v>27</v>
      </c>
      <c r="D141" t="s">
        <v>14</v>
      </c>
      <c r="E141">
        <v>44</v>
      </c>
      <c r="F141">
        <v>165</v>
      </c>
      <c r="G141">
        <v>37</v>
      </c>
      <c r="H141">
        <v>175</v>
      </c>
      <c r="J141">
        <f t="shared" si="2"/>
        <v>212</v>
      </c>
    </row>
    <row r="142" spans="1:10">
      <c r="A142" t="s">
        <v>8</v>
      </c>
      <c r="B142" t="s">
        <v>9</v>
      </c>
      <c r="C142" t="s">
        <v>28</v>
      </c>
      <c r="D142" t="s">
        <v>14</v>
      </c>
      <c r="E142">
        <v>34</v>
      </c>
      <c r="F142">
        <v>244</v>
      </c>
      <c r="G142">
        <v>32</v>
      </c>
      <c r="H142">
        <v>240</v>
      </c>
      <c r="J142">
        <f t="shared" si="2"/>
        <v>272</v>
      </c>
    </row>
    <row r="143" spans="1:10">
      <c r="A143" t="s">
        <v>8</v>
      </c>
      <c r="B143" t="s">
        <v>9</v>
      </c>
      <c r="C143" t="s">
        <v>29</v>
      </c>
      <c r="D143" t="s">
        <v>14</v>
      </c>
      <c r="E143">
        <v>23</v>
      </c>
      <c r="F143">
        <v>179</v>
      </c>
      <c r="G143">
        <v>27</v>
      </c>
      <c r="H143">
        <v>176</v>
      </c>
      <c r="J143">
        <f t="shared" si="2"/>
        <v>203</v>
      </c>
    </row>
    <row r="144" spans="1:10">
      <c r="A144" t="s">
        <v>8</v>
      </c>
      <c r="B144" t="s">
        <v>9</v>
      </c>
      <c r="C144" t="s">
        <v>30</v>
      </c>
      <c r="D144" t="s">
        <v>14</v>
      </c>
      <c r="E144">
        <v>0</v>
      </c>
      <c r="F144">
        <v>0</v>
      </c>
      <c r="G144">
        <v>0</v>
      </c>
      <c r="H144">
        <v>0</v>
      </c>
      <c r="J144">
        <f t="shared" si="2"/>
        <v>0</v>
      </c>
    </row>
    <row r="145" spans="1:10">
      <c r="A145" t="s">
        <v>8</v>
      </c>
      <c r="B145" t="s">
        <v>9</v>
      </c>
      <c r="C145" t="s">
        <v>31</v>
      </c>
      <c r="D145" t="s">
        <v>14</v>
      </c>
      <c r="E145">
        <v>0</v>
      </c>
      <c r="F145">
        <v>0</v>
      </c>
      <c r="G145">
        <v>0</v>
      </c>
      <c r="H145">
        <v>0</v>
      </c>
      <c r="J145">
        <f t="shared" si="2"/>
        <v>0</v>
      </c>
    </row>
    <row r="146" spans="1:10">
      <c r="A146" t="s">
        <v>8</v>
      </c>
      <c r="B146" t="s">
        <v>9</v>
      </c>
      <c r="C146" t="s">
        <v>32</v>
      </c>
      <c r="D146" t="s">
        <v>14</v>
      </c>
      <c r="E146">
        <v>15</v>
      </c>
      <c r="F146">
        <v>101</v>
      </c>
      <c r="G146">
        <v>18</v>
      </c>
      <c r="H146">
        <v>103</v>
      </c>
      <c r="J146">
        <f t="shared" si="2"/>
        <v>121</v>
      </c>
    </row>
    <row r="147" spans="1:10">
      <c r="A147" t="s">
        <v>8</v>
      </c>
      <c r="B147" t="s">
        <v>9</v>
      </c>
      <c r="C147" t="s">
        <v>33</v>
      </c>
      <c r="D147" t="s">
        <v>14</v>
      </c>
      <c r="E147">
        <v>17</v>
      </c>
      <c r="F147">
        <v>97</v>
      </c>
      <c r="G147">
        <v>16</v>
      </c>
      <c r="H147">
        <v>105</v>
      </c>
      <c r="J147">
        <f t="shared" si="2"/>
        <v>121</v>
      </c>
    </row>
    <row r="148" spans="1:10">
      <c r="A148" t="s">
        <v>8</v>
      </c>
      <c r="B148" t="s">
        <v>9</v>
      </c>
      <c r="C148" t="s">
        <v>34</v>
      </c>
      <c r="D148" t="s">
        <v>14</v>
      </c>
      <c r="E148">
        <v>31</v>
      </c>
      <c r="F148">
        <v>169</v>
      </c>
      <c r="G148">
        <v>33</v>
      </c>
      <c r="H148">
        <v>183</v>
      </c>
      <c r="J148">
        <f t="shared" si="2"/>
        <v>216</v>
      </c>
    </row>
    <row r="149" spans="1:10">
      <c r="A149" t="s">
        <v>8</v>
      </c>
      <c r="B149" t="s">
        <v>9</v>
      </c>
      <c r="C149" t="s">
        <v>35</v>
      </c>
      <c r="D149" t="s">
        <v>14</v>
      </c>
      <c r="E149">
        <v>15</v>
      </c>
      <c r="F149">
        <v>67</v>
      </c>
      <c r="G149">
        <v>0</v>
      </c>
      <c r="H149">
        <v>0</v>
      </c>
      <c r="J149">
        <f t="shared" si="2"/>
        <v>0</v>
      </c>
    </row>
    <row r="150" spans="1:10">
      <c r="A150" t="s">
        <v>8</v>
      </c>
      <c r="B150" t="s">
        <v>9</v>
      </c>
      <c r="C150" t="s">
        <v>36</v>
      </c>
      <c r="D150" t="s">
        <v>14</v>
      </c>
      <c r="E150">
        <v>19</v>
      </c>
      <c r="F150">
        <v>128</v>
      </c>
      <c r="G150">
        <v>15</v>
      </c>
      <c r="H150">
        <v>135</v>
      </c>
      <c r="J150">
        <f t="shared" si="2"/>
        <v>150</v>
      </c>
    </row>
    <row r="151" spans="1:10">
      <c r="A151" t="s">
        <v>8</v>
      </c>
      <c r="B151" t="s">
        <v>9</v>
      </c>
      <c r="C151" t="s">
        <v>37</v>
      </c>
      <c r="D151" t="s">
        <v>14</v>
      </c>
      <c r="E151">
        <v>21</v>
      </c>
      <c r="F151">
        <v>109</v>
      </c>
      <c r="G151">
        <v>21</v>
      </c>
      <c r="H151">
        <v>104</v>
      </c>
      <c r="J151">
        <f t="shared" si="2"/>
        <v>125</v>
      </c>
    </row>
    <row r="152" spans="1:10">
      <c r="A152" t="s">
        <v>8</v>
      </c>
      <c r="B152" t="s">
        <v>9</v>
      </c>
      <c r="C152" t="s">
        <v>38</v>
      </c>
      <c r="D152" t="s">
        <v>14</v>
      </c>
      <c r="E152">
        <v>20</v>
      </c>
      <c r="F152">
        <v>71</v>
      </c>
      <c r="G152">
        <v>21</v>
      </c>
      <c r="H152">
        <v>78</v>
      </c>
      <c r="J152">
        <f t="shared" si="2"/>
        <v>99</v>
      </c>
    </row>
    <row r="153" spans="1:10">
      <c r="A153" t="s">
        <v>8</v>
      </c>
      <c r="B153" t="s">
        <v>9</v>
      </c>
      <c r="C153" t="s">
        <v>39</v>
      </c>
      <c r="D153" t="s">
        <v>14</v>
      </c>
      <c r="E153">
        <v>0</v>
      </c>
      <c r="F153">
        <v>0</v>
      </c>
      <c r="G153">
        <v>0</v>
      </c>
      <c r="H153">
        <v>0</v>
      </c>
      <c r="J153">
        <f t="shared" si="2"/>
        <v>0</v>
      </c>
    </row>
    <row r="154" spans="1:10">
      <c r="A154" t="s">
        <v>8</v>
      </c>
      <c r="B154" t="s">
        <v>9</v>
      </c>
      <c r="C154" t="s">
        <v>40</v>
      </c>
      <c r="D154" t="s">
        <v>14</v>
      </c>
      <c r="E154">
        <v>31</v>
      </c>
      <c r="F154">
        <v>114</v>
      </c>
      <c r="G154">
        <v>35</v>
      </c>
      <c r="H154">
        <v>124</v>
      </c>
      <c r="J154">
        <f t="shared" si="2"/>
        <v>159</v>
      </c>
    </row>
    <row r="155" spans="1:10">
      <c r="A155" t="s">
        <v>8</v>
      </c>
      <c r="B155" t="s">
        <v>9</v>
      </c>
      <c r="C155" t="s">
        <v>41</v>
      </c>
      <c r="D155" t="s">
        <v>14</v>
      </c>
      <c r="E155">
        <v>0</v>
      </c>
      <c r="F155">
        <v>0</v>
      </c>
      <c r="G155">
        <v>0</v>
      </c>
      <c r="H155">
        <v>0</v>
      </c>
      <c r="J155">
        <f t="shared" si="2"/>
        <v>0</v>
      </c>
    </row>
    <row r="156" spans="1:10">
      <c r="A156" t="s">
        <v>8</v>
      </c>
      <c r="B156" t="s">
        <v>9</v>
      </c>
      <c r="C156" t="s">
        <v>42</v>
      </c>
      <c r="D156" t="s">
        <v>14</v>
      </c>
      <c r="E156">
        <v>0</v>
      </c>
      <c r="F156">
        <v>0</v>
      </c>
      <c r="G156">
        <v>0</v>
      </c>
      <c r="H156">
        <v>0</v>
      </c>
      <c r="J156">
        <f t="shared" si="2"/>
        <v>0</v>
      </c>
    </row>
    <row r="157" spans="1:10">
      <c r="A157" t="s">
        <v>8</v>
      </c>
      <c r="B157" t="s">
        <v>9</v>
      </c>
      <c r="C157" t="s">
        <v>43</v>
      </c>
      <c r="D157" t="s">
        <v>14</v>
      </c>
      <c r="E157">
        <v>0</v>
      </c>
      <c r="F157">
        <v>0</v>
      </c>
      <c r="G157">
        <v>0</v>
      </c>
      <c r="H157">
        <v>0</v>
      </c>
      <c r="J157">
        <f t="shared" si="2"/>
        <v>0</v>
      </c>
    </row>
    <row r="158" spans="1:10">
      <c r="A158" t="s">
        <v>8</v>
      </c>
      <c r="B158" t="s">
        <v>9</v>
      </c>
      <c r="C158" t="s">
        <v>44</v>
      </c>
      <c r="D158" t="s">
        <v>14</v>
      </c>
      <c r="E158">
        <v>0</v>
      </c>
      <c r="F158">
        <v>0</v>
      </c>
      <c r="G158">
        <v>0</v>
      </c>
      <c r="H158">
        <v>0</v>
      </c>
      <c r="J158">
        <f t="shared" si="2"/>
        <v>0</v>
      </c>
    </row>
    <row r="159" spans="1:10">
      <c r="A159" t="s">
        <v>8</v>
      </c>
      <c r="B159" t="s">
        <v>9</v>
      </c>
      <c r="C159" t="s">
        <v>45</v>
      </c>
      <c r="D159" t="s">
        <v>14</v>
      </c>
      <c r="E159">
        <v>0</v>
      </c>
      <c r="F159">
        <v>0</v>
      </c>
      <c r="G159">
        <v>0</v>
      </c>
      <c r="H159">
        <v>0</v>
      </c>
      <c r="J159">
        <f t="shared" si="2"/>
        <v>0</v>
      </c>
    </row>
    <row r="160" spans="1:10">
      <c r="A160" t="s">
        <v>8</v>
      </c>
      <c r="B160" t="s">
        <v>9</v>
      </c>
      <c r="C160" t="s">
        <v>46</v>
      </c>
      <c r="D160" t="s">
        <v>14</v>
      </c>
      <c r="E160">
        <v>0</v>
      </c>
      <c r="F160">
        <v>0</v>
      </c>
      <c r="G160">
        <v>0</v>
      </c>
      <c r="H160">
        <v>0</v>
      </c>
      <c r="J160">
        <f t="shared" si="2"/>
        <v>0</v>
      </c>
    </row>
    <row r="161" spans="1:10">
      <c r="A161" t="s">
        <v>8</v>
      </c>
      <c r="B161" t="s">
        <v>9</v>
      </c>
      <c r="C161" t="s">
        <v>47</v>
      </c>
      <c r="D161" t="s">
        <v>14</v>
      </c>
      <c r="E161">
        <v>0</v>
      </c>
      <c r="F161">
        <v>0</v>
      </c>
      <c r="G161">
        <v>0</v>
      </c>
      <c r="H161">
        <v>0</v>
      </c>
      <c r="J161">
        <f t="shared" si="2"/>
        <v>0</v>
      </c>
    </row>
    <row r="162" spans="1:10">
      <c r="A162" t="s">
        <v>8</v>
      </c>
      <c r="B162" t="s">
        <v>9</v>
      </c>
      <c r="C162" t="s">
        <v>48</v>
      </c>
      <c r="D162" t="s">
        <v>14</v>
      </c>
      <c r="E162">
        <v>0</v>
      </c>
      <c r="F162">
        <v>0</v>
      </c>
      <c r="G162">
        <v>0</v>
      </c>
      <c r="H162">
        <v>0</v>
      </c>
      <c r="J162">
        <f t="shared" si="2"/>
        <v>0</v>
      </c>
    </row>
    <row r="163" spans="1:10">
      <c r="A163" t="s">
        <v>8</v>
      </c>
      <c r="B163" t="s">
        <v>9</v>
      </c>
      <c r="C163" t="s">
        <v>49</v>
      </c>
      <c r="D163" t="s">
        <v>14</v>
      </c>
      <c r="E163">
        <v>0</v>
      </c>
      <c r="F163">
        <v>0</v>
      </c>
      <c r="G163">
        <v>0</v>
      </c>
      <c r="H163">
        <v>0</v>
      </c>
      <c r="J163">
        <f t="shared" si="2"/>
        <v>0</v>
      </c>
    </row>
    <row r="164" spans="1:10">
      <c r="A164" t="s">
        <v>8</v>
      </c>
      <c r="B164" t="s">
        <v>9</v>
      </c>
      <c r="C164" t="s">
        <v>50</v>
      </c>
      <c r="D164" t="s">
        <v>14</v>
      </c>
      <c r="E164">
        <v>26</v>
      </c>
      <c r="F164">
        <v>108</v>
      </c>
      <c r="G164">
        <v>24</v>
      </c>
      <c r="H164">
        <v>117</v>
      </c>
      <c r="J164">
        <f t="shared" si="2"/>
        <v>141</v>
      </c>
    </row>
    <row r="165" spans="1:10">
      <c r="C165" t="s">
        <v>58</v>
      </c>
      <c r="H165"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D7391-28CA-4ECF-9F72-85EBCAFA3C17}">
  <dimension ref="A1:M46"/>
  <sheetViews>
    <sheetView workbookViewId="0">
      <pane ySplit="1" topLeftCell="A22" activePane="bottomLeft" state="frozen"/>
      <selection pane="bottomLeft" activeCell="A40" sqref="A40"/>
    </sheetView>
  </sheetViews>
  <sheetFormatPr defaultRowHeight="14.5"/>
  <cols>
    <col min="1" max="1" width="15" customWidth="1"/>
    <col min="2" max="2" width="11.90625" customWidth="1"/>
    <col min="3" max="4" width="10.36328125" customWidth="1"/>
    <col min="5" max="5" width="30.453125" customWidth="1"/>
    <col min="6" max="9" width="10.36328125" customWidth="1"/>
  </cols>
  <sheetData>
    <row r="1" spans="1:13" s="1" customFormat="1">
      <c r="A1" s="1" t="s">
        <v>51</v>
      </c>
      <c r="F1" s="1" t="s">
        <v>59</v>
      </c>
    </row>
    <row r="2" spans="1:13" s="1" customFormat="1">
      <c r="A2" s="1" t="s">
        <v>54</v>
      </c>
      <c r="B2" s="1" t="s">
        <v>53</v>
      </c>
      <c r="C2" s="1" t="s">
        <v>52</v>
      </c>
      <c r="E2" s="1" t="s">
        <v>60</v>
      </c>
      <c r="G2" s="1" t="s">
        <v>65</v>
      </c>
      <c r="H2" s="1" t="s">
        <v>53</v>
      </c>
      <c r="K2" s="1" t="s">
        <v>52</v>
      </c>
    </row>
    <row r="3" spans="1:13">
      <c r="A3" t="s">
        <v>10</v>
      </c>
      <c r="B3">
        <f>SUM('Cleaned Pop. for_urla raw data'!E2:F5)</f>
        <v>2788</v>
      </c>
      <c r="C3">
        <f>SUM('Cleaned Pop. for_urla raw data'!G2:H5)</f>
        <v>2848</v>
      </c>
      <c r="E3" s="1" t="s">
        <v>61</v>
      </c>
      <c r="F3" s="1"/>
      <c r="G3" s="1" t="s">
        <v>62</v>
      </c>
      <c r="H3" s="1">
        <f>SUM(Grouping!E2:E38)</f>
        <v>19400</v>
      </c>
      <c r="I3" s="1"/>
      <c r="J3" s="1"/>
      <c r="K3" s="1">
        <f>SUM(Grouping!G2:G38)</f>
        <v>20003</v>
      </c>
    </row>
    <row r="4" spans="1:13">
      <c r="A4" t="s">
        <v>15</v>
      </c>
      <c r="B4">
        <f>SUM('Cleaned Pop. for_urla raw data'!E6:F9)</f>
        <v>3617</v>
      </c>
      <c r="C4">
        <f>SUM('Cleaned Pop. for_urla raw data'!G6:H9)</f>
        <v>3766</v>
      </c>
      <c r="E4" s="1"/>
      <c r="F4" s="1"/>
      <c r="G4" s="1" t="s">
        <v>63</v>
      </c>
      <c r="H4" s="1">
        <f>SUM(Grouping!F2:F38)</f>
        <v>19039</v>
      </c>
      <c r="I4" s="1"/>
      <c r="J4" s="1"/>
      <c r="K4" s="1">
        <f>SUM(Grouping!H2:H38)</f>
        <v>19733</v>
      </c>
    </row>
    <row r="5" spans="1:13">
      <c r="A5" t="s">
        <v>37</v>
      </c>
      <c r="B5">
        <f>SUM('Cleaned Pop. for_urla raw data'!E94:F97)</f>
        <v>1900</v>
      </c>
      <c r="C5">
        <f>SUM('Cleaned Pop. for_urla raw data'!G94:H97)</f>
        <v>1947</v>
      </c>
      <c r="E5" s="1"/>
      <c r="F5" s="1"/>
      <c r="G5" s="1"/>
      <c r="H5" s="1"/>
      <c r="I5" s="1"/>
      <c r="J5" s="1"/>
      <c r="K5" s="1"/>
    </row>
    <row r="6" spans="1:13">
      <c r="A6" t="s">
        <v>38</v>
      </c>
      <c r="B6">
        <f>SUM('Cleaned Pop. for_urla raw data'!E98:F101)</f>
        <v>1052</v>
      </c>
      <c r="C6">
        <f>SUM('Cleaned Pop. for_urla raw data'!G98:H101)</f>
        <v>1093</v>
      </c>
      <c r="E6" s="1" t="s">
        <v>64</v>
      </c>
      <c r="F6" s="1"/>
      <c r="G6" s="1" t="s">
        <v>62</v>
      </c>
      <c r="H6" s="1">
        <f>SUM(Grouping!E44:E80)</f>
        <v>2320</v>
      </c>
      <c r="I6" s="1"/>
      <c r="J6" s="1"/>
      <c r="K6" s="1">
        <f>SUM(Grouping!G44:G80)</f>
        <v>2432</v>
      </c>
    </row>
    <row r="7" spans="1:13">
      <c r="A7" t="s">
        <v>44</v>
      </c>
      <c r="B7">
        <f>SUM('Cleaned Pop. for_urla raw data'!E122:F125)</f>
        <v>291</v>
      </c>
      <c r="C7">
        <f>SUM('Cleaned Pop. for_urla raw data'!G122:H125)</f>
        <v>342</v>
      </c>
      <c r="E7" s="1"/>
      <c r="F7" s="1"/>
      <c r="G7" s="1" t="s">
        <v>63</v>
      </c>
      <c r="H7" s="1">
        <f>SUM(Grouping!F44:F80)</f>
        <v>2823</v>
      </c>
      <c r="I7" s="1"/>
      <c r="J7" s="1"/>
      <c r="K7" s="1">
        <f>SUM(Grouping!H44:H80)</f>
        <v>3025</v>
      </c>
    </row>
    <row r="8" spans="1:13">
      <c r="A8" t="s">
        <v>45</v>
      </c>
      <c r="B8">
        <f>SUM('Cleaned Pop. for_urla raw data'!E126:F129)</f>
        <v>88</v>
      </c>
      <c r="C8">
        <f>SUM('Cleaned Pop. for_urla raw data'!G126:H129)</f>
        <v>105</v>
      </c>
      <c r="E8" s="1"/>
      <c r="F8" s="1"/>
      <c r="G8" s="1"/>
      <c r="H8" s="1"/>
      <c r="I8" s="1"/>
      <c r="J8" s="1"/>
      <c r="K8" s="1"/>
    </row>
    <row r="9" spans="1:13">
      <c r="A9" t="s">
        <v>16</v>
      </c>
      <c r="B9">
        <f>SUM('Cleaned Pop. for_urla raw data'!E10:F13)</f>
        <v>634</v>
      </c>
      <c r="C9">
        <f>SUM('Cleaned Pop. for_urla raw data'!G10:H13)</f>
        <v>647</v>
      </c>
      <c r="E9" s="1" t="s">
        <v>66</v>
      </c>
      <c r="F9" s="1"/>
      <c r="G9" s="1" t="s">
        <v>62</v>
      </c>
      <c r="H9" s="1">
        <f>SUM(Grouping!E86:E122)</f>
        <v>9611</v>
      </c>
      <c r="I9" s="1"/>
      <c r="J9" s="1"/>
      <c r="K9" s="1">
        <f>SUM(Grouping!G86:G122)</f>
        <v>10033</v>
      </c>
    </row>
    <row r="10" spans="1:13">
      <c r="A10" t="s">
        <v>17</v>
      </c>
      <c r="B10">
        <f>SUM('Cleaned Pop. for_urla raw data'!E14:F17)</f>
        <v>2435</v>
      </c>
      <c r="C10">
        <f>SUM('Cleaned Pop. for_urla raw data'!G14:H17)</f>
        <v>2487</v>
      </c>
      <c r="E10" s="1"/>
      <c r="F10" s="1"/>
      <c r="G10" s="1" t="s">
        <v>63</v>
      </c>
      <c r="H10" s="1">
        <f>SUM(Grouping!F86:F122)</f>
        <v>6939</v>
      </c>
      <c r="I10" s="1"/>
      <c r="J10" s="1"/>
      <c r="K10" s="1">
        <f>SUM(Grouping!H86:H122)</f>
        <v>7510</v>
      </c>
    </row>
    <row r="11" spans="1:13">
      <c r="A11" t="s">
        <v>39</v>
      </c>
      <c r="B11">
        <f>SUM('Cleaned Pop. for_urla raw data'!E102:F105)</f>
        <v>193</v>
      </c>
      <c r="C11">
        <f>SUM('Cleaned Pop. for_urla raw data'!G102:H105)</f>
        <v>231</v>
      </c>
      <c r="E11" s="1"/>
      <c r="F11" s="1"/>
      <c r="G11" s="1"/>
      <c r="H11" s="1"/>
      <c r="I11" s="1"/>
      <c r="J11" s="1"/>
      <c r="K11" s="1"/>
    </row>
    <row r="12" spans="1:13">
      <c r="A12" t="s">
        <v>18</v>
      </c>
      <c r="B12">
        <f>SUM('Cleaned Pop. for_urla raw data'!E18:F21)</f>
        <v>3046</v>
      </c>
      <c r="C12">
        <f>SUM('Cleaned Pop. for_urla raw data'!G18:H21)</f>
        <v>3157</v>
      </c>
      <c r="E12" s="1" t="s">
        <v>67</v>
      </c>
      <c r="F12" s="1"/>
      <c r="G12" s="1" t="s">
        <v>62</v>
      </c>
      <c r="H12" s="1">
        <f>SUM(Grouping!E128:E164)</f>
        <v>587</v>
      </c>
      <c r="I12" s="1"/>
      <c r="J12" s="1"/>
      <c r="K12" s="1">
        <f>SUM(Grouping!G128:G164)</f>
        <v>571</v>
      </c>
    </row>
    <row r="13" spans="1:13">
      <c r="A13" t="s">
        <v>34</v>
      </c>
      <c r="B13">
        <f>SUM('Cleaned Pop. for_urla raw data'!E82:F85)</f>
        <v>5043</v>
      </c>
      <c r="C13">
        <f>SUM('Cleaned Pop. for_urla raw data'!G82:H85)</f>
        <v>5981</v>
      </c>
      <c r="E13" s="1"/>
      <c r="F13" s="1"/>
      <c r="G13" s="1" t="s">
        <v>63</v>
      </c>
      <c r="H13" s="1">
        <f>SUM(Grouping!F128:F164)</f>
        <v>3158</v>
      </c>
      <c r="I13" s="1"/>
      <c r="J13" s="1"/>
      <c r="K13" s="1">
        <f t="array" ref="K13">SUM(Grouping!H128:H164)</f>
        <v>3257</v>
      </c>
    </row>
    <row r="14" spans="1:13">
      <c r="A14" t="s">
        <v>19</v>
      </c>
      <c r="B14">
        <f>SUM('Cleaned Pop. for_urla raw data'!E22:F25)</f>
        <v>3236</v>
      </c>
      <c r="C14">
        <f>SUM('Cleaned Pop. for_urla raw data'!G22:H25)</f>
        <v>3229</v>
      </c>
      <c r="E14" s="2" t="s">
        <v>84</v>
      </c>
      <c r="H14">
        <f>SUM('Cleaned Pop. for_urla raw data'!E2:F149)</f>
        <v>63877</v>
      </c>
      <c r="J14" s="2" t="s">
        <v>83</v>
      </c>
      <c r="M14">
        <f>SUM('Cleaned Pop. for_urla raw data'!G2:H149)</f>
        <v>66564</v>
      </c>
    </row>
    <row r="15" spans="1:13">
      <c r="A15" t="s">
        <v>20</v>
      </c>
      <c r="B15">
        <f>SUM('Cleaned Pop. for_urla raw data'!E26:F29)</f>
        <v>1253</v>
      </c>
      <c r="C15">
        <f>SUM('Cleaned Pop. for_urla raw data'!G26:H29)</f>
        <v>1298</v>
      </c>
    </row>
    <row r="16" spans="1:13">
      <c r="A16" t="s">
        <v>21</v>
      </c>
      <c r="B16">
        <f>SUM('Cleaned Pop. for_urla raw data'!E30:F33)</f>
        <v>2742</v>
      </c>
      <c r="C16">
        <f>SUM('Cleaned Pop. for_urla raw data'!G30:H33)</f>
        <v>2882</v>
      </c>
      <c r="E16" s="1" t="s">
        <v>82</v>
      </c>
      <c r="F16" s="1"/>
      <c r="G16" s="1"/>
      <c r="H16" s="1"/>
      <c r="I16" s="1"/>
    </row>
    <row r="17" spans="1:6">
      <c r="A17" t="s">
        <v>22</v>
      </c>
      <c r="B17">
        <f>SUM('Cleaned Pop. for_urla raw data'!E34:F37)</f>
        <v>2546</v>
      </c>
      <c r="C17">
        <f>SUM('Cleaned Pop. for_urla raw data'!G34:H37)</f>
        <v>2665</v>
      </c>
      <c r="E17" s="1" t="s">
        <v>87</v>
      </c>
      <c r="F17" s="1" t="s">
        <v>86</v>
      </c>
    </row>
    <row r="18" spans="1:6">
      <c r="A18" t="s">
        <v>46</v>
      </c>
      <c r="B18">
        <f>SUM('Cleaned Pop. for_urla raw data'!E130:F133)</f>
        <v>218</v>
      </c>
      <c r="C18">
        <f>SUM('Cleaned Pop. for_urla raw data'!G130:H133)</f>
        <v>241</v>
      </c>
      <c r="E18" s="1" t="s">
        <v>88</v>
      </c>
      <c r="F18" s="1">
        <f>SUM(Grouping!E2:H38)</f>
        <v>78175</v>
      </c>
    </row>
    <row r="19" spans="1:6">
      <c r="A19" t="s">
        <v>23</v>
      </c>
      <c r="B19">
        <f>SUM('Cleaned Pop. for_urla raw data'!E38:F41)</f>
        <v>4306</v>
      </c>
      <c r="C19">
        <f>SUM('Cleaned Pop. for_urla raw data'!G38:H41)</f>
        <v>4679</v>
      </c>
      <c r="E19" s="1" t="s">
        <v>89</v>
      </c>
      <c r="F19" s="1">
        <f>SUM(Grouping!E44:H80)</f>
        <v>10600</v>
      </c>
    </row>
    <row r="20" spans="1:6">
      <c r="A20" t="s">
        <v>40</v>
      </c>
      <c r="B20">
        <f>SUM('Cleaned Pop. for_urla raw data'!E106:F109)</f>
        <v>2857</v>
      </c>
      <c r="C20">
        <f>SUM('Cleaned Pop. for_urla raw data'!G106:H109)</f>
        <v>3102</v>
      </c>
      <c r="E20" s="1" t="s">
        <v>90</v>
      </c>
      <c r="F20" s="1">
        <f>SUM(Grouping!E86:H122)</f>
        <v>34093</v>
      </c>
    </row>
    <row r="21" spans="1:6">
      <c r="A21" t="s">
        <v>36</v>
      </c>
      <c r="B21">
        <f>SUM('Cleaned Pop. for_urla raw data'!E90:F93)</f>
        <v>2759</v>
      </c>
      <c r="C21">
        <f>SUM('Cleaned Pop. for_urla raw data'!G90:H93)</f>
        <v>2781</v>
      </c>
      <c r="E21" s="1" t="s">
        <v>91</v>
      </c>
      <c r="F21" s="1">
        <f>SUM(Grouping!E128:H164)</f>
        <v>7573</v>
      </c>
    </row>
    <row r="22" spans="1:6">
      <c r="A22" t="s">
        <v>24</v>
      </c>
      <c r="B22">
        <f>SUM('Cleaned Pop. for_urla raw data'!E42:F45)</f>
        <v>240</v>
      </c>
      <c r="C22">
        <f>SUM('Cleaned Pop. for_urla raw data'!G42:H45)</f>
        <v>246</v>
      </c>
      <c r="E22" s="1"/>
      <c r="F22" s="1"/>
    </row>
    <row r="23" spans="1:6">
      <c r="A23" t="s">
        <v>47</v>
      </c>
      <c r="B23">
        <f>SUM('Cleaned Pop. for_urla raw data'!E134:F137)</f>
        <v>136</v>
      </c>
      <c r="C23">
        <f>SUM('Cleaned Pop. for_urla raw data'!G134:H137)</f>
        <v>136</v>
      </c>
    </row>
    <row r="24" spans="1:6">
      <c r="A24" t="s">
        <v>41</v>
      </c>
      <c r="B24">
        <f>SUM('Cleaned Pop. for_urla raw data'!E110:F113)</f>
        <v>116</v>
      </c>
      <c r="C24">
        <f>SUM('Cleaned Pop. for_urla raw data'!G110:H113)</f>
        <v>129</v>
      </c>
    </row>
    <row r="25" spans="1:6">
      <c r="A25" t="s">
        <v>50</v>
      </c>
      <c r="B25">
        <f>SUM('Cleaned Pop. for_urla raw data'!E146:F149)</f>
        <v>1444</v>
      </c>
      <c r="C25">
        <f>SUM('Cleaned Pop. for_urla raw data'!G146:H149)</f>
        <v>1484</v>
      </c>
    </row>
    <row r="26" spans="1:6">
      <c r="A26" t="s">
        <v>25</v>
      </c>
      <c r="B26">
        <f>SUM('Cleaned Pop. for_urla raw data'!E46:F49)</f>
        <v>1016</v>
      </c>
      <c r="C26">
        <f>SUM('Cleaned Pop. for_urla raw data'!G46:H49)</f>
        <v>1035</v>
      </c>
    </row>
    <row r="27" spans="1:6">
      <c r="A27" t="s">
        <v>26</v>
      </c>
      <c r="B27">
        <f>SUM('Cleaned Pop. for_urla raw data'!E50:F53)</f>
        <v>2491</v>
      </c>
      <c r="C27">
        <f>SUM('Cleaned Pop. for_urla raw data'!G50:H53)</f>
        <v>2555</v>
      </c>
    </row>
    <row r="28" spans="1:6">
      <c r="A28" t="s">
        <v>35</v>
      </c>
      <c r="B28">
        <f>SUM('Cleaned Pop. for_urla raw data'!E86:F89)</f>
        <v>1651</v>
      </c>
      <c r="C28">
        <f>SUM('Cleaned Pop. for_urla raw data'!G86:H89)</f>
        <v>1501</v>
      </c>
    </row>
    <row r="29" spans="1:6">
      <c r="A29" t="s">
        <v>27</v>
      </c>
      <c r="B29">
        <f>SUM('Cleaned Pop. for_urla raw data'!E54:F57)</f>
        <v>1462</v>
      </c>
      <c r="C29">
        <f>SUM('Cleaned Pop. for_urla raw data'!G54:H57)</f>
        <v>1548</v>
      </c>
    </row>
    <row r="30" spans="1:6">
      <c r="A30" t="s">
        <v>43</v>
      </c>
      <c r="B30">
        <f>SUM('Cleaned Pop. for_urla raw data'!E118:F121)</f>
        <v>326</v>
      </c>
      <c r="C30">
        <f>SUM('Cleaned Pop. for_urla raw data'!G118:H121)</f>
        <v>347</v>
      </c>
    </row>
    <row r="31" spans="1:6">
      <c r="A31" t="s">
        <v>42</v>
      </c>
      <c r="B31">
        <f>SUM('Cleaned Pop. for_urla raw data'!E114:F117)</f>
        <v>492</v>
      </c>
      <c r="C31">
        <f>SUM('Cleaned Pop. for_urla raw data'!G114:H117)</f>
        <v>482</v>
      </c>
    </row>
    <row r="32" spans="1:6">
      <c r="A32" t="s">
        <v>28</v>
      </c>
      <c r="B32">
        <f>SUM('Cleaned Pop. for_urla raw data'!E58:F61)</f>
        <v>4083</v>
      </c>
      <c r="C32">
        <f>SUM('Cleaned Pop. for_urla raw data'!G58:H61)</f>
        <v>4072</v>
      </c>
    </row>
    <row r="33" spans="1:4">
      <c r="A33" t="s">
        <v>29</v>
      </c>
      <c r="B33">
        <f>SUM('Cleaned Pop. for_urla raw data'!E62:F65)</f>
        <v>2724</v>
      </c>
      <c r="C33">
        <f>SUM('Cleaned Pop. for_urla raw data'!G62:H65)</f>
        <v>2735</v>
      </c>
    </row>
    <row r="34" spans="1:4">
      <c r="A34" t="s">
        <v>30</v>
      </c>
      <c r="B34">
        <f>SUM('Cleaned Pop. for_urla raw data'!E66:F69)</f>
        <v>546</v>
      </c>
      <c r="C34">
        <f>SUM('Cleaned Pop. for_urla raw data'!G66:H69)</f>
        <v>515</v>
      </c>
    </row>
    <row r="35" spans="1:4">
      <c r="A35" t="s">
        <v>31</v>
      </c>
      <c r="B35">
        <f>SUM('Cleaned Pop. for_urla raw data'!E70:F73)</f>
        <v>935</v>
      </c>
      <c r="C35">
        <f>SUM('Cleaned Pop. for_urla raw data'!G70:H73)</f>
        <v>960</v>
      </c>
    </row>
    <row r="36" spans="1:4">
      <c r="A36" t="s">
        <v>32</v>
      </c>
      <c r="B36">
        <f>SUM('Cleaned Pop. for_urla raw data'!E74:F77)</f>
        <v>2707</v>
      </c>
      <c r="C36">
        <f>SUM('Cleaned Pop. for_urla raw data'!G74:H77)</f>
        <v>2706</v>
      </c>
    </row>
    <row r="37" spans="1:4">
      <c r="A37" t="s">
        <v>33</v>
      </c>
      <c r="B37">
        <f>SUM('Cleaned Pop. for_urla raw data'!E78:F81)</f>
        <v>1889</v>
      </c>
      <c r="C37">
        <f>SUM('Cleaned Pop. for_urla raw data'!G78:H81)</f>
        <v>1957</v>
      </c>
    </row>
    <row r="38" spans="1:4">
      <c r="A38" t="s">
        <v>48</v>
      </c>
      <c r="B38">
        <f>SUM('Cleaned Pop. for_urla raw data'!E138:F141)</f>
        <v>312</v>
      </c>
      <c r="C38">
        <f>SUM('Cleaned Pop. for_urla raw data'!G138:H141)</f>
        <v>368</v>
      </c>
    </row>
    <row r="39" spans="1:4">
      <c r="A39" t="s">
        <v>49</v>
      </c>
      <c r="B39">
        <f>SUM('Cleaned Pop. for_urla raw data'!E142:F145)</f>
        <v>303</v>
      </c>
      <c r="C39">
        <f>SUM('Cleaned Pop. for_urla raw data'!G142:H145)</f>
        <v>307</v>
      </c>
    </row>
    <row r="40" spans="1:4">
      <c r="A40">
        <f>SUBTOTAL(103,Table5[Name of city])</f>
        <v>37</v>
      </c>
      <c r="B40">
        <f>SUBTOTAL(109,Table5[Year, 2022])</f>
        <v>63877</v>
      </c>
      <c r="C40">
        <f>SUBTOTAL(109,Table5[Year,2023])</f>
        <v>66564</v>
      </c>
    </row>
    <row r="42" spans="1:4">
      <c r="A42" s="1"/>
      <c r="B42" s="1"/>
      <c r="C42" s="1"/>
    </row>
    <row r="43" spans="1:4">
      <c r="A43" s="1" t="s">
        <v>55</v>
      </c>
      <c r="B43" s="1"/>
      <c r="C43" s="1"/>
      <c r="D43" s="1"/>
    </row>
    <row r="44" spans="1:4">
      <c r="A44" s="1" t="s">
        <v>56</v>
      </c>
      <c r="B44" s="1"/>
      <c r="C44" s="1"/>
      <c r="D44" s="1">
        <f>SUM(B3:B39)</f>
        <v>63877</v>
      </c>
    </row>
    <row r="45" spans="1:4">
      <c r="A45" s="1" t="s">
        <v>57</v>
      </c>
      <c r="B45" s="1"/>
      <c r="D45" s="1">
        <f>SUM(C3:C39)</f>
        <v>66564</v>
      </c>
    </row>
    <row r="46" spans="1:4">
      <c r="B46" s="2" t="s">
        <v>78</v>
      </c>
      <c r="D46" s="1">
        <f>SUM(D44:D45)</f>
        <v>130441</v>
      </c>
    </row>
  </sheetData>
  <pageMargins left="0.7" right="0.7" top="0.75" bottom="0.75" header="0.3" footer="0.3"/>
  <pageSetup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B16F-B986-4809-B1F7-B8B950A91676}">
  <dimension ref="B2:K278"/>
  <sheetViews>
    <sheetView topLeftCell="A3" workbookViewId="0">
      <selection activeCell="B2" sqref="B2:F150"/>
    </sheetView>
  </sheetViews>
  <sheetFormatPr defaultRowHeight="14.5"/>
  <cols>
    <col min="2" max="2" width="21.453125" customWidth="1"/>
    <col min="3" max="3" width="15.7265625" customWidth="1"/>
    <col min="4" max="5" width="22.453125" customWidth="1"/>
  </cols>
  <sheetData>
    <row r="2" spans="2:6">
      <c r="B2" t="s">
        <v>81</v>
      </c>
      <c r="C2" t="s">
        <v>85</v>
      </c>
      <c r="D2" t="s">
        <v>76</v>
      </c>
      <c r="E2" t="s">
        <v>77</v>
      </c>
      <c r="F2" s="10" t="s">
        <v>93</v>
      </c>
    </row>
    <row r="3" spans="2:6">
      <c r="B3" t="s">
        <v>10</v>
      </c>
      <c r="C3" t="s">
        <v>12</v>
      </c>
      <c r="D3">
        <v>1669</v>
      </c>
      <c r="E3">
        <v>1725</v>
      </c>
      <c r="F3">
        <f>SUM(Table12[[#This Row],[Total pop. In 2022 ]:[Total pop. In 2023]])</f>
        <v>3394</v>
      </c>
    </row>
    <row r="4" spans="2:6">
      <c r="B4" t="s">
        <v>15</v>
      </c>
      <c r="C4" t="s">
        <v>12</v>
      </c>
      <c r="D4">
        <v>2177</v>
      </c>
      <c r="E4">
        <v>2292</v>
      </c>
      <c r="F4">
        <f>SUM(Table12[[#This Row],[Total pop. In 2022 ]:[Total pop. In 2023]])</f>
        <v>4469</v>
      </c>
    </row>
    <row r="5" spans="2:6">
      <c r="B5" t="s">
        <v>16</v>
      </c>
      <c r="C5" t="s">
        <v>12</v>
      </c>
      <c r="D5">
        <v>402</v>
      </c>
      <c r="E5">
        <v>400</v>
      </c>
      <c r="F5">
        <f>SUM(Table12[[#This Row],[Total pop. In 2022 ]:[Total pop. In 2023]])</f>
        <v>802</v>
      </c>
    </row>
    <row r="6" spans="2:6">
      <c r="B6" t="s">
        <v>17</v>
      </c>
      <c r="C6" t="s">
        <v>12</v>
      </c>
      <c r="D6">
        <v>1559</v>
      </c>
      <c r="E6">
        <v>1554</v>
      </c>
      <c r="F6">
        <f>SUM(Table12[[#This Row],[Total pop. In 2022 ]:[Total pop. In 2023]])</f>
        <v>3113</v>
      </c>
    </row>
    <row r="7" spans="2:6">
      <c r="B7" t="s">
        <v>18</v>
      </c>
      <c r="C7" t="s">
        <v>12</v>
      </c>
      <c r="D7">
        <v>1967</v>
      </c>
      <c r="E7">
        <v>2020</v>
      </c>
      <c r="F7">
        <f>SUM(Table12[[#This Row],[Total pop. In 2022 ]:[Total pop. In 2023]])</f>
        <v>3987</v>
      </c>
    </row>
    <row r="8" spans="2:6">
      <c r="B8" t="s">
        <v>19</v>
      </c>
      <c r="C8" t="s">
        <v>12</v>
      </c>
      <c r="D8">
        <v>1744</v>
      </c>
      <c r="E8">
        <v>1793</v>
      </c>
      <c r="F8">
        <f>SUM(Table12[[#This Row],[Total pop. In 2022 ]:[Total pop. In 2023]])</f>
        <v>3537</v>
      </c>
    </row>
    <row r="9" spans="2:6">
      <c r="B9" t="s">
        <v>20</v>
      </c>
      <c r="C9" t="s">
        <v>12</v>
      </c>
      <c r="D9">
        <v>781</v>
      </c>
      <c r="E9">
        <v>785</v>
      </c>
      <c r="F9">
        <f>SUM(Table12[[#This Row],[Total pop. In 2022 ]:[Total pop. In 2023]])</f>
        <v>1566</v>
      </c>
    </row>
    <row r="10" spans="2:6">
      <c r="B10" t="s">
        <v>21</v>
      </c>
      <c r="C10" t="s">
        <v>12</v>
      </c>
      <c r="D10">
        <v>1768</v>
      </c>
      <c r="E10">
        <v>1872</v>
      </c>
      <c r="F10">
        <f>SUM(Table12[[#This Row],[Total pop. In 2022 ]:[Total pop. In 2023]])</f>
        <v>3640</v>
      </c>
    </row>
    <row r="11" spans="2:6">
      <c r="B11" t="s">
        <v>22</v>
      </c>
      <c r="C11" t="s">
        <v>12</v>
      </c>
      <c r="D11">
        <v>1504</v>
      </c>
      <c r="E11">
        <v>1571</v>
      </c>
      <c r="F11">
        <f>SUM(Table12[[#This Row],[Total pop. In 2022 ]:[Total pop. In 2023]])</f>
        <v>3075</v>
      </c>
    </row>
    <row r="12" spans="2:6">
      <c r="B12" t="s">
        <v>23</v>
      </c>
      <c r="C12" t="s">
        <v>12</v>
      </c>
      <c r="D12">
        <v>2645</v>
      </c>
      <c r="E12">
        <v>2893</v>
      </c>
      <c r="F12">
        <f>SUM(Table12[[#This Row],[Total pop. In 2022 ]:[Total pop. In 2023]])</f>
        <v>5538</v>
      </c>
    </row>
    <row r="13" spans="2:6">
      <c r="B13" t="s">
        <v>24</v>
      </c>
      <c r="C13" t="s">
        <v>12</v>
      </c>
      <c r="D13">
        <v>158</v>
      </c>
      <c r="E13">
        <v>166</v>
      </c>
      <c r="F13">
        <f>SUM(Table12[[#This Row],[Total pop. In 2022 ]:[Total pop. In 2023]])</f>
        <v>324</v>
      </c>
    </row>
    <row r="14" spans="2:6">
      <c r="B14" t="s">
        <v>25</v>
      </c>
      <c r="C14" t="s">
        <v>12</v>
      </c>
      <c r="D14">
        <v>671</v>
      </c>
      <c r="E14">
        <v>699</v>
      </c>
      <c r="F14">
        <f>SUM(Table12[[#This Row],[Total pop. In 2022 ]:[Total pop. In 2023]])</f>
        <v>1370</v>
      </c>
    </row>
    <row r="15" spans="2:6">
      <c r="B15" t="s">
        <v>26</v>
      </c>
      <c r="C15" t="s">
        <v>12</v>
      </c>
      <c r="D15">
        <v>1469</v>
      </c>
      <c r="E15">
        <v>1484</v>
      </c>
      <c r="F15">
        <f>SUM(Table12[[#This Row],[Total pop. In 2022 ]:[Total pop. In 2023]])</f>
        <v>2953</v>
      </c>
    </row>
    <row r="16" spans="2:6">
      <c r="B16" t="s">
        <v>27</v>
      </c>
      <c r="C16" t="s">
        <v>12</v>
      </c>
      <c r="D16">
        <v>821</v>
      </c>
      <c r="E16">
        <v>875</v>
      </c>
      <c r="F16">
        <f>SUM(Table12[[#This Row],[Total pop. In 2022 ]:[Total pop. In 2023]])</f>
        <v>1696</v>
      </c>
    </row>
    <row r="17" spans="2:6">
      <c r="B17" t="s">
        <v>28</v>
      </c>
      <c r="C17" t="s">
        <v>12</v>
      </c>
      <c r="D17">
        <v>2535</v>
      </c>
      <c r="E17">
        <v>2562</v>
      </c>
      <c r="F17">
        <f>SUM(Table12[[#This Row],[Total pop. In 2022 ]:[Total pop. In 2023]])</f>
        <v>5097</v>
      </c>
    </row>
    <row r="18" spans="2:6">
      <c r="B18" t="s">
        <v>29</v>
      </c>
      <c r="C18" t="s">
        <v>12</v>
      </c>
      <c r="D18">
        <v>1609</v>
      </c>
      <c r="E18">
        <v>1606</v>
      </c>
      <c r="F18">
        <f>SUM(Table12[[#This Row],[Total pop. In 2022 ]:[Total pop. In 2023]])</f>
        <v>3215</v>
      </c>
    </row>
    <row r="19" spans="2:6">
      <c r="B19" t="s">
        <v>30</v>
      </c>
      <c r="C19" t="s">
        <v>12</v>
      </c>
      <c r="D19">
        <v>323</v>
      </c>
      <c r="E19">
        <v>296</v>
      </c>
      <c r="F19">
        <f>SUM(Table12[[#This Row],[Total pop. In 2022 ]:[Total pop. In 2023]])</f>
        <v>619</v>
      </c>
    </row>
    <row r="20" spans="2:6">
      <c r="B20" t="s">
        <v>31</v>
      </c>
      <c r="C20" t="s">
        <v>12</v>
      </c>
      <c r="D20">
        <v>675</v>
      </c>
      <c r="E20">
        <v>697</v>
      </c>
      <c r="F20">
        <f>SUM(Table12[[#This Row],[Total pop. In 2022 ]:[Total pop. In 2023]])</f>
        <v>1372</v>
      </c>
    </row>
    <row r="21" spans="2:6">
      <c r="B21" t="s">
        <v>32</v>
      </c>
      <c r="C21" t="s">
        <v>12</v>
      </c>
      <c r="D21">
        <v>1803</v>
      </c>
      <c r="E21">
        <v>1829</v>
      </c>
      <c r="F21">
        <f>SUM(Table12[[#This Row],[Total pop. In 2022 ]:[Total pop. In 2023]])</f>
        <v>3632</v>
      </c>
    </row>
    <row r="22" spans="2:6">
      <c r="B22" t="s">
        <v>33</v>
      </c>
      <c r="C22" t="s">
        <v>12</v>
      </c>
      <c r="D22">
        <v>1151</v>
      </c>
      <c r="E22">
        <v>1184</v>
      </c>
      <c r="F22">
        <f>SUM(Table12[[#This Row],[Total pop. In 2022 ]:[Total pop. In 2023]])</f>
        <v>2335</v>
      </c>
    </row>
    <row r="23" spans="2:6">
      <c r="B23" t="s">
        <v>34</v>
      </c>
      <c r="C23" t="s">
        <v>12</v>
      </c>
      <c r="D23">
        <v>1520</v>
      </c>
      <c r="E23">
        <v>1591</v>
      </c>
      <c r="F23">
        <f>SUM(Table12[[#This Row],[Total pop. In 2022 ]:[Total pop. In 2023]])</f>
        <v>3111</v>
      </c>
    </row>
    <row r="24" spans="2:6">
      <c r="B24" t="s">
        <v>35</v>
      </c>
      <c r="C24" t="s">
        <v>12</v>
      </c>
      <c r="D24">
        <v>1121</v>
      </c>
      <c r="E24">
        <v>1078</v>
      </c>
      <c r="F24">
        <f>SUM(Table12[[#This Row],[Total pop. In 2022 ]:[Total pop. In 2023]])</f>
        <v>2199</v>
      </c>
    </row>
    <row r="25" spans="2:6">
      <c r="B25" t="s">
        <v>36</v>
      </c>
      <c r="C25" t="s">
        <v>12</v>
      </c>
      <c r="D25">
        <v>1760</v>
      </c>
      <c r="E25">
        <v>1771</v>
      </c>
      <c r="F25">
        <f>SUM(Table12[[#This Row],[Total pop. In 2022 ]:[Total pop. In 2023]])</f>
        <v>3531</v>
      </c>
    </row>
    <row r="26" spans="2:6">
      <c r="B26" t="s">
        <v>37</v>
      </c>
      <c r="C26" t="s">
        <v>12</v>
      </c>
      <c r="D26">
        <v>1219</v>
      </c>
      <c r="E26">
        <v>1276</v>
      </c>
      <c r="F26">
        <f>SUM(Table12[[#This Row],[Total pop. In 2022 ]:[Total pop. In 2023]])</f>
        <v>2495</v>
      </c>
    </row>
    <row r="27" spans="2:6">
      <c r="B27" t="s">
        <v>38</v>
      </c>
      <c r="C27" t="s">
        <v>12</v>
      </c>
      <c r="D27">
        <v>652</v>
      </c>
      <c r="E27">
        <v>670</v>
      </c>
      <c r="F27">
        <f>SUM(Table12[[#This Row],[Total pop. In 2022 ]:[Total pop. In 2023]])</f>
        <v>1322</v>
      </c>
    </row>
    <row r="28" spans="2:6">
      <c r="B28" t="s">
        <v>39</v>
      </c>
      <c r="C28" t="s">
        <v>12</v>
      </c>
      <c r="D28">
        <v>146</v>
      </c>
      <c r="E28">
        <v>169</v>
      </c>
      <c r="F28">
        <f>SUM(Table12[[#This Row],[Total pop. In 2022 ]:[Total pop. In 2023]])</f>
        <v>315</v>
      </c>
    </row>
    <row r="29" spans="2:6">
      <c r="B29" t="s">
        <v>40</v>
      </c>
      <c r="C29" t="s">
        <v>12</v>
      </c>
      <c r="D29">
        <v>1977</v>
      </c>
      <c r="E29">
        <v>2139</v>
      </c>
      <c r="F29">
        <f>SUM(Table12[[#This Row],[Total pop. In 2022 ]:[Total pop. In 2023]])</f>
        <v>4116</v>
      </c>
    </row>
    <row r="30" spans="2:6">
      <c r="B30" t="s">
        <v>41</v>
      </c>
      <c r="C30" t="s">
        <v>12</v>
      </c>
      <c r="D30">
        <v>80</v>
      </c>
      <c r="E30">
        <v>90</v>
      </c>
      <c r="F30">
        <f>SUM(Table12[[#This Row],[Total pop. In 2022 ]:[Total pop. In 2023]])</f>
        <v>170</v>
      </c>
    </row>
    <row r="31" spans="2:6">
      <c r="B31" t="s">
        <v>42</v>
      </c>
      <c r="C31" t="s">
        <v>12</v>
      </c>
      <c r="D31">
        <v>353</v>
      </c>
      <c r="E31">
        <v>342</v>
      </c>
      <c r="F31">
        <f>SUM(Table12[[#This Row],[Total pop. In 2022 ]:[Total pop. In 2023]])</f>
        <v>695</v>
      </c>
    </row>
    <row r="32" spans="2:6">
      <c r="B32" t="s">
        <v>43</v>
      </c>
      <c r="C32" t="s">
        <v>12</v>
      </c>
      <c r="D32">
        <v>216</v>
      </c>
      <c r="E32">
        <v>229</v>
      </c>
      <c r="F32">
        <f>SUM(Table12[[#This Row],[Total pop. In 2022 ]:[Total pop. In 2023]])</f>
        <v>445</v>
      </c>
    </row>
    <row r="33" spans="2:6">
      <c r="B33" t="s">
        <v>44</v>
      </c>
      <c r="C33" t="s">
        <v>12</v>
      </c>
      <c r="D33">
        <v>226</v>
      </c>
      <c r="E33">
        <v>237</v>
      </c>
      <c r="F33">
        <f>SUM(Table12[[#This Row],[Total pop. In 2022 ]:[Total pop. In 2023]])</f>
        <v>463</v>
      </c>
    </row>
    <row r="34" spans="2:6">
      <c r="B34" t="s">
        <v>45</v>
      </c>
      <c r="C34" t="s">
        <v>12</v>
      </c>
      <c r="D34">
        <v>88</v>
      </c>
      <c r="E34">
        <v>105</v>
      </c>
      <c r="F34">
        <f>SUM(Table12[[#This Row],[Total pop. In 2022 ]:[Total pop. In 2023]])</f>
        <v>193</v>
      </c>
    </row>
    <row r="35" spans="2:6">
      <c r="B35" t="s">
        <v>46</v>
      </c>
      <c r="C35" t="s">
        <v>12</v>
      </c>
      <c r="D35">
        <v>168</v>
      </c>
      <c r="E35">
        <v>184</v>
      </c>
      <c r="F35">
        <f>SUM(Table12[[#This Row],[Total pop. In 2022 ]:[Total pop. In 2023]])</f>
        <v>352</v>
      </c>
    </row>
    <row r="36" spans="2:6">
      <c r="B36" t="s">
        <v>47</v>
      </c>
      <c r="C36" t="s">
        <v>12</v>
      </c>
      <c r="D36">
        <v>89</v>
      </c>
      <c r="E36">
        <v>90</v>
      </c>
      <c r="F36">
        <f>SUM(Table12[[#This Row],[Total pop. In 2022 ]:[Total pop. In 2023]])</f>
        <v>179</v>
      </c>
    </row>
    <row r="37" spans="2:6">
      <c r="B37" t="s">
        <v>48</v>
      </c>
      <c r="C37" t="s">
        <v>12</v>
      </c>
      <c r="D37">
        <v>242</v>
      </c>
      <c r="E37">
        <v>284</v>
      </c>
      <c r="F37">
        <f>SUM(Table12[[#This Row],[Total pop. In 2022 ]:[Total pop. In 2023]])</f>
        <v>526</v>
      </c>
    </row>
    <row r="38" spans="2:6">
      <c r="B38" t="s">
        <v>49</v>
      </c>
      <c r="C38" t="s">
        <v>12</v>
      </c>
      <c r="D38">
        <v>213</v>
      </c>
      <c r="E38">
        <v>219</v>
      </c>
      <c r="F38">
        <f>SUM(Table12[[#This Row],[Total pop. In 2022 ]:[Total pop. In 2023]])</f>
        <v>432</v>
      </c>
    </row>
    <row r="39" spans="2:6">
      <c r="B39" t="s">
        <v>50</v>
      </c>
      <c r="C39" t="s">
        <v>12</v>
      </c>
      <c r="D39">
        <v>938</v>
      </c>
      <c r="E39">
        <v>959</v>
      </c>
      <c r="F39">
        <f>SUM(Table12[[#This Row],[Total pop. In 2022 ]:[Total pop. In 2023]])</f>
        <v>1897</v>
      </c>
    </row>
    <row r="40" spans="2:6">
      <c r="B40" t="s">
        <v>10</v>
      </c>
      <c r="C40" t="s">
        <v>13</v>
      </c>
      <c r="D40">
        <v>202</v>
      </c>
      <c r="E40">
        <v>222</v>
      </c>
      <c r="F40">
        <f>SUM(Table12[[#This Row],[Total pop. In 2022 ]:[Total pop. In 2023]])</f>
        <v>424</v>
      </c>
    </row>
    <row r="41" spans="2:6">
      <c r="B41" t="s">
        <v>15</v>
      </c>
      <c r="C41" t="s">
        <v>13</v>
      </c>
      <c r="D41">
        <v>402</v>
      </c>
      <c r="E41">
        <v>424</v>
      </c>
      <c r="F41">
        <f>SUM(Table12[[#This Row],[Total pop. In 2022 ]:[Total pop. In 2023]])</f>
        <v>826</v>
      </c>
    </row>
    <row r="42" spans="2:6">
      <c r="B42" t="s">
        <v>16</v>
      </c>
      <c r="C42" t="s">
        <v>13</v>
      </c>
      <c r="D42">
        <v>62</v>
      </c>
      <c r="E42">
        <v>68</v>
      </c>
      <c r="F42">
        <f>SUM(Table12[[#This Row],[Total pop. In 2022 ]:[Total pop. In 2023]])</f>
        <v>130</v>
      </c>
    </row>
    <row r="43" spans="2:6">
      <c r="B43" t="s">
        <v>17</v>
      </c>
      <c r="C43" t="s">
        <v>13</v>
      </c>
      <c r="D43">
        <v>218</v>
      </c>
      <c r="E43">
        <v>222</v>
      </c>
      <c r="F43">
        <f>SUM(Table12[[#This Row],[Total pop. In 2022 ]:[Total pop. In 2023]])</f>
        <v>440</v>
      </c>
    </row>
    <row r="44" spans="2:6">
      <c r="B44" t="s">
        <v>18</v>
      </c>
      <c r="C44" t="s">
        <v>13</v>
      </c>
      <c r="D44">
        <v>302</v>
      </c>
      <c r="E44">
        <v>323</v>
      </c>
      <c r="F44">
        <f>SUM(Table12[[#This Row],[Total pop. In 2022 ]:[Total pop. In 2023]])</f>
        <v>625</v>
      </c>
    </row>
    <row r="45" spans="2:6">
      <c r="B45" t="s">
        <v>19</v>
      </c>
      <c r="C45" t="s">
        <v>13</v>
      </c>
      <c r="D45">
        <v>294</v>
      </c>
      <c r="E45">
        <v>318</v>
      </c>
      <c r="F45">
        <f>SUM(Table12[[#This Row],[Total pop. In 2022 ]:[Total pop. In 2023]])</f>
        <v>612</v>
      </c>
    </row>
    <row r="46" spans="2:6">
      <c r="B46" t="s">
        <v>20</v>
      </c>
      <c r="C46" t="s">
        <v>13</v>
      </c>
      <c r="D46">
        <v>127</v>
      </c>
      <c r="E46">
        <v>139</v>
      </c>
      <c r="F46">
        <f>SUM(Table12[[#This Row],[Total pop. In 2022 ]:[Total pop. In 2023]])</f>
        <v>266</v>
      </c>
    </row>
    <row r="47" spans="2:6">
      <c r="B47" t="s">
        <v>21</v>
      </c>
      <c r="C47" t="s">
        <v>13</v>
      </c>
      <c r="D47">
        <v>222</v>
      </c>
      <c r="E47">
        <v>239</v>
      </c>
      <c r="F47">
        <f>SUM(Table12[[#This Row],[Total pop. In 2022 ]:[Total pop. In 2023]])</f>
        <v>461</v>
      </c>
    </row>
    <row r="48" spans="2:6">
      <c r="B48" t="s">
        <v>22</v>
      </c>
      <c r="C48" t="s">
        <v>13</v>
      </c>
      <c r="D48">
        <v>287</v>
      </c>
      <c r="E48">
        <v>313</v>
      </c>
      <c r="F48">
        <f>SUM(Table12[[#This Row],[Total pop. In 2022 ]:[Total pop. In 2023]])</f>
        <v>600</v>
      </c>
    </row>
    <row r="49" spans="2:6">
      <c r="B49" t="s">
        <v>23</v>
      </c>
      <c r="C49" t="s">
        <v>13</v>
      </c>
      <c r="D49">
        <v>431</v>
      </c>
      <c r="E49">
        <v>466</v>
      </c>
      <c r="F49">
        <f>SUM(Table12[[#This Row],[Total pop. In 2022 ]:[Total pop. In 2023]])</f>
        <v>897</v>
      </c>
    </row>
    <row r="50" spans="2:6">
      <c r="B50" t="s">
        <v>24</v>
      </c>
      <c r="C50" t="s">
        <v>13</v>
      </c>
      <c r="D50">
        <v>0</v>
      </c>
      <c r="E50">
        <v>0</v>
      </c>
      <c r="F50">
        <f>SUM(Table12[[#This Row],[Total pop. In 2022 ]:[Total pop. In 2023]])</f>
        <v>0</v>
      </c>
    </row>
    <row r="51" spans="2:6">
      <c r="B51" t="s">
        <v>25</v>
      </c>
      <c r="C51" t="s">
        <v>13</v>
      </c>
      <c r="D51">
        <v>69</v>
      </c>
      <c r="E51">
        <v>68</v>
      </c>
      <c r="F51">
        <f>SUM(Table12[[#This Row],[Total pop. In 2022 ]:[Total pop. In 2023]])</f>
        <v>137</v>
      </c>
    </row>
    <row r="52" spans="2:6">
      <c r="B52" t="s">
        <v>26</v>
      </c>
      <c r="C52" t="s">
        <v>13</v>
      </c>
      <c r="D52">
        <v>207</v>
      </c>
      <c r="E52">
        <v>229</v>
      </c>
      <c r="F52">
        <f>SUM(Table12[[#This Row],[Total pop. In 2022 ]:[Total pop. In 2023]])</f>
        <v>436</v>
      </c>
    </row>
    <row r="53" spans="2:6">
      <c r="B53" t="s">
        <v>27</v>
      </c>
      <c r="C53" t="s">
        <v>13</v>
      </c>
      <c r="D53">
        <v>166</v>
      </c>
      <c r="E53">
        <v>180</v>
      </c>
      <c r="F53">
        <f>SUM(Table12[[#This Row],[Total pop. In 2022 ]:[Total pop. In 2023]])</f>
        <v>346</v>
      </c>
    </row>
    <row r="54" spans="2:6">
      <c r="B54" t="s">
        <v>28</v>
      </c>
      <c r="C54" t="s">
        <v>13</v>
      </c>
      <c r="D54">
        <v>319</v>
      </c>
      <c r="E54">
        <v>296</v>
      </c>
      <c r="F54">
        <f>SUM(Table12[[#This Row],[Total pop. In 2022 ]:[Total pop. In 2023]])</f>
        <v>615</v>
      </c>
    </row>
    <row r="55" spans="2:6">
      <c r="B55" t="s">
        <v>29</v>
      </c>
      <c r="C55" t="s">
        <v>13</v>
      </c>
      <c r="D55">
        <v>243</v>
      </c>
      <c r="E55">
        <v>253</v>
      </c>
      <c r="F55">
        <f>SUM(Table12[[#This Row],[Total pop. In 2022 ]:[Total pop. In 2023]])</f>
        <v>496</v>
      </c>
    </row>
    <row r="56" spans="2:6">
      <c r="B56" t="s">
        <v>30</v>
      </c>
      <c r="C56" t="s">
        <v>13</v>
      </c>
      <c r="D56">
        <v>60</v>
      </c>
      <c r="E56">
        <v>59</v>
      </c>
      <c r="F56">
        <f>SUM(Table12[[#This Row],[Total pop. In 2022 ]:[Total pop. In 2023]])</f>
        <v>119</v>
      </c>
    </row>
    <row r="57" spans="2:6">
      <c r="B57" t="s">
        <v>31</v>
      </c>
      <c r="C57" t="s">
        <v>13</v>
      </c>
      <c r="D57">
        <v>74</v>
      </c>
      <c r="E57">
        <v>75</v>
      </c>
      <c r="F57">
        <f>SUM(Table12[[#This Row],[Total pop. In 2022 ]:[Total pop. In 2023]])</f>
        <v>149</v>
      </c>
    </row>
    <row r="58" spans="2:6">
      <c r="B58" t="s">
        <v>32</v>
      </c>
      <c r="C58" t="s">
        <v>13</v>
      </c>
      <c r="D58">
        <v>198</v>
      </c>
      <c r="E58">
        <v>194</v>
      </c>
      <c r="F58">
        <f>SUM(Table12[[#This Row],[Total pop. In 2022 ]:[Total pop. In 2023]])</f>
        <v>392</v>
      </c>
    </row>
    <row r="59" spans="2:6">
      <c r="B59" t="s">
        <v>33</v>
      </c>
      <c r="C59" t="s">
        <v>13</v>
      </c>
      <c r="D59">
        <v>154</v>
      </c>
      <c r="E59">
        <v>167</v>
      </c>
      <c r="F59">
        <f>SUM(Table12[[#This Row],[Total pop. In 2022 ]:[Total pop. In 2023]])</f>
        <v>321</v>
      </c>
    </row>
    <row r="60" spans="2:6">
      <c r="B60" t="s">
        <v>34</v>
      </c>
      <c r="C60" t="s">
        <v>13</v>
      </c>
      <c r="D60">
        <v>208</v>
      </c>
      <c r="E60">
        <v>216</v>
      </c>
      <c r="F60">
        <f>SUM(Table12[[#This Row],[Total pop. In 2022 ]:[Total pop. In 2023]])</f>
        <v>424</v>
      </c>
    </row>
    <row r="61" spans="2:6">
      <c r="B61" t="s">
        <v>35</v>
      </c>
      <c r="C61" t="s">
        <v>13</v>
      </c>
      <c r="D61">
        <v>94</v>
      </c>
      <c r="E61">
        <v>91</v>
      </c>
      <c r="F61">
        <f>SUM(Table12[[#This Row],[Total pop. In 2022 ]:[Total pop. In 2023]])</f>
        <v>185</v>
      </c>
    </row>
    <row r="62" spans="2:6">
      <c r="B62" t="s">
        <v>36</v>
      </c>
      <c r="C62" t="s">
        <v>13</v>
      </c>
      <c r="D62">
        <v>213</v>
      </c>
      <c r="E62">
        <v>223</v>
      </c>
      <c r="F62">
        <f>SUM(Table12[[#This Row],[Total pop. In 2022 ]:[Total pop. In 2023]])</f>
        <v>436</v>
      </c>
    </row>
    <row r="63" spans="2:6">
      <c r="B63" t="s">
        <v>37</v>
      </c>
      <c r="C63" t="s">
        <v>13</v>
      </c>
      <c r="D63">
        <v>147</v>
      </c>
      <c r="E63">
        <v>155</v>
      </c>
      <c r="F63">
        <f>SUM(Table12[[#This Row],[Total pop. In 2022 ]:[Total pop. In 2023]])</f>
        <v>302</v>
      </c>
    </row>
    <row r="64" spans="2:6">
      <c r="B64" t="s">
        <v>38</v>
      </c>
      <c r="C64" t="s">
        <v>13</v>
      </c>
      <c r="D64">
        <v>105</v>
      </c>
      <c r="E64">
        <v>114</v>
      </c>
      <c r="F64">
        <f>SUM(Table12[[#This Row],[Total pop. In 2022 ]:[Total pop. In 2023]])</f>
        <v>219</v>
      </c>
    </row>
    <row r="65" spans="2:6">
      <c r="B65" t="s">
        <v>39</v>
      </c>
      <c r="C65" t="s">
        <v>13</v>
      </c>
      <c r="D65">
        <v>0</v>
      </c>
      <c r="E65">
        <v>0</v>
      </c>
      <c r="F65">
        <f>SUM(Table12[[#This Row],[Total pop. In 2022 ]:[Total pop. In 2023]])</f>
        <v>0</v>
      </c>
    </row>
    <row r="66" spans="2:6">
      <c r="B66" t="s">
        <v>40</v>
      </c>
      <c r="C66" t="s">
        <v>13</v>
      </c>
      <c r="D66">
        <v>156</v>
      </c>
      <c r="E66">
        <v>189</v>
      </c>
      <c r="F66">
        <f>SUM(Table12[[#This Row],[Total pop. In 2022 ]:[Total pop. In 2023]])</f>
        <v>345</v>
      </c>
    </row>
    <row r="67" spans="2:6">
      <c r="B67" t="s">
        <v>41</v>
      </c>
      <c r="C67" t="s">
        <v>13</v>
      </c>
      <c r="D67">
        <v>0</v>
      </c>
      <c r="E67">
        <v>0</v>
      </c>
      <c r="F67">
        <f>SUM(Table12[[#This Row],[Total pop. In 2022 ]:[Total pop. In 2023]])</f>
        <v>0</v>
      </c>
    </row>
    <row r="68" spans="2:6">
      <c r="B68" t="s">
        <v>42</v>
      </c>
      <c r="C68" t="s">
        <v>13</v>
      </c>
      <c r="D68">
        <v>48</v>
      </c>
      <c r="E68">
        <v>46</v>
      </c>
      <c r="F68">
        <f>SUM(Table12[[#This Row],[Total pop. In 2022 ]:[Total pop. In 2023]])</f>
        <v>94</v>
      </c>
    </row>
    <row r="69" spans="2:6">
      <c r="B69" t="s">
        <v>43</v>
      </c>
      <c r="C69" t="s">
        <v>13</v>
      </c>
      <c r="D69">
        <v>0</v>
      </c>
      <c r="E69">
        <v>0</v>
      </c>
      <c r="F69">
        <f>SUM(Table12[[#This Row],[Total pop. In 2022 ]:[Total pop. In 2023]])</f>
        <v>0</v>
      </c>
    </row>
    <row r="70" spans="2:6">
      <c r="B70" t="s">
        <v>44</v>
      </c>
      <c r="C70" t="s">
        <v>13</v>
      </c>
      <c r="D70">
        <v>0</v>
      </c>
      <c r="E70">
        <v>34</v>
      </c>
      <c r="F70">
        <f>SUM(Table12[[#This Row],[Total pop. In 2022 ]:[Total pop. In 2023]])</f>
        <v>34</v>
      </c>
    </row>
    <row r="71" spans="2:6">
      <c r="B71" t="s">
        <v>45</v>
      </c>
      <c r="C71" t="s">
        <v>13</v>
      </c>
      <c r="D71">
        <v>0</v>
      </c>
      <c r="E71">
        <v>0</v>
      </c>
      <c r="F71">
        <f>SUM(Table12[[#This Row],[Total pop. In 2022 ]:[Total pop. In 2023]])</f>
        <v>0</v>
      </c>
    </row>
    <row r="72" spans="2:6">
      <c r="B72" t="s">
        <v>46</v>
      </c>
      <c r="C72" t="s">
        <v>13</v>
      </c>
      <c r="D72">
        <v>0</v>
      </c>
      <c r="E72">
        <v>0</v>
      </c>
      <c r="F72">
        <f>SUM(Table12[[#This Row],[Total pop. In 2022 ]:[Total pop. In 2023]])</f>
        <v>0</v>
      </c>
    </row>
    <row r="73" spans="2:6">
      <c r="B73" t="s">
        <v>47</v>
      </c>
      <c r="C73" t="s">
        <v>13</v>
      </c>
      <c r="D73">
        <v>0</v>
      </c>
      <c r="E73">
        <v>0</v>
      </c>
      <c r="F73">
        <f>SUM(Table12[[#This Row],[Total pop. In 2022 ]:[Total pop. In 2023]])</f>
        <v>0</v>
      </c>
    </row>
    <row r="74" spans="2:6">
      <c r="B74" t="s">
        <v>48</v>
      </c>
      <c r="C74" t="s">
        <v>13</v>
      </c>
      <c r="D74">
        <v>0</v>
      </c>
      <c r="E74">
        <v>0</v>
      </c>
      <c r="F74">
        <f>SUM(Table12[[#This Row],[Total pop. In 2022 ]:[Total pop. In 2023]])</f>
        <v>0</v>
      </c>
    </row>
    <row r="75" spans="2:6">
      <c r="B75" t="s">
        <v>49</v>
      </c>
      <c r="C75" t="s">
        <v>13</v>
      </c>
      <c r="D75">
        <v>0</v>
      </c>
      <c r="E75">
        <v>0</v>
      </c>
      <c r="F75">
        <f>SUM(Table12[[#This Row],[Total pop. In 2022 ]:[Total pop. In 2023]])</f>
        <v>0</v>
      </c>
    </row>
    <row r="76" spans="2:6">
      <c r="B76" t="s">
        <v>50</v>
      </c>
      <c r="C76" t="s">
        <v>13</v>
      </c>
      <c r="D76">
        <v>135</v>
      </c>
      <c r="E76">
        <v>134</v>
      </c>
      <c r="F76">
        <f>SUM(Table12[[#This Row],[Total pop. In 2022 ]:[Total pop. In 2023]])</f>
        <v>269</v>
      </c>
    </row>
    <row r="77" spans="2:6">
      <c r="B77" t="s">
        <v>10</v>
      </c>
      <c r="C77" t="s">
        <v>11</v>
      </c>
      <c r="D77">
        <v>744</v>
      </c>
      <c r="E77">
        <v>719</v>
      </c>
      <c r="F77">
        <f>SUM(Table12[[#This Row],[Total pop. In 2022 ]:[Total pop. In 2023]])</f>
        <v>1463</v>
      </c>
    </row>
    <row r="78" spans="2:6">
      <c r="B78" t="s">
        <v>15</v>
      </c>
      <c r="C78" t="s">
        <v>11</v>
      </c>
      <c r="D78">
        <v>733</v>
      </c>
      <c r="E78">
        <v>751</v>
      </c>
      <c r="F78">
        <f>SUM(Table12[[#This Row],[Total pop. In 2022 ]:[Total pop. In 2023]])</f>
        <v>1484</v>
      </c>
    </row>
    <row r="79" spans="2:6">
      <c r="B79" t="s">
        <v>16</v>
      </c>
      <c r="C79" t="s">
        <v>11</v>
      </c>
      <c r="D79">
        <v>170</v>
      </c>
      <c r="E79">
        <v>179</v>
      </c>
      <c r="F79">
        <f>SUM(Table12[[#This Row],[Total pop. In 2022 ]:[Total pop. In 2023]])</f>
        <v>349</v>
      </c>
    </row>
    <row r="80" spans="2:6">
      <c r="B80" t="s">
        <v>17</v>
      </c>
      <c r="C80" t="s">
        <v>11</v>
      </c>
      <c r="D80">
        <v>523</v>
      </c>
      <c r="E80">
        <v>538</v>
      </c>
      <c r="F80">
        <f>SUM(Table12[[#This Row],[Total pop. In 2022 ]:[Total pop. In 2023]])</f>
        <v>1061</v>
      </c>
    </row>
    <row r="81" spans="2:6">
      <c r="B81" t="s">
        <v>18</v>
      </c>
      <c r="C81" t="s">
        <v>11</v>
      </c>
      <c r="D81">
        <v>554</v>
      </c>
      <c r="E81">
        <v>568</v>
      </c>
      <c r="F81">
        <f>SUM(Table12[[#This Row],[Total pop. In 2022 ]:[Total pop. In 2023]])</f>
        <v>1122</v>
      </c>
    </row>
    <row r="82" spans="2:6">
      <c r="B82" t="s">
        <v>19</v>
      </c>
      <c r="C82" t="s">
        <v>11</v>
      </c>
      <c r="D82">
        <v>995</v>
      </c>
      <c r="E82">
        <v>904</v>
      </c>
      <c r="F82">
        <f>SUM(Table12[[#This Row],[Total pop. In 2022 ]:[Total pop. In 2023]])</f>
        <v>1899</v>
      </c>
    </row>
    <row r="83" spans="2:6">
      <c r="B83" t="s">
        <v>20</v>
      </c>
      <c r="C83" t="s">
        <v>11</v>
      </c>
      <c r="D83">
        <v>345</v>
      </c>
      <c r="E83">
        <v>374</v>
      </c>
      <c r="F83">
        <f>SUM(Table12[[#This Row],[Total pop. In 2022 ]:[Total pop. In 2023]])</f>
        <v>719</v>
      </c>
    </row>
    <row r="84" spans="2:6">
      <c r="B84" t="s">
        <v>21</v>
      </c>
      <c r="C84" t="s">
        <v>11</v>
      </c>
      <c r="D84">
        <v>584</v>
      </c>
      <c r="E84">
        <v>603</v>
      </c>
      <c r="F84">
        <f>SUM(Table12[[#This Row],[Total pop. In 2022 ]:[Total pop. In 2023]])</f>
        <v>1187</v>
      </c>
    </row>
    <row r="85" spans="2:6">
      <c r="B85" t="s">
        <v>22</v>
      </c>
      <c r="C85" t="s">
        <v>11</v>
      </c>
      <c r="D85">
        <v>539</v>
      </c>
      <c r="E85">
        <v>562</v>
      </c>
      <c r="F85">
        <f>SUM(Table12[[#This Row],[Total pop. In 2022 ]:[Total pop. In 2023]])</f>
        <v>1101</v>
      </c>
    </row>
    <row r="86" spans="2:6">
      <c r="B86" t="s">
        <v>23</v>
      </c>
      <c r="C86" t="s">
        <v>11</v>
      </c>
      <c r="D86">
        <v>922</v>
      </c>
      <c r="E86">
        <v>989</v>
      </c>
      <c r="F86">
        <f>SUM(Table12[[#This Row],[Total pop. In 2022 ]:[Total pop. In 2023]])</f>
        <v>1911</v>
      </c>
    </row>
    <row r="87" spans="2:6">
      <c r="B87" t="s">
        <v>24</v>
      </c>
      <c r="C87" t="s">
        <v>11</v>
      </c>
      <c r="D87">
        <v>82</v>
      </c>
      <c r="E87">
        <v>80</v>
      </c>
      <c r="F87">
        <f>SUM(Table12[[#This Row],[Total pop. In 2022 ]:[Total pop. In 2023]])</f>
        <v>162</v>
      </c>
    </row>
    <row r="88" spans="2:6">
      <c r="B88" t="s">
        <v>25</v>
      </c>
      <c r="C88" t="s">
        <v>11</v>
      </c>
      <c r="D88">
        <v>276</v>
      </c>
      <c r="E88">
        <v>268</v>
      </c>
      <c r="F88">
        <f>SUM(Table12[[#This Row],[Total pop. In 2022 ]:[Total pop. In 2023]])</f>
        <v>544</v>
      </c>
    </row>
    <row r="89" spans="2:6">
      <c r="B89" t="s">
        <v>26</v>
      </c>
      <c r="C89" t="s">
        <v>11</v>
      </c>
      <c r="D89">
        <v>649</v>
      </c>
      <c r="E89">
        <v>665</v>
      </c>
      <c r="F89">
        <f>SUM(Table12[[#This Row],[Total pop. In 2022 ]:[Total pop. In 2023]])</f>
        <v>1314</v>
      </c>
    </row>
    <row r="90" spans="2:6">
      <c r="B90" t="s">
        <v>27</v>
      </c>
      <c r="C90" t="s">
        <v>11</v>
      </c>
      <c r="D90">
        <v>266</v>
      </c>
      <c r="E90">
        <v>281</v>
      </c>
      <c r="F90">
        <f>SUM(Table12[[#This Row],[Total pop. In 2022 ]:[Total pop. In 2023]])</f>
        <v>547</v>
      </c>
    </row>
    <row r="91" spans="2:6">
      <c r="B91" t="s">
        <v>28</v>
      </c>
      <c r="C91" t="s">
        <v>11</v>
      </c>
      <c r="D91">
        <v>951</v>
      </c>
      <c r="E91">
        <v>942</v>
      </c>
      <c r="F91">
        <f>SUM(Table12[[#This Row],[Total pop. In 2022 ]:[Total pop. In 2023]])</f>
        <v>1893</v>
      </c>
    </row>
    <row r="92" spans="2:6">
      <c r="B92" t="s">
        <v>29</v>
      </c>
      <c r="C92" t="s">
        <v>11</v>
      </c>
      <c r="D92">
        <v>670</v>
      </c>
      <c r="E92">
        <v>673</v>
      </c>
      <c r="F92">
        <f>SUM(Table12[[#This Row],[Total pop. In 2022 ]:[Total pop. In 2023]])</f>
        <v>1343</v>
      </c>
    </row>
    <row r="93" spans="2:6">
      <c r="B93" t="s">
        <v>30</v>
      </c>
      <c r="C93" t="s">
        <v>11</v>
      </c>
      <c r="D93">
        <v>163</v>
      </c>
      <c r="E93">
        <v>160</v>
      </c>
      <c r="F93">
        <f>SUM(Table12[[#This Row],[Total pop. In 2022 ]:[Total pop. In 2023]])</f>
        <v>323</v>
      </c>
    </row>
    <row r="94" spans="2:6">
      <c r="B94" t="s">
        <v>31</v>
      </c>
      <c r="C94" t="s">
        <v>11</v>
      </c>
      <c r="D94">
        <v>186</v>
      </c>
      <c r="E94">
        <v>188</v>
      </c>
      <c r="F94">
        <f>SUM(Table12[[#This Row],[Total pop. In 2022 ]:[Total pop. In 2023]])</f>
        <v>374</v>
      </c>
    </row>
    <row r="95" spans="2:6">
      <c r="B95" t="s">
        <v>32</v>
      </c>
      <c r="C95" t="s">
        <v>11</v>
      </c>
      <c r="D95">
        <v>590</v>
      </c>
      <c r="E95">
        <v>562</v>
      </c>
      <c r="F95">
        <f>SUM(Table12[[#This Row],[Total pop. In 2022 ]:[Total pop. In 2023]])</f>
        <v>1152</v>
      </c>
    </row>
    <row r="96" spans="2:6">
      <c r="B96" t="s">
        <v>33</v>
      </c>
      <c r="C96" t="s">
        <v>11</v>
      </c>
      <c r="D96">
        <v>470</v>
      </c>
      <c r="E96">
        <v>485</v>
      </c>
      <c r="F96">
        <f>SUM(Table12[[#This Row],[Total pop. In 2022 ]:[Total pop. In 2023]])</f>
        <v>955</v>
      </c>
    </row>
    <row r="97" spans="2:6">
      <c r="B97" t="s">
        <v>34</v>
      </c>
      <c r="C97" t="s">
        <v>11</v>
      </c>
      <c r="D97">
        <v>3115</v>
      </c>
      <c r="E97">
        <v>3958</v>
      </c>
      <c r="F97">
        <f>SUM(Table12[[#This Row],[Total pop. In 2022 ]:[Total pop. In 2023]])</f>
        <v>7073</v>
      </c>
    </row>
    <row r="98" spans="2:6">
      <c r="B98" t="s">
        <v>35</v>
      </c>
      <c r="C98" t="s">
        <v>11</v>
      </c>
      <c r="D98">
        <v>354</v>
      </c>
      <c r="E98">
        <v>332</v>
      </c>
      <c r="F98">
        <f>SUM(Table12[[#This Row],[Total pop. In 2022 ]:[Total pop. In 2023]])</f>
        <v>686</v>
      </c>
    </row>
    <row r="99" spans="2:6">
      <c r="B99" t="s">
        <v>36</v>
      </c>
      <c r="C99" t="s">
        <v>11</v>
      </c>
      <c r="D99">
        <v>639</v>
      </c>
      <c r="E99">
        <v>637</v>
      </c>
      <c r="F99">
        <f>SUM(Table12[[#This Row],[Total pop. In 2022 ]:[Total pop. In 2023]])</f>
        <v>1276</v>
      </c>
    </row>
    <row r="100" spans="2:6">
      <c r="B100" t="s">
        <v>37</v>
      </c>
      <c r="C100" t="s">
        <v>11</v>
      </c>
      <c r="D100">
        <v>404</v>
      </c>
      <c r="E100">
        <v>391</v>
      </c>
      <c r="F100">
        <f>SUM(Table12[[#This Row],[Total pop. In 2022 ]:[Total pop. In 2023]])</f>
        <v>795</v>
      </c>
    </row>
    <row r="101" spans="2:6">
      <c r="B101" t="s">
        <v>38</v>
      </c>
      <c r="C101" t="s">
        <v>11</v>
      </c>
      <c r="D101">
        <v>204</v>
      </c>
      <c r="E101">
        <v>210</v>
      </c>
      <c r="F101">
        <f>SUM(Table12[[#This Row],[Total pop. In 2022 ]:[Total pop. In 2023]])</f>
        <v>414</v>
      </c>
    </row>
    <row r="102" spans="2:6">
      <c r="B102" t="s">
        <v>39</v>
      </c>
      <c r="C102" t="s">
        <v>11</v>
      </c>
      <c r="D102">
        <v>47</v>
      </c>
      <c r="E102">
        <v>62</v>
      </c>
      <c r="F102">
        <f>SUM(Table12[[#This Row],[Total pop. In 2022 ]:[Total pop. In 2023]])</f>
        <v>109</v>
      </c>
    </row>
    <row r="103" spans="2:6">
      <c r="B103" t="s">
        <v>40</v>
      </c>
      <c r="C103" t="s">
        <v>11</v>
      </c>
      <c r="D103">
        <v>579</v>
      </c>
      <c r="E103">
        <v>615</v>
      </c>
      <c r="F103">
        <f>SUM(Table12[[#This Row],[Total pop. In 2022 ]:[Total pop. In 2023]])</f>
        <v>1194</v>
      </c>
    </row>
    <row r="104" spans="2:6">
      <c r="B104" t="s">
        <v>41</v>
      </c>
      <c r="C104" t="s">
        <v>11</v>
      </c>
      <c r="D104">
        <v>36</v>
      </c>
      <c r="E104">
        <v>39</v>
      </c>
      <c r="F104">
        <f>SUM(Table12[[#This Row],[Total pop. In 2022 ]:[Total pop. In 2023]])</f>
        <v>75</v>
      </c>
    </row>
    <row r="105" spans="2:6">
      <c r="B105" t="s">
        <v>42</v>
      </c>
      <c r="C105" t="s">
        <v>11</v>
      </c>
      <c r="D105">
        <v>91</v>
      </c>
      <c r="E105">
        <v>94</v>
      </c>
      <c r="F105">
        <f>SUM(Table12[[#This Row],[Total pop. In 2022 ]:[Total pop. In 2023]])</f>
        <v>185</v>
      </c>
    </row>
    <row r="106" spans="2:6">
      <c r="B106" t="s">
        <v>43</v>
      </c>
      <c r="C106" t="s">
        <v>11</v>
      </c>
      <c r="D106">
        <v>110</v>
      </c>
      <c r="E106">
        <v>118</v>
      </c>
      <c r="F106">
        <f>SUM(Table12[[#This Row],[Total pop. In 2022 ]:[Total pop. In 2023]])</f>
        <v>228</v>
      </c>
    </row>
    <row r="107" spans="2:6">
      <c r="B107" t="s">
        <v>44</v>
      </c>
      <c r="C107" t="s">
        <v>11</v>
      </c>
      <c r="D107">
        <v>65</v>
      </c>
      <c r="E107">
        <v>71</v>
      </c>
      <c r="F107">
        <f>SUM(Table12[[#This Row],[Total pop. In 2022 ]:[Total pop. In 2023]])</f>
        <v>136</v>
      </c>
    </row>
    <row r="108" spans="2:6">
      <c r="B108" t="s">
        <v>45</v>
      </c>
      <c r="C108" t="s">
        <v>11</v>
      </c>
      <c r="D108">
        <v>0</v>
      </c>
      <c r="E108">
        <v>0</v>
      </c>
      <c r="F108">
        <f>SUM(Table12[[#This Row],[Total pop. In 2022 ]:[Total pop. In 2023]])</f>
        <v>0</v>
      </c>
    </row>
    <row r="109" spans="2:6">
      <c r="B109" t="s">
        <v>46</v>
      </c>
      <c r="C109" t="s">
        <v>11</v>
      </c>
      <c r="D109">
        <v>50</v>
      </c>
      <c r="E109">
        <v>57</v>
      </c>
      <c r="F109">
        <f>SUM(Table12[[#This Row],[Total pop. In 2022 ]:[Total pop. In 2023]])</f>
        <v>107</v>
      </c>
    </row>
    <row r="110" spans="2:6">
      <c r="B110" t="s">
        <v>47</v>
      </c>
      <c r="C110" t="s">
        <v>11</v>
      </c>
      <c r="D110">
        <v>47</v>
      </c>
      <c r="E110">
        <v>46</v>
      </c>
      <c r="F110">
        <f>SUM(Table12[[#This Row],[Total pop. In 2022 ]:[Total pop. In 2023]])</f>
        <v>93</v>
      </c>
    </row>
    <row r="111" spans="2:6">
      <c r="B111" t="s">
        <v>48</v>
      </c>
      <c r="C111" t="s">
        <v>11</v>
      </c>
      <c r="D111">
        <v>70</v>
      </c>
      <c r="E111">
        <v>84</v>
      </c>
      <c r="F111">
        <f>SUM(Table12[[#This Row],[Total pop. In 2022 ]:[Total pop. In 2023]])</f>
        <v>154</v>
      </c>
    </row>
    <row r="112" spans="2:6">
      <c r="B112" t="s">
        <v>49</v>
      </c>
      <c r="C112" t="s">
        <v>11</v>
      </c>
      <c r="D112">
        <v>90</v>
      </c>
      <c r="E112">
        <v>88</v>
      </c>
      <c r="F112">
        <f>SUM(Table12[[#This Row],[Total pop. In 2022 ]:[Total pop. In 2023]])</f>
        <v>178</v>
      </c>
    </row>
    <row r="113" spans="2:6">
      <c r="B113" t="s">
        <v>50</v>
      </c>
      <c r="C113" t="s">
        <v>11</v>
      </c>
      <c r="D113">
        <v>237</v>
      </c>
      <c r="E113">
        <v>250</v>
      </c>
      <c r="F113">
        <f>SUM(Table12[[#This Row],[Total pop. In 2022 ]:[Total pop. In 2023]])</f>
        <v>487</v>
      </c>
    </row>
    <row r="114" spans="2:6">
      <c r="B114" t="s">
        <v>10</v>
      </c>
      <c r="C114" t="s">
        <v>14</v>
      </c>
      <c r="D114">
        <v>173</v>
      </c>
      <c r="E114">
        <v>182</v>
      </c>
      <c r="F114">
        <f>SUM(Table12[[#This Row],[Total pop. In 2022 ]:[Total pop. In 2023]])</f>
        <v>355</v>
      </c>
    </row>
    <row r="115" spans="2:6">
      <c r="B115" t="s">
        <v>15</v>
      </c>
      <c r="C115" t="s">
        <v>14</v>
      </c>
      <c r="D115">
        <v>305</v>
      </c>
      <c r="E115">
        <v>299</v>
      </c>
      <c r="F115">
        <f>SUM(Table12[[#This Row],[Total pop. In 2022 ]:[Total pop. In 2023]])</f>
        <v>604</v>
      </c>
    </row>
    <row r="116" spans="2:6">
      <c r="B116" t="s">
        <v>16</v>
      </c>
      <c r="C116" t="s">
        <v>14</v>
      </c>
      <c r="D116">
        <v>0</v>
      </c>
      <c r="E116">
        <v>0</v>
      </c>
      <c r="F116">
        <f>SUM(Table12[[#This Row],[Total pop. In 2022 ]:[Total pop. In 2023]])</f>
        <v>0</v>
      </c>
    </row>
    <row r="117" spans="2:6">
      <c r="B117" t="s">
        <v>17</v>
      </c>
      <c r="C117" t="s">
        <v>14</v>
      </c>
      <c r="D117">
        <v>135</v>
      </c>
      <c r="E117">
        <v>173</v>
      </c>
      <c r="F117">
        <f>SUM(Table12[[#This Row],[Total pop. In 2022 ]:[Total pop. In 2023]])</f>
        <v>308</v>
      </c>
    </row>
    <row r="118" spans="2:6">
      <c r="B118" t="s">
        <v>18</v>
      </c>
      <c r="C118" t="s">
        <v>14</v>
      </c>
      <c r="D118">
        <v>223</v>
      </c>
      <c r="E118">
        <v>246</v>
      </c>
      <c r="F118">
        <f>SUM(Table12[[#This Row],[Total pop. In 2022 ]:[Total pop. In 2023]])</f>
        <v>469</v>
      </c>
    </row>
    <row r="119" spans="2:6">
      <c r="B119" t="s">
        <v>19</v>
      </c>
      <c r="C119" t="s">
        <v>14</v>
      </c>
      <c r="D119">
        <v>203</v>
      </c>
      <c r="E119">
        <v>214</v>
      </c>
      <c r="F119">
        <f>SUM(Table12[[#This Row],[Total pop. In 2022 ]:[Total pop. In 2023]])</f>
        <v>417</v>
      </c>
    </row>
    <row r="120" spans="2:6">
      <c r="B120" t="s">
        <v>20</v>
      </c>
      <c r="C120" t="s">
        <v>14</v>
      </c>
      <c r="D120">
        <v>0</v>
      </c>
      <c r="E120">
        <v>0</v>
      </c>
      <c r="F120">
        <f>SUM(Table12[[#This Row],[Total pop. In 2022 ]:[Total pop. In 2023]])</f>
        <v>0</v>
      </c>
    </row>
    <row r="121" spans="2:6">
      <c r="B121" t="s">
        <v>21</v>
      </c>
      <c r="C121" t="s">
        <v>14</v>
      </c>
      <c r="D121">
        <v>168</v>
      </c>
      <c r="E121">
        <v>168</v>
      </c>
      <c r="F121">
        <f>SUM(Table12[[#This Row],[Total pop. In 2022 ]:[Total pop. In 2023]])</f>
        <v>336</v>
      </c>
    </row>
    <row r="122" spans="2:6">
      <c r="B122" t="s">
        <v>22</v>
      </c>
      <c r="C122" t="s">
        <v>14</v>
      </c>
      <c r="D122">
        <v>216</v>
      </c>
      <c r="E122">
        <v>219</v>
      </c>
      <c r="F122">
        <f>SUM(Table12[[#This Row],[Total pop. In 2022 ]:[Total pop. In 2023]])</f>
        <v>435</v>
      </c>
    </row>
    <row r="123" spans="2:6">
      <c r="B123" t="s">
        <v>23</v>
      </c>
      <c r="C123" t="s">
        <v>14</v>
      </c>
      <c r="D123">
        <v>308</v>
      </c>
      <c r="E123">
        <v>331</v>
      </c>
      <c r="F123">
        <f>SUM(Table12[[#This Row],[Total pop. In 2022 ]:[Total pop. In 2023]])</f>
        <v>639</v>
      </c>
    </row>
    <row r="124" spans="2:6">
      <c r="B124" t="s">
        <v>24</v>
      </c>
      <c r="C124" t="s">
        <v>14</v>
      </c>
      <c r="D124">
        <v>0</v>
      </c>
      <c r="E124">
        <v>0</v>
      </c>
      <c r="F124">
        <f>SUM(Table12[[#This Row],[Total pop. In 2022 ]:[Total pop. In 2023]])</f>
        <v>0</v>
      </c>
    </row>
    <row r="125" spans="2:6">
      <c r="B125" t="s">
        <v>25</v>
      </c>
      <c r="C125" t="s">
        <v>14</v>
      </c>
      <c r="D125">
        <v>0</v>
      </c>
      <c r="E125">
        <v>0</v>
      </c>
      <c r="F125">
        <f>SUM(Table12[[#This Row],[Total pop. In 2022 ]:[Total pop. In 2023]])</f>
        <v>0</v>
      </c>
    </row>
    <row r="126" spans="2:6">
      <c r="B126" t="s">
        <v>26</v>
      </c>
      <c r="C126" t="s">
        <v>14</v>
      </c>
      <c r="D126">
        <v>166</v>
      </c>
      <c r="E126">
        <v>177</v>
      </c>
      <c r="F126">
        <f>SUM(Table12[[#This Row],[Total pop. In 2022 ]:[Total pop. In 2023]])</f>
        <v>343</v>
      </c>
    </row>
    <row r="127" spans="2:6">
      <c r="B127" t="s">
        <v>27</v>
      </c>
      <c r="C127" t="s">
        <v>14</v>
      </c>
      <c r="D127">
        <v>209</v>
      </c>
      <c r="E127">
        <v>212</v>
      </c>
      <c r="F127">
        <f>SUM(Table12[[#This Row],[Total pop. In 2022 ]:[Total pop. In 2023]])</f>
        <v>421</v>
      </c>
    </row>
    <row r="128" spans="2:6">
      <c r="B128" t="s">
        <v>28</v>
      </c>
      <c r="C128" t="s">
        <v>14</v>
      </c>
      <c r="D128">
        <v>278</v>
      </c>
      <c r="E128">
        <v>272</v>
      </c>
      <c r="F128">
        <f>SUM(Table12[[#This Row],[Total pop. In 2022 ]:[Total pop. In 2023]])</f>
        <v>550</v>
      </c>
    </row>
    <row r="129" spans="2:11">
      <c r="B129" t="s">
        <v>29</v>
      </c>
      <c r="C129" t="s">
        <v>14</v>
      </c>
      <c r="D129">
        <v>202</v>
      </c>
      <c r="E129">
        <v>203</v>
      </c>
      <c r="F129">
        <f>SUM(Table12[[#This Row],[Total pop. In 2022 ]:[Total pop. In 2023]])</f>
        <v>405</v>
      </c>
    </row>
    <row r="130" spans="2:11">
      <c r="B130" t="s">
        <v>30</v>
      </c>
      <c r="C130" t="s">
        <v>14</v>
      </c>
      <c r="D130">
        <v>0</v>
      </c>
      <c r="E130">
        <v>0</v>
      </c>
      <c r="F130">
        <f>SUM(Table12[[#This Row],[Total pop. In 2022 ]:[Total pop. In 2023]])</f>
        <v>0</v>
      </c>
    </row>
    <row r="131" spans="2:11">
      <c r="B131" t="s">
        <v>31</v>
      </c>
      <c r="C131" t="s">
        <v>14</v>
      </c>
      <c r="D131">
        <v>0</v>
      </c>
      <c r="E131">
        <v>0</v>
      </c>
      <c r="F131">
        <f>SUM(Table12[[#This Row],[Total pop. In 2022 ]:[Total pop. In 2023]])</f>
        <v>0</v>
      </c>
      <c r="G131" s="4"/>
      <c r="H131" s="4"/>
      <c r="I131" s="5"/>
    </row>
    <row r="132" spans="2:11">
      <c r="B132" t="s">
        <v>32</v>
      </c>
      <c r="C132" t="s">
        <v>14</v>
      </c>
      <c r="D132">
        <v>116</v>
      </c>
      <c r="E132">
        <v>121</v>
      </c>
      <c r="F132">
        <f>SUM(Table12[[#This Row],[Total pop. In 2022 ]:[Total pop. In 2023]])</f>
        <v>237</v>
      </c>
      <c r="G132" s="6"/>
      <c r="H132" s="6"/>
      <c r="I132" s="7"/>
    </row>
    <row r="133" spans="2:11">
      <c r="B133" t="s">
        <v>33</v>
      </c>
      <c r="C133" t="s">
        <v>14</v>
      </c>
      <c r="D133">
        <v>114</v>
      </c>
      <c r="E133">
        <v>121</v>
      </c>
      <c r="F133">
        <f>SUM(Table12[[#This Row],[Total pop. In 2022 ]:[Total pop. In 2023]])</f>
        <v>235</v>
      </c>
      <c r="G133" s="4"/>
      <c r="H133" s="4"/>
      <c r="I133" s="5"/>
    </row>
    <row r="134" spans="2:11">
      <c r="B134" t="s">
        <v>34</v>
      </c>
      <c r="C134" t="s">
        <v>14</v>
      </c>
      <c r="D134">
        <v>200</v>
      </c>
      <c r="E134">
        <v>216</v>
      </c>
      <c r="F134">
        <f>SUM(Table12[[#This Row],[Total pop. In 2022 ]:[Total pop. In 2023]])</f>
        <v>416</v>
      </c>
      <c r="G134" s="6"/>
      <c r="H134" s="6"/>
      <c r="I134" s="7"/>
    </row>
    <row r="135" spans="2:11">
      <c r="B135" t="s">
        <v>35</v>
      </c>
      <c r="C135" t="s">
        <v>14</v>
      </c>
      <c r="D135">
        <v>82</v>
      </c>
      <c r="E135">
        <v>0</v>
      </c>
      <c r="F135">
        <f>SUM(Table12[[#This Row],[Total pop. In 2022 ]:[Total pop. In 2023]])</f>
        <v>82</v>
      </c>
      <c r="G135" s="4"/>
      <c r="H135" s="4"/>
      <c r="I135" s="5"/>
    </row>
    <row r="136" spans="2:11">
      <c r="B136" t="s">
        <v>36</v>
      </c>
      <c r="C136" t="s">
        <v>14</v>
      </c>
      <c r="D136">
        <v>147</v>
      </c>
      <c r="E136">
        <v>150</v>
      </c>
      <c r="F136">
        <f>SUM(Table12[[#This Row],[Total pop. In 2022 ]:[Total pop. In 2023]])</f>
        <v>297</v>
      </c>
      <c r="G136" s="6"/>
      <c r="H136" s="6"/>
      <c r="I136" s="7"/>
      <c r="K136" s="3"/>
    </row>
    <row r="137" spans="2:11">
      <c r="B137" t="s">
        <v>37</v>
      </c>
      <c r="C137" t="s">
        <v>14</v>
      </c>
      <c r="D137">
        <v>130</v>
      </c>
      <c r="E137">
        <v>125</v>
      </c>
      <c r="F137">
        <f>SUM(Table12[[#This Row],[Total pop. In 2022 ]:[Total pop. In 2023]])</f>
        <v>255</v>
      </c>
      <c r="G137" s="4"/>
      <c r="H137" s="4"/>
      <c r="I137" s="5"/>
      <c r="K137" s="3"/>
    </row>
    <row r="138" spans="2:11">
      <c r="B138" t="s">
        <v>38</v>
      </c>
      <c r="C138" t="s">
        <v>14</v>
      </c>
      <c r="D138">
        <v>91</v>
      </c>
      <c r="E138">
        <v>99</v>
      </c>
      <c r="F138">
        <f>SUM(Table12[[#This Row],[Total pop. In 2022 ]:[Total pop. In 2023]])</f>
        <v>190</v>
      </c>
      <c r="G138" s="6"/>
      <c r="H138" s="6"/>
      <c r="I138" s="7"/>
      <c r="K138" s="3"/>
    </row>
    <row r="139" spans="2:11">
      <c r="B139" t="s">
        <v>39</v>
      </c>
      <c r="C139" t="s">
        <v>14</v>
      </c>
      <c r="D139">
        <v>0</v>
      </c>
      <c r="E139">
        <v>0</v>
      </c>
      <c r="F139">
        <f>SUM(Table12[[#This Row],[Total pop. In 2022 ]:[Total pop. In 2023]])</f>
        <v>0</v>
      </c>
      <c r="G139" s="4"/>
      <c r="H139" s="4"/>
      <c r="I139" s="5"/>
      <c r="K139" s="3"/>
    </row>
    <row r="140" spans="2:11">
      <c r="B140" t="s">
        <v>40</v>
      </c>
      <c r="C140" t="s">
        <v>14</v>
      </c>
      <c r="D140">
        <v>145</v>
      </c>
      <c r="E140">
        <v>159</v>
      </c>
      <c r="F140">
        <f>SUM(Table12[[#This Row],[Total pop. In 2022 ]:[Total pop. In 2023]])</f>
        <v>304</v>
      </c>
      <c r="G140" s="6"/>
      <c r="H140" s="6"/>
      <c r="I140" s="7"/>
    </row>
    <row r="141" spans="2:11">
      <c r="B141" t="s">
        <v>41</v>
      </c>
      <c r="C141" t="s">
        <v>14</v>
      </c>
      <c r="D141">
        <v>0</v>
      </c>
      <c r="E141">
        <v>0</v>
      </c>
      <c r="F141">
        <f>SUM(Table12[[#This Row],[Total pop. In 2022 ]:[Total pop. In 2023]])</f>
        <v>0</v>
      </c>
      <c r="G141" s="4"/>
      <c r="H141" s="4"/>
      <c r="I141" s="5"/>
    </row>
    <row r="142" spans="2:11">
      <c r="B142" t="s">
        <v>42</v>
      </c>
      <c r="C142" t="s">
        <v>14</v>
      </c>
      <c r="D142">
        <v>0</v>
      </c>
      <c r="E142">
        <v>0</v>
      </c>
      <c r="F142">
        <f>SUM(Table12[[#This Row],[Total pop. In 2022 ]:[Total pop. In 2023]])</f>
        <v>0</v>
      </c>
      <c r="G142" s="6"/>
      <c r="H142" s="6"/>
      <c r="I142" s="7"/>
    </row>
    <row r="143" spans="2:11">
      <c r="B143" t="s">
        <v>43</v>
      </c>
      <c r="C143" t="s">
        <v>14</v>
      </c>
      <c r="D143">
        <v>0</v>
      </c>
      <c r="E143">
        <v>0</v>
      </c>
      <c r="F143">
        <f>SUM(Table12[[#This Row],[Total pop. In 2022 ]:[Total pop. In 2023]])</f>
        <v>0</v>
      </c>
      <c r="G143" s="4"/>
      <c r="H143" s="4"/>
      <c r="I143" s="5"/>
    </row>
    <row r="144" spans="2:11">
      <c r="B144" t="s">
        <v>44</v>
      </c>
      <c r="C144" t="s">
        <v>14</v>
      </c>
      <c r="D144">
        <v>0</v>
      </c>
      <c r="E144">
        <v>0</v>
      </c>
      <c r="F144">
        <f>SUM(Table12[[#This Row],[Total pop. In 2022 ]:[Total pop. In 2023]])</f>
        <v>0</v>
      </c>
      <c r="G144" s="6"/>
      <c r="H144" s="6"/>
      <c r="I144" s="7"/>
    </row>
    <row r="145" spans="2:9">
      <c r="B145" t="s">
        <v>45</v>
      </c>
      <c r="C145" t="s">
        <v>14</v>
      </c>
      <c r="D145">
        <v>0</v>
      </c>
      <c r="E145">
        <v>0</v>
      </c>
      <c r="F145">
        <f>SUM(Table12[[#This Row],[Total pop. In 2022 ]:[Total pop. In 2023]])</f>
        <v>0</v>
      </c>
      <c r="G145" s="4"/>
      <c r="H145" s="4"/>
      <c r="I145" s="5"/>
    </row>
    <row r="146" spans="2:9">
      <c r="B146" t="s">
        <v>46</v>
      </c>
      <c r="C146" t="s">
        <v>14</v>
      </c>
      <c r="D146">
        <v>0</v>
      </c>
      <c r="E146">
        <v>0</v>
      </c>
      <c r="F146">
        <f>SUM(Table12[[#This Row],[Total pop. In 2022 ]:[Total pop. In 2023]])</f>
        <v>0</v>
      </c>
      <c r="G146" s="6"/>
      <c r="H146" s="6"/>
      <c r="I146" s="7"/>
    </row>
    <row r="147" spans="2:9">
      <c r="B147" t="s">
        <v>47</v>
      </c>
      <c r="C147" t="s">
        <v>14</v>
      </c>
      <c r="D147">
        <v>0</v>
      </c>
      <c r="E147">
        <v>0</v>
      </c>
      <c r="F147">
        <f>SUM(Table12[[#This Row],[Total pop. In 2022 ]:[Total pop. In 2023]])</f>
        <v>0</v>
      </c>
      <c r="G147" s="4"/>
      <c r="H147" s="4"/>
      <c r="I147" s="5"/>
    </row>
    <row r="148" spans="2:9">
      <c r="B148" t="s">
        <v>48</v>
      </c>
      <c r="C148" t="s">
        <v>14</v>
      </c>
      <c r="D148">
        <v>0</v>
      </c>
      <c r="E148">
        <v>0</v>
      </c>
      <c r="F148">
        <f>SUM(Table12[[#This Row],[Total pop. In 2022 ]:[Total pop. In 2023]])</f>
        <v>0</v>
      </c>
      <c r="G148" s="6"/>
      <c r="H148" s="6"/>
      <c r="I148" s="7"/>
    </row>
    <row r="149" spans="2:9">
      <c r="B149" t="s">
        <v>49</v>
      </c>
      <c r="C149" t="s">
        <v>14</v>
      </c>
      <c r="D149">
        <v>0</v>
      </c>
      <c r="E149">
        <v>0</v>
      </c>
      <c r="F149">
        <f>SUM(Table12[[#This Row],[Total pop. In 2022 ]:[Total pop. In 2023]])</f>
        <v>0</v>
      </c>
      <c r="G149" s="4"/>
      <c r="H149" s="4"/>
      <c r="I149" s="5"/>
    </row>
    <row r="150" spans="2:9">
      <c r="B150" t="s">
        <v>50</v>
      </c>
      <c r="C150" t="s">
        <v>14</v>
      </c>
      <c r="D150">
        <v>134</v>
      </c>
      <c r="E150">
        <v>141</v>
      </c>
      <c r="F150">
        <f>SUM(Table12[[#This Row],[Total pop. In 2022 ]:[Total pop. In 2023]])</f>
        <v>275</v>
      </c>
      <c r="G150" s="6"/>
      <c r="H150" s="6"/>
      <c r="I150" s="7"/>
    </row>
    <row r="151" spans="2:9">
      <c r="G151" s="4"/>
      <c r="H151" s="4"/>
      <c r="I151" s="5"/>
    </row>
    <row r="152" spans="2:9">
      <c r="G152" s="6"/>
      <c r="H152" s="6"/>
      <c r="I152" s="7"/>
    </row>
    <row r="153" spans="2:9">
      <c r="G153" s="4"/>
      <c r="H153" s="4"/>
      <c r="I153" s="5"/>
    </row>
    <row r="154" spans="2:9">
      <c r="G154" s="6"/>
      <c r="H154" s="6"/>
      <c r="I154" s="7"/>
    </row>
    <row r="155" spans="2:9">
      <c r="G155" s="4"/>
      <c r="H155" s="4"/>
      <c r="I155" s="5"/>
    </row>
    <row r="156" spans="2:9">
      <c r="G156" s="6"/>
      <c r="H156" s="6"/>
      <c r="I156" s="7"/>
    </row>
    <row r="157" spans="2:9">
      <c r="G157" s="4"/>
      <c r="H157" s="4"/>
      <c r="I157" s="5"/>
    </row>
    <row r="158" spans="2:9">
      <c r="G158" s="6"/>
      <c r="H158" s="6"/>
      <c r="I158" s="7"/>
    </row>
    <row r="159" spans="2:9">
      <c r="G159" s="4"/>
      <c r="H159" s="4"/>
      <c r="I159" s="5"/>
    </row>
    <row r="160" spans="2:9">
      <c r="G160" s="6"/>
      <c r="H160" s="6"/>
      <c r="I160" s="7"/>
    </row>
    <row r="161" spans="7:9">
      <c r="G161" s="4"/>
      <c r="H161" s="4"/>
      <c r="I161" s="5"/>
    </row>
    <row r="162" spans="7:9">
      <c r="G162" s="6"/>
      <c r="H162" s="6"/>
      <c r="I162" s="7"/>
    </row>
    <row r="163" spans="7:9">
      <c r="G163" s="4"/>
      <c r="H163" s="4"/>
      <c r="I163" s="5"/>
    </row>
    <row r="164" spans="7:9">
      <c r="G164" s="6"/>
      <c r="H164" s="6"/>
      <c r="I164" s="7"/>
    </row>
    <row r="165" spans="7:9">
      <c r="G165" s="4"/>
      <c r="H165" s="4"/>
      <c r="I165" s="5"/>
    </row>
    <row r="166" spans="7:9">
      <c r="G166" s="6"/>
      <c r="H166" s="6"/>
      <c r="I166" s="7"/>
    </row>
    <row r="167" spans="7:9">
      <c r="G167" s="4"/>
      <c r="H167" s="4"/>
      <c r="I167" s="5"/>
    </row>
    <row r="168" spans="7:9">
      <c r="G168" s="6"/>
      <c r="H168" s="6"/>
      <c r="I168" s="7"/>
    </row>
    <row r="169" spans="7:9">
      <c r="G169" s="4"/>
      <c r="H169" s="4"/>
      <c r="I169" s="5"/>
    </row>
    <row r="170" spans="7:9">
      <c r="G170" s="6"/>
      <c r="H170" s="6"/>
      <c r="I170" s="7"/>
    </row>
    <row r="171" spans="7:9">
      <c r="G171" s="4"/>
      <c r="H171" s="4"/>
      <c r="I171" s="5"/>
    </row>
    <row r="172" spans="7:9">
      <c r="G172" s="6"/>
      <c r="H172" s="6"/>
      <c r="I172" s="7"/>
    </row>
    <row r="173" spans="7:9">
      <c r="G173" s="4"/>
      <c r="H173" s="4"/>
      <c r="I173" s="5"/>
    </row>
    <row r="174" spans="7:9">
      <c r="G174" s="6"/>
      <c r="H174" s="6"/>
      <c r="I174" s="7"/>
    </row>
    <row r="175" spans="7:9">
      <c r="G175" s="4"/>
      <c r="H175" s="4"/>
      <c r="I175" s="5"/>
    </row>
    <row r="176" spans="7:9">
      <c r="G176" s="6"/>
      <c r="H176" s="6"/>
      <c r="I176" s="7"/>
    </row>
    <row r="177" spans="7:9">
      <c r="G177" s="4"/>
      <c r="H177" s="4"/>
      <c r="I177" s="5"/>
    </row>
    <row r="178" spans="7:9">
      <c r="G178" s="6"/>
      <c r="H178" s="6"/>
      <c r="I178" s="7"/>
    </row>
    <row r="179" spans="7:9">
      <c r="G179" s="4"/>
      <c r="H179" s="4"/>
      <c r="I179" s="5"/>
    </row>
    <row r="180" spans="7:9">
      <c r="G180" s="6"/>
      <c r="H180" s="6"/>
      <c r="I180" s="7"/>
    </row>
    <row r="181" spans="7:9">
      <c r="G181" s="4"/>
      <c r="H181" s="4"/>
      <c r="I181" s="5"/>
    </row>
    <row r="182" spans="7:9">
      <c r="G182" s="6"/>
      <c r="H182" s="6"/>
      <c r="I182" s="7"/>
    </row>
    <row r="183" spans="7:9">
      <c r="G183" s="4"/>
      <c r="H183" s="4"/>
      <c r="I183" s="5"/>
    </row>
    <row r="184" spans="7:9">
      <c r="G184" s="6"/>
      <c r="H184" s="6"/>
      <c r="I184" s="7"/>
    </row>
    <row r="185" spans="7:9">
      <c r="G185" s="4"/>
      <c r="H185" s="4"/>
      <c r="I185" s="5"/>
    </row>
    <row r="186" spans="7:9">
      <c r="G186" s="6"/>
      <c r="H186" s="6"/>
      <c r="I186" s="7"/>
    </row>
    <row r="187" spans="7:9">
      <c r="G187" s="4"/>
      <c r="H187" s="4"/>
      <c r="I187" s="5"/>
    </row>
    <row r="188" spans="7:9">
      <c r="G188" s="6"/>
      <c r="H188" s="6"/>
      <c r="I188" s="7"/>
    </row>
    <row r="189" spans="7:9">
      <c r="G189" s="4"/>
      <c r="H189" s="4"/>
      <c r="I189" s="5"/>
    </row>
    <row r="190" spans="7:9">
      <c r="G190" s="6"/>
      <c r="H190" s="6"/>
      <c r="I190" s="7"/>
    </row>
    <row r="191" spans="7:9">
      <c r="G191" s="4"/>
      <c r="H191" s="4"/>
      <c r="I191" s="5"/>
    </row>
    <row r="192" spans="7:9">
      <c r="G192" s="6"/>
      <c r="H192" s="6"/>
      <c r="I192" s="7"/>
    </row>
    <row r="193" spans="7:9">
      <c r="G193" s="4"/>
      <c r="H193" s="4"/>
      <c r="I193" s="5"/>
    </row>
    <row r="194" spans="7:9">
      <c r="G194" s="6"/>
      <c r="H194" s="6"/>
      <c r="I194" s="7"/>
    </row>
    <row r="195" spans="7:9">
      <c r="G195" s="4"/>
      <c r="H195" s="4"/>
      <c r="I195" s="5"/>
    </row>
    <row r="196" spans="7:9">
      <c r="G196" s="6"/>
      <c r="H196" s="6"/>
      <c r="I196" s="7"/>
    </row>
    <row r="197" spans="7:9">
      <c r="G197" s="4"/>
      <c r="H197" s="4"/>
      <c r="I197" s="5"/>
    </row>
    <row r="198" spans="7:9">
      <c r="G198" s="6"/>
      <c r="H198" s="6"/>
      <c r="I198" s="7"/>
    </row>
    <row r="199" spans="7:9">
      <c r="G199" s="4"/>
      <c r="H199" s="4"/>
      <c r="I199" s="5"/>
    </row>
    <row r="200" spans="7:9">
      <c r="G200" s="6"/>
      <c r="H200" s="6"/>
      <c r="I200" s="7"/>
    </row>
    <row r="201" spans="7:9">
      <c r="G201" s="4"/>
      <c r="H201" s="4"/>
      <c r="I201" s="5"/>
    </row>
    <row r="202" spans="7:9">
      <c r="G202" s="6"/>
      <c r="H202" s="6"/>
      <c r="I202" s="7"/>
    </row>
    <row r="203" spans="7:9">
      <c r="G203" s="4"/>
      <c r="H203" s="4"/>
      <c r="I203" s="5"/>
    </row>
    <row r="204" spans="7:9">
      <c r="G204" s="6"/>
      <c r="H204" s="6"/>
      <c r="I204" s="7"/>
    </row>
    <row r="205" spans="7:9">
      <c r="G205" s="4"/>
      <c r="H205" s="4"/>
      <c r="I205" s="5"/>
    </row>
    <row r="206" spans="7:9">
      <c r="G206" s="6"/>
      <c r="H206" s="6"/>
      <c r="I206" s="7"/>
    </row>
    <row r="207" spans="7:9">
      <c r="G207" s="4"/>
      <c r="H207" s="4"/>
      <c r="I207" s="5"/>
    </row>
    <row r="208" spans="7:9">
      <c r="G208" s="6"/>
      <c r="H208" s="6"/>
      <c r="I208" s="7"/>
    </row>
    <row r="209" spans="7:9">
      <c r="G209" s="4"/>
      <c r="H209" s="4"/>
      <c r="I209" s="5"/>
    </row>
    <row r="210" spans="7:9">
      <c r="G210" s="6"/>
      <c r="H210" s="6"/>
      <c r="I210" s="7"/>
    </row>
    <row r="211" spans="7:9">
      <c r="G211" s="4"/>
      <c r="H211" s="4"/>
      <c r="I211" s="5"/>
    </row>
    <row r="212" spans="7:9">
      <c r="G212" s="6"/>
      <c r="H212" s="6"/>
      <c r="I212" s="7"/>
    </row>
    <row r="213" spans="7:9">
      <c r="G213" s="4"/>
      <c r="H213" s="4"/>
      <c r="I213" s="5"/>
    </row>
    <row r="214" spans="7:9">
      <c r="G214" s="6"/>
      <c r="H214" s="6"/>
      <c r="I214" s="7"/>
    </row>
    <row r="215" spans="7:9">
      <c r="G215" s="4"/>
      <c r="H215" s="4"/>
      <c r="I215" s="5"/>
    </row>
    <row r="216" spans="7:9">
      <c r="G216" s="6"/>
      <c r="H216" s="6"/>
      <c r="I216" s="7"/>
    </row>
    <row r="217" spans="7:9">
      <c r="G217" s="4"/>
      <c r="H217" s="4"/>
      <c r="I217" s="5"/>
    </row>
    <row r="218" spans="7:9">
      <c r="G218" s="6"/>
      <c r="H218" s="6"/>
      <c r="I218" s="7"/>
    </row>
    <row r="219" spans="7:9">
      <c r="G219" s="4"/>
      <c r="H219" s="4"/>
      <c r="I219" s="5"/>
    </row>
    <row r="220" spans="7:9">
      <c r="G220" s="6"/>
      <c r="H220" s="6"/>
      <c r="I220" s="7"/>
    </row>
    <row r="221" spans="7:9">
      <c r="G221" s="4"/>
      <c r="H221" s="4"/>
      <c r="I221" s="5"/>
    </row>
    <row r="222" spans="7:9">
      <c r="G222" s="6"/>
      <c r="H222" s="6"/>
      <c r="I222" s="7"/>
    </row>
    <row r="223" spans="7:9">
      <c r="G223" s="4"/>
      <c r="H223" s="4"/>
      <c r="I223" s="5"/>
    </row>
    <row r="224" spans="7:9">
      <c r="G224" s="6"/>
      <c r="H224" s="6"/>
      <c r="I224" s="7"/>
    </row>
    <row r="225" spans="7:9">
      <c r="G225" s="4"/>
      <c r="H225" s="4"/>
      <c r="I225" s="5"/>
    </row>
    <row r="226" spans="7:9">
      <c r="G226" s="6"/>
      <c r="H226" s="6"/>
      <c r="I226" s="7"/>
    </row>
    <row r="227" spans="7:9">
      <c r="G227" s="4"/>
      <c r="H227" s="4"/>
      <c r="I227" s="5"/>
    </row>
    <row r="228" spans="7:9">
      <c r="G228" s="6"/>
      <c r="H228" s="6"/>
      <c r="I228" s="7"/>
    </row>
    <row r="229" spans="7:9">
      <c r="G229" s="4"/>
      <c r="H229" s="4"/>
      <c r="I229" s="5"/>
    </row>
    <row r="230" spans="7:9">
      <c r="G230" s="6"/>
      <c r="H230" s="6"/>
      <c r="I230" s="7"/>
    </row>
    <row r="231" spans="7:9">
      <c r="G231" s="4"/>
      <c r="H231" s="4"/>
      <c r="I231" s="5"/>
    </row>
    <row r="232" spans="7:9">
      <c r="G232" s="6"/>
      <c r="H232" s="6"/>
      <c r="I232" s="7"/>
    </row>
    <row r="233" spans="7:9">
      <c r="G233" s="4"/>
      <c r="H233" s="4"/>
      <c r="I233" s="5"/>
    </row>
    <row r="234" spans="7:9">
      <c r="G234" s="6"/>
      <c r="H234" s="6"/>
      <c r="I234" s="7"/>
    </row>
    <row r="235" spans="7:9">
      <c r="G235" s="4"/>
      <c r="H235" s="4"/>
      <c r="I235" s="5"/>
    </row>
    <row r="236" spans="7:9">
      <c r="G236" s="6"/>
      <c r="H236" s="6"/>
      <c r="I236" s="7"/>
    </row>
    <row r="237" spans="7:9">
      <c r="G237" s="4"/>
      <c r="H237" s="4"/>
      <c r="I237" s="5"/>
    </row>
    <row r="238" spans="7:9">
      <c r="G238" s="6"/>
      <c r="H238" s="6"/>
      <c r="I238" s="7"/>
    </row>
    <row r="239" spans="7:9">
      <c r="G239" s="4"/>
      <c r="H239" s="4"/>
      <c r="I239" s="5"/>
    </row>
    <row r="240" spans="7:9">
      <c r="G240" s="6"/>
      <c r="H240" s="6"/>
      <c r="I240" s="7"/>
    </row>
    <row r="241" spans="7:9">
      <c r="G241" s="4"/>
      <c r="H241" s="4"/>
      <c r="I241" s="5"/>
    </row>
    <row r="242" spans="7:9">
      <c r="G242" s="6"/>
      <c r="H242" s="6"/>
      <c r="I242" s="7"/>
    </row>
    <row r="243" spans="7:9">
      <c r="G243" s="4"/>
      <c r="H243" s="4"/>
      <c r="I243" s="5"/>
    </row>
    <row r="244" spans="7:9">
      <c r="G244" s="6"/>
      <c r="H244" s="6"/>
      <c r="I244" s="7"/>
    </row>
    <row r="245" spans="7:9">
      <c r="G245" s="4"/>
      <c r="H245" s="4"/>
      <c r="I245" s="5"/>
    </row>
    <row r="246" spans="7:9">
      <c r="G246" s="6"/>
      <c r="H246" s="6"/>
      <c r="I246" s="7"/>
    </row>
    <row r="247" spans="7:9">
      <c r="G247" s="4"/>
      <c r="H247" s="4"/>
      <c r="I247" s="5"/>
    </row>
    <row r="248" spans="7:9">
      <c r="G248" s="6"/>
      <c r="H248" s="6"/>
      <c r="I248" s="7"/>
    </row>
    <row r="249" spans="7:9">
      <c r="G249" s="4"/>
      <c r="H249" s="4"/>
      <c r="I249" s="5"/>
    </row>
    <row r="250" spans="7:9">
      <c r="G250" s="6"/>
      <c r="H250" s="6"/>
      <c r="I250" s="7"/>
    </row>
    <row r="251" spans="7:9">
      <c r="G251" s="4"/>
      <c r="H251" s="4"/>
      <c r="I251" s="5"/>
    </row>
    <row r="252" spans="7:9">
      <c r="G252" s="6"/>
      <c r="H252" s="6"/>
      <c r="I252" s="7"/>
    </row>
    <row r="253" spans="7:9">
      <c r="G253" s="4"/>
      <c r="H253" s="4"/>
      <c r="I253" s="5"/>
    </row>
    <row r="254" spans="7:9">
      <c r="G254" s="6"/>
      <c r="H254" s="6"/>
      <c r="I254" s="7"/>
    </row>
    <row r="255" spans="7:9">
      <c r="G255" s="4"/>
      <c r="H255" s="4"/>
      <c r="I255" s="5"/>
    </row>
    <row r="256" spans="7:9">
      <c r="G256" s="6"/>
      <c r="H256" s="6"/>
      <c r="I256" s="7"/>
    </row>
    <row r="257" spans="7:9">
      <c r="G257" s="4"/>
      <c r="H257" s="4"/>
      <c r="I257" s="5"/>
    </row>
    <row r="258" spans="7:9">
      <c r="G258" s="6"/>
      <c r="H258" s="6"/>
      <c r="I258" s="7"/>
    </row>
    <row r="259" spans="7:9">
      <c r="G259" s="4"/>
      <c r="H259" s="4"/>
      <c r="I259" s="5"/>
    </row>
    <row r="260" spans="7:9">
      <c r="G260" s="6"/>
      <c r="H260" s="6"/>
      <c r="I260" s="7"/>
    </row>
    <row r="261" spans="7:9">
      <c r="G261" s="4"/>
      <c r="H261" s="4"/>
      <c r="I261" s="5"/>
    </row>
    <row r="262" spans="7:9">
      <c r="G262" s="6"/>
      <c r="H262" s="6"/>
      <c r="I262" s="7"/>
    </row>
    <row r="263" spans="7:9">
      <c r="G263" s="4"/>
      <c r="H263" s="4"/>
      <c r="I263" s="5"/>
    </row>
    <row r="264" spans="7:9">
      <c r="G264" s="6"/>
      <c r="H264" s="6"/>
      <c r="I264" s="7"/>
    </row>
    <row r="265" spans="7:9">
      <c r="G265" s="4"/>
      <c r="H265" s="4"/>
      <c r="I265" s="5"/>
    </row>
    <row r="266" spans="7:9">
      <c r="G266" s="6"/>
      <c r="H266" s="6"/>
      <c r="I266" s="7"/>
    </row>
    <row r="267" spans="7:9">
      <c r="G267" s="4"/>
      <c r="H267" s="4"/>
      <c r="I267" s="5"/>
    </row>
    <row r="268" spans="7:9">
      <c r="G268" s="6"/>
      <c r="H268" s="6"/>
      <c r="I268" s="7"/>
    </row>
    <row r="269" spans="7:9">
      <c r="G269" s="4"/>
      <c r="H269" s="4"/>
      <c r="I269" s="5"/>
    </row>
    <row r="270" spans="7:9">
      <c r="G270" s="6"/>
      <c r="H270" s="6"/>
      <c r="I270" s="7"/>
    </row>
    <row r="271" spans="7:9">
      <c r="G271" s="4"/>
      <c r="H271" s="4"/>
      <c r="I271" s="5"/>
    </row>
    <row r="272" spans="7:9">
      <c r="G272" s="6"/>
      <c r="H272" s="6"/>
      <c r="I272" s="7"/>
    </row>
    <row r="273" spans="7:9">
      <c r="G273" s="4"/>
      <c r="H273" s="4"/>
      <c r="I273" s="5"/>
    </row>
    <row r="274" spans="7:9">
      <c r="G274" s="6"/>
      <c r="H274" s="6"/>
      <c r="I274" s="7"/>
    </row>
    <row r="275" spans="7:9">
      <c r="G275" s="4"/>
      <c r="H275" s="4"/>
      <c r="I275" s="5"/>
    </row>
    <row r="276" spans="7:9">
      <c r="G276" s="6"/>
      <c r="H276" s="6"/>
      <c r="I276" s="7"/>
    </row>
    <row r="277" spans="7:9">
      <c r="G277" s="4"/>
      <c r="H277" s="4"/>
      <c r="I277" s="5"/>
    </row>
    <row r="278" spans="7:9">
      <c r="G278" s="8"/>
      <c r="H278" s="8"/>
      <c r="I278" s="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1730B-7DED-4757-BFFF-EA3B1981BB8B}">
  <dimension ref="A2:O39"/>
  <sheetViews>
    <sheetView topLeftCell="A2" zoomScale="59" zoomScaleNormal="59" workbookViewId="0">
      <selection activeCell="C10" sqref="C10"/>
    </sheetView>
  </sheetViews>
  <sheetFormatPr defaultRowHeight="14.5"/>
  <cols>
    <col min="1" max="1" width="17.90625" style="11" customWidth="1"/>
    <col min="2" max="2" width="9.81640625" style="11" customWidth="1"/>
    <col min="3" max="3" width="8.7265625" style="11"/>
    <col min="4" max="4" width="17.90625" style="11" customWidth="1"/>
    <col min="5" max="5" width="23.453125" style="11" customWidth="1"/>
    <col min="6" max="8" width="22.90625" style="11" customWidth="1"/>
    <col min="9" max="9" width="17.90625" style="11" customWidth="1"/>
    <col min="10" max="10" width="22.7265625" style="11" customWidth="1"/>
    <col min="11" max="12" width="23.26953125" style="11" customWidth="1"/>
    <col min="13" max="13" width="22.453125" style="11" customWidth="1"/>
    <col min="14" max="14" width="17.90625" style="11" customWidth="1"/>
    <col min="15" max="15" width="9.81640625" style="11" customWidth="1"/>
    <col min="16" max="16384" width="8.7265625" style="11"/>
  </cols>
  <sheetData>
    <row r="2" spans="1:15">
      <c r="D2" s="12" t="s">
        <v>97</v>
      </c>
      <c r="I2" s="12" t="s">
        <v>98</v>
      </c>
    </row>
    <row r="3" spans="1:15">
      <c r="D3" s="11" t="s">
        <v>85</v>
      </c>
      <c r="E3" s="13" t="s">
        <v>92</v>
      </c>
      <c r="F3" s="13"/>
      <c r="G3" s="13"/>
      <c r="I3" s="11" t="s">
        <v>85</v>
      </c>
      <c r="J3" s="13" t="s">
        <v>92</v>
      </c>
      <c r="K3" s="13"/>
      <c r="L3" s="13"/>
      <c r="N3" s="12" t="s">
        <v>96</v>
      </c>
    </row>
    <row r="4" spans="1:15">
      <c r="A4" s="12" t="s">
        <v>96</v>
      </c>
      <c r="N4" s="11" t="s">
        <v>95</v>
      </c>
      <c r="O4" s="11" t="s">
        <v>94</v>
      </c>
    </row>
    <row r="5" spans="1:15">
      <c r="A5" s="11" t="s">
        <v>95</v>
      </c>
      <c r="B5" s="11" t="s">
        <v>94</v>
      </c>
      <c r="D5" s="11" t="s">
        <v>95</v>
      </c>
      <c r="E5" s="11" t="s">
        <v>79</v>
      </c>
      <c r="I5" s="11" t="s">
        <v>95</v>
      </c>
      <c r="J5" s="11" t="s">
        <v>80</v>
      </c>
      <c r="N5" s="14" t="s">
        <v>34</v>
      </c>
      <c r="O5" s="15">
        <v>11024</v>
      </c>
    </row>
    <row r="6" spans="1:15">
      <c r="A6" s="17" t="s">
        <v>13</v>
      </c>
      <c r="B6" s="16">
        <v>10600</v>
      </c>
      <c r="D6" s="14" t="s">
        <v>34</v>
      </c>
      <c r="E6" s="16">
        <v>5043</v>
      </c>
      <c r="F6" s="16"/>
      <c r="G6" s="16"/>
      <c r="I6" s="14" t="s">
        <v>34</v>
      </c>
      <c r="J6" s="16">
        <v>5981</v>
      </c>
      <c r="K6" s="16"/>
      <c r="L6" s="16"/>
      <c r="N6" s="14" t="s">
        <v>23</v>
      </c>
      <c r="O6" s="15">
        <v>8985</v>
      </c>
    </row>
    <row r="7" spans="1:15">
      <c r="A7" s="17" t="s">
        <v>12</v>
      </c>
      <c r="B7" s="16">
        <v>78175</v>
      </c>
      <c r="D7" s="14" t="s">
        <v>23</v>
      </c>
      <c r="E7" s="16">
        <v>4306</v>
      </c>
      <c r="F7" s="16"/>
      <c r="G7" s="16"/>
      <c r="I7" s="14" t="s">
        <v>23</v>
      </c>
      <c r="J7" s="16">
        <v>4679</v>
      </c>
      <c r="K7" s="16"/>
      <c r="L7" s="16"/>
      <c r="N7" s="14" t="s">
        <v>28</v>
      </c>
      <c r="O7" s="15">
        <v>8155</v>
      </c>
    </row>
    <row r="8" spans="1:15">
      <c r="A8" s="17" t="s">
        <v>11</v>
      </c>
      <c r="B8" s="16">
        <v>34093</v>
      </c>
      <c r="D8" s="14" t="s">
        <v>28</v>
      </c>
      <c r="E8" s="16">
        <v>4083</v>
      </c>
      <c r="F8" s="16"/>
      <c r="G8" s="16"/>
      <c r="I8" s="14" t="s">
        <v>28</v>
      </c>
      <c r="J8" s="16">
        <v>4072</v>
      </c>
      <c r="K8" s="16"/>
      <c r="L8" s="16"/>
      <c r="N8" s="14" t="s">
        <v>15</v>
      </c>
      <c r="O8" s="15">
        <v>7383</v>
      </c>
    </row>
    <row r="9" spans="1:15">
      <c r="A9" s="17" t="s">
        <v>14</v>
      </c>
      <c r="B9" s="16">
        <v>7573</v>
      </c>
      <c r="D9" s="14" t="s">
        <v>15</v>
      </c>
      <c r="E9" s="16">
        <v>3617</v>
      </c>
      <c r="F9" s="16"/>
      <c r="G9" s="16"/>
      <c r="I9" s="14" t="s">
        <v>15</v>
      </c>
      <c r="J9" s="16">
        <v>3766</v>
      </c>
      <c r="K9" s="16"/>
      <c r="L9" s="16"/>
      <c r="N9" s="14" t="s">
        <v>19</v>
      </c>
      <c r="O9" s="15">
        <v>6465</v>
      </c>
    </row>
    <row r="10" spans="1:15">
      <c r="A10" s="14" t="s">
        <v>78</v>
      </c>
      <c r="B10" s="15">
        <v>130441</v>
      </c>
      <c r="D10" s="14" t="s">
        <v>19</v>
      </c>
      <c r="E10" s="16">
        <v>3236</v>
      </c>
      <c r="F10" s="16"/>
      <c r="G10" s="16"/>
      <c r="I10" s="14" t="s">
        <v>19</v>
      </c>
      <c r="J10" s="16">
        <v>3229</v>
      </c>
      <c r="K10" s="16"/>
      <c r="L10" s="16"/>
      <c r="N10" s="14" t="s">
        <v>18</v>
      </c>
      <c r="O10" s="15">
        <v>6203</v>
      </c>
    </row>
    <row r="11" spans="1:15">
      <c r="B11" s="13"/>
      <c r="D11" s="14" t="s">
        <v>78</v>
      </c>
      <c r="E11" s="16">
        <v>20285</v>
      </c>
      <c r="F11" s="16"/>
      <c r="G11" s="16"/>
      <c r="I11" s="14" t="s">
        <v>78</v>
      </c>
      <c r="J11" s="16">
        <v>21727</v>
      </c>
      <c r="K11" s="16"/>
      <c r="L11" s="16"/>
      <c r="N11" s="14" t="s">
        <v>40</v>
      </c>
      <c r="O11" s="15">
        <v>5959</v>
      </c>
    </row>
    <row r="12" spans="1:15">
      <c r="N12" s="14" t="s">
        <v>10</v>
      </c>
      <c r="O12" s="15">
        <v>5636</v>
      </c>
    </row>
    <row r="13" spans="1:15">
      <c r="D13" s="11" t="s">
        <v>85</v>
      </c>
      <c r="E13" s="13" t="s">
        <v>92</v>
      </c>
      <c r="F13" s="13"/>
      <c r="G13" s="13"/>
      <c r="N13" s="14" t="s">
        <v>21</v>
      </c>
      <c r="O13" s="15">
        <v>5624</v>
      </c>
    </row>
    <row r="14" spans="1:15">
      <c r="N14" s="14" t="s">
        <v>36</v>
      </c>
      <c r="O14" s="15">
        <v>5540</v>
      </c>
    </row>
    <row r="15" spans="1:15">
      <c r="D15" s="11" t="s">
        <v>95</v>
      </c>
      <c r="E15" s="11" t="s">
        <v>79</v>
      </c>
      <c r="I15" s="11" t="s">
        <v>85</v>
      </c>
      <c r="J15" s="13" t="s">
        <v>92</v>
      </c>
      <c r="K15" s="13"/>
      <c r="L15" s="13"/>
      <c r="N15" s="14" t="s">
        <v>78</v>
      </c>
      <c r="O15" s="15">
        <v>70974</v>
      </c>
    </row>
    <row r="16" spans="1:15">
      <c r="D16" s="14" t="s">
        <v>45</v>
      </c>
      <c r="E16" s="16">
        <v>88</v>
      </c>
      <c r="F16" s="16"/>
      <c r="G16" s="16"/>
      <c r="N16"/>
      <c r="O16"/>
    </row>
    <row r="17" spans="4:15">
      <c r="D17" s="14" t="s">
        <v>41</v>
      </c>
      <c r="E17" s="16">
        <v>116</v>
      </c>
      <c r="F17" s="16"/>
      <c r="G17" s="16"/>
      <c r="I17" s="11" t="s">
        <v>95</v>
      </c>
      <c r="J17" s="11" t="s">
        <v>80</v>
      </c>
    </row>
    <row r="18" spans="4:15">
      <c r="D18" s="14" t="s">
        <v>47</v>
      </c>
      <c r="E18" s="16">
        <v>136</v>
      </c>
      <c r="F18" s="16"/>
      <c r="G18" s="16"/>
      <c r="I18" s="14" t="s">
        <v>45</v>
      </c>
      <c r="J18" s="16">
        <v>105</v>
      </c>
      <c r="K18" s="16"/>
      <c r="L18" s="16"/>
    </row>
    <row r="19" spans="4:15">
      <c r="D19" s="14" t="s">
        <v>39</v>
      </c>
      <c r="E19" s="16">
        <v>193</v>
      </c>
      <c r="F19" s="16"/>
      <c r="G19" s="16"/>
      <c r="I19" s="14" t="s">
        <v>41</v>
      </c>
      <c r="J19" s="16">
        <v>129</v>
      </c>
      <c r="K19" s="16"/>
      <c r="L19" s="16"/>
    </row>
    <row r="20" spans="4:15">
      <c r="D20" s="14" t="s">
        <v>46</v>
      </c>
      <c r="E20" s="16">
        <v>218</v>
      </c>
      <c r="F20" s="16"/>
      <c r="G20" s="16"/>
      <c r="I20" s="14" t="s">
        <v>47</v>
      </c>
      <c r="J20" s="16">
        <v>136</v>
      </c>
      <c r="K20" s="16"/>
      <c r="L20" s="16"/>
    </row>
    <row r="21" spans="4:15">
      <c r="D21" s="14" t="s">
        <v>78</v>
      </c>
      <c r="E21" s="16">
        <v>751</v>
      </c>
      <c r="F21" s="16"/>
      <c r="G21" s="16"/>
      <c r="I21" s="14" t="s">
        <v>39</v>
      </c>
      <c r="J21" s="16">
        <v>231</v>
      </c>
      <c r="K21" s="16"/>
      <c r="L21" s="16"/>
      <c r="N21" s="12" t="s">
        <v>99</v>
      </c>
    </row>
    <row r="22" spans="4:15">
      <c r="D22"/>
      <c r="E22"/>
      <c r="I22" s="14" t="s">
        <v>46</v>
      </c>
      <c r="J22" s="16">
        <v>241</v>
      </c>
      <c r="K22" s="16"/>
      <c r="L22" s="16"/>
      <c r="N22" s="11" t="s">
        <v>95</v>
      </c>
      <c r="O22" s="11" t="s">
        <v>94</v>
      </c>
    </row>
    <row r="23" spans="4:15">
      <c r="D23"/>
      <c r="E23"/>
      <c r="I23" s="14" t="s">
        <v>78</v>
      </c>
      <c r="J23" s="16">
        <v>842</v>
      </c>
      <c r="K23" s="16"/>
      <c r="L23" s="16"/>
      <c r="N23" s="14" t="s">
        <v>45</v>
      </c>
      <c r="O23" s="15">
        <v>193</v>
      </c>
    </row>
    <row r="24" spans="4:15">
      <c r="D24"/>
      <c r="E24"/>
      <c r="I24"/>
      <c r="J24"/>
      <c r="N24" s="14" t="s">
        <v>41</v>
      </c>
      <c r="O24" s="15">
        <v>245</v>
      </c>
    </row>
    <row r="25" spans="4:15">
      <c r="D25"/>
      <c r="E25"/>
      <c r="I25"/>
      <c r="J25"/>
      <c r="N25" s="14" t="s">
        <v>47</v>
      </c>
      <c r="O25" s="15">
        <v>272</v>
      </c>
    </row>
    <row r="26" spans="4:15">
      <c r="D26"/>
      <c r="E26"/>
      <c r="I26"/>
      <c r="J26"/>
      <c r="N26" s="14" t="s">
        <v>39</v>
      </c>
      <c r="O26" s="15">
        <v>424</v>
      </c>
    </row>
    <row r="27" spans="4:15">
      <c r="D27"/>
      <c r="E27"/>
      <c r="I27"/>
      <c r="J27"/>
      <c r="N27" s="14" t="s">
        <v>46</v>
      </c>
      <c r="O27" s="15">
        <v>459</v>
      </c>
    </row>
    <row r="28" spans="4:15">
      <c r="D28"/>
      <c r="E28"/>
      <c r="I28"/>
      <c r="J28"/>
      <c r="N28" s="14" t="s">
        <v>24</v>
      </c>
      <c r="O28" s="15">
        <v>486</v>
      </c>
    </row>
    <row r="29" spans="4:15">
      <c r="D29"/>
      <c r="E29"/>
      <c r="I29"/>
      <c r="J29"/>
      <c r="N29" s="14" t="s">
        <v>49</v>
      </c>
      <c r="O29" s="15">
        <v>610</v>
      </c>
    </row>
    <row r="30" spans="4:15">
      <c r="D30"/>
      <c r="E30"/>
      <c r="I30"/>
      <c r="J30"/>
      <c r="N30" s="14" t="s">
        <v>44</v>
      </c>
      <c r="O30" s="15">
        <v>633</v>
      </c>
    </row>
    <row r="31" spans="4:15">
      <c r="D31"/>
      <c r="E31"/>
      <c r="I31"/>
      <c r="J31"/>
      <c r="N31" s="14" t="s">
        <v>43</v>
      </c>
      <c r="O31" s="15">
        <v>673</v>
      </c>
    </row>
    <row r="32" spans="4:15">
      <c r="D32"/>
      <c r="E32"/>
      <c r="I32"/>
      <c r="J32"/>
      <c r="N32" s="14" t="s">
        <v>48</v>
      </c>
      <c r="O32" s="15">
        <v>680</v>
      </c>
    </row>
    <row r="33" spans="9:15">
      <c r="I33"/>
      <c r="J33"/>
      <c r="N33" s="14" t="s">
        <v>78</v>
      </c>
      <c r="O33" s="15">
        <v>4675</v>
      </c>
    </row>
    <row r="34" spans="9:15">
      <c r="I34"/>
      <c r="J34"/>
      <c r="N34"/>
      <c r="O34"/>
    </row>
    <row r="35" spans="9:15">
      <c r="I35"/>
      <c r="J35"/>
      <c r="N35"/>
      <c r="O35"/>
    </row>
    <row r="36" spans="9:15">
      <c r="N36"/>
      <c r="O36"/>
    </row>
    <row r="37" spans="9:15">
      <c r="N37"/>
      <c r="O37"/>
    </row>
    <row r="38" spans="9:15">
      <c r="N38"/>
      <c r="O38"/>
    </row>
    <row r="39" spans="9:15">
      <c r="N39"/>
      <c r="O39"/>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A19E-BA79-42B4-B760-5556E70AE45E}">
  <dimension ref="A3:P60"/>
  <sheetViews>
    <sheetView tabSelected="1" zoomScale="64" zoomScaleNormal="64" workbookViewId="0">
      <selection activeCell="AA9" sqref="AA9"/>
    </sheetView>
  </sheetViews>
  <sheetFormatPr defaultRowHeight="14.5"/>
  <cols>
    <col min="1" max="5" width="8.7265625" style="18"/>
    <col min="6" max="6" width="11.36328125" style="18" customWidth="1"/>
    <col min="7" max="15" width="8.7265625" style="18"/>
    <col min="16" max="16" width="13.453125" style="18" customWidth="1"/>
    <col min="17" max="16384" width="8.7265625" style="18"/>
  </cols>
  <sheetData>
    <row r="3" spans="1:16" ht="10.5" customHeight="1"/>
    <row r="5" spans="1:16" ht="45.5" customHeight="1">
      <c r="A5" s="19"/>
      <c r="L5" s="20"/>
      <c r="M5" s="21"/>
      <c r="P5" s="21"/>
    </row>
    <row r="6" spans="1:16" ht="11" customHeight="1"/>
    <row r="54" spans="3:6" ht="26">
      <c r="C54" s="22" t="s">
        <v>100</v>
      </c>
    </row>
    <row r="56" spans="3:6" ht="23.5">
      <c r="C56" s="23" t="s">
        <v>101</v>
      </c>
      <c r="F56" s="23">
        <f>GETPIVOTDATA("Total pop.",'PIVOT TABLES  &amp; CHARTS'!$A$5)</f>
        <v>130441</v>
      </c>
    </row>
    <row r="57" spans="3:6" ht="23.5">
      <c r="C57" s="23" t="s">
        <v>102</v>
      </c>
      <c r="F57" s="23">
        <f>GETPIVOTDATA("Total pop.",'PIVOT TABLES  &amp; CHARTS'!$A$5,"Marital Staus","MARRIED")</f>
        <v>78175</v>
      </c>
    </row>
    <row r="58" spans="3:6" ht="23.5">
      <c r="C58" s="23" t="s">
        <v>103</v>
      </c>
      <c r="F58" s="23">
        <f>GETPIVOTDATA("Total pop.",'PIVOT TABLES  &amp; CHARTS'!$A$5,"Marital Staus","DIVORCED")</f>
        <v>10600</v>
      </c>
    </row>
    <row r="59" spans="3:6" ht="23.5">
      <c r="C59" s="23" t="s">
        <v>104</v>
      </c>
      <c r="F59" s="23">
        <f>GETPIVOTDATA("Total pop.",'PIVOT TABLES  &amp; CHARTS'!$A$5,"Marital Staus","NEVER MARRIED")</f>
        <v>34093</v>
      </c>
    </row>
    <row r="60" spans="3:6" ht="23.5">
      <c r="C60" s="23" t="s">
        <v>105</v>
      </c>
      <c r="F60" s="23">
        <f>GETPIVOTDATA("Total pop.",'PIVOT TABLES  &amp; CHARTS'!$A$5,"Marital Staus","WIDOWED")</f>
        <v>7573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 DATA</vt:lpstr>
      <vt:lpstr>Cleaned Pop. for_urla raw data</vt:lpstr>
      <vt:lpstr>Grouping</vt:lpstr>
      <vt:lpstr>Calculations</vt:lpstr>
      <vt:lpstr>Tables</vt:lpstr>
      <vt:lpstr>PIVOT TABLES  &amp; CHARTS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EBERECHUKWU AZUBUIKE</dc:creator>
  <cp:lastModifiedBy>USER</cp:lastModifiedBy>
  <dcterms:created xsi:type="dcterms:W3CDTF">2024-04-10T09:03:14Z</dcterms:created>
  <dcterms:modified xsi:type="dcterms:W3CDTF">2024-04-16T23:45:21Z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F7FFB05C37A6488FB507063F480191C7_13</vt:lpwstr>
  </property>
  <property fmtid="{D5CDD505-2E9C-101B-9397-08002B2CF9AE}" pid="3" name="KSOProductBuildVer">
    <vt:lpwstr>1033-12.2.0.13538</vt:lpwstr>
  </property>
</Properties>
</file>