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C:\Users\EBERECHUKWU AZUBUIKE\Documents\"/>
    </mc:Choice>
  </mc:AlternateContent>
  <xr:revisionPtr revIDLastSave="0" documentId="13_ncr:1_{C65358EF-DECB-4232-ABF2-74C2F612F5F7}" xr6:coauthVersionLast="36" xr6:coauthVersionMax="36" xr10:uidLastSave="{00000000-0000-0000-0000-000000000000}"/>
  <bookViews>
    <workbookView xWindow="0" yWindow="0" windowWidth="19200" windowHeight="6810" activeTab="2" xr2:uid="{4938B69A-8B75-4A47-83C5-72B21141C52A}"/>
  </bookViews>
  <sheets>
    <sheet name="RAW DATA" sheetId="1" r:id="rId1"/>
    <sheet name="Pivot table &amp; charts" sheetId="3" r:id="rId2"/>
    <sheet name="Dashboard" sheetId="4" r:id="rId3"/>
  </sheets>
  <definedNames>
    <definedName name="Slicer_Country">#N/A</definedName>
    <definedName name="Slicer_Gender1">#N/A</definedName>
    <definedName name="Slicer_Payment__Meth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R9" i="1" l="1"/>
  <c r="N2" i="1" l="1"/>
  <c r="O2" i="1" s="1"/>
  <c r="N3" i="1"/>
  <c r="O3" i="1" s="1"/>
  <c r="N4" i="1"/>
  <c r="N5" i="1"/>
  <c r="N6" i="1"/>
  <c r="N7" i="1"/>
  <c r="O7" i="1" s="1"/>
  <c r="N8" i="1"/>
  <c r="O8" i="1" s="1"/>
  <c r="N9" i="1"/>
  <c r="O9" i="1" s="1"/>
  <c r="N10" i="1"/>
  <c r="O10" i="1" s="1"/>
  <c r="N11" i="1"/>
  <c r="O11" i="1" s="1"/>
  <c r="N12" i="1"/>
  <c r="N13" i="1"/>
  <c r="N14" i="1"/>
  <c r="N15" i="1"/>
  <c r="O15" i="1" s="1"/>
  <c r="N16" i="1"/>
  <c r="O16" i="1" s="1"/>
  <c r="N17" i="1"/>
  <c r="O17" i="1" s="1"/>
  <c r="N18" i="1"/>
  <c r="O18" i="1" s="1"/>
  <c r="N19" i="1"/>
  <c r="O19" i="1" s="1"/>
  <c r="N20" i="1"/>
  <c r="N21" i="1"/>
  <c r="N22" i="1"/>
  <c r="N23" i="1"/>
  <c r="O23" i="1" s="1"/>
  <c r="N24" i="1"/>
  <c r="O24" i="1" s="1"/>
  <c r="N25" i="1"/>
  <c r="O25" i="1" s="1"/>
  <c r="N26" i="1"/>
  <c r="O26" i="1" s="1"/>
  <c r="N27" i="1"/>
  <c r="O27" i="1" s="1"/>
  <c r="N28" i="1"/>
  <c r="N29" i="1"/>
  <c r="N30" i="1"/>
  <c r="N31" i="1"/>
  <c r="O31" i="1" s="1"/>
  <c r="N32" i="1"/>
  <c r="O32" i="1" s="1"/>
  <c r="N33" i="1"/>
  <c r="O33" i="1" s="1"/>
  <c r="N34" i="1"/>
  <c r="O34" i="1" s="1"/>
  <c r="N35" i="1"/>
  <c r="O35" i="1" s="1"/>
  <c r="N36" i="1"/>
  <c r="N37" i="1"/>
  <c r="N38" i="1"/>
  <c r="N39" i="1"/>
  <c r="O39" i="1" s="1"/>
  <c r="N40" i="1"/>
  <c r="O40" i="1" s="1"/>
  <c r="N41" i="1"/>
  <c r="O41" i="1" s="1"/>
  <c r="N42" i="1"/>
  <c r="O42" i="1" s="1"/>
  <c r="N43" i="1"/>
  <c r="O43" i="1" s="1"/>
  <c r="N44" i="1"/>
  <c r="N45" i="1"/>
  <c r="N46" i="1"/>
  <c r="N47" i="1"/>
  <c r="O47" i="1" s="1"/>
  <c r="N48" i="1"/>
  <c r="O48" i="1" s="1"/>
  <c r="N49" i="1"/>
  <c r="O49" i="1" s="1"/>
  <c r="N50" i="1"/>
  <c r="O50" i="1" s="1"/>
  <c r="N51" i="1"/>
  <c r="O51" i="1" s="1"/>
  <c r="N52" i="1"/>
  <c r="N53" i="1"/>
  <c r="N54" i="1"/>
  <c r="N55" i="1"/>
  <c r="O55" i="1" s="1"/>
  <c r="N56" i="1"/>
  <c r="O56" i="1" s="1"/>
  <c r="N57" i="1"/>
  <c r="O57" i="1" s="1"/>
  <c r="N58" i="1"/>
  <c r="O58" i="1" s="1"/>
  <c r="N59" i="1"/>
  <c r="O59" i="1" s="1"/>
  <c r="N60" i="1"/>
  <c r="N61" i="1"/>
  <c r="N62" i="1"/>
  <c r="N63" i="1"/>
  <c r="O63" i="1" s="1"/>
  <c r="N64" i="1"/>
  <c r="O64" i="1" s="1"/>
  <c r="N65" i="1"/>
  <c r="O65" i="1" s="1"/>
  <c r="N66" i="1"/>
  <c r="O66" i="1" s="1"/>
  <c r="N67" i="1"/>
  <c r="O67" i="1" s="1"/>
  <c r="N68" i="1"/>
  <c r="N69" i="1"/>
  <c r="O69" i="1" s="1"/>
  <c r="N70" i="1"/>
  <c r="N71" i="1"/>
  <c r="O71" i="1" s="1"/>
  <c r="N72" i="1"/>
  <c r="O72" i="1" s="1"/>
  <c r="N73" i="1"/>
  <c r="O73" i="1" s="1"/>
  <c r="N74" i="1"/>
  <c r="O74" i="1" s="1"/>
  <c r="N75" i="1"/>
  <c r="O75" i="1" s="1"/>
  <c r="N76" i="1"/>
  <c r="N77" i="1"/>
  <c r="O77" i="1" s="1"/>
  <c r="N78" i="1"/>
  <c r="O78" i="1" s="1"/>
  <c r="N79" i="1"/>
  <c r="O79" i="1" s="1"/>
  <c r="N80" i="1"/>
  <c r="O80" i="1" s="1"/>
  <c r="N81" i="1"/>
  <c r="O81" i="1" s="1"/>
  <c r="N82" i="1"/>
  <c r="N83" i="1"/>
  <c r="O83" i="1" s="1"/>
  <c r="N84" i="1"/>
  <c r="O84" i="1" s="1"/>
  <c r="N85" i="1"/>
  <c r="O85" i="1" s="1"/>
  <c r="N86" i="1"/>
  <c r="O86" i="1" s="1"/>
  <c r="N87" i="1"/>
  <c r="O87" i="1" s="1"/>
  <c r="N88" i="1"/>
  <c r="O88" i="1" s="1"/>
  <c r="N89" i="1"/>
  <c r="O89" i="1" s="1"/>
  <c r="N90" i="1"/>
  <c r="O90" i="1" s="1"/>
  <c r="N91" i="1"/>
  <c r="O91" i="1" s="1"/>
  <c r="N92" i="1"/>
  <c r="O92" i="1" s="1"/>
  <c r="P92" i="1"/>
  <c r="P91" i="1"/>
  <c r="P90" i="1"/>
  <c r="P89" i="1"/>
  <c r="P88" i="1"/>
  <c r="P87" i="1"/>
  <c r="P86" i="1"/>
  <c r="P85" i="1"/>
  <c r="P84" i="1"/>
  <c r="P83" i="1"/>
  <c r="P82" i="1"/>
  <c r="O82" i="1"/>
  <c r="P81" i="1"/>
  <c r="P80" i="1"/>
  <c r="P79" i="1"/>
  <c r="P78" i="1"/>
  <c r="P77" i="1"/>
  <c r="P76" i="1"/>
  <c r="O76" i="1"/>
  <c r="P75" i="1"/>
  <c r="P74" i="1"/>
  <c r="P73" i="1"/>
  <c r="P72" i="1"/>
  <c r="P71" i="1"/>
  <c r="P70" i="1"/>
  <c r="O70" i="1"/>
  <c r="P69" i="1"/>
  <c r="P68" i="1"/>
  <c r="O68" i="1"/>
  <c r="P67" i="1"/>
  <c r="P66" i="1"/>
  <c r="P65" i="1"/>
  <c r="P64" i="1"/>
  <c r="P63" i="1"/>
  <c r="P62" i="1"/>
  <c r="O62" i="1"/>
  <c r="P61" i="1"/>
  <c r="O61" i="1"/>
  <c r="P60" i="1"/>
  <c r="O60" i="1"/>
  <c r="P59" i="1"/>
  <c r="P58" i="1"/>
  <c r="P57" i="1"/>
  <c r="P56" i="1"/>
  <c r="P55" i="1"/>
  <c r="P54" i="1"/>
  <c r="O54" i="1"/>
  <c r="P53" i="1"/>
  <c r="O53" i="1"/>
  <c r="P52" i="1"/>
  <c r="O52" i="1"/>
  <c r="P51" i="1"/>
  <c r="P50" i="1"/>
  <c r="P49" i="1"/>
  <c r="P48" i="1"/>
  <c r="P47" i="1"/>
  <c r="P46" i="1"/>
  <c r="O46" i="1"/>
  <c r="P45" i="1"/>
  <c r="O45" i="1"/>
  <c r="P44" i="1"/>
  <c r="O44" i="1"/>
  <c r="P43" i="1"/>
  <c r="P42" i="1"/>
  <c r="P41" i="1"/>
  <c r="P40" i="1"/>
  <c r="P39" i="1"/>
  <c r="P38" i="1"/>
  <c r="O38" i="1"/>
  <c r="P37" i="1"/>
  <c r="O37" i="1"/>
  <c r="P36" i="1"/>
  <c r="O36" i="1"/>
  <c r="P35" i="1"/>
  <c r="P34" i="1"/>
  <c r="P33" i="1"/>
  <c r="P32" i="1"/>
  <c r="P31" i="1"/>
  <c r="P30" i="1"/>
  <c r="O30" i="1"/>
  <c r="P29" i="1"/>
  <c r="O29" i="1"/>
  <c r="P28" i="1"/>
  <c r="O28" i="1"/>
  <c r="P27" i="1"/>
  <c r="P26" i="1"/>
  <c r="P25" i="1"/>
  <c r="P24" i="1"/>
  <c r="P23" i="1"/>
  <c r="P22" i="1"/>
  <c r="O22" i="1"/>
  <c r="P21" i="1"/>
  <c r="O21" i="1"/>
  <c r="P20" i="1"/>
  <c r="O20" i="1"/>
  <c r="P19" i="1"/>
  <c r="P18" i="1"/>
  <c r="P17" i="1"/>
  <c r="P16" i="1"/>
  <c r="P15" i="1"/>
  <c r="P14" i="1"/>
  <c r="O14" i="1"/>
  <c r="P13" i="1"/>
  <c r="O13" i="1"/>
  <c r="P12" i="1"/>
  <c r="O12" i="1"/>
  <c r="P11" i="1"/>
  <c r="P10" i="1"/>
  <c r="P9" i="1"/>
  <c r="P8" i="1"/>
  <c r="P7" i="1"/>
  <c r="P6" i="1"/>
  <c r="O6" i="1"/>
  <c r="P5" i="1"/>
  <c r="O5" i="1"/>
  <c r="P4" i="1"/>
  <c r="O4" i="1"/>
  <c r="P3" i="1"/>
  <c r="P2" i="1"/>
  <c r="C2" i="4"/>
</calcChain>
</file>

<file path=xl/sharedStrings.xml><?xml version="1.0" encoding="utf-8"?>
<sst xmlns="http://schemas.openxmlformats.org/spreadsheetml/2006/main" count="615" uniqueCount="231">
  <si>
    <t>Order ID</t>
  </si>
  <si>
    <t>Date</t>
  </si>
  <si>
    <t>First</t>
  </si>
  <si>
    <t>Last</t>
  </si>
  <si>
    <t>Gender</t>
  </si>
  <si>
    <t>Age</t>
  </si>
  <si>
    <t>Country</t>
  </si>
  <si>
    <t>Price</t>
  </si>
  <si>
    <t>Units</t>
  </si>
  <si>
    <t>Revenue</t>
  </si>
  <si>
    <t>Payment 
Method</t>
  </si>
  <si>
    <t>Salesperson</t>
  </si>
  <si>
    <t>Salesperson2</t>
  </si>
  <si>
    <t>Salesperson3</t>
  </si>
  <si>
    <t>Unit</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</si>
  <si>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</si>
  <si>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</si>
  <si>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</si>
  <si>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</si>
  <si>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</si>
  <si>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</si>
  <si>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</si>
  <si>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</si>
  <si>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</si>
  <si>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</si>
  <si>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</si>
  <si>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</si>
  <si>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</si>
  <si>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</si>
  <si>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</si>
  <si>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</si>
  <si>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</si>
  <si>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</si>
  <si>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</si>
  <si>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</si>
  <si>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</si>
  <si>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</si>
  <si>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</si>
  <si>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</si>
  <si>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</si>
  <si>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</si>
  <si>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</si>
  <si>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</si>
  <si>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</si>
  <si>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</si>
  <si>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</si>
  <si>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</si>
  <si>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</si>
  <si>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</si>
  <si>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</si>
  <si>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</si>
  <si>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</si>
  <si>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</si>
  <si>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</si>
  <si>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</si>
  <si>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</si>
  <si>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</si>
  <si>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</si>
  <si>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</si>
  <si>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</si>
  <si>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</si>
  <si>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</si>
  <si>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</si>
  <si>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</si>
  <si>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</si>
  <si>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</si>
  <si>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</si>
  <si>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</si>
  <si>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</si>
  <si>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</si>
  <si>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</si>
  <si>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</si>
  <si>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</si>
  <si>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</si>
  <si>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</si>
  <si>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</si>
  <si>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</si>
  <si>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</si>
  <si>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</si>
  <si>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</si>
  <si>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</si>
  <si>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</si>
  <si>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</si>
  <si>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</si>
  <si>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</si>
  <si>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</si>
  <si>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</si>
  <si>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</si>
  <si>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</si>
  <si>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</si>
  <si>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</si>
  <si>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</si>
  <si>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</si>
  <si>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</si>
  <si>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</si>
  <si>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</si>
  <si>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</si>
  <si>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</si>
  <si>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</si>
  <si>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</si>
  <si>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</si>
  <si>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</si>
  <si>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</si>
  <si>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</si>
  <si>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</si>
  <si>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</si>
  <si>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</si>
  <si>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</si>
  <si>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</si>
  <si>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</si>
  <si>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</si>
  <si>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</si>
  <si>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</si>
  <si>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</si>
  <si>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</si>
  <si>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</si>
  <si>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</si>
  <si>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</si>
  <si>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</si>
  <si>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</si>
  <si>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</si>
  <si>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</si>
  <si>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</si>
  <si>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</si>
  <si>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</si>
  <si>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</si>
  <si>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</si>
  <si>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</si>
  <si>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</si>
  <si>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</si>
  <si>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</si>
  <si>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</si>
  <si>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</si>
  <si>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</si>
  <si>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</si>
  <si>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</si>
  <si>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</si>
  <si>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</si>
  <si>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</si>
  <si>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</si>
  <si>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</si>
  <si>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</si>
  <si>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</si>
  <si>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</si>
  <si>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</si>
  <si>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</si>
  <si>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</si>
  <si>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</si>
  <si>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</si>
  <si>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</si>
  <si>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</si>
  <si>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</si>
  <si>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</si>
  <si>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</si>
  <si>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</si>
  <si>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</si>
  <si>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</si>
  <si>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</si>
  <si>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</si>
  <si>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</si>
  <si>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</si>
  <si>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</si>
  <si>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</si>
  <si>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</si>
  <si>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</si>
  <si>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</si>
  <si>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</si>
  <si>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</si>
  <si>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</si>
  <si>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</si>
  <si>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</si>
  <si>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</si>
  <si>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</si>
  <si>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</si>
  <si>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</si>
  <si>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</si>
  <si>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</si>
  <si>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</si>
  <si>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</si>
  <si>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</si>
  <si>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</si>
  <si>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</si>
  <si>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</si>
  <si>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</si>
  <si>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</si>
  <si>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</si>
  <si>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</si>
  <si>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</si>
  <si>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</si>
  <si>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</si>
  <si>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Nora</t>
  </si>
  <si>
    <t>Rollins</t>
  </si>
  <si>
    <t>Josue</t>
  </si>
  <si>
    <t>Roach</t>
  </si>
  <si>
    <t>Harley</t>
  </si>
  <si>
    <t>Fritz</t>
  </si>
  <si>
    <t>Jaidyn</t>
  </si>
  <si>
    <t>Andersen</t>
  </si>
  <si>
    <t>Matthew</t>
  </si>
  <si>
    <t>McDonald</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</si>
  <si>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</si>
  <si>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</si>
  <si>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</si>
  <si>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</si>
  <si>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</si>
  <si>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</si>
  <si>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</si>
  <si>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</si>
  <si>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</si>
  <si>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</si>
  <si>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</si>
  <si>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</si>
  <si>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</si>
  <si>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</si>
  <si>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</si>
  <si>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</si>
  <si>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</si>
  <si>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</si>
  <si>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</si>
  <si>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</si>
  <si>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</si>
  <si>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Grand Total</t>
  </si>
  <si>
    <t>Sum of Price</t>
  </si>
  <si>
    <t>Sum of Revenue</t>
  </si>
  <si>
    <t>Average of Age</t>
  </si>
  <si>
    <t>c</t>
  </si>
  <si>
    <t>Countries</t>
  </si>
  <si>
    <t>Payment Methods</t>
  </si>
  <si>
    <t xml:space="preserve"> </t>
  </si>
  <si>
    <t xml:space="preserve"> REVENUE</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</si>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</sst>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m/d/yyyy;@"/>
  </numFmts>
  <fonts count="6">
    <font>
      <sz val="11"/>
      <color theme="1"/>
      <name val="Calibri"/>
      <family val="2"/>
      <scheme val="minor"/>
    </font>
    <font>
      <b/>
      <sz val="12"/>
      <color theme="0"/>
      <name val="Calibri"/>
      <charset val="134"/>
      <scheme val="minor"/>
    </font>
    <font>
      <sz val="11"/>
      <color theme="1"/>
      <name val="Calibri"/>
      <family val="2"/>
      <scheme val="minor"/>
    </font>
    <font>
      <b/>
      <sz val="22"/>
      <color theme="1" tint="4.9989318521683403E-2"/>
      <name val="Calibri"/>
      <family val="2"/>
      <scheme val="minor"/>
    </font>
    <font>
      <b/>
      <sz val="18"/>
      <color theme="1" tint="4.9989318521683403E-2"/>
      <name val="Calibri"/>
      <family val="2"/>
      <scheme val="minor"/>
    </font>
    <font>
      <b/>
      <sz val="20"/>
      <color theme="1" tint="4.9989318521683403E-2"/>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4" tint="0.39997558519241921"/>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1">
    <xf numFmtId="0" fontId="0" fillId="0" borderId="0" xfId="0"/>
    <xf numFmtId="0" fontId="1" fillId="2" borderId="0" xfId="0" applyFont="1" applyFill="1" applyAlignment="1">
      <alignment vertical="center"/>
    </xf>
    <xf numFmtId="164" fontId="1" fillId="2" borderId="0" xfId="0" applyNumberFormat="1" applyFont="1" applyFill="1" applyAlignment="1">
      <alignment horizontal="center" vertical="center"/>
    </xf>
    <xf numFmtId="0" fontId="1" fillId="2" borderId="0" xfId="0" applyFont="1" applyFill="1" applyAlignment="1">
      <alignment horizontal="center" vertical="center"/>
    </xf>
    <xf numFmtId="8" fontId="1" fillId="2" borderId="0" xfId="0" applyNumberFormat="1" applyFont="1" applyFill="1" applyAlignment="1">
      <alignment vertical="center"/>
    </xf>
    <xf numFmtId="0" fontId="1" fillId="2" borderId="0" xfId="0" applyFont="1" applyFill="1" applyAlignment="1">
      <alignment horizontal="center" vertical="center" wrapText="1"/>
    </xf>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8" fontId="0" fillId="0" borderId="0" xfId="0" applyNumberFormat="1"/>
    <xf numFmtId="3"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2" fontId="0" fillId="0" borderId="0" xfId="0" applyNumberFormat="1"/>
    <xf numFmtId="0" fontId="3" fillId="3" borderId="0" xfId="0" applyFont="1" applyFill="1" applyAlignment="1">
      <alignment horizontal="right" vertical="center"/>
    </xf>
    <xf numFmtId="0" fontId="4" fillId="3" borderId="0" xfId="0" applyFont="1" applyFill="1" applyAlignment="1">
      <alignment horizontal="right" vertical="center"/>
    </xf>
    <xf numFmtId="44" fontId="5" fillId="3" borderId="0" xfId="1" applyFont="1" applyFill="1" applyAlignment="1">
      <alignment vertical="center"/>
    </xf>
    <xf numFmtId="44" fontId="5" fillId="3" borderId="0" xfId="1" applyFont="1" applyFill="1" applyAlignment="1">
      <alignment horizontal="right" vertical="center"/>
    </xf>
    <xf numFmtId="0" fontId="0" fillId="4" borderId="0" xfId="0" applyFill="1"/>
    <xf numFmtId="44" fontId="0" fillId="4" borderId="0" xfId="1" applyFont="1" applyFill="1"/>
  </cellXfs>
  <cellStyles count="2">
    <cellStyle name="Currency" xfId="1" builtinId="4"/>
    <cellStyle name="Normal" xfId="0" builtinId="0"/>
  </cellStyles>
  <dxfs count="13">
    <dxf>
      <numFmt numFmtId="2" formatCode="0.00"/>
    </dxf>
    <dxf>
      <numFmt numFmtId="2" formatCode="0.00"/>
    </dxf>
    <dxf>
      <numFmt numFmtId="2" formatCode="0.00"/>
    </dxf>
    <dxf>
      <numFmt numFmtId="2" formatCode="0.00"/>
    </dxf>
    <dxf>
      <numFmt numFmtId="2" formatCode="0.00"/>
    </dxf>
    <dxf>
      <numFmt numFmtId="2" formatCode="0.00"/>
    </dxf>
    <dxf>
      <numFmt numFmtId="3" formatCode="#,##0"/>
    </dxf>
    <dxf>
      <numFmt numFmtId="12" formatCode="&quot;$&quot;#,##0.00_);[Red]\(&quot;$&quot;#,##0.00\)"/>
    </dxf>
    <dxf>
      <numFmt numFmtId="12" formatCode="&quot;$&quot;#,##0.00_);[Red]\(&quot;$&quot;#,##0.00\)"/>
    </dxf>
    <dxf>
      <alignment horizontal="center"/>
    </dxf>
    <dxf>
      <numFmt numFmtId="164" formatCode="m/d/yyyy;@"/>
      <alignment horizontal="center"/>
    </dxf>
    <dxf>
      <alignment horizontal="lef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charts!PivotTable8</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&amp; charts'!$B$3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667-48F0-B97A-2CBCC6DCD0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667-48F0-B97A-2CBCC6DCD0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charts'!$A$4:$A$6</c:f>
              <c:strCache>
                <c:ptCount val="2"/>
                <c:pt idx="0">
                  <c:v>Female</c:v>
                </c:pt>
                <c:pt idx="1">
                  <c:v>Male</c:v>
                </c:pt>
              </c:strCache>
            </c:strRef>
          </c:cat>
          <c:val>
            <c:numRef>
              <c:f>'Pivot table &amp; charts'!$B$4:$B$6</c:f>
              <c:numCache>
                <c:formatCode>General</c:formatCode>
                <c:ptCount val="2"/>
                <c:pt idx="0">
                  <c:v>21440</c:v>
                </c:pt>
                <c:pt idx="1">
                  <c:v>19227</c:v>
                </c:pt>
              </c:numCache>
            </c:numRef>
          </c:val>
          <c:extLst>
            <c:ext xmlns:c16="http://schemas.microsoft.com/office/drawing/2014/chart" uri="{C3380CC4-5D6E-409C-BE32-E72D297353CC}">
              <c16:uniqueId val="{00000000-6C54-4BA1-A34F-58209B2E1CA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[Start Data Analysis Pivot table and Dashboard Answers.xlsx]Pivot table &amp; charts!PivotTable12</c:name>
    <c:fmtId val="6"/>
  </c:pivotSource>
  <c:chart>
    <c:title>
      <c:tx>
        <c:rich>
          <a:bodyPr rot="0" spcFirstLastPara="1" vertOverflow="ellipsis" vert="horz" wrap="square" anchor="ctr" anchorCtr="1"/>
          <a:lstStyle/>
          <a:p>
            <a:pPr>
              <a:defRPr sz="1600" b="1" i="0" u="none" strike="noStrike" kern="1200" spc="100" baseline="0">
                <a:ln>
                  <a:noFill/>
                </a:ln>
                <a:solidFill>
                  <a:schemeClr val="bg2">
                    <a:lumMod val="2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bg2">
                    <a:lumMod val="25000"/>
                  </a:schemeClr>
                </a:solidFill>
              </a:rPr>
              <a:t>Gender vs Country vs </a:t>
            </a:r>
            <a:r>
              <a:rPr lang="en-US" b="1">
                <a:ln>
                  <a:noFill/>
                </a:ln>
                <a:solidFill>
                  <a:schemeClr val="bg2">
                    <a:lumMod val="25000"/>
                  </a:schemeClr>
                </a:solidFill>
              </a:rPr>
              <a:t>Revenue</a:t>
            </a:r>
          </a:p>
          <a:p>
            <a:pPr>
              <a:defRPr>
                <a:solidFill>
                  <a:schemeClr val="bg2">
                    <a:lumMod val="25000"/>
                  </a:schemeClr>
                </a:solidFill>
              </a:defRPr>
            </a:pPr>
            <a:endParaRPr lang="en-US" b="1">
              <a:solidFill>
                <a:schemeClr val="bg2">
                  <a:lumMod val="25000"/>
                </a:schemeClr>
              </a:solidFill>
            </a:endParaRPr>
          </a:p>
        </c:rich>
      </c:tx>
      <c:layout>
        <c:manualLayout>
          <c:xMode val="edge"/>
          <c:yMode val="edge"/>
          <c:x val="0.23284640925908359"/>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2">
                  <a:lumMod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4329414684353209"/>
          <c:y val="0.18640516293277243"/>
          <c:w val="0.73019508378760345"/>
          <c:h val="0.45029600466608338"/>
        </c:manualLayout>
      </c:layout>
      <c:lineChart>
        <c:grouping val="standard"/>
        <c:varyColors val="0"/>
        <c:ser>
          <c:idx val="0"/>
          <c:order val="0"/>
          <c:tx>
            <c:strRef>
              <c:f>'Pivot table &amp; charts'!$I$26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 &amp; charts'!$H$27:$H$41</c:f>
              <c:multiLvlStrCache>
                <c:ptCount val="12"/>
                <c:lvl>
                  <c:pt idx="0">
                    <c:v>ES</c:v>
                  </c:pt>
                  <c:pt idx="1">
                    <c:v>FR</c:v>
                  </c:pt>
                  <c:pt idx="2">
                    <c:v>IT</c:v>
                  </c:pt>
                  <c:pt idx="3">
                    <c:v>JP</c:v>
                  </c:pt>
                  <c:pt idx="4">
                    <c:v>UK</c:v>
                  </c:pt>
                  <c:pt idx="5">
                    <c:v>USA</c:v>
                  </c:pt>
                  <c:pt idx="6">
                    <c:v>DE</c:v>
                  </c:pt>
                  <c:pt idx="7">
                    <c:v>ES</c:v>
                  </c:pt>
                  <c:pt idx="8">
                    <c:v>FR</c:v>
                  </c:pt>
                  <c:pt idx="9">
                    <c:v>JP</c:v>
                  </c:pt>
                  <c:pt idx="10">
                    <c:v>UK</c:v>
                  </c:pt>
                  <c:pt idx="11">
                    <c:v>US</c:v>
                  </c:pt>
                </c:lvl>
                <c:lvl>
                  <c:pt idx="0">
                    <c:v>Female</c:v>
                  </c:pt>
                  <c:pt idx="6">
                    <c:v>Male</c:v>
                  </c:pt>
                </c:lvl>
              </c:multiLvlStrCache>
            </c:multiLvlStrRef>
          </c:cat>
          <c:val>
            <c:numRef>
              <c:f>'Pivot table &amp; charts'!$I$27:$I$41</c:f>
              <c:numCache>
                <c:formatCode>General</c:formatCode>
                <c:ptCount val="12"/>
                <c:pt idx="0">
                  <c:v>31236</c:v>
                </c:pt>
                <c:pt idx="1">
                  <c:v>165454</c:v>
                </c:pt>
                <c:pt idx="2">
                  <c:v>273392.8</c:v>
                </c:pt>
                <c:pt idx="3">
                  <c:v>119846</c:v>
                </c:pt>
                <c:pt idx="4">
                  <c:v>53530</c:v>
                </c:pt>
                <c:pt idx="5">
                  <c:v>93020</c:v>
                </c:pt>
                <c:pt idx="6">
                  <c:v>3750</c:v>
                </c:pt>
                <c:pt idx="7">
                  <c:v>154870</c:v>
                </c:pt>
                <c:pt idx="8">
                  <c:v>120110</c:v>
                </c:pt>
                <c:pt idx="9">
                  <c:v>101720</c:v>
                </c:pt>
                <c:pt idx="10">
                  <c:v>30620</c:v>
                </c:pt>
                <c:pt idx="11">
                  <c:v>196610</c:v>
                </c:pt>
              </c:numCache>
            </c:numRef>
          </c:val>
          <c:smooth val="0"/>
          <c:extLst>
            <c:ext xmlns:c16="http://schemas.microsoft.com/office/drawing/2014/chart" uri="{C3380CC4-5D6E-409C-BE32-E72D297353CC}">
              <c16:uniqueId val="{00000000-3DE6-47D3-94DA-65C5BC2642C5}"/>
            </c:ext>
          </c:extLst>
        </c:ser>
        <c:dLbls>
          <c:showLegendKey val="0"/>
          <c:showVal val="0"/>
          <c:showCatName val="0"/>
          <c:showSerName val="0"/>
          <c:showPercent val="0"/>
          <c:showBubbleSize val="0"/>
        </c:dLbls>
        <c:marker val="1"/>
        <c:smooth val="0"/>
        <c:axId val="1077515183"/>
        <c:axId val="1523291999"/>
      </c:lineChart>
      <c:catAx>
        <c:axId val="107751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crossAx val="1523291999"/>
        <c:crosses val="autoZero"/>
        <c:auto val="1"/>
        <c:lblAlgn val="ctr"/>
        <c:lblOffset val="100"/>
        <c:noMultiLvlLbl val="0"/>
      </c:catAx>
      <c:valAx>
        <c:axId val="1523291999"/>
        <c:scaling>
          <c:orientation val="minMax"/>
        </c:scaling>
        <c:delete val="0"/>
        <c:axPos val="l"/>
        <c:title>
          <c:tx>
            <c:rich>
              <a:bodyPr rot="-5400000" spcFirstLastPara="1" vertOverflow="ellipsis" vert="horz" wrap="square" anchor="ctr" anchorCtr="1"/>
              <a:lstStyle/>
              <a:p>
                <a:pPr>
                  <a:defRPr sz="900" b="1" i="0" u="none" strike="noStrike" kern="1200" cap="all" baseline="0">
                    <a:ln>
                      <a:noFill/>
                    </a:ln>
                    <a:solidFill>
                      <a:schemeClr val="tx1">
                        <a:lumMod val="75000"/>
                        <a:lumOff val="25000"/>
                      </a:schemeClr>
                    </a:soli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ln>
                    <a:noFill/>
                  </a:ln>
                  <a:solidFill>
                    <a:schemeClr val="tx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crossAx val="1077515183"/>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ln>
            <a:noFill/>
          </a:ln>
          <a:solidFill>
            <a:schemeClr val="tx1">
              <a:lumMod val="75000"/>
              <a:lumOff val="2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vs Revenue</a:t>
            </a:r>
          </a:p>
          <a:p>
            <a:pPr>
              <a:defRPr/>
            </a:pPr>
            <a:endParaRPr lang="en-US"/>
          </a:p>
        </c:rich>
      </c:tx>
      <c:layout>
        <c:manualLayout>
          <c:xMode val="edge"/>
          <c:yMode val="edge"/>
          <c:x val="0.15513500720206527"/>
          <c:y val="3.14410393862973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938650940072778"/>
          <c:y val="0.16655440229062279"/>
          <c:w val="0.7283746876601539"/>
          <c:h val="0.62503342157730035"/>
        </c:manualLayout>
      </c:layout>
      <c:bar3DChart>
        <c:barDir val="col"/>
        <c:grouping val="clustered"/>
        <c:varyColors val="0"/>
        <c:ser>
          <c:idx val="0"/>
          <c:order val="0"/>
          <c:tx>
            <c:strRef>
              <c:f>'Pivot table &amp; charts'!$G$3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&amp; charts'!$F$4:$F$6</c:f>
              <c:strCache>
                <c:ptCount val="2"/>
                <c:pt idx="0">
                  <c:v>Female</c:v>
                </c:pt>
                <c:pt idx="1">
                  <c:v>Male</c:v>
                </c:pt>
              </c:strCache>
            </c:strRef>
          </c:cat>
          <c:val>
            <c:numRef>
              <c:f>'Pivot table &amp; charts'!$G$4:$G$6</c:f>
              <c:numCache>
                <c:formatCode>General</c:formatCode>
                <c:ptCount val="2"/>
                <c:pt idx="0">
                  <c:v>736478.79999999993</c:v>
                </c:pt>
                <c:pt idx="1">
                  <c:v>607680</c:v>
                </c:pt>
              </c:numCache>
            </c:numRef>
          </c:val>
          <c:extLst>
            <c:ext xmlns:c16="http://schemas.microsoft.com/office/drawing/2014/chart" uri="{C3380CC4-5D6E-409C-BE32-E72D297353CC}">
              <c16:uniqueId val="{00000000-635A-40C0-A3F3-E4227730759D}"/>
            </c:ext>
          </c:extLst>
        </c:ser>
        <c:dLbls>
          <c:showLegendKey val="0"/>
          <c:showVal val="0"/>
          <c:showCatName val="0"/>
          <c:showSerName val="0"/>
          <c:showPercent val="0"/>
          <c:showBubbleSize val="0"/>
        </c:dLbls>
        <c:gapWidth val="115"/>
        <c:shape val="box"/>
        <c:axId val="1571712079"/>
        <c:axId val="1413188495"/>
        <c:axId val="0"/>
      </c:bar3DChart>
      <c:catAx>
        <c:axId val="157171207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88495"/>
        <c:crosses val="autoZero"/>
        <c:auto val="1"/>
        <c:lblAlgn val="ctr"/>
        <c:lblOffset val="100"/>
        <c:noMultiLvlLbl val="0"/>
      </c:catAx>
      <c:valAx>
        <c:axId val="14131884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b="1"/>
                  <a:t>Revenue</a:t>
                </a:r>
              </a:p>
              <a:p>
                <a:pPr>
                  <a:defRPr b="1"/>
                </a:pPr>
                <a:endParaRPr lang="en-US" sz="1400"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charts!PivotTable13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age by payment methods</a:t>
            </a:r>
          </a:p>
        </c:rich>
      </c:tx>
      <c:layout>
        <c:manualLayout>
          <c:xMode val="edge"/>
          <c:yMode val="edge"/>
          <c:x val="9.4920499911011091E-2"/>
          <c:y val="1.77322332316115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a:glow rad="1041400">
                <a:schemeClr val="tx1">
                  <a:alpha val="96000"/>
                </a:schemeClr>
              </a:glow>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9778713375113824"/>
          <c:y val="0.14783207123033063"/>
          <c:w val="0.49100455300230328"/>
          <c:h val="0.77101854528808744"/>
        </c:manualLayout>
      </c:layout>
      <c:pieChart>
        <c:varyColors val="1"/>
        <c:ser>
          <c:idx val="0"/>
          <c:order val="0"/>
          <c:tx>
            <c:strRef>
              <c:f>'Pivot table &amp; charts'!$Q$26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062-467F-B753-6DD2C78EC6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062-467F-B753-6DD2C78EC6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062-467F-B753-6DD2C78EC6D2}"/>
              </c:ext>
            </c:extLst>
          </c:dPt>
          <c:dLbls>
            <c:spPr>
              <a:noFill/>
              <a:ln>
                <a:noFill/>
              </a:ln>
              <a:effectLst>
                <a:glow rad="1041400">
                  <a:schemeClr val="tx1">
                    <a:alpha val="96000"/>
                  </a:schemeClr>
                </a:glow>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&amp; charts'!$P$27:$P$30</c:f>
              <c:strCache>
                <c:ptCount val="3"/>
                <c:pt idx="0">
                  <c:v> Cash</c:v>
                </c:pt>
                <c:pt idx="1">
                  <c:v> Credit Card</c:v>
                </c:pt>
                <c:pt idx="2">
                  <c:v> Gift Card</c:v>
                </c:pt>
              </c:strCache>
            </c:strRef>
          </c:cat>
          <c:val>
            <c:numRef>
              <c:f>'Pivot table &amp; charts'!$Q$27:$Q$30</c:f>
              <c:numCache>
                <c:formatCode>0.00</c:formatCode>
                <c:ptCount val="3"/>
                <c:pt idx="0">
                  <c:v>41.473684210526315</c:v>
                </c:pt>
                <c:pt idx="1">
                  <c:v>43.492753623188406</c:v>
                </c:pt>
                <c:pt idx="2">
                  <c:v>34.333333333333336</c:v>
                </c:pt>
              </c:numCache>
            </c:numRef>
          </c:val>
          <c:extLst>
            <c:ext xmlns:c16="http://schemas.microsoft.com/office/drawing/2014/chart" uri="{C3380CC4-5D6E-409C-BE32-E72D297353CC}">
              <c16:uniqueId val="{00000006-1062-467F-B753-6DD2C78EC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9113806450355179"/>
          <c:y val="0.15537922596838122"/>
          <c:w val="0.55536101513546809"/>
          <c:h val="0.56739149204914907"/>
        </c:manualLayout>
      </c:layout>
      <c:barChart>
        <c:barDir val="bar"/>
        <c:grouping val="clustered"/>
        <c:varyColors val="0"/>
        <c:ser>
          <c:idx val="0"/>
          <c:order val="0"/>
          <c:tx>
            <c:strRef>
              <c:f>'Pivot table &amp; charts'!$G$3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charts'!$F$4:$F$6</c:f>
              <c:strCache>
                <c:ptCount val="2"/>
                <c:pt idx="0">
                  <c:v>Female</c:v>
                </c:pt>
                <c:pt idx="1">
                  <c:v>Male</c:v>
                </c:pt>
              </c:strCache>
            </c:strRef>
          </c:cat>
          <c:val>
            <c:numRef>
              <c:f>'Pivot table &amp; charts'!$G$4:$G$6</c:f>
              <c:numCache>
                <c:formatCode>General</c:formatCode>
                <c:ptCount val="2"/>
                <c:pt idx="0">
                  <c:v>736478.79999999993</c:v>
                </c:pt>
                <c:pt idx="1">
                  <c:v>607680</c:v>
                </c:pt>
              </c:numCache>
            </c:numRef>
          </c:val>
          <c:extLst>
            <c:ext xmlns:c16="http://schemas.microsoft.com/office/drawing/2014/chart" uri="{C3380CC4-5D6E-409C-BE32-E72D297353CC}">
              <c16:uniqueId val="{00000001-5A7A-4A56-BAE0-14407FD4B776}"/>
            </c:ext>
          </c:extLst>
        </c:ser>
        <c:dLbls>
          <c:showLegendKey val="0"/>
          <c:showVal val="0"/>
          <c:showCatName val="0"/>
          <c:showSerName val="0"/>
          <c:showPercent val="0"/>
          <c:showBubbleSize val="0"/>
        </c:dLbls>
        <c:gapWidth val="115"/>
        <c:overlap val="-20"/>
        <c:axId val="1571712079"/>
        <c:axId val="1413188495"/>
      </c:barChart>
      <c:catAx>
        <c:axId val="15717120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188495"/>
        <c:crosses val="autoZero"/>
        <c:auto val="1"/>
        <c:lblAlgn val="ctr"/>
        <c:lblOffset val="100"/>
        <c:noMultiLvlLbl val="0"/>
      </c:catAx>
      <c:valAx>
        <c:axId val="1413188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SUM  OF REVENUE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71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[Start Data Analysis Pivot table and Dashboard Answers.xlsx]Pivot table &amp; charts!PivotTable10</c:name>
    <c:fmtId val="0"/>
  </c:pivotSource>
  <c:chart>
    <c:autoTitleDeleted val="1"/>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189342611243369"/>
          <c:y val="7.7307576563251962E-2"/>
          <c:w val="0.52426252852383814"/>
          <c:h val="0.80444434373760831"/>
        </c:manualLayout>
      </c:layout>
      <c:bar3DChart>
        <c:barDir val="bar"/>
        <c:grouping val="clustered"/>
        <c:varyColors val="0"/>
        <c:ser>
          <c:idx val="0"/>
          <c:order val="0"/>
          <c:tx>
            <c:strRef>
              <c:f>'Pivot table &amp; charts'!$M$3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&amp; charts'!$L$4:$L$9</c:f>
              <c:strCache>
                <c:ptCount val="5"/>
                <c:pt idx="0">
                  <c:v>Anna Perez</c:v>
                </c:pt>
                <c:pt idx="1">
                  <c:v>Jenna Silva</c:v>
                </c:pt>
                <c:pt idx="2">
                  <c:v>Remy Monet</c:v>
                </c:pt>
                <c:pt idx="3">
                  <c:v>Tom Jackson</c:v>
                </c:pt>
                <c:pt idx="4">
                  <c:v>Walter Muller</c:v>
                </c:pt>
              </c:strCache>
            </c:strRef>
          </c:cat>
          <c:val>
            <c:numRef>
              <c:f>'Pivot table &amp; charts'!$M$4:$M$9</c:f>
              <c:numCache>
                <c:formatCode>General</c:formatCode>
                <c:ptCount val="5"/>
                <c:pt idx="0">
                  <c:v>648524</c:v>
                </c:pt>
                <c:pt idx="1">
                  <c:v>197390</c:v>
                </c:pt>
                <c:pt idx="2">
                  <c:v>291008.8</c:v>
                </c:pt>
                <c:pt idx="3">
                  <c:v>166336</c:v>
                </c:pt>
                <c:pt idx="4">
                  <c:v>40900</c:v>
                </c:pt>
              </c:numCache>
            </c:numRef>
          </c:val>
          <c:extLst>
            <c:ext xmlns:c16="http://schemas.microsoft.com/office/drawing/2014/chart" uri="{C3380CC4-5D6E-409C-BE32-E72D297353CC}">
              <c16:uniqueId val="{00000000-B34B-4C53-922F-F06278EF2714}"/>
            </c:ext>
          </c:extLst>
        </c:ser>
        <c:dLbls>
          <c:showLegendKey val="0"/>
          <c:showVal val="1"/>
          <c:showCatName val="0"/>
          <c:showSerName val="0"/>
          <c:showPercent val="0"/>
          <c:showBubbleSize val="0"/>
        </c:dLbls>
        <c:gapWidth val="65"/>
        <c:shape val="box"/>
        <c:axId val="1290863903"/>
        <c:axId val="1523254559"/>
        <c:axId val="0"/>
      </c:bar3DChart>
      <c:catAx>
        <c:axId val="12908639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23254559"/>
        <c:crosses val="autoZero"/>
        <c:auto val="1"/>
        <c:lblAlgn val="ctr"/>
        <c:lblOffset val="100"/>
        <c:noMultiLvlLbl val="0"/>
      </c:catAx>
      <c:valAx>
        <c:axId val="152325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aseline="0"/>
                  <a:t>SUM OF REVENUE</a:t>
                </a:r>
                <a:endParaRPr lang="en-US" sz="1600" baseline="0"/>
              </a:p>
              <a:p>
                <a:pPr>
                  <a:defRPr/>
                </a:pPr>
                <a:endParaRPr lang="en-US" sz="800"/>
              </a:p>
            </c:rich>
          </c:tx>
          <c:layout>
            <c:manualLayout>
              <c:xMode val="edge"/>
              <c:yMode val="edge"/>
              <c:x val="0.44008175628770052"/>
              <c:y val="0.807068659386243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08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[Start Data Analysis Pivot table and Dashboard Answers.xlsx]Pivot table &amp; charts!PivotTable12</c:name>
    <c:fmtId val="4"/>
  </c:pivotSource>
  <c:chart>
    <c:title>
      <c:tx>
        <c:rich>
          <a:bodyPr rot="0" spcFirstLastPara="1" vertOverflow="ellipsis" vert="horz" wrap="square" anchor="ctr" anchorCtr="1"/>
          <a:lstStyle/>
          <a:p>
            <a:pPr>
              <a:defRPr sz="1600" b="1" i="0" u="none" strike="noStrike" kern="1200" spc="1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effectLst>
                  <a:outerShdw blurRad="50800" dist="38100" dir="5400000" algn="t" rotWithShape="0">
                    <a:prstClr val="black">
                      <a:alpha val="40000"/>
                    </a:prstClr>
                  </a:outerShdw>
                </a:effectLst>
                <a:latin typeface="+mn-lt"/>
                <a:ea typeface="+mn-ea"/>
                <a:cs typeface="+mn-cs"/>
              </a:defRPr>
            </a:pPr>
            <a:r>
              <a:rPr lang="en-US"/>
              <a:t>Gender vs Country vs Revenue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1211260852008884"/>
          <c:y val="0.21787037037037038"/>
          <c:w val="0.73019508378760345"/>
          <c:h val="0.45029600466608338"/>
        </c:manualLayout>
      </c:layout>
      <c:lineChart>
        <c:grouping val="standard"/>
        <c:varyColors val="0"/>
        <c:ser>
          <c:idx val="0"/>
          <c:order val="0"/>
          <c:tx>
            <c:strRef>
              <c:f>'Pivot table &amp; charts'!$I$26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 &amp; charts'!$H$27:$H$41</c:f>
              <c:multiLvlStrCache>
                <c:ptCount val="12"/>
                <c:lvl>
                  <c:pt idx="0">
                    <c:v>ES</c:v>
                  </c:pt>
                  <c:pt idx="1">
                    <c:v>FR</c:v>
                  </c:pt>
                  <c:pt idx="2">
                    <c:v>IT</c:v>
                  </c:pt>
                  <c:pt idx="3">
                    <c:v>JP</c:v>
                  </c:pt>
                  <c:pt idx="4">
                    <c:v>UK</c:v>
                  </c:pt>
                  <c:pt idx="5">
                    <c:v>USA</c:v>
                  </c:pt>
                  <c:pt idx="6">
                    <c:v>DE</c:v>
                  </c:pt>
                  <c:pt idx="7">
                    <c:v>ES</c:v>
                  </c:pt>
                  <c:pt idx="8">
                    <c:v>FR</c:v>
                  </c:pt>
                  <c:pt idx="9">
                    <c:v>JP</c:v>
                  </c:pt>
                  <c:pt idx="10">
                    <c:v>UK</c:v>
                  </c:pt>
                  <c:pt idx="11">
                    <c:v>US</c:v>
                  </c:pt>
                </c:lvl>
                <c:lvl>
                  <c:pt idx="0">
                    <c:v>Female</c:v>
                  </c:pt>
                  <c:pt idx="6">
                    <c:v>Male</c:v>
                  </c:pt>
                </c:lvl>
              </c:multiLvlStrCache>
            </c:multiLvlStrRef>
          </c:cat>
          <c:val>
            <c:numRef>
              <c:f>'Pivot table &amp; charts'!$I$27:$I$41</c:f>
              <c:numCache>
                <c:formatCode>General</c:formatCode>
                <c:ptCount val="12"/>
                <c:pt idx="0">
                  <c:v>31236</c:v>
                </c:pt>
                <c:pt idx="1">
                  <c:v>165454</c:v>
                </c:pt>
                <c:pt idx="2">
                  <c:v>273392.8</c:v>
                </c:pt>
                <c:pt idx="3">
                  <c:v>119846</c:v>
                </c:pt>
                <c:pt idx="4">
                  <c:v>53530</c:v>
                </c:pt>
                <c:pt idx="5">
                  <c:v>93020</c:v>
                </c:pt>
                <c:pt idx="6">
                  <c:v>3750</c:v>
                </c:pt>
                <c:pt idx="7">
                  <c:v>154870</c:v>
                </c:pt>
                <c:pt idx="8">
                  <c:v>120110</c:v>
                </c:pt>
                <c:pt idx="9">
                  <c:v>101720</c:v>
                </c:pt>
                <c:pt idx="10">
                  <c:v>30620</c:v>
                </c:pt>
                <c:pt idx="11">
                  <c:v>196610</c:v>
                </c:pt>
              </c:numCache>
            </c:numRef>
          </c:val>
          <c:smooth val="0"/>
          <c:extLst>
            <c:ext xmlns:c16="http://schemas.microsoft.com/office/drawing/2014/chart" uri="{C3380CC4-5D6E-409C-BE32-E72D297353CC}">
              <c16:uniqueId val="{00000000-907F-4E09-8B94-392296726C23}"/>
            </c:ext>
          </c:extLst>
        </c:ser>
        <c:dLbls>
          <c:showLegendKey val="0"/>
          <c:showVal val="0"/>
          <c:showCatName val="0"/>
          <c:showSerName val="0"/>
          <c:showPercent val="0"/>
          <c:showBubbleSize val="0"/>
        </c:dLbls>
        <c:marker val="1"/>
        <c:smooth val="0"/>
        <c:axId val="1077515183"/>
        <c:axId val="1523291999"/>
      </c:lineChart>
      <c:catAx>
        <c:axId val="10775151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crossAx val="1523291999"/>
        <c:crosses val="autoZero"/>
        <c:auto val="1"/>
        <c:lblAlgn val="ctr"/>
        <c:lblOffset val="100"/>
        <c:noMultiLvlLbl val="0"/>
      </c:catAx>
      <c:valAx>
        <c:axId val="1523291999"/>
        <c:scaling>
          <c:orientation val="minMax"/>
        </c:scaling>
        <c:delete val="0"/>
        <c:axPos val="l"/>
        <c:title>
          <c:tx>
            <c:rich>
              <a:bodyPr rot="-5400000" spcFirstLastPara="1" vertOverflow="ellipsis" vert="horz" wrap="square" anchor="ctr" anchorCtr="1"/>
              <a:lstStyle/>
              <a:p>
                <a:pPr>
                  <a:defRPr sz="900" b="1" i="0" u="none" strike="noStrike" kern="1200" cap="all"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r>
                  <a:rPr lang="en-US"/>
                  <a:t>revenue</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latin typeface="+mn-lt"/>
                <a:ea typeface="+mn-ea"/>
                <a:cs typeface="+mn-cs"/>
              </a:defRPr>
            </a:pPr>
            <a:endParaRPr lang="en-US"/>
          </a:p>
        </c:txPr>
        <c:crossAx val="107751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a:noFill/>
    </a:ln>
    <a:effectLst/>
  </c:spPr>
  <c:txPr>
    <a:bodyPr/>
    <a:lstStyle/>
    <a:p>
      <a:pPr>
        <a:defRPr>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100000" t="100000"/>
            </a:path>
            <a:tileRect r="-100000" b="-100000"/>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charts!PivotTable3</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charts'!$B$20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charts'!$A$21:$A$29</c:f>
              <c:strCache>
                <c:ptCount val="8"/>
                <c:pt idx="0">
                  <c:v>DE</c:v>
                </c:pt>
                <c:pt idx="1">
                  <c:v>ES</c:v>
                </c:pt>
                <c:pt idx="2">
                  <c:v>FR</c:v>
                </c:pt>
                <c:pt idx="3">
                  <c:v>IT</c:v>
                </c:pt>
                <c:pt idx="4">
                  <c:v>JP</c:v>
                </c:pt>
                <c:pt idx="5">
                  <c:v>UK</c:v>
                </c:pt>
                <c:pt idx="6">
                  <c:v>US</c:v>
                </c:pt>
                <c:pt idx="7">
                  <c:v>USA</c:v>
                </c:pt>
              </c:strCache>
            </c:strRef>
          </c:cat>
          <c:val>
            <c:numRef>
              <c:f>'Pivot table &amp; charts'!$B$21:$B$29</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7308-4305-98E5-4F7BB49C9ADB}"/>
            </c:ext>
          </c:extLst>
        </c:ser>
        <c:dLbls>
          <c:showLegendKey val="0"/>
          <c:showVal val="0"/>
          <c:showCatName val="0"/>
          <c:showSerName val="0"/>
          <c:showPercent val="0"/>
          <c:showBubbleSize val="0"/>
        </c:dLbls>
        <c:gapWidth val="100"/>
        <c:overlap val="-24"/>
        <c:axId val="219608672"/>
        <c:axId val="218731776"/>
      </c:barChart>
      <c:catAx>
        <c:axId val="21960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31776"/>
        <c:crosses val="autoZero"/>
        <c:auto val="1"/>
        <c:lblAlgn val="ctr"/>
        <c:lblOffset val="100"/>
        <c:noMultiLvlLbl val="0"/>
      </c:catAx>
      <c:valAx>
        <c:axId val="21873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charts!PivotTable13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age by payment methods</a:t>
            </a:r>
          </a:p>
        </c:rich>
      </c:tx>
      <c:layout>
        <c:manualLayout>
          <c:xMode val="edge"/>
          <c:yMode val="edge"/>
          <c:x val="9.4920499911011091E-2"/>
          <c:y val="1.773223323161159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1677782677165356"/>
          <c:y val="0.14783207123033063"/>
          <c:w val="0.75370363079615044"/>
          <c:h val="0.68578922426363376"/>
        </c:manualLayout>
      </c:layout>
      <c:pieChart>
        <c:varyColors val="1"/>
        <c:ser>
          <c:idx val="0"/>
          <c:order val="0"/>
          <c:tx>
            <c:strRef>
              <c:f>'Pivot table &amp; charts'!$Q$26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CD5-4F76-BE16-934F966C72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CD5-4F76-BE16-934F966C72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CD5-4F76-BE16-934F966C72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 &amp; charts'!$P$27:$P$30</c:f>
              <c:strCache>
                <c:ptCount val="3"/>
                <c:pt idx="0">
                  <c:v> Cash</c:v>
                </c:pt>
                <c:pt idx="1">
                  <c:v> Credit Card</c:v>
                </c:pt>
                <c:pt idx="2">
                  <c:v> Gift Card</c:v>
                </c:pt>
              </c:strCache>
            </c:strRef>
          </c:cat>
          <c:val>
            <c:numRef>
              <c:f>'Pivot table &amp; charts'!$Q$27:$Q$30</c:f>
              <c:numCache>
                <c:formatCode>0.00</c:formatCode>
                <c:ptCount val="3"/>
                <c:pt idx="0">
                  <c:v>41.473684210526315</c:v>
                </c:pt>
                <c:pt idx="1">
                  <c:v>43.492753623188406</c:v>
                </c:pt>
                <c:pt idx="2">
                  <c:v>34.333333333333336</c:v>
                </c:pt>
              </c:numCache>
            </c:numRef>
          </c:val>
          <c:extLst>
            <c:ext xmlns:c16="http://schemas.microsoft.com/office/drawing/2014/chart" uri="{C3380CC4-5D6E-409C-BE32-E72D297353CC}">
              <c16:uniqueId val="{00000000-2B45-4F56-8A38-A85AFC1682A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vs  Revenue</a:t>
            </a:r>
          </a:p>
          <a:p>
            <a:pPr>
              <a:defRPr/>
            </a:pPr>
            <a:endParaRPr lang="en-US"/>
          </a:p>
        </c:rich>
      </c:tx>
      <c:layout>
        <c:manualLayout>
          <c:xMode val="edge"/>
          <c:yMode val="edge"/>
          <c:x val="0.31478495810033313"/>
          <c:y val="4.385616486366503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 &amp; charts'!$B$20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&amp; charts'!$A$21:$A$29</c:f>
              <c:strCache>
                <c:ptCount val="8"/>
                <c:pt idx="0">
                  <c:v>DE</c:v>
                </c:pt>
                <c:pt idx="1">
                  <c:v>ES</c:v>
                </c:pt>
                <c:pt idx="2">
                  <c:v>FR</c:v>
                </c:pt>
                <c:pt idx="3">
                  <c:v>IT</c:v>
                </c:pt>
                <c:pt idx="4">
                  <c:v>JP</c:v>
                </c:pt>
                <c:pt idx="5">
                  <c:v>UK</c:v>
                </c:pt>
                <c:pt idx="6">
                  <c:v>US</c:v>
                </c:pt>
                <c:pt idx="7">
                  <c:v>USA</c:v>
                </c:pt>
              </c:strCache>
            </c:strRef>
          </c:cat>
          <c:val>
            <c:numRef>
              <c:f>'Pivot table &amp; charts'!$B$21:$B$29</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4774-41F3-BEC4-B651F19A94C6}"/>
            </c:ext>
          </c:extLst>
        </c:ser>
        <c:dLbls>
          <c:showLegendKey val="0"/>
          <c:showVal val="0"/>
          <c:showCatName val="0"/>
          <c:showSerName val="0"/>
          <c:showPercent val="0"/>
          <c:showBubbleSize val="0"/>
        </c:dLbls>
        <c:gapWidth val="100"/>
        <c:overlap val="-24"/>
        <c:axId val="219608672"/>
        <c:axId val="218731776"/>
      </c:barChart>
      <c:catAx>
        <c:axId val="219608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31776"/>
        <c:crosses val="autoZero"/>
        <c:auto val="1"/>
        <c:lblAlgn val="ctr"/>
        <c:lblOffset val="100"/>
        <c:noMultiLvlLbl val="0"/>
      </c:catAx>
      <c:valAx>
        <c:axId val="21873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[Start Data Analysis Pivot table and Dashboard Answers.xlsx]Pivot table &amp; charts!PivotTable8</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r>
              <a:rPr lang="en-US" baseline="0"/>
              <a:t> vs Price</a:t>
            </a:r>
          </a:p>
          <a:p>
            <a:pPr>
              <a:defRPr/>
            </a:pPr>
            <a:endParaRPr lang="en-US" sz="1050" b="0"/>
          </a:p>
        </c:rich>
      </c:tx>
      <c:layout>
        <c:manualLayout>
          <c:xMode val="edge"/>
          <c:yMode val="edge"/>
          <c:x val="0.26475643994255788"/>
          <c:y val="4.94917655688976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519071380217284"/>
          <c:y val="0.23540204932187309"/>
          <c:w val="0.43126420819224859"/>
          <c:h val="0.67579549057626587"/>
        </c:manualLayout>
      </c:layout>
      <c:pieChart>
        <c:varyColors val="1"/>
        <c:ser>
          <c:idx val="0"/>
          <c:order val="0"/>
          <c:tx>
            <c:strRef>
              <c:f>'Pivot table &amp; charts'!$B$3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2E4-47F5-B83E-724D53B7D4B4}"/>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2E4-47F5-B83E-724D53B7D4B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&amp; charts'!$A$4:$A$6</c:f>
              <c:strCache>
                <c:ptCount val="2"/>
                <c:pt idx="0">
                  <c:v>Female</c:v>
                </c:pt>
                <c:pt idx="1">
                  <c:v>Male</c:v>
                </c:pt>
              </c:strCache>
            </c:strRef>
          </c:cat>
          <c:val>
            <c:numRef>
              <c:f>'Pivot table &amp; charts'!$B$4:$B$6</c:f>
              <c:numCache>
                <c:formatCode>General</c:formatCode>
                <c:ptCount val="2"/>
                <c:pt idx="0">
                  <c:v>21440</c:v>
                </c:pt>
                <c:pt idx="1">
                  <c:v>19227</c:v>
                </c:pt>
              </c:numCache>
            </c:numRef>
          </c:val>
          <c:extLst>
            <c:ext xmlns:c16="http://schemas.microsoft.com/office/drawing/2014/chart" uri="{C3380CC4-5D6E-409C-BE32-E72D297353CC}">
              <c16:uniqueId val="{00000004-E2E4-47F5-B83E-724D53B7D4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[Start Data Analysis Pivot table and Dashboard Answers.xlsx]Pivot table &amp; charts!PivotTable10</c:name>
    <c:fmtId val="2"/>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509452050367851"/>
          <c:y val="3.5157824301992165E-2"/>
          <c:w val="0.60625885090175324"/>
          <c:h val="0.85342413846963749"/>
        </c:manualLayout>
      </c:layout>
      <c:bar3DChart>
        <c:barDir val="bar"/>
        <c:grouping val="clustered"/>
        <c:varyColors val="0"/>
        <c:ser>
          <c:idx val="0"/>
          <c:order val="0"/>
          <c:tx>
            <c:strRef>
              <c:f>'Pivot table &amp; charts'!$M$3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&amp; charts'!$L$4:$L$9</c:f>
              <c:strCache>
                <c:ptCount val="5"/>
                <c:pt idx="0">
                  <c:v>Anna Perez</c:v>
                </c:pt>
                <c:pt idx="1">
                  <c:v>Jenna Silva</c:v>
                </c:pt>
                <c:pt idx="2">
                  <c:v>Remy Monet</c:v>
                </c:pt>
                <c:pt idx="3">
                  <c:v>Tom Jackson</c:v>
                </c:pt>
                <c:pt idx="4">
                  <c:v>Walter Muller</c:v>
                </c:pt>
              </c:strCache>
            </c:strRef>
          </c:cat>
          <c:val>
            <c:numRef>
              <c:f>'Pivot table &amp; charts'!$M$4:$M$9</c:f>
              <c:numCache>
                <c:formatCode>General</c:formatCode>
                <c:ptCount val="5"/>
                <c:pt idx="0">
                  <c:v>648524</c:v>
                </c:pt>
                <c:pt idx="1">
                  <c:v>197390</c:v>
                </c:pt>
                <c:pt idx="2">
                  <c:v>291008.8</c:v>
                </c:pt>
                <c:pt idx="3">
                  <c:v>166336</c:v>
                </c:pt>
                <c:pt idx="4">
                  <c:v>40900</c:v>
                </c:pt>
              </c:numCache>
            </c:numRef>
          </c:val>
          <c:extLst>
            <c:ext xmlns:c16="http://schemas.microsoft.com/office/drawing/2014/chart" uri="{C3380CC4-5D6E-409C-BE32-E72D297353CC}">
              <c16:uniqueId val="{00000000-7155-4290-BF44-82AFF7EC299B}"/>
            </c:ext>
          </c:extLst>
        </c:ser>
        <c:dLbls>
          <c:showLegendKey val="0"/>
          <c:showVal val="1"/>
          <c:showCatName val="0"/>
          <c:showSerName val="0"/>
          <c:showPercent val="0"/>
          <c:showBubbleSize val="0"/>
        </c:dLbls>
        <c:gapWidth val="65"/>
        <c:shape val="box"/>
        <c:axId val="1290863903"/>
        <c:axId val="1523254559"/>
        <c:axId val="0"/>
      </c:bar3DChart>
      <c:catAx>
        <c:axId val="12908639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23254559"/>
        <c:crosses val="autoZero"/>
        <c:auto val="1"/>
        <c:lblAlgn val="ctr"/>
        <c:lblOffset val="100"/>
        <c:noMultiLvlLbl val="0"/>
      </c:catAx>
      <c:valAx>
        <c:axId val="152325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900" baseline="0"/>
                  <a:t>SUM OF REVENUE</a:t>
                </a:r>
                <a:endParaRPr lang="en-US" sz="1600" baseline="0"/>
              </a:p>
              <a:p>
                <a:pPr>
                  <a:defRPr/>
                </a:pPr>
                <a:endParaRPr lang="en-US" sz="800"/>
              </a:p>
            </c:rich>
          </c:tx>
          <c:layout>
            <c:manualLayout>
              <c:xMode val="edge"/>
              <c:yMode val="edge"/>
              <c:x val="0.44008175628770052"/>
              <c:y val="0.8070686593862436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086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222250</xdr:colOff>
      <xdr:row>7</xdr:row>
      <xdr:rowOff>146050</xdr:rowOff>
    </xdr:from>
    <xdr:to>
      <xdr:col>3</xdr:col>
      <xdr:colOff>57150</xdr:colOff>
      <xdr:row>17</xdr:row>
      <xdr:rowOff>28574</xdr:rowOff>
    </xdr:to>
    <xdr:graphicFrame macro="">
      <xdr:nvGraphicFramePr>
        <xdr:cNvPr id="2" name="Chart 1">
          <a:extLst>
            <a:ext uri="{FF2B5EF4-FFF2-40B4-BE49-F238E27FC236}">
              <a16:creationId xmlns:a16="http://schemas.microsoft.com/office/drawing/2014/main" id="{E29999E3-1822-4785-90E3-B48636515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704849</xdr:colOff>
      <xdr:row>7</xdr:row>
      <xdr:rowOff>12699</xdr:rowOff>
    </xdr:from>
    <xdr:to>
      <xdr:col>7</xdr:col>
      <xdr:colOff>577850</xdr:colOff>
      <xdr:row>17</xdr:row>
      <xdr:rowOff>12700</xdr:rowOff>
    </xdr:to>
    <xdr:graphicFrame macro="">
      <xdr:nvGraphicFramePr>
        <xdr:cNvPr id="3" name="Chart 2">
          <a:extLst>
            <a:ext uri="{FF2B5EF4-FFF2-40B4-BE49-F238E27FC236}">
              <a16:creationId xmlns:a16="http://schemas.microsoft.com/office/drawing/2014/main" id="{21B3A44B-C72B-447F-A59F-87CCED599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311150</xdr:colOff>
      <xdr:row>1</xdr:row>
      <xdr:rowOff>146049</xdr:rowOff>
    </xdr:from>
    <xdr:to>
      <xdr:col>18</xdr:col>
      <xdr:colOff>101600</xdr:colOff>
      <xdr:row>15</xdr:row>
      <xdr:rowOff>63500</xdr:rowOff>
    </xdr:to>
    <xdr:graphicFrame macro="">
      <xdr:nvGraphicFramePr>
        <xdr:cNvPr id="4" name="Chart 3">
          <a:extLst>
            <a:ext uri="{FF2B5EF4-FFF2-40B4-BE49-F238E27FC236}">
              <a16:creationId xmlns:a16="http://schemas.microsoft.com/office/drawing/2014/main" id="{90948DAA-A7C9-4B5C-9C2D-7F9066E82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133350</xdr:colOff>
      <xdr:row>29</xdr:row>
      <xdr:rowOff>111125</xdr:rowOff>
    </xdr:from>
    <xdr:to>
      <xdr:col>13</xdr:col>
      <xdr:colOff>615950</xdr:colOff>
      <xdr:row>44</xdr:row>
      <xdr:rowOff>92075</xdr:rowOff>
    </xdr:to>
    <xdr:graphicFrame macro="">
      <xdr:nvGraphicFramePr>
        <xdr:cNvPr id="6" name="Chart 5">
          <a:extLst>
            <a:ext uri="{FF2B5EF4-FFF2-40B4-BE49-F238E27FC236}">
              <a16:creationId xmlns:a16="http://schemas.microsoft.com/office/drawing/2014/main" id="{7F914116-48FC-4431-BF45-2435A88C9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155575</xdr:colOff>
      <xdr:row>19</xdr:row>
      <xdr:rowOff>76199</xdr:rowOff>
    </xdr:from>
    <xdr:to>
      <xdr:col>6</xdr:col>
      <xdr:colOff>654050</xdr:colOff>
      <xdr:row>31</xdr:row>
      <xdr:rowOff>123824</xdr:rowOff>
    </xdr:to>
    <xdr:graphicFrame macro="">
      <xdr:nvGraphicFramePr>
        <xdr:cNvPr id="7" name="Chart 6">
          <a:extLst>
            <a:ext uri="{FF2B5EF4-FFF2-40B4-BE49-F238E27FC236}">
              <a16:creationId xmlns:a16="http://schemas.microsoft.com/office/drawing/2014/main" id="{8B0DFF91-8B9C-4F64-ACF8-1175E074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50801</xdr:colOff>
      <xdr:row>31</xdr:row>
      <xdr:rowOff>25399</xdr:rowOff>
    </xdr:from>
    <xdr:to>
      <xdr:col>17</xdr:col>
      <xdr:colOff>250825</xdr:colOff>
      <xdr:row>41</xdr:row>
      <xdr:rowOff>174624</xdr:rowOff>
    </xdr:to>
    <xdr:graphicFrame macro="">
      <xdr:nvGraphicFramePr>
        <xdr:cNvPr id="9" name="Chart 8">
          <a:extLst>
            <a:ext uri="{FF2B5EF4-FFF2-40B4-BE49-F238E27FC236}">
              <a16:creationId xmlns:a16="http://schemas.microsoft.com/office/drawing/2014/main" id="{3E3A847F-E5D4-4A39-9395-4D74FB7B1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488950</xdr:colOff>
      <xdr:row>2</xdr:row>
      <xdr:rowOff>31751</xdr:rowOff>
    </xdr:from>
    <xdr:to>
      <xdr:col>9</xdr:col>
      <xdr:colOff>565150</xdr:colOff>
      <xdr:row>6</xdr:row>
      <xdr:rowOff>171451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33975B3E-D971-45C2-9012-CBE15E2C5DC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572250" y="4000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584200</xdr:colOff>
      <xdr:row>12</xdr:row>
      <xdr:rowOff>177800</xdr:rowOff>
    </xdr:from>
    <xdr:to>
      <xdr:col>11</xdr:col>
      <xdr:colOff>800100</xdr:colOff>
      <xdr:row>26</xdr:row>
      <xdr:rowOff>123825</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B97274F6-687A-423A-BAC2-7E1DDC244E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420100" y="238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241300</xdr:colOff>
      <xdr:row>18</xdr:row>
      <xdr:rowOff>88901</xdr:rowOff>
    </xdr:from>
    <xdr:to>
      <xdr:col>15</xdr:col>
      <xdr:colOff>63500</xdr:colOff>
      <xdr:row>25</xdr:row>
      <xdr:rowOff>50801</xdr:rowOff>
    </xdr:to>
    <mc:AlternateContent xmlns:mc="http://schemas.openxmlformats.org/markup-compatibility/2006" xmlns:a14="http://schemas.microsoft.com/office/drawing/2010/main">
      <mc:Choice Requires="a14">
        <xdr:graphicFrame macro="">
          <xdr:nvGraphicFramePr>
            <xdr:cNvPr id="10" name="Payment &#10;Method">
              <a:extLst>
                <a:ext uri="{FF2B5EF4-FFF2-40B4-BE49-F238E27FC236}">
                  <a16:creationId xmlns:a16="http://schemas.microsoft.com/office/drawing/2014/main" id="{6787DBE5-DCFE-4019-9FA6-DF18EF5F2749}"/>
                </a:ext>
              </a:extLst>
            </xdr:cNvPr>
            <xdr:cNvGraphicFramePr/>
          </xdr:nvGraphicFramePr>
          <xdr:xfrm>
            <a:off x="0" y="0"/>
            <a:ext cx="0" cy="0"/>
          </xdr:xfrm>
          <a:graphic>
            <a:graphicData uri="http://schemas.microsoft.com/office/drawing/2010/slicer">
              <sle:slicer xmlns:sle="http://schemas.microsoft.com/office/drawing/2010/slicer" name="Payment &#10;Method"/>
            </a:graphicData>
          </a:graphic>
        </xdr:graphicFrame>
      </mc:Choice>
      <mc:Fallback xmlns="">
        <xdr:sp macro="" textlink="">
          <xdr:nvSpPr>
            <xdr:cNvPr id="0" name=""/>
            <xdr:cNvSpPr>
              <a:spLocks noTextEdit="1"/>
            </xdr:cNvSpPr>
          </xdr:nvSpPr>
          <xdr:spPr>
            <a:xfrm>
              <a:off x="11557000" y="3403601"/>
              <a:ext cx="1828800" cy="125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1439332</xdr:colOff>
      <xdr:row>1</xdr:row>
      <xdr:rowOff>6350</xdr:rowOff>
    </xdr:from>
    <xdr:to>
      <xdr:col>10</xdr:col>
      <xdr:colOff>179916</xdr:colOff>
      <xdr:row>1</xdr:row>
      <xdr:rowOff>584200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C5072B1E-0DF5-4831-9AF5-7DC5CED27A07}"/>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466415" y="112183"/>
              <a:ext cx="1968501" cy="57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63500</xdr:colOff>
      <xdr:row>2</xdr:row>
      <xdr:rowOff>99292</xdr:rowOff>
    </xdr:from>
    <xdr:to>
      <xdr:col>10</xdr:col>
      <xdr:colOff>169333</xdr:colOff>
      <xdr:row>14</xdr:row>
      <xdr:rowOff>158750</xdr:rowOff>
    </xdr:to>
    <xdr:graphicFrame macro="">
      <xdr:nvGraphicFramePr>
        <xdr:cNvPr id="20" name="Chart 19">
          <a:extLst>
            <a:ext uri="{FF2B5EF4-FFF2-40B4-BE49-F238E27FC236}">
              <a16:creationId xmlns:a16="http://schemas.microsoft.com/office/drawing/2014/main" id="{323BFCE7-D88E-438C-8B15-659F6F5D1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353484</xdr:colOff>
      <xdr:row>0</xdr:row>
      <xdr:rowOff>84667</xdr:rowOff>
    </xdr:from>
    <xdr:to>
      <xdr:col>16</xdr:col>
      <xdr:colOff>465666</xdr:colOff>
      <xdr:row>2</xdr:row>
      <xdr:rowOff>21167</xdr:rowOff>
    </xdr:to>
    <mc:AlternateContent xmlns:mc="http://schemas.openxmlformats.org/markup-compatibility/2006" xmlns:a14="http://schemas.microsoft.com/office/drawing/2010/main">
      <mc:Choice Requires="a14">
        <xdr:graphicFrame macro="">
          <xdr:nvGraphicFramePr>
            <xdr:cNvPr id="10" name="Country 1">
              <a:extLst>
                <a:ext uri="{FF2B5EF4-FFF2-40B4-BE49-F238E27FC236}">
                  <a16:creationId xmlns:a16="http://schemas.microsoft.com/office/drawing/2014/main" id="{048B558D-B39D-4252-8EBA-33EA9F34E9C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608484" y="84667"/>
              <a:ext cx="3795182"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42334</xdr:colOff>
      <xdr:row>0</xdr:row>
      <xdr:rowOff>103716</xdr:rowOff>
    </xdr:from>
    <xdr:to>
      <xdr:col>5</xdr:col>
      <xdr:colOff>0</xdr:colOff>
      <xdr:row>1</xdr:row>
      <xdr:rowOff>592666</xdr:rowOff>
    </xdr:to>
    <xdr:pic>
      <xdr:nvPicPr>
        <xdr:cNvPr id="4" name="Picture 3">
          <a:extLst>
            <a:ext uri="{FF2B5EF4-FFF2-40B4-BE49-F238E27FC236}">
              <a16:creationId xmlns:a16="http://schemas.microsoft.com/office/drawing/2014/main" id="{D6B0888C-97E5-478F-B8D8-AD037AAA71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94667" y="103716"/>
          <a:ext cx="571499" cy="594783"/>
        </a:xfrm>
        <a:prstGeom prst="rect">
          <a:avLst/>
        </a:prstGeom>
        <a:solidFill>
          <a:schemeClr val="accent1">
            <a:lumMod val="60000"/>
            <a:lumOff val="40000"/>
          </a:schemeClr>
        </a:solidFill>
      </xdr:spPr>
    </xdr:pic>
    <xdr:clientData/>
  </xdr:twoCellAnchor>
  <xdr:twoCellAnchor>
    <xdr:from>
      <xdr:col>0</xdr:col>
      <xdr:colOff>0</xdr:colOff>
      <xdr:row>2</xdr:row>
      <xdr:rowOff>105835</xdr:rowOff>
    </xdr:from>
    <xdr:to>
      <xdr:col>2</xdr:col>
      <xdr:colOff>1809750</xdr:colOff>
      <xdr:row>14</xdr:row>
      <xdr:rowOff>169335</xdr:rowOff>
    </xdr:to>
    <xdr:graphicFrame macro="">
      <xdr:nvGraphicFramePr>
        <xdr:cNvPr id="12" name="Chart 11">
          <a:extLst>
            <a:ext uri="{FF2B5EF4-FFF2-40B4-BE49-F238E27FC236}">
              <a16:creationId xmlns:a16="http://schemas.microsoft.com/office/drawing/2014/main" id="{3E5B72CC-EEFD-4FDC-A05F-F3DAD6648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391582</xdr:colOff>
      <xdr:row>2</xdr:row>
      <xdr:rowOff>116417</xdr:rowOff>
    </xdr:from>
    <xdr:to>
      <xdr:col>20</xdr:col>
      <xdr:colOff>370416</xdr:colOff>
      <xdr:row>14</xdr:row>
      <xdr:rowOff>179916</xdr:rowOff>
    </xdr:to>
    <xdr:graphicFrame macro="">
      <xdr:nvGraphicFramePr>
        <xdr:cNvPr id="13" name="Chart 12">
          <a:extLst>
            <a:ext uri="{FF2B5EF4-FFF2-40B4-BE49-F238E27FC236}">
              <a16:creationId xmlns:a16="http://schemas.microsoft.com/office/drawing/2014/main" id="{45B7821E-7787-4ED5-B518-D3AC42F1F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402166</xdr:colOff>
      <xdr:row>16</xdr:row>
      <xdr:rowOff>31750</xdr:rowOff>
    </xdr:from>
    <xdr:to>
      <xdr:col>20</xdr:col>
      <xdr:colOff>370415</xdr:colOff>
      <xdr:row>31</xdr:row>
      <xdr:rowOff>42334</xdr:rowOff>
    </xdr:to>
    <xdr:graphicFrame macro="">
      <xdr:nvGraphicFramePr>
        <xdr:cNvPr id="14" name="Chart 13">
          <a:extLst>
            <a:ext uri="{FF2B5EF4-FFF2-40B4-BE49-F238E27FC236}">
              <a16:creationId xmlns:a16="http://schemas.microsoft.com/office/drawing/2014/main" id="{007F9EAA-56A6-4EB8-AC4E-A08079F6F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xdr:row>
      <xdr:rowOff>0</xdr:rowOff>
    </xdr:from>
    <xdr:to>
      <xdr:col>3</xdr:col>
      <xdr:colOff>0</xdr:colOff>
      <xdr:row>31</xdr:row>
      <xdr:rowOff>95250</xdr:rowOff>
    </xdr:to>
    <xdr:graphicFrame macro="">
      <xdr:nvGraphicFramePr>
        <xdr:cNvPr id="15" name="Chart 14">
          <a:extLst>
            <a:ext uri="{FF2B5EF4-FFF2-40B4-BE49-F238E27FC236}">
              <a16:creationId xmlns:a16="http://schemas.microsoft.com/office/drawing/2014/main" id="{F9D861E0-D4F6-437B-9E4A-59BEFE78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52917</xdr:colOff>
      <xdr:row>16</xdr:row>
      <xdr:rowOff>0</xdr:rowOff>
    </xdr:from>
    <xdr:to>
      <xdr:col>10</xdr:col>
      <xdr:colOff>169334</xdr:colOff>
      <xdr:row>31</xdr:row>
      <xdr:rowOff>63500</xdr:rowOff>
    </xdr:to>
    <xdr:graphicFrame macro="">
      <xdr:nvGraphicFramePr>
        <xdr:cNvPr id="16" name="Chart 15">
          <a:extLst>
            <a:ext uri="{FF2B5EF4-FFF2-40B4-BE49-F238E27FC236}">
              <a16:creationId xmlns:a16="http://schemas.microsoft.com/office/drawing/2014/main" id="{C7B91CD3-88EB-4563-8FBC-FD52BA841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433916</xdr:colOff>
      <xdr:row>0</xdr:row>
      <xdr:rowOff>95250</xdr:rowOff>
    </xdr:from>
    <xdr:to>
      <xdr:col>20</xdr:col>
      <xdr:colOff>317501</xdr:colOff>
      <xdr:row>2</xdr:row>
      <xdr:rowOff>31750</xdr:rowOff>
    </xdr:to>
    <mc:AlternateContent xmlns:mc="http://schemas.openxmlformats.org/markup-compatibility/2006" xmlns:a14="http://schemas.microsoft.com/office/drawing/2010/main">
      <mc:Choice Requires="a14">
        <xdr:graphicFrame macro="">
          <xdr:nvGraphicFramePr>
            <xdr:cNvPr id="17" name="Payment &#10;Method 1">
              <a:extLst>
                <a:ext uri="{FF2B5EF4-FFF2-40B4-BE49-F238E27FC236}">
                  <a16:creationId xmlns:a16="http://schemas.microsoft.com/office/drawing/2014/main" id="{D83B8EF9-ADE9-4FED-9787-AF484C2A340A}"/>
                </a:ext>
              </a:extLst>
            </xdr:cNvPr>
            <xdr:cNvGraphicFramePr/>
          </xdr:nvGraphicFramePr>
          <xdr:xfrm>
            <a:off x="0" y="0"/>
            <a:ext cx="0" cy="0"/>
          </xdr:xfrm>
          <a:graphic>
            <a:graphicData uri="http://schemas.microsoft.com/office/drawing/2010/slicer">
              <sle:slicer xmlns:sle="http://schemas.microsoft.com/office/drawing/2010/slicer" name="Payment &#10;Method 1"/>
            </a:graphicData>
          </a:graphic>
        </xdr:graphicFrame>
      </mc:Choice>
      <mc:Fallback xmlns="">
        <xdr:sp macro="" textlink="">
          <xdr:nvSpPr>
            <xdr:cNvPr id="0" name=""/>
            <xdr:cNvSpPr>
              <a:spLocks noTextEdit="1"/>
            </xdr:cNvSpPr>
          </xdr:nvSpPr>
          <xdr:spPr>
            <a:xfrm>
              <a:off x="12371916" y="95250"/>
              <a:ext cx="2582335"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1</xdr:col>
      <xdr:colOff>21167</xdr:colOff>
      <xdr:row>2</xdr:row>
      <xdr:rowOff>0</xdr:rowOff>
    </xdr:to>
    <xdr:pic>
      <xdr:nvPicPr>
        <xdr:cNvPr id="6" name="Picture 5">
          <a:extLst>
            <a:ext uri="{FF2B5EF4-FFF2-40B4-BE49-F238E27FC236}">
              <a16:creationId xmlns:a16="http://schemas.microsoft.com/office/drawing/2014/main" id="{F16A2535-1904-4993-8764-73C9D965DDE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05833"/>
          <a:ext cx="635000" cy="592667"/>
        </a:xfrm>
        <a:prstGeom prst="rect">
          <a:avLst/>
        </a:prstGeom>
        <a:solidFill>
          <a:schemeClr val="accent1">
            <a:lumMod val="60000"/>
            <a:lumOff val="40000"/>
          </a:schemeClr>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88.835217129628" createdVersion="6" refreshedVersion="6" minRefreshableVersion="3" recordCount="91" xr:uid="{38FEFEA4-9E5D-4CC2-BCFF-AD1F65C8496B}">
  <cacheSource type="worksheet">
    <worksheetSource name="Table2"/>
  </cacheSource>
  <cacheFields count="15">
    <cacheField name="Order ID" numFmtId="0">
      <sharedItems containsSemiMixedTypes="0" containsString="0" containsNumber="1" containsInteger="1" minValue="10452" maxValue="10549"/>
    </cacheField>
    <cacheField name="Date" numFmtId="164">
      <sharedItems containsSemiMixedTypes="0" containsNonDate="0" containsDate="1" containsString="0" minDate="2023-06-07T00:00:00" maxDate="2023-06-27T00:00:00"/>
    </cacheField>
    <cacheField name="First" numFmtId="0">
      <sharedItems/>
    </cacheField>
    <cacheField name="Last" numFmtId="0">
      <sharedItems count="86">
        <s v="Murphy"/>
        <s v="Clark"/>
        <s v="Walker"/>
        <s v="Robinson"/>
        <s v="Nguyen"/>
        <s v="Roberts"/>
        <s v="Jones"/>
        <s v="Singh"/>
        <s v="Mitchell"/>
        <s v="Simpson"/>
        <s v="Anderson"/>
        <s v="Gerrard"/>
        <s v="Lopez"/>
        <s v="Garcia"/>
        <s v="Allen"/>
        <s v="Walls"/>
        <s v="Muir"/>
        <s v="Jarris"/>
        <s v="Young"/>
        <s v="Hill"/>
        <s v="Carter"/>
        <s v="Sinclair"/>
        <s v="Hines"/>
        <s v="Higgins"/>
        <s v="Mckay"/>
        <s v="Knapp"/>
        <s v="Carpenter"/>
        <s v="Filson"/>
        <s v="Davidson"/>
        <s v="Stevenson"/>
        <s v="Lee"/>
        <s v="Ross"/>
        <s v="Hamilton"/>
        <s v="Sunderland"/>
        <s v="William"/>
        <s v="Prowse"/>
        <s v="Milner"/>
        <s v="Dunk"/>
        <s v="Stewart"/>
        <s v="Gray"/>
        <s v="Millar"/>
        <s v="Webster"/>
        <s v="Nelson"/>
        <s v="Flores"/>
        <s v="Cordova"/>
        <s v="White"/>
        <s v="Perez"/>
        <s v="Davis"/>
        <s v="Moore"/>
        <s v="Crawford"/>
        <s v="Dickson"/>
        <s v="Craig"/>
        <s v="Wright"/>
        <s v="Thomson"/>
        <s v="Taylor"/>
        <s v="Murray"/>
        <s v="Miller"/>
        <s v="Turner"/>
        <s v="Kennedy"/>
        <s v="Gonzalez"/>
        <s v="Townsend"/>
        <s v="Johnson"/>
        <s v="Burns"/>
        <s v="Adams"/>
        <s v="Lewsis"/>
        <s v="Rivera"/>
        <s v="Evans"/>
        <s v="Brown"/>
        <s v="Novak"/>
        <s v="Martinez"/>
        <s v="Smith"/>
        <s v="Rollins"/>
        <s v="Michael"/>
        <s v="Roach"/>
        <s v="Fritz"/>
        <s v="Andersen"/>
        <s v="McDonald"/>
        <s v="Munro"/>
        <s v="Hughes"/>
        <s v="King"/>
        <s v="Wood"/>
        <s v="Lohan"/>
        <s v="Torres"/>
        <s v="Fergusson"/>
        <s v="Campbell"/>
        <s v="Reid"/>
      </sharedItems>
    </cacheField>
    <cacheField name="Gender" numFmtId="0">
      <sharedItems count="2">
        <s v="Female"/>
        <s v="Male"/>
      </sharedItems>
    </cacheField>
    <cacheField name="Age" numFmtId="0">
      <sharedItems containsSemiMixedTypes="0" containsString="0" containsNumber="1" containsInteger="1" minValue="20" maxValue="68" count="43">
        <n v="55"/>
        <n v="60"/>
        <n v="58"/>
        <n v="49"/>
        <n v="42"/>
        <n v="51"/>
        <n v="50"/>
        <n v="59"/>
        <n v="48"/>
        <n v="45"/>
        <n v="56"/>
        <n v="47"/>
        <n v="44"/>
        <n v="57"/>
        <n v="53"/>
        <n v="68"/>
        <n v="54"/>
        <n v="40"/>
        <n v="67"/>
        <n v="63"/>
        <n v="62"/>
        <n v="52"/>
        <n v="41"/>
        <n v="46"/>
        <n v="61"/>
        <n v="37"/>
        <n v="39"/>
        <n v="28"/>
        <n v="33"/>
        <n v="25"/>
        <n v="36"/>
        <n v="21"/>
        <n v="24"/>
        <n v="35"/>
        <n v="31"/>
        <n v="23"/>
        <n v="43"/>
        <n v="38"/>
        <n v="26"/>
        <n v="20"/>
        <n v="32"/>
        <n v="30"/>
        <n v="22"/>
      </sharedItems>
    </cacheField>
    <cacheField name="Country" numFmtId="0">
      <sharedItems count="8">
        <s v="FR"/>
        <s v="IT"/>
        <s v="UK"/>
        <s v="JP"/>
        <s v="ES"/>
        <s v="US"/>
        <s v="USA"/>
        <s v="DE"/>
      </sharedItems>
    </cacheField>
    <cacheField name="Price" numFmtId="8">
      <sharedItems containsSemiMixedTypes="0" containsString="0" containsNumber="1" containsInteger="1" minValue="400" maxValue="495" count="91">
        <n v="400"/>
        <n v="401"/>
        <n v="402"/>
        <n v="403"/>
        <n v="404"/>
        <n v="405"/>
        <n v="406"/>
        <n v="407"/>
        <n v="408"/>
        <n v="409"/>
        <n v="410"/>
        <n v="411"/>
        <n v="412"/>
        <n v="413"/>
        <n v="414"/>
        <n v="415"/>
        <n v="416"/>
        <n v="417"/>
        <n v="418"/>
        <n v="419"/>
        <n v="420"/>
        <n v="421"/>
        <n v="422"/>
        <n v="423"/>
        <n v="424"/>
        <n v="425"/>
        <n v="426"/>
        <n v="427"/>
        <n v="428"/>
        <n v="429"/>
        <n v="431"/>
        <n v="432"/>
        <n v="433"/>
        <n v="434"/>
        <n v="435"/>
        <n v="436"/>
        <n v="437"/>
        <n v="438"/>
        <n v="439"/>
        <n v="441"/>
        <n v="442"/>
        <n v="443"/>
        <n v="444"/>
        <n v="445"/>
        <n v="446"/>
        <n v="447"/>
        <n v="448"/>
        <n v="449"/>
        <n v="450"/>
        <n v="451"/>
        <n v="452"/>
        <n v="453"/>
        <n v="454"/>
        <n v="455"/>
        <n v="456"/>
        <n v="457"/>
        <n v="458"/>
        <n v="459"/>
        <n v="460"/>
        <n v="461"/>
        <n v="463"/>
        <n v="464"/>
        <n v="465"/>
        <n v="466"/>
        <n v="467"/>
        <n v="468"/>
        <n v="469"/>
        <n v="470"/>
        <n v="471"/>
        <n v="472"/>
        <n v="473"/>
        <n v="474"/>
        <n v="475"/>
        <n v="476"/>
        <n v="478"/>
        <n v="479"/>
        <n v="480"/>
        <n v="481"/>
        <n v="482"/>
        <n v="483"/>
        <n v="485"/>
        <n v="486"/>
        <n v="487"/>
        <n v="488"/>
        <n v="489"/>
        <n v="490"/>
        <n v="491"/>
        <n v="492"/>
        <n v="493"/>
        <n v="494"/>
        <n v="495"/>
      </sharedItems>
    </cacheField>
    <cacheField name="Units" numFmtId="0">
      <sharedItems containsSemiMixedTypes="0" containsString="0" containsNumber="1" minValue="20" maxValue="91"/>
    </cacheField>
    <cacheField name="Revenue" numFmtId="8">
      <sharedItems containsSemiMixedTypes="0" containsString="0" containsNumber="1" minValue="3750" maxValue="36400" count="55">
        <n v="36400"/>
        <n v="33440"/>
        <n v="26752"/>
        <n v="20900"/>
        <n v="26240"/>
        <n v="20000"/>
        <n v="12000"/>
        <n v="25600"/>
        <n v="32000"/>
        <n v="25536"/>
        <n v="31840"/>
        <n v="30400"/>
        <n v="11400"/>
        <n v="24320"/>
        <n v="24000"/>
        <n v="30000"/>
        <n v="11250"/>
        <n v="18750"/>
        <n v="23673.599999999999"/>
        <n v="17500"/>
        <n v="22400"/>
        <n v="26800"/>
        <n v="9450"/>
        <n v="20160"/>
        <n v="19200"/>
        <n v="15000"/>
        <n v="9000"/>
        <n v="23920"/>
        <n v="12500"/>
        <n v="18240"/>
        <n v="18000"/>
        <n v="6750"/>
        <n v="6600"/>
        <n v="13760"/>
        <n v="10500"/>
        <n v="6000"/>
        <n v="10000"/>
        <n v="15920"/>
        <n v="5970"/>
        <n v="5850"/>
        <n v="9500"/>
        <n v="5700"/>
        <n v="12160"/>
        <n v="15200"/>
        <n v="11200"/>
        <n v="4950"/>
        <n v="8640"/>
        <n v="3750"/>
        <n v="8000"/>
        <n v="6250"/>
        <n v="7539.2"/>
        <n v="5890"/>
        <n v="9200"/>
        <n v="8816"/>
        <n v="6400"/>
      </sharedItems>
    </cacheField>
    <cacheField name="Payment _x000a_Method" numFmtId="0">
      <sharedItems count="3">
        <s v=" Credit Card"/>
        <s v=" Cash"/>
        <s v=" Gift Card"/>
      </sharedItems>
    </cacheField>
    <cacheField name="Salesperson" numFmtId="0">
      <sharedItems/>
    </cacheField>
    <cacheField name="Salesperson2" numFmtId="0">
      <sharedItems/>
    </cacheField>
    <cacheField name="Salesperson3" numFmtId="0">
      <sharedItems count="5">
        <s v="Anna Perez"/>
        <s v="Tom Jackson"/>
        <s v="Jenna Silva"/>
        <s v="Remy Monet"/>
        <s v="Walter Muller"/>
      </sharedItems>
    </cacheField>
    <cacheField name="Unit" numFmtId="3">
      <sharedItems containsSemiMixedTypes="0" containsString="0" containsNumber="1" containsInteger="1" minValue="20" maxValue="91"/>
    </cacheField>
  </cacheFields>
  <extLst>
    <ext xmlns:x14="http://schemas.microsoft.com/office/spreadsheetml/2009/9/main" uri="{725AE2AE-9491-48be-B2B4-4EB974FC3084}">
      <x14:pivotCacheDefinition pivotCacheId="2086582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07"/>
    <d v="2023-06-18T00:00:00"/>
    <s v="Janet"/>
    <x v="0"/>
    <x v="0"/>
    <x v="0"/>
    <x v="0"/>
    <x v="0"/>
    <n v="91"/>
    <x v="0"/>
    <x v="0"/>
    <s v="ANNa Perez"/>
    <s v="ANNa Perez"/>
    <x v="0"/>
    <n v="91"/>
  </r>
  <r>
    <n v="10534"/>
    <d v="2023-06-23T00:00:00"/>
    <s v="Janice"/>
    <x v="1"/>
    <x v="0"/>
    <x v="1"/>
    <x v="1"/>
    <x v="1"/>
    <n v="83.6"/>
    <x v="1"/>
    <x v="1"/>
    <s v="    Anna Perez"/>
    <s v="ANNa Perez"/>
    <x v="0"/>
    <n v="84"/>
  </r>
  <r>
    <n v="10537"/>
    <d v="2023-06-24T00:00:00"/>
    <s v="Charlotte"/>
    <x v="2"/>
    <x v="0"/>
    <x v="2"/>
    <x v="0"/>
    <x v="2"/>
    <n v="83.6"/>
    <x v="2"/>
    <x v="0"/>
    <s v="ANNa Perez"/>
    <s v="ANNa Perez"/>
    <x v="0"/>
    <n v="84"/>
  </r>
  <r>
    <n v="10538"/>
    <d v="2023-06-24T00:00:00"/>
    <s v="Natalie"/>
    <x v="3"/>
    <x v="0"/>
    <x v="3"/>
    <x v="0"/>
    <x v="3"/>
    <n v="83.6"/>
    <x v="2"/>
    <x v="0"/>
    <s v="ANNa Perez"/>
    <s v="ANNa Perez"/>
    <x v="0"/>
    <n v="84"/>
  </r>
  <r>
    <n v="10542"/>
    <d v="2023-06-25T00:00:00"/>
    <s v="Doris"/>
    <x v="4"/>
    <x v="0"/>
    <x v="4"/>
    <x v="1"/>
    <x v="4"/>
    <n v="83.6"/>
    <x v="1"/>
    <x v="0"/>
    <s v="    Tom Jackson"/>
    <s v="Tom Jackson"/>
    <x v="1"/>
    <n v="84"/>
  </r>
  <r>
    <n v="10547"/>
    <d v="2023-06-26T00:00:00"/>
    <s v="Keith"/>
    <x v="5"/>
    <x v="1"/>
    <x v="5"/>
    <x v="2"/>
    <x v="5"/>
    <n v="83.6"/>
    <x v="3"/>
    <x v="0"/>
    <s v="TOM Jackson"/>
    <s v="Tom Jackson"/>
    <x v="1"/>
    <n v="84"/>
  </r>
  <r>
    <n v="10485"/>
    <d v="2023-06-14T00:00:00"/>
    <s v="Kelly"/>
    <x v="6"/>
    <x v="0"/>
    <x v="5"/>
    <x v="3"/>
    <x v="6"/>
    <n v="82"/>
    <x v="4"/>
    <x v="0"/>
    <s v="JeNNA SilVA"/>
    <s v="JeNNA SilVA"/>
    <x v="2"/>
    <n v="82"/>
  </r>
  <r>
    <n v="10453"/>
    <d v="2023-06-07T00:00:00"/>
    <s v="Kennedi"/>
    <x v="7"/>
    <x v="1"/>
    <x v="6"/>
    <x v="4"/>
    <x v="7"/>
    <n v="80"/>
    <x v="5"/>
    <x v="2"/>
    <s v="ANNa Perez"/>
    <s v="ANNa Perez"/>
    <x v="0"/>
    <n v="80"/>
  </r>
  <r>
    <n v="10477"/>
    <d v="2023-06-12T00:00:00"/>
    <s v="Joseph"/>
    <x v="8"/>
    <x v="1"/>
    <x v="7"/>
    <x v="0"/>
    <x v="8"/>
    <n v="80"/>
    <x v="6"/>
    <x v="0"/>
    <s v="     Anna Perez"/>
    <s v="ANNa Perez"/>
    <x v="0"/>
    <n v="80"/>
  </r>
  <r>
    <n v="10486"/>
    <d v="2023-06-14T00:00:00"/>
    <s v="Steven"/>
    <x v="9"/>
    <x v="1"/>
    <x v="8"/>
    <x v="5"/>
    <x v="9"/>
    <n v="80"/>
    <x v="6"/>
    <x v="0"/>
    <s v="  Jenna Silva"/>
    <s v="JeNNA SilVA"/>
    <x v="2"/>
    <n v="80"/>
  </r>
  <r>
    <n v="10490"/>
    <d v="2023-06-15T00:00:00"/>
    <s v="Kenneth"/>
    <x v="10"/>
    <x v="1"/>
    <x v="9"/>
    <x v="3"/>
    <x v="10"/>
    <n v="80"/>
    <x v="6"/>
    <x v="0"/>
    <s v="ANNa Perez"/>
    <s v="ANNa Perez"/>
    <x v="0"/>
    <n v="80"/>
  </r>
  <r>
    <n v="10502"/>
    <d v="2023-06-17T00:00:00"/>
    <s v="Nicholas"/>
    <x v="11"/>
    <x v="1"/>
    <x v="10"/>
    <x v="4"/>
    <x v="11"/>
    <n v="80"/>
    <x v="7"/>
    <x v="0"/>
    <s v="ANNa Perez"/>
    <s v="ANNa Perez"/>
    <x v="0"/>
    <n v="80"/>
  </r>
  <r>
    <n v="10523"/>
    <d v="2023-06-21T00:00:00"/>
    <s v="Judith"/>
    <x v="12"/>
    <x v="0"/>
    <x v="11"/>
    <x v="3"/>
    <x v="12"/>
    <n v="80"/>
    <x v="8"/>
    <x v="1"/>
    <s v="   Remy MONET"/>
    <s v="Remy MONET"/>
    <x v="3"/>
    <n v="80"/>
  </r>
  <r>
    <n v="10525"/>
    <d v="2023-06-22T00:00:00"/>
    <s v="Hannah"/>
    <x v="13"/>
    <x v="0"/>
    <x v="1"/>
    <x v="4"/>
    <x v="13"/>
    <n v="79.8"/>
    <x v="9"/>
    <x v="1"/>
    <s v="REMY MONET"/>
    <s v="Remy MONET"/>
    <x v="3"/>
    <n v="80"/>
  </r>
  <r>
    <n v="10535"/>
    <d v="2023-06-24T00:00:00"/>
    <s v="Marilyn"/>
    <x v="14"/>
    <x v="0"/>
    <x v="12"/>
    <x v="1"/>
    <x v="14"/>
    <n v="79.599999999999994"/>
    <x v="10"/>
    <x v="0"/>
    <s v="ANNa Perez"/>
    <s v="ANNa Perez"/>
    <x v="0"/>
    <n v="80"/>
  </r>
  <r>
    <n v="10461"/>
    <d v="2023-06-09T00:00:00"/>
    <s v="Brendan"/>
    <x v="15"/>
    <x v="1"/>
    <x v="13"/>
    <x v="3"/>
    <x v="15"/>
    <n v="76"/>
    <x v="11"/>
    <x v="0"/>
    <s v="      Remy Monet"/>
    <s v="Remy MONET"/>
    <x v="3"/>
    <n v="76"/>
  </r>
  <r>
    <n v="10506"/>
    <d v="2023-06-18T00:00:00"/>
    <s v="Carolyn"/>
    <x v="16"/>
    <x v="0"/>
    <x v="10"/>
    <x v="0"/>
    <x v="16"/>
    <n v="76"/>
    <x v="12"/>
    <x v="0"/>
    <s v="ANNa Perez"/>
    <s v="ANNa Perez"/>
    <x v="0"/>
    <n v="76"/>
  </r>
  <r>
    <n v="10531"/>
    <d v="2023-06-23T00:00:00"/>
    <s v="Teresa"/>
    <x v="17"/>
    <x v="0"/>
    <x v="14"/>
    <x v="1"/>
    <x v="17"/>
    <n v="76"/>
    <x v="11"/>
    <x v="1"/>
    <s v="   Remy MONET"/>
    <s v="Remy MONET"/>
    <x v="3"/>
    <n v="76"/>
  </r>
  <r>
    <n v="10536"/>
    <d v="2023-06-24T00:00:00"/>
    <s v="Beverly"/>
    <x v="18"/>
    <x v="0"/>
    <x v="9"/>
    <x v="0"/>
    <x v="18"/>
    <n v="76"/>
    <x v="12"/>
    <x v="0"/>
    <s v="ANNa Perez"/>
    <s v="ANNa Perez"/>
    <x v="0"/>
    <n v="76"/>
  </r>
  <r>
    <n v="10541"/>
    <d v="2023-06-25T00:00:00"/>
    <s v="Brittany"/>
    <x v="19"/>
    <x v="0"/>
    <x v="15"/>
    <x v="1"/>
    <x v="19"/>
    <n v="76"/>
    <x v="13"/>
    <x v="0"/>
    <s v="TOM Jackson"/>
    <s v="Tom Jackson"/>
    <x v="1"/>
    <n v="76"/>
  </r>
  <r>
    <n v="10546"/>
    <d v="2023-06-26T00:00:00"/>
    <s v="Christian"/>
    <x v="20"/>
    <x v="1"/>
    <x v="16"/>
    <x v="3"/>
    <x v="20"/>
    <n v="76"/>
    <x v="13"/>
    <x v="0"/>
    <s v="TOM Jackson"/>
    <s v="Tom Jackson"/>
    <x v="1"/>
    <n v="76"/>
  </r>
  <r>
    <n v="10501"/>
    <d v="2023-06-17T00:00:00"/>
    <s v="Gary"/>
    <x v="21"/>
    <x v="1"/>
    <x v="17"/>
    <x v="4"/>
    <x v="21"/>
    <n v="76"/>
    <x v="13"/>
    <x v="0"/>
    <s v="ANNa Perez"/>
    <s v="ANNa Perez"/>
    <x v="0"/>
    <n v="76"/>
  </r>
  <r>
    <n v="10456"/>
    <d v="2023-06-08T00:00:00"/>
    <s v="Ivan"/>
    <x v="22"/>
    <x v="1"/>
    <x v="3"/>
    <x v="5"/>
    <x v="22"/>
    <n v="75"/>
    <x v="14"/>
    <x v="0"/>
    <s v="Walter Muller"/>
    <s v="Walter Muller"/>
    <x v="4"/>
    <n v="75"/>
  </r>
  <r>
    <n v="10457"/>
    <d v="2023-06-08T00:00:00"/>
    <s v="Jonah"/>
    <x v="23"/>
    <x v="1"/>
    <x v="3"/>
    <x v="5"/>
    <x v="23"/>
    <n v="75"/>
    <x v="15"/>
    <x v="0"/>
    <s v="REMY MONET"/>
    <s v="Remy MONET"/>
    <x v="3"/>
    <n v="75"/>
  </r>
  <r>
    <n v="10463"/>
    <d v="2023-06-09T00:00:00"/>
    <s v="Lucia"/>
    <x v="24"/>
    <x v="0"/>
    <x v="8"/>
    <x v="3"/>
    <x v="24"/>
    <n v="75"/>
    <x v="16"/>
    <x v="0"/>
    <s v="      Remy Monet"/>
    <s v="Remy MONET"/>
    <x v="3"/>
    <n v="75"/>
  </r>
  <r>
    <n v="10468"/>
    <d v="2023-06-10T00:00:00"/>
    <s v="Jaylynn"/>
    <x v="25"/>
    <x v="0"/>
    <x v="18"/>
    <x v="0"/>
    <x v="25"/>
    <n v="75"/>
    <x v="16"/>
    <x v="0"/>
    <s v="     Anna Perez"/>
    <s v="ANNa Perez"/>
    <x v="0"/>
    <n v="75"/>
  </r>
  <r>
    <n v="10470"/>
    <d v="2023-06-11T00:00:00"/>
    <s v="Bryce"/>
    <x v="26"/>
    <x v="1"/>
    <x v="7"/>
    <x v="0"/>
    <x v="26"/>
    <n v="75"/>
    <x v="17"/>
    <x v="0"/>
    <s v="     Anna Perez"/>
    <s v="ANNa Perez"/>
    <x v="0"/>
    <n v="75"/>
  </r>
  <r>
    <n v="10473"/>
    <d v="2023-06-11T00:00:00"/>
    <s v="Michael"/>
    <x v="27"/>
    <x v="1"/>
    <x v="19"/>
    <x v="5"/>
    <x v="27"/>
    <n v="75"/>
    <x v="17"/>
    <x v="0"/>
    <s v="ANNa Perez"/>
    <s v="ANNa Perez"/>
    <x v="0"/>
    <n v="75"/>
  </r>
  <r>
    <n v="10478"/>
    <d v="2023-06-12T00:00:00"/>
    <s v="Thomas"/>
    <x v="1"/>
    <x v="1"/>
    <x v="20"/>
    <x v="3"/>
    <x v="28"/>
    <n v="75"/>
    <x v="17"/>
    <x v="0"/>
    <s v="     Anna Perez"/>
    <s v="ANNa Perez"/>
    <x v="0"/>
    <n v="75"/>
  </r>
  <r>
    <n v="10481"/>
    <d v="2023-06-13T00:00:00"/>
    <s v="Daniel"/>
    <x v="28"/>
    <x v="1"/>
    <x v="18"/>
    <x v="4"/>
    <x v="29"/>
    <n v="75"/>
    <x v="17"/>
    <x v="0"/>
    <s v="     Anna Perez"/>
    <s v="ANNa Perez"/>
    <x v="0"/>
    <n v="75"/>
  </r>
  <r>
    <n v="10510"/>
    <d v="2023-06-19T00:00:00"/>
    <s v="Heather"/>
    <x v="29"/>
    <x v="0"/>
    <x v="1"/>
    <x v="6"/>
    <x v="30"/>
    <n v="75"/>
    <x v="16"/>
    <x v="0"/>
    <s v="ANNa Perez"/>
    <s v="ANNa Perez"/>
    <x v="0"/>
    <n v="75"/>
  </r>
  <r>
    <n v="10529"/>
    <d v="2023-06-22T00:00:00"/>
    <s v="Martha"/>
    <x v="30"/>
    <x v="0"/>
    <x v="20"/>
    <x v="1"/>
    <x v="31"/>
    <n v="73.98"/>
    <x v="18"/>
    <x v="1"/>
    <s v="REMY MONET"/>
    <s v="Remy MONET"/>
    <x v="3"/>
    <n v="74"/>
  </r>
  <r>
    <n v="10476"/>
    <d v="2023-06-12T00:00:00"/>
    <s v="Richard"/>
    <x v="31"/>
    <x v="1"/>
    <x v="21"/>
    <x v="0"/>
    <x v="32"/>
    <n v="70"/>
    <x v="19"/>
    <x v="0"/>
    <s v="ANNa Perez"/>
    <s v="ANNa Perez"/>
    <x v="0"/>
    <n v="70"/>
  </r>
  <r>
    <n v="10487"/>
    <d v="2023-06-14T00:00:00"/>
    <s v="Andrew"/>
    <x v="32"/>
    <x v="1"/>
    <x v="22"/>
    <x v="5"/>
    <x v="33"/>
    <n v="70"/>
    <x v="20"/>
    <x v="0"/>
    <s v="JeNNA SilVA"/>
    <s v="JeNNA SilVA"/>
    <x v="2"/>
    <n v="70"/>
  </r>
  <r>
    <n v="10509"/>
    <d v="2023-06-18T00:00:00"/>
    <s v="Catherine"/>
    <x v="33"/>
    <x v="0"/>
    <x v="5"/>
    <x v="0"/>
    <x v="34"/>
    <n v="70"/>
    <x v="20"/>
    <x v="0"/>
    <s v="ANNa Perez"/>
    <s v="ANNa Perez"/>
    <x v="0"/>
    <n v="70"/>
  </r>
  <r>
    <n v="10500"/>
    <d v="2023-06-17T00:00:00"/>
    <s v="Jacob"/>
    <x v="34"/>
    <x v="1"/>
    <x v="16"/>
    <x v="4"/>
    <x v="35"/>
    <n v="67"/>
    <x v="21"/>
    <x v="0"/>
    <s v="ANNa Perez"/>
    <s v="ANNa Perez"/>
    <x v="0"/>
    <n v="67"/>
  </r>
  <r>
    <n v="10515"/>
    <d v="2023-06-20T00:00:00"/>
    <s v="Victoria"/>
    <x v="35"/>
    <x v="0"/>
    <x v="2"/>
    <x v="6"/>
    <x v="36"/>
    <n v="63"/>
    <x v="22"/>
    <x v="1"/>
    <s v="JeNNA SilVA"/>
    <s v="JeNNA SilVA"/>
    <x v="2"/>
    <n v="63"/>
  </r>
  <r>
    <n v="10516"/>
    <d v="2023-06-20T00:00:00"/>
    <s v="Ruth"/>
    <x v="36"/>
    <x v="0"/>
    <x v="0"/>
    <x v="6"/>
    <x v="37"/>
    <n v="63"/>
    <x v="23"/>
    <x v="1"/>
    <s v="JeNNA SilVA"/>
    <s v="JeNNA SilVA"/>
    <x v="2"/>
    <n v="63"/>
  </r>
  <r>
    <n v="10483"/>
    <d v="2023-06-13T00:00:00"/>
    <s v="Virginia"/>
    <x v="37"/>
    <x v="0"/>
    <x v="21"/>
    <x v="6"/>
    <x v="38"/>
    <n v="63"/>
    <x v="22"/>
    <x v="0"/>
    <s v="Jenna    Silva"/>
    <s v="JeNNA SilVA"/>
    <x v="2"/>
    <n v="63"/>
  </r>
  <r>
    <n v="10475"/>
    <d v="2023-06-12T00:00:00"/>
    <s v="William"/>
    <x v="38"/>
    <x v="1"/>
    <x v="23"/>
    <x v="0"/>
    <x v="39"/>
    <n v="60"/>
    <x v="24"/>
    <x v="0"/>
    <s v="ANNa Perez"/>
    <s v="ANNa Perez"/>
    <x v="0"/>
    <n v="60"/>
  </r>
  <r>
    <n v="10480"/>
    <d v="2023-06-13T00:00:00"/>
    <s v="Charles"/>
    <x v="39"/>
    <x v="1"/>
    <x v="21"/>
    <x v="4"/>
    <x v="40"/>
    <n v="60"/>
    <x v="25"/>
    <x v="0"/>
    <s v="     Anna Perez"/>
    <s v="ANNa Perez"/>
    <x v="0"/>
    <n v="60"/>
  </r>
  <r>
    <n v="10495"/>
    <d v="2023-06-16T00:00:00"/>
    <s v="Ronald"/>
    <x v="40"/>
    <x v="1"/>
    <x v="24"/>
    <x v="5"/>
    <x v="41"/>
    <n v="60"/>
    <x v="26"/>
    <x v="0"/>
    <s v="ANNa Perez"/>
    <s v="ANNa Perez"/>
    <x v="0"/>
    <n v="60"/>
  </r>
  <r>
    <n v="10484"/>
    <d v="2023-06-13T00:00:00"/>
    <s v="Lauren"/>
    <x v="41"/>
    <x v="0"/>
    <x v="12"/>
    <x v="6"/>
    <x v="42"/>
    <n v="60"/>
    <x v="26"/>
    <x v="0"/>
    <s v="Jenna    Silva"/>
    <s v="JeNNA SilVA"/>
    <x v="2"/>
    <n v="60"/>
  </r>
  <r>
    <n v="10543"/>
    <d v="2023-06-25T00:00:00"/>
    <s v="Kayla"/>
    <x v="42"/>
    <x v="0"/>
    <x v="0"/>
    <x v="2"/>
    <x v="43"/>
    <n v="59.8"/>
    <x v="27"/>
    <x v="0"/>
    <s v="TOM Jackson"/>
    <s v="Tom Jackson"/>
    <x v="1"/>
    <n v="60"/>
  </r>
  <r>
    <n v="10466"/>
    <d v="2023-06-10T00:00:00"/>
    <s v="Denzel"/>
    <x v="43"/>
    <x v="1"/>
    <x v="25"/>
    <x v="0"/>
    <x v="44"/>
    <n v="50"/>
    <x v="28"/>
    <x v="0"/>
    <s v="     Anna Perez"/>
    <s v="ANNa Perez"/>
    <x v="0"/>
    <n v="50"/>
  </r>
  <r>
    <n v="10467"/>
    <d v="2023-06-10T00:00:00"/>
    <s v="Bruno"/>
    <x v="44"/>
    <x v="1"/>
    <x v="26"/>
    <x v="0"/>
    <x v="45"/>
    <n v="50"/>
    <x v="5"/>
    <x v="0"/>
    <s v="     Anna Perez"/>
    <s v="ANNa Perez"/>
    <x v="0"/>
    <n v="50"/>
  </r>
  <r>
    <n v="10532"/>
    <d v="2023-06-23T00:00:00"/>
    <s v="Gloria"/>
    <x v="45"/>
    <x v="0"/>
    <x v="27"/>
    <x v="1"/>
    <x v="46"/>
    <n v="45.6"/>
    <x v="29"/>
    <x v="1"/>
    <s v="JeNNA SilVA"/>
    <s v="JeNNA SilVA"/>
    <x v="2"/>
    <n v="46"/>
  </r>
  <r>
    <n v="10533"/>
    <d v="2023-06-23T00:00:00"/>
    <s v="Sara"/>
    <x v="46"/>
    <x v="0"/>
    <x v="25"/>
    <x v="1"/>
    <x v="47"/>
    <n v="45.6"/>
    <x v="29"/>
    <x v="1"/>
    <s v="JeNNA SilVA"/>
    <s v="JeNNA SilVA"/>
    <x v="2"/>
    <n v="46"/>
  </r>
  <r>
    <n v="10527"/>
    <d v="2023-06-22T00:00:00"/>
    <s v="Cheryl"/>
    <x v="47"/>
    <x v="0"/>
    <x v="28"/>
    <x v="1"/>
    <x v="48"/>
    <n v="45"/>
    <x v="30"/>
    <x v="1"/>
    <s v="REMY MONET"/>
    <s v="Remy MONET"/>
    <x v="3"/>
    <n v="45"/>
  </r>
  <r>
    <n v="10528"/>
    <d v="2023-06-22T00:00:00"/>
    <s v="Jacqueline"/>
    <x v="48"/>
    <x v="0"/>
    <x v="3"/>
    <x v="1"/>
    <x v="49"/>
    <n v="45"/>
    <x v="31"/>
    <x v="1"/>
    <s v="REMY MONET"/>
    <s v="Remy MONET"/>
    <x v="3"/>
    <n v="45"/>
  </r>
  <r>
    <n v="10496"/>
    <d v="2023-06-16T00:00:00"/>
    <s v="Jason"/>
    <x v="49"/>
    <x v="1"/>
    <x v="29"/>
    <x v="5"/>
    <x v="50"/>
    <n v="44"/>
    <x v="32"/>
    <x v="0"/>
    <s v="ANNa Perez"/>
    <s v="ANNa Perez"/>
    <x v="0"/>
    <n v="44"/>
  </r>
  <r>
    <n v="10498"/>
    <d v="2023-06-16T00:00:00"/>
    <s v="Jeffrey"/>
    <x v="50"/>
    <x v="1"/>
    <x v="30"/>
    <x v="5"/>
    <x v="51"/>
    <n v="44"/>
    <x v="32"/>
    <x v="0"/>
    <s v="ANNa Perez"/>
    <s v="ANNa Perez"/>
    <x v="0"/>
    <n v="44"/>
  </r>
  <r>
    <n v="10512"/>
    <d v="2023-06-19T00:00:00"/>
    <s v="Olivia"/>
    <x v="51"/>
    <x v="0"/>
    <x v="25"/>
    <x v="6"/>
    <x v="52"/>
    <n v="43"/>
    <x v="33"/>
    <x v="0"/>
    <s v="JeNNA SilVA"/>
    <s v="JeNNA SilVA"/>
    <x v="2"/>
    <n v="43"/>
  </r>
  <r>
    <n v="10513"/>
    <d v="2023-06-19T00:00:00"/>
    <s v="Julie"/>
    <x v="52"/>
    <x v="0"/>
    <x v="5"/>
    <x v="6"/>
    <x v="53"/>
    <n v="42"/>
    <x v="34"/>
    <x v="1"/>
    <s v="JeNNA SilVA"/>
    <s v="JeNNA SilVA"/>
    <x v="2"/>
    <n v="42"/>
  </r>
  <r>
    <n v="10474"/>
    <d v="2023-06-11T00:00:00"/>
    <s v="David"/>
    <x v="53"/>
    <x v="1"/>
    <x v="31"/>
    <x v="5"/>
    <x v="54"/>
    <n v="40"/>
    <x v="35"/>
    <x v="0"/>
    <s v="     Anna Perez"/>
    <s v="ANNa Perez"/>
    <x v="0"/>
    <n v="40"/>
  </r>
  <r>
    <n v="10479"/>
    <d v="2023-06-12T00:00:00"/>
    <s v="Christopher"/>
    <x v="54"/>
    <x v="1"/>
    <x v="25"/>
    <x v="3"/>
    <x v="55"/>
    <n v="40"/>
    <x v="36"/>
    <x v="0"/>
    <s v="     Anna Perez"/>
    <s v="ANNa Perez"/>
    <x v="0"/>
    <n v="40"/>
  </r>
  <r>
    <n v="10488"/>
    <d v="2023-06-14T00:00:00"/>
    <s v="Paul"/>
    <x v="55"/>
    <x v="1"/>
    <x v="32"/>
    <x v="5"/>
    <x v="56"/>
    <n v="40"/>
    <x v="35"/>
    <x v="0"/>
    <s v="JeNNA SilVA"/>
    <s v="JeNNA SilVA"/>
    <x v="2"/>
    <n v="40"/>
  </r>
  <r>
    <n v="10526"/>
    <d v="2023-06-22T00:00:00"/>
    <s v="Megan"/>
    <x v="56"/>
    <x v="0"/>
    <x v="32"/>
    <x v="1"/>
    <x v="57"/>
    <n v="39.799999999999997"/>
    <x v="37"/>
    <x v="1"/>
    <s v="REMY MONET"/>
    <s v="Remy MONET"/>
    <x v="3"/>
    <n v="40"/>
  </r>
  <r>
    <n v="10548"/>
    <d v="2023-06-26T00:00:00"/>
    <s v="Roger"/>
    <x v="57"/>
    <x v="1"/>
    <x v="31"/>
    <x v="2"/>
    <x v="58"/>
    <n v="39.799999999999997"/>
    <x v="38"/>
    <x v="0"/>
    <s v="TOM Jackson"/>
    <s v="Tom Jackson"/>
    <x v="1"/>
    <n v="40"/>
  </r>
  <r>
    <n v="10508"/>
    <d v="2023-06-18T00:00:00"/>
    <s v="Maria"/>
    <x v="58"/>
    <x v="0"/>
    <x v="26"/>
    <x v="0"/>
    <x v="59"/>
    <n v="39"/>
    <x v="39"/>
    <x v="0"/>
    <s v="ANNa Perez"/>
    <s v="ANNa Perez"/>
    <x v="0"/>
    <n v="39"/>
  </r>
  <r>
    <n v="10505"/>
    <d v="2023-06-18T00:00:00"/>
    <s v="Rachel"/>
    <x v="45"/>
    <x v="0"/>
    <x v="33"/>
    <x v="0"/>
    <x v="60"/>
    <n v="38"/>
    <x v="40"/>
    <x v="0"/>
    <s v="ANNa Perez"/>
    <s v="ANNa Perez"/>
    <x v="0"/>
    <n v="38"/>
  </r>
  <r>
    <n v="10524"/>
    <d v="2023-06-21T00:00:00"/>
    <s v="Andrea"/>
    <x v="59"/>
    <x v="0"/>
    <x v="23"/>
    <x v="3"/>
    <x v="61"/>
    <n v="38"/>
    <x v="41"/>
    <x v="1"/>
    <s v="REMY MONET"/>
    <s v="Remy MONET"/>
    <x v="3"/>
    <n v="38"/>
  </r>
  <r>
    <n v="10459"/>
    <d v="2023-06-08T00:00:00"/>
    <s v="Kylee"/>
    <x v="60"/>
    <x v="0"/>
    <x v="34"/>
    <x v="4"/>
    <x v="62"/>
    <n v="38"/>
    <x v="41"/>
    <x v="0"/>
    <s v="Walter Muller"/>
    <s v="Walter Muller"/>
    <x v="4"/>
    <n v="38"/>
  </r>
  <r>
    <n v="10494"/>
    <d v="2023-06-15T00:00:00"/>
    <s v="Timothy"/>
    <x v="61"/>
    <x v="1"/>
    <x v="35"/>
    <x v="5"/>
    <x v="63"/>
    <n v="38"/>
    <x v="42"/>
    <x v="0"/>
    <s v="ANNa Perez"/>
    <s v="ANNa Perez"/>
    <x v="0"/>
    <n v="38"/>
  </r>
  <r>
    <n v="10504"/>
    <d v="2023-06-17T00:00:00"/>
    <s v="Jonathan"/>
    <x v="62"/>
    <x v="1"/>
    <x v="35"/>
    <x v="0"/>
    <x v="64"/>
    <n v="38"/>
    <x v="42"/>
    <x v="0"/>
    <s v="ANNa Perez"/>
    <s v="ANNa Perez"/>
    <x v="0"/>
    <n v="38"/>
  </r>
  <r>
    <n v="10514"/>
    <d v="2023-06-19T00:00:00"/>
    <s v="Joyce"/>
    <x v="63"/>
    <x v="0"/>
    <x v="31"/>
    <x v="6"/>
    <x v="65"/>
    <n v="38"/>
    <x v="41"/>
    <x v="1"/>
    <s v="JeNNA SilVA"/>
    <s v="JeNNA SilVA"/>
    <x v="2"/>
    <n v="38"/>
  </r>
  <r>
    <n v="10539"/>
    <d v="2023-06-24T00:00:00"/>
    <s v="Theresa"/>
    <x v="64"/>
    <x v="0"/>
    <x v="0"/>
    <x v="2"/>
    <x v="66"/>
    <n v="38"/>
    <x v="42"/>
    <x v="0"/>
    <s v="ANNa Perez"/>
    <s v="ANNa Perez"/>
    <x v="0"/>
    <n v="38"/>
  </r>
  <r>
    <n v="10544"/>
    <d v="2023-06-25T00:00:00"/>
    <s v="Alexis"/>
    <x v="65"/>
    <x v="0"/>
    <x v="36"/>
    <x v="1"/>
    <x v="67"/>
    <n v="38"/>
    <x v="41"/>
    <x v="0"/>
    <s v="TOM Jackson"/>
    <s v="Tom Jackson"/>
    <x v="1"/>
    <n v="38"/>
  </r>
  <r>
    <n v="10549"/>
    <d v="2023-06-26T00:00:00"/>
    <s v="Terry"/>
    <x v="66"/>
    <x v="1"/>
    <x v="21"/>
    <x v="5"/>
    <x v="68"/>
    <n v="38"/>
    <x v="43"/>
    <x v="0"/>
    <s v="TOM Jackson"/>
    <s v="Tom Jackson"/>
    <x v="1"/>
    <n v="38"/>
  </r>
  <r>
    <n v="10472"/>
    <d v="2023-06-11T00:00:00"/>
    <s v="John"/>
    <x v="67"/>
    <x v="1"/>
    <x v="37"/>
    <x v="5"/>
    <x v="69"/>
    <n v="35"/>
    <x v="44"/>
    <x v="0"/>
    <s v="ANNa Perez"/>
    <s v="ANNa Perez"/>
    <x v="0"/>
    <n v="35"/>
  </r>
  <r>
    <n v="10499"/>
    <d v="2023-06-16T00:00:00"/>
    <s v="Ryan"/>
    <x v="19"/>
    <x v="1"/>
    <x v="26"/>
    <x v="5"/>
    <x v="70"/>
    <n v="33"/>
    <x v="45"/>
    <x v="0"/>
    <s v="ANNa Perez"/>
    <s v="ANNa Perez"/>
    <x v="0"/>
    <n v="33"/>
  </r>
  <r>
    <n v="10455"/>
    <d v="2023-06-08T00:00:00"/>
    <s v="Nyla"/>
    <x v="68"/>
    <x v="0"/>
    <x v="34"/>
    <x v="2"/>
    <x v="71"/>
    <n v="28"/>
    <x v="44"/>
    <x v="0"/>
    <s v="  Walter Muller"/>
    <s v="Walter Muller"/>
    <x v="4"/>
    <n v="28"/>
  </r>
  <r>
    <n v="10522"/>
    <d v="2023-06-21T00:00:00"/>
    <s v="Evelyn"/>
    <x v="69"/>
    <x v="0"/>
    <x v="38"/>
    <x v="3"/>
    <x v="72"/>
    <n v="27"/>
    <x v="46"/>
    <x v="1"/>
    <s v="REMY MONET"/>
    <s v="Remy MONET"/>
    <x v="3"/>
    <n v="27"/>
  </r>
  <r>
    <n v="10452"/>
    <d v="2023-06-07T00:00:00"/>
    <s v="Bill"/>
    <x v="70"/>
    <x v="1"/>
    <x v="35"/>
    <x v="2"/>
    <x v="73"/>
    <n v="25"/>
    <x v="47"/>
    <x v="2"/>
    <s v="   Tom Jackson"/>
    <s v="Tom Jackson"/>
    <x v="1"/>
    <n v="25"/>
  </r>
  <r>
    <n v="10460"/>
    <d v="2023-06-09T00:00:00"/>
    <s v="Nora"/>
    <x v="71"/>
    <x v="0"/>
    <x v="39"/>
    <x v="3"/>
    <x v="74"/>
    <n v="25"/>
    <x v="48"/>
    <x v="0"/>
    <s v="      Remy Monet"/>
    <s v="Remy MONET"/>
    <x v="3"/>
    <n v="25"/>
  </r>
  <r>
    <n v="10462"/>
    <d v="2023-06-09T00:00:00"/>
    <s v="Steven"/>
    <x v="72"/>
    <x v="1"/>
    <x v="27"/>
    <x v="4"/>
    <x v="75"/>
    <n v="25"/>
    <x v="36"/>
    <x v="0"/>
    <s v="      Remy Monet"/>
    <s v="Remy MONET"/>
    <x v="3"/>
    <n v="25"/>
  </r>
  <r>
    <n v="10464"/>
    <d v="2023-06-09T00:00:00"/>
    <s v="Josue"/>
    <x v="73"/>
    <x v="1"/>
    <x v="40"/>
    <x v="4"/>
    <x v="76"/>
    <n v="25"/>
    <x v="48"/>
    <x v="0"/>
    <s v="REMY MONET"/>
    <s v="Remy MONET"/>
    <x v="3"/>
    <n v="25"/>
  </r>
  <r>
    <n v="10454"/>
    <d v="2023-06-07T00:00:00"/>
    <s v="Harley"/>
    <x v="74"/>
    <x v="0"/>
    <x v="41"/>
    <x v="2"/>
    <x v="77"/>
    <n v="25"/>
    <x v="49"/>
    <x v="2"/>
    <s v="JeNNA SilVA"/>
    <s v="JeNNA SilVA"/>
    <x v="2"/>
    <n v="25"/>
  </r>
  <r>
    <n v="10471"/>
    <d v="2023-06-11T00:00:00"/>
    <s v="Jaidyn"/>
    <x v="75"/>
    <x v="0"/>
    <x v="35"/>
    <x v="0"/>
    <x v="78"/>
    <n v="25"/>
    <x v="47"/>
    <x v="0"/>
    <s v="     Anna Perez"/>
    <s v="ANNa Perez"/>
    <x v="0"/>
    <n v="25"/>
  </r>
  <r>
    <n v="10482"/>
    <d v="2023-06-13T00:00:00"/>
    <s v="Matthew"/>
    <x v="76"/>
    <x v="1"/>
    <x v="32"/>
    <x v="3"/>
    <x v="79"/>
    <n v="25"/>
    <x v="49"/>
    <x v="0"/>
    <s v="JeNNA SilVA"/>
    <s v="JeNNA SilVA"/>
    <x v="2"/>
    <n v="25"/>
  </r>
  <r>
    <n v="10492"/>
    <d v="2023-06-15T00:00:00"/>
    <s v="Brian"/>
    <x v="77"/>
    <x v="1"/>
    <x v="37"/>
    <x v="7"/>
    <x v="80"/>
    <n v="25"/>
    <x v="47"/>
    <x v="0"/>
    <s v="ANNa Perez"/>
    <s v="ANNa Perez"/>
    <x v="0"/>
    <n v="25"/>
  </r>
  <r>
    <n v="10493"/>
    <d v="2023-06-15T00:00:00"/>
    <s v="George"/>
    <x v="78"/>
    <x v="1"/>
    <x v="30"/>
    <x v="5"/>
    <x v="81"/>
    <n v="25"/>
    <x v="47"/>
    <x v="0"/>
    <s v="ANNa Perez"/>
    <s v="ANNa Perez"/>
    <x v="0"/>
    <n v="25"/>
  </r>
  <r>
    <n v="10497"/>
    <d v="2023-06-16T00:00:00"/>
    <s v="Edward"/>
    <x v="79"/>
    <x v="1"/>
    <x v="34"/>
    <x v="5"/>
    <x v="82"/>
    <n v="25"/>
    <x v="48"/>
    <x v="0"/>
    <s v="ANNa Perez"/>
    <s v="ANNa Perez"/>
    <x v="0"/>
    <n v="25"/>
  </r>
  <r>
    <n v="10503"/>
    <d v="2023-06-17T00:00:00"/>
    <s v="Eric"/>
    <x v="6"/>
    <x v="1"/>
    <x v="28"/>
    <x v="0"/>
    <x v="83"/>
    <n v="25"/>
    <x v="48"/>
    <x v="0"/>
    <s v="ANNa Perez"/>
    <s v="ANNa Perez"/>
    <x v="0"/>
    <n v="25"/>
  </r>
  <r>
    <n v="10511"/>
    <d v="2023-06-19T00:00:00"/>
    <s v="Diane"/>
    <x v="80"/>
    <x v="0"/>
    <x v="42"/>
    <x v="6"/>
    <x v="84"/>
    <n v="25"/>
    <x v="47"/>
    <x v="0"/>
    <s v="JeNNA SilVA"/>
    <s v="JeNNA SilVA"/>
    <x v="2"/>
    <n v="25"/>
  </r>
  <r>
    <n v="10521"/>
    <d v="2023-06-21T00:00:00"/>
    <s v="Joan"/>
    <x v="53"/>
    <x v="0"/>
    <x v="38"/>
    <x v="3"/>
    <x v="85"/>
    <n v="25"/>
    <x v="36"/>
    <x v="1"/>
    <s v="REMY MONET"/>
    <s v="Remy MONET"/>
    <x v="3"/>
    <n v="25"/>
  </r>
  <r>
    <n v="10530"/>
    <d v="2023-06-23T00:00:00"/>
    <s v="Madison"/>
    <x v="81"/>
    <x v="0"/>
    <x v="38"/>
    <x v="1"/>
    <x v="86"/>
    <n v="23.56"/>
    <x v="50"/>
    <x v="1"/>
    <s v="REMY MONET"/>
    <s v="Remy MONET"/>
    <x v="3"/>
    <n v="24"/>
  </r>
  <r>
    <n v="10540"/>
    <d v="2023-06-25T00:00:00"/>
    <s v="Diana"/>
    <x v="82"/>
    <x v="0"/>
    <x v="20"/>
    <x v="1"/>
    <x v="87"/>
    <n v="23.56"/>
    <x v="51"/>
    <x v="0"/>
    <s v="ANNa Perez"/>
    <s v="ANNa Perez"/>
    <x v="0"/>
    <n v="24"/>
  </r>
  <r>
    <n v="10520"/>
    <d v="2023-06-21T00:00:00"/>
    <s v="Christina"/>
    <x v="83"/>
    <x v="0"/>
    <x v="38"/>
    <x v="3"/>
    <x v="88"/>
    <n v="23"/>
    <x v="52"/>
    <x v="1"/>
    <s v="REMY MONET"/>
    <s v="Remy MONET"/>
    <x v="3"/>
    <n v="23"/>
  </r>
  <r>
    <n v="10545"/>
    <d v="2023-06-26T00:00:00"/>
    <s v="Lori"/>
    <x v="84"/>
    <x v="0"/>
    <x v="39"/>
    <x v="3"/>
    <x v="89"/>
    <n v="22.04"/>
    <x v="53"/>
    <x v="0"/>
    <s v="TOM Jackson"/>
    <s v="Tom Jackson"/>
    <x v="1"/>
    <n v="22"/>
  </r>
  <r>
    <n v="10489"/>
    <d v="2023-06-14T00:00:00"/>
    <s v="Joshua"/>
    <x v="85"/>
    <x v="1"/>
    <x v="30"/>
    <x v="4"/>
    <x v="90"/>
    <n v="20"/>
    <x v="54"/>
    <x v="0"/>
    <s v="ANNa Perez"/>
    <s v="ANNa Perez"/>
    <x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777D2-ED6D-44FC-9D66-C5793025FD56}" name="PivotTable1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7">
  <location ref="H26:I41"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axis="axisRow" showAll="0">
      <items count="9">
        <item x="7"/>
        <item x="4"/>
        <item x="0"/>
        <item x="1"/>
        <item x="3"/>
        <item x="2"/>
        <item x="5"/>
        <item x="6"/>
        <item t="default"/>
      </items>
    </pivotField>
    <pivotField numFmtId="8" showAll="0"/>
    <pivotField showAll="0"/>
    <pivotField dataField="1" numFmtId="8" showAll="0"/>
    <pivotField showAll="0">
      <items count="4">
        <item x="1"/>
        <item x="0"/>
        <item x="2"/>
        <item t="default"/>
      </items>
    </pivotField>
    <pivotField showAll="0"/>
    <pivotField showAll="0"/>
    <pivotField showAll="0"/>
    <pivotField numFmtId="3" showAll="0"/>
  </pivotFields>
  <rowFields count="2">
    <field x="4"/>
    <field x="6"/>
  </rowFields>
  <rowItems count="15">
    <i>
      <x/>
    </i>
    <i r="1">
      <x v="1"/>
    </i>
    <i r="1">
      <x v="2"/>
    </i>
    <i r="1">
      <x v="3"/>
    </i>
    <i r="1">
      <x v="4"/>
    </i>
    <i r="1">
      <x v="5"/>
    </i>
    <i r="1">
      <x v="7"/>
    </i>
    <i>
      <x v="1"/>
    </i>
    <i r="1">
      <x/>
    </i>
    <i r="1">
      <x v="1"/>
    </i>
    <i r="1">
      <x v="2"/>
    </i>
    <i r="1">
      <x v="4"/>
    </i>
    <i r="1">
      <x v="5"/>
    </i>
    <i r="1">
      <x v="6"/>
    </i>
    <i t="grand">
      <x/>
    </i>
  </rowItems>
  <colItems count="1">
    <i/>
  </colItems>
  <dataFields count="1">
    <dataField name="Sum of Revenue" fld="9"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7F15E5-0D3D-4239-8220-A773BB98ABE3}"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L3:M9" firstHeaderRow="1" firstDataRow="1" firstDataCol="1"/>
  <pivotFields count="15">
    <pivotField showAll="0"/>
    <pivotField numFmtId="164" showAll="0"/>
    <pivotField showAll="0"/>
    <pivotField showAll="0"/>
    <pivotField showAll="0">
      <items count="3">
        <item x="0"/>
        <item x="1"/>
        <item t="default"/>
      </items>
    </pivotField>
    <pivotField showAll="0">
      <items count="44">
        <item x="39"/>
        <item x="31"/>
        <item x="42"/>
        <item x="35"/>
        <item x="32"/>
        <item x="29"/>
        <item x="38"/>
        <item x="27"/>
        <item x="41"/>
        <item x="34"/>
        <item x="40"/>
        <item x="28"/>
        <item x="33"/>
        <item x="30"/>
        <item x="25"/>
        <item x="37"/>
        <item x="26"/>
        <item x="17"/>
        <item x="22"/>
        <item x="4"/>
        <item x="36"/>
        <item x="12"/>
        <item x="9"/>
        <item x="23"/>
        <item x="11"/>
        <item x="8"/>
        <item x="3"/>
        <item x="6"/>
        <item x="5"/>
        <item x="21"/>
        <item x="14"/>
        <item x="16"/>
        <item x="0"/>
        <item x="10"/>
        <item x="13"/>
        <item x="2"/>
        <item x="7"/>
        <item x="1"/>
        <item x="24"/>
        <item x="20"/>
        <item x="19"/>
        <item x="18"/>
        <item x="15"/>
        <item t="default"/>
      </items>
    </pivotField>
    <pivotField showAll="0">
      <items count="9">
        <item x="7"/>
        <item x="4"/>
        <item x="0"/>
        <item x="1"/>
        <item x="3"/>
        <item x="2"/>
        <item x="5"/>
        <item x="6"/>
        <item t="default"/>
      </items>
    </pivotField>
    <pivotField numFmtId="8" showAll="0">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showAll="0"/>
    <pivotField dataField="1" numFmtId="8" showAll="0">
      <items count="56">
        <item x="47"/>
        <item x="45"/>
        <item x="41"/>
        <item x="39"/>
        <item x="51"/>
        <item x="38"/>
        <item x="35"/>
        <item x="49"/>
        <item x="54"/>
        <item x="32"/>
        <item x="31"/>
        <item x="50"/>
        <item x="48"/>
        <item x="46"/>
        <item x="53"/>
        <item x="26"/>
        <item x="52"/>
        <item x="22"/>
        <item x="40"/>
        <item x="36"/>
        <item x="34"/>
        <item x="44"/>
        <item x="16"/>
        <item x="12"/>
        <item x="6"/>
        <item x="42"/>
        <item x="28"/>
        <item x="33"/>
        <item x="25"/>
        <item x="43"/>
        <item x="37"/>
        <item x="19"/>
        <item x="30"/>
        <item x="29"/>
        <item x="17"/>
        <item x="24"/>
        <item x="5"/>
        <item x="23"/>
        <item x="3"/>
        <item x="20"/>
        <item x="18"/>
        <item x="27"/>
        <item x="14"/>
        <item x="13"/>
        <item x="9"/>
        <item x="7"/>
        <item x="4"/>
        <item x="2"/>
        <item x="21"/>
        <item x="15"/>
        <item x="11"/>
        <item x="10"/>
        <item x="8"/>
        <item x="1"/>
        <item x="0"/>
        <item t="default"/>
      </items>
    </pivotField>
    <pivotField showAll="0">
      <items count="4">
        <item x="1"/>
        <item x="0"/>
        <item x="2"/>
        <item t="default"/>
      </items>
    </pivotField>
    <pivotField showAll="0"/>
    <pivotField showAll="0"/>
    <pivotField axis="axisRow" showAll="0">
      <items count="6">
        <item x="0"/>
        <item x="2"/>
        <item x="3"/>
        <item x="1"/>
        <item x="4"/>
        <item t="default"/>
      </items>
    </pivotField>
    <pivotField numFmtId="3" showAll="0"/>
  </pivotFields>
  <rowFields count="1">
    <field x="13"/>
  </rowFields>
  <rowItems count="6">
    <i>
      <x/>
    </i>
    <i>
      <x v="1"/>
    </i>
    <i>
      <x v="2"/>
    </i>
    <i>
      <x v="3"/>
    </i>
    <i>
      <x v="4"/>
    </i>
    <i t="grand">
      <x/>
    </i>
  </rowItems>
  <colItems count="1">
    <i/>
  </colItems>
  <dataFields count="1">
    <dataField name="Sum of Revenue" fld="9" baseField="1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1EF7F-3208-4730-B46D-AAE7800A9E4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F3:G6"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numFmtId="8" showAll="0"/>
    <pivotField showAll="0"/>
    <pivotField dataField="1" numFmtId="8" showAll="0">
      <items count="56">
        <item x="47"/>
        <item x="45"/>
        <item x="41"/>
        <item x="39"/>
        <item x="51"/>
        <item x="38"/>
        <item x="35"/>
        <item x="49"/>
        <item x="54"/>
        <item x="32"/>
        <item x="31"/>
        <item x="50"/>
        <item x="48"/>
        <item x="46"/>
        <item x="53"/>
        <item x="26"/>
        <item x="52"/>
        <item x="22"/>
        <item x="40"/>
        <item x="36"/>
        <item x="34"/>
        <item x="44"/>
        <item x="16"/>
        <item x="12"/>
        <item x="6"/>
        <item x="42"/>
        <item x="28"/>
        <item x="33"/>
        <item x="25"/>
        <item x="43"/>
        <item x="37"/>
        <item x="19"/>
        <item x="30"/>
        <item x="29"/>
        <item x="17"/>
        <item x="24"/>
        <item x="5"/>
        <item x="23"/>
        <item x="3"/>
        <item x="20"/>
        <item x="18"/>
        <item x="27"/>
        <item x="14"/>
        <item x="13"/>
        <item x="9"/>
        <item x="7"/>
        <item x="4"/>
        <item x="2"/>
        <item x="21"/>
        <item x="15"/>
        <item x="11"/>
        <item x="10"/>
        <item x="8"/>
        <item x="1"/>
        <item x="0"/>
        <item t="default"/>
      </items>
    </pivotField>
    <pivotField showAll="0">
      <items count="4">
        <item x="1"/>
        <item x="0"/>
        <item x="2"/>
        <item t="default"/>
      </items>
    </pivotField>
    <pivotField showAll="0"/>
    <pivotField showAll="0"/>
    <pivotField showAll="0"/>
    <pivotField numFmtId="3" showAll="0"/>
  </pivotFields>
  <rowFields count="1">
    <field x="4"/>
  </rowFields>
  <rowItems count="3">
    <i>
      <x/>
    </i>
    <i>
      <x v="1"/>
    </i>
    <i t="grand">
      <x/>
    </i>
  </rowItems>
  <colItems count="1">
    <i/>
  </colItems>
  <dataFields count="1">
    <dataField name="Sum of Revenue"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D18E3F-E926-402E-AF6D-B31B22FE16B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Gender">
  <location ref="A3:B6" firstHeaderRow="1" firstDataRow="1" firstDataCol="1"/>
  <pivotFields count="15">
    <pivotField showAll="0"/>
    <pivotField numFmtId="16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dataField="1" numFmtId="8" showAll="0"/>
    <pivotField showAll="0"/>
    <pivotField numFmtId="8" showAll="0"/>
    <pivotField showAll="0">
      <items count="4">
        <item x="1"/>
        <item x="0"/>
        <item x="2"/>
        <item t="default"/>
      </items>
    </pivotField>
    <pivotField showAll="0"/>
    <pivotField showAll="0"/>
    <pivotField showAll="0"/>
    <pivotField numFmtId="3" showAll="0"/>
  </pivotFields>
  <rowFields count="1">
    <field x="4"/>
  </rowFields>
  <rowItems count="3">
    <i>
      <x/>
    </i>
    <i>
      <x v="1"/>
    </i>
    <i t="grand">
      <x/>
    </i>
  </rowItems>
  <colItems count="1">
    <i/>
  </colItems>
  <dataFields count="1">
    <dataField name="Sum of Price" fld="7"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4" count="1" selected="0">
            <x v="0"/>
          </reference>
        </references>
      </pivotArea>
    </chartFormat>
    <chartFormat chart="1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1320AA-0CFB-40B9-9593-018D4388A1E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yment Methods">
  <location ref="P26:Q30" firstHeaderRow="1" firstDataRow="1" firstDataCol="1"/>
  <pivotFields count="15">
    <pivotField showAll="0"/>
    <pivotField numFmtId="164" showAll="0"/>
    <pivotField showAll="0"/>
    <pivotField showAll="0"/>
    <pivotField showAll="0">
      <items count="3">
        <item x="0"/>
        <item x="1"/>
        <item t="default"/>
      </items>
    </pivotField>
    <pivotField dataField="1" showAll="0"/>
    <pivotField showAll="0">
      <items count="9">
        <item x="7"/>
        <item x="4"/>
        <item x="0"/>
        <item x="1"/>
        <item x="3"/>
        <item x="2"/>
        <item x="5"/>
        <item x="6"/>
        <item t="default"/>
      </items>
    </pivotField>
    <pivotField numFmtId="8" showAll="0"/>
    <pivotField showAll="0"/>
    <pivotField numFmtId="8" showAll="0"/>
    <pivotField axis="axisRow" showAll="0">
      <items count="4">
        <item x="1"/>
        <item x="0"/>
        <item x="2"/>
        <item t="default"/>
      </items>
    </pivotField>
    <pivotField showAll="0"/>
    <pivotField showAll="0"/>
    <pivotField showAll="0"/>
    <pivotField numFmtId="3" showAll="0"/>
  </pivotFields>
  <rowFields count="1">
    <field x="10"/>
  </rowFields>
  <rowItems count="4">
    <i>
      <x/>
    </i>
    <i>
      <x v="1"/>
    </i>
    <i>
      <x v="2"/>
    </i>
    <i t="grand">
      <x/>
    </i>
  </rowItems>
  <colItems count="1">
    <i/>
  </colItems>
  <dataFields count="1">
    <dataField name="Average of Age" fld="5" subtotal="average" baseField="6" baseItem="0" numFmtId="2"/>
  </dataFields>
  <formats count="2">
    <format dxfId="5">
      <pivotArea outline="0" collapsedLevelsAreSubtotals="1" fieldPosition="0"/>
    </format>
    <format dxfId="4">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0EEC3F-DC51-49B9-8A39-887AA55C565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Countries">
  <location ref="A20:B29" firstHeaderRow="1" firstDataRow="1" firstDataCol="1"/>
  <pivotFields count="15">
    <pivotField showAll="0"/>
    <pivotField numFmtId="164" showAll="0"/>
    <pivotField showAll="0"/>
    <pivotField showAll="0"/>
    <pivotField showAll="0">
      <items count="3">
        <item x="0"/>
        <item x="1"/>
        <item t="default"/>
      </items>
    </pivotField>
    <pivotField showAll="0"/>
    <pivotField axis="axisRow" showAll="0">
      <items count="9">
        <item x="7"/>
        <item x="4"/>
        <item x="0"/>
        <item x="1"/>
        <item x="3"/>
        <item x="2"/>
        <item x="5"/>
        <item x="6"/>
        <item t="default"/>
      </items>
    </pivotField>
    <pivotField numFmtId="8" showAll="0"/>
    <pivotField showAll="0"/>
    <pivotField dataField="1" numFmtId="8" showAll="0"/>
    <pivotField showAll="0">
      <items count="4">
        <item x="1"/>
        <item x="0"/>
        <item x="2"/>
        <item t="default"/>
      </items>
    </pivotField>
    <pivotField showAll="0"/>
    <pivotField showAll="0"/>
    <pivotField showAll="0"/>
    <pivotField numFmtId="3" showAll="0"/>
  </pivotFields>
  <rowFields count="1">
    <field x="6"/>
  </rowFields>
  <rowItems count="9">
    <i>
      <x/>
    </i>
    <i>
      <x v="1"/>
    </i>
    <i>
      <x v="2"/>
    </i>
    <i>
      <x v="3"/>
    </i>
    <i>
      <x v="4"/>
    </i>
    <i>
      <x v="5"/>
    </i>
    <i>
      <x v="6"/>
    </i>
    <i>
      <x v="7"/>
    </i>
    <i t="grand">
      <x/>
    </i>
  </rowItems>
  <colItems count="1">
    <i/>
  </colItems>
  <dataFields count="1">
    <dataField name="Sum of Revenue" fld="9" baseField="0" baseItem="0"/>
  </dataFields>
  <chartFormats count="2">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86425909-031A-4B60-B90F-9379D4F67700}" sourceName="Gender">
  <pivotTables>
    <pivotTable tabId="3" name="PivotTable8"/>
    <pivotTable tabId="3" name="PivotTable10"/>
    <pivotTable tabId="3" name="PivotTable12"/>
    <pivotTable tabId="3" name="PivotTable13"/>
    <pivotTable tabId="3" name="PivotTable3"/>
    <pivotTable tabId="3" name="PivotTable9"/>
  </pivotTables>
  <data>
    <tabular pivotCacheId="20865820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221A21-1853-4224-A705-DE324C3BD60B}" sourceName="Country">
  <pivotTables>
    <pivotTable tabId="3" name="PivotTable8"/>
    <pivotTable tabId="3" name="PivotTable10"/>
    <pivotTable tabId="3" name="PivotTable12"/>
    <pivotTable tabId="3" name="PivotTable13"/>
    <pivotTable tabId="3" name="PivotTable3"/>
    <pivotTable tabId="3" name="PivotTable9"/>
  </pivotTables>
  <data>
    <tabular pivotCacheId="2086582050">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_Method" xr10:uid="{0054D921-D7CA-4B04-9EB8-97EBD0E13683}" sourceName="Payment _x000a_Method">
  <pivotTables>
    <pivotTable tabId="3" name="PivotTable13"/>
    <pivotTable tabId="3" name="PivotTable10"/>
    <pivotTable tabId="3" name="PivotTable12"/>
    <pivotTable tabId="3" name="PivotTable3"/>
    <pivotTable tabId="3" name="PivotTable8"/>
    <pivotTable tabId="3" name="PivotTable9"/>
  </pivotTables>
  <data>
    <tabular pivotCacheId="208658205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02CAD70-AAF8-4438-A96F-B8175297BEB8}" cache="Slicer_Gender1" caption="Gender" rowHeight="241300"/>
  <slicer name="Country" xr10:uid="{D55306C0-5E0B-4FC9-A3E9-2651FC89DB36}" cache="Slicer_Country" caption="Country" startItem="1" rowHeight="241300"/>
  <slicer name="Payment _x000a_Method" xr10:uid="{6DA9081D-BB44-4B39-83AF-90D38B7C769F}" cache="Slicer_Payment__Method" caption="Payment _x000a_Meth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9620032-BDD3-495E-BF82-01803F3A213E}" cache="Slicer_Gender1" caption="Gender" columnCount="2" rowHeight="241300"/>
  <slicer name="Country 1" xr10:uid="{19D64FA6-6394-4F55-BB51-CFC656020AB1}" cache="Slicer_Country" caption="Country" columnCount="8" rowHeight="241300"/>
  <slicer name="Payment _x000a_Method 1" xr10:uid="{4EB9C571-0214-4A85-9832-3FBF9079AD45}" cache="Slicer_Payment__Method" caption="Payment _x000a_Method"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F322E0-F0FD-4BA1-A6C8-8554387E2D71}" name="Table2" displayName="Table2" ref="B1:P92" totalsRowShown="0">
  <autoFilter ref="B1:P92" xr:uid="{7FDB9122-9EAF-494A-8A32-91D117B4B137}"/>
  <tableColumns count="15">
    <tableColumn id="1" xr3:uid="{6D704848-CECF-49A0-9356-487B1A27C7DA}" name="Order ID" dataDxfId="11"/>
    <tableColumn id="2" xr3:uid="{C72E479D-745B-4F59-AC9C-8182C41E8F4C}" name="Date" dataDxfId="10"/>
    <tableColumn id="3" xr3:uid="{D4543F45-D700-4CF4-8BE1-D461208E58CE}" name="First"/>
    <tableColumn id="4" xr3:uid="{B41B44BC-5D82-430A-A6EB-0B08AEAA4FF1}" name="Last"/>
    <tableColumn id="5" xr3:uid="{ECA2C7EA-2CCC-4C11-8530-2EBD8EFB1074}" name="Gender"/>
    <tableColumn id="6" xr3:uid="{A28DDB0D-0295-4E70-A97C-6AE03E2E640A}" name="Age" dataDxfId="9"/>
    <tableColumn id="7" xr3:uid="{9AF224F4-7668-45E8-AE47-F0EFF41AF6E0}" name="Country"/>
    <tableColumn id="8" xr3:uid="{44D70BB7-690F-4362-9C00-F44AA6569D22}" name="Price" dataDxfId="8"/>
    <tableColumn id="9" xr3:uid="{AD6F8D7C-0C46-4A4A-B3E1-B1AB2BC8F77F}" name="Units"/>
    <tableColumn id="10" xr3:uid="{D6AA393C-F0D2-4513-91C3-D4E4C09E3D34}" name="Revenue" dataDxfId="7"/>
    <tableColumn id="11" xr3:uid="{E33FA45F-8B6E-49C1-880E-D5D02FB13F7C}" name="Payment _x000a_Method"/>
    <tableColumn id="12" xr3:uid="{C3D15943-7164-4871-8025-3ED71CD260EF}" name="Salesperson"/>
    <tableColumn id="13" xr3:uid="{0F7441F3-A37E-497B-B3AE-64B0B53470A2}" name="Salesperson2">
      <calculatedColumnFormula>TRIM(M2)</calculatedColumnFormula>
    </tableColumn>
    <tableColumn id="14" xr3:uid="{DE8C75B0-509A-4124-B3B3-4F61E05C18F4}" name="Salesperson3">
      <calculatedColumnFormula>PROPER(N2)</calculatedColumnFormula>
    </tableColumn>
    <tableColumn id="15" xr3:uid="{F6D7CB73-8694-45B8-B242-691EA2033D0C}" name="Unit" dataDxfId="6">
      <calculatedColumnFormula>ROUND(J2,0)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1FD9-450E-4111-8D9C-4135BACC7C24}">
  <dimension ref="B1:R92"/>
  <sheetViews>
    <sheetView topLeftCell="B1" workbookViewId="0">
      <selection activeCell="R9" sqref="R9"/>
    </sheetView>
  </sheetViews>
  <sheetFormatPr defaultRowHeight="14.5"/>
  <cols>
    <col min="2" max="2" width="9.7265625" customWidth="1"/>
    <col min="3" max="3" width="11.81640625" customWidth="1"/>
    <col min="11" max="11" width="13.81640625" customWidth="1"/>
  </cols>
  <sheetData>
    <row r="1" spans="2:18" ht="46.5">
      <c r="B1" s="1" t="s">
        <v>0</v>
      </c>
      <c r="C1" s="2" t="s">
        <v>1</v>
      </c>
      <c r="D1" s="1" t="s">
        <v>2</v>
      </c>
      <c r="E1" s="1" t="s">
        <v>3</v>
      </c>
      <c r="F1" s="1" t="s">
        <v>4</v>
      </c>
      <c r="G1" s="3" t="s">
        <v>5</v>
      </c>
      <c r="H1" s="1" t="s">
        <v>6</v>
      </c>
      <c r="I1" s="4" t="s">
        <v>7</v>
      </c>
      <c r="J1" s="1" t="s">
        <v>8</v>
      </c>
      <c r="K1" s="4" t="s">
        <v>9</v>
      </c>
      <c r="L1" s="5" t="s">
        <v>10</v>
      </c>
      <c r="M1" s="1" t="s">
        <v>11</v>
      </c>
      <c r="N1" s="1" t="s">
        <v>12</v>
      </c>
      <c r="O1" s="1" t="s">
        <v>13</v>
      </c>
      <c r="P1" s="1" t="s">
        <v>14</v>
      </c>
    </row>
    <row r="2" spans="2:18">
      <c r="B2" s="6">
        <v>10507</v>
      </c>
      <c r="C2" s="7">
        <v>45095</v>
      </c>
      <c r="D2" t="s">
        <v>15</v>
      </c>
      <c r="E2" t="s">
        <v>16</v>
      </c>
      <c r="F2" t="s">
        <v>17</v>
      </c>
      <c r="G2" s="8">
        <v>55</v>
      </c>
      <c r="H2" t="s">
        <v>18</v>
      </c>
      <c r="I2" s="9">
        <v>400</v>
      </c>
      <c r="J2">
        <v>91</v>
      </c>
      <c r="K2" s="9">
        <v>36400</v>
      </c>
      <c r="L2" t="s">
        <v>19</v>
      </c>
      <c r="M2" t="s">
        <v>20</v>
      </c>
      <c r="N2" t="str">
        <f t="shared" ref="N2:N65" si="0">TRIM(M2)</f>
        <v>ANNa Perez</v>
      </c>
      <c r="O2" t="str">
        <f t="shared" ref="O2:O65" si="1">PROPER(N2)</f>
        <v>Anna Perez</v>
      </c>
      <c r="P2" s="10">
        <f t="shared" ref="P2:P65" si="2">ROUND(J2,0)</f>
        <v>91</v>
      </c>
    </row>
    <row r="3" spans="2:18">
      <c r="B3" s="6">
        <v>10534</v>
      </c>
      <c r="C3" s="7">
        <v>45100</v>
      </c>
      <c r="D3" t="s">
        <v>21</v>
      </c>
      <c r="E3" t="s">
        <v>22</v>
      </c>
      <c r="F3" t="s">
        <v>17</v>
      </c>
      <c r="G3" s="8">
        <v>60</v>
      </c>
      <c r="H3" t="s">
        <v>23</v>
      </c>
      <c r="I3" s="9">
        <v>401</v>
      </c>
      <c r="J3">
        <v>83.6</v>
      </c>
      <c r="K3" s="9">
        <v>33440</v>
      </c>
      <c r="L3" t="s">
        <v>24</v>
      </c>
      <c r="M3" t="s">
        <v>25</v>
      </c>
      <c r="N3" t="str">
        <f t="shared" si="0"/>
        <v>Anna Perez</v>
      </c>
      <c r="O3" t="str">
        <f t="shared" si="1"/>
        <v>Anna Perez</v>
      </c>
      <c r="P3" s="10">
        <f t="shared" si="2"/>
        <v>84</v>
      </c>
    </row>
    <row r="4" spans="2:18">
      <c r="B4" s="6">
        <v>10537</v>
      </c>
      <c r="C4" s="7">
        <v>45101</v>
      </c>
      <c r="D4" t="s">
        <v>26</v>
      </c>
      <c r="E4" t="s">
        <v>27</v>
      </c>
      <c r="F4" t="s">
        <v>17</v>
      </c>
      <c r="G4" s="8">
        <v>58</v>
      </c>
      <c r="H4" t="s">
        <v>18</v>
      </c>
      <c r="I4" s="9">
        <v>402</v>
      </c>
      <c r="J4">
        <v>83.6</v>
      </c>
      <c r="K4" s="9">
        <v>26752</v>
      </c>
      <c r="L4" t="s">
        <v>19</v>
      </c>
      <c r="M4" t="s">
        <v>28</v>
      </c>
      <c r="N4" t="str">
        <f t="shared" si="0"/>
        <v>Anna Perez</v>
      </c>
      <c r="O4" t="str">
        <f t="shared" si="1"/>
        <v>Anna Perez</v>
      </c>
      <c r="P4" s="10">
        <f t="shared" si="2"/>
        <v>84</v>
      </c>
    </row>
    <row r="5" spans="2:18">
      <c r="B5" s="6">
        <v>10538</v>
      </c>
      <c r="C5" s="7">
        <v>45101</v>
      </c>
      <c r="D5" t="s">
        <v>29</v>
      </c>
      <c r="E5" t="s">
        <v>30</v>
      </c>
      <c r="F5" t="s">
        <v>17</v>
      </c>
      <c r="G5" s="8">
        <v>49</v>
      </c>
      <c r="H5" t="s">
        <v>18</v>
      </c>
      <c r="I5" s="9">
        <v>403</v>
      </c>
      <c r="J5">
        <v>83.6</v>
      </c>
      <c r="K5" s="9">
        <v>26752</v>
      </c>
      <c r="L5" t="s">
        <v>19</v>
      </c>
      <c r="M5" t="s">
        <v>31</v>
      </c>
      <c r="N5" t="str">
        <f t="shared" si="0"/>
        <v>ANNA PEREZ</v>
      </c>
      <c r="O5" t="str">
        <f t="shared" si="1"/>
        <v>Anna Perez</v>
      </c>
      <c r="P5" s="10">
        <f t="shared" si="2"/>
        <v>84</v>
      </c>
    </row>
    <row r="6" spans="2:18">
      <c r="B6" s="6">
        <v>10542</v>
      </c>
      <c r="C6" s="7">
        <v>45102</v>
      </c>
      <c r="D6" t="s">
        <v>32</v>
      </c>
      <c r="E6" t="s">
        <v>33</v>
      </c>
      <c r="F6" t="s">
        <v>17</v>
      </c>
      <c r="G6" s="8">
        <v>42</v>
      </c>
      <c r="H6" t="s">
        <v>23</v>
      </c>
      <c r="I6" s="9">
        <v>404</v>
      </c>
      <c r="J6">
        <v>83.6</v>
      </c>
      <c r="K6" s="9">
        <v>33440</v>
      </c>
      <c r="L6" t="s">
        <v>19</v>
      </c>
      <c r="M6" t="s">
        <v>34</v>
      </c>
      <c r="N6" t="str">
        <f t="shared" si="0"/>
        <v>Tom Jackson</v>
      </c>
      <c r="O6" t="str">
        <f t="shared" si="1"/>
        <v>Tom Jackson</v>
      </c>
      <c r="P6" s="10">
        <f t="shared" si="2"/>
        <v>84</v>
      </c>
    </row>
    <row r="7" spans="2:18">
      <c r="B7" s="6">
        <v>10547</v>
      </c>
      <c r="C7" s="7">
        <v>45103</v>
      </c>
      <c r="D7" t="s">
        <v>35</v>
      </c>
      <c r="E7" t="s">
        <v>36</v>
      </c>
      <c r="F7" t="s">
        <v>37</v>
      </c>
      <c r="G7" s="8">
        <v>51</v>
      </c>
      <c r="H7" t="s">
        <v>38</v>
      </c>
      <c r="I7" s="9">
        <v>405</v>
      </c>
      <c r="J7">
        <v>83.6</v>
      </c>
      <c r="K7" s="9">
        <v>20900</v>
      </c>
      <c r="L7" t="s">
        <v>19</v>
      </c>
      <c r="M7" t="s">
        <v>39</v>
      </c>
      <c r="N7" t="str">
        <f t="shared" si="0"/>
        <v>TOM Jackson</v>
      </c>
      <c r="O7" t="str">
        <f t="shared" si="1"/>
        <v>Tom Jackson</v>
      </c>
      <c r="P7" s="10">
        <f t="shared" si="2"/>
        <v>84</v>
      </c>
    </row>
    <row r="8" spans="2:18">
      <c r="B8" s="6">
        <v>10485</v>
      </c>
      <c r="C8" s="7">
        <v>45091</v>
      </c>
      <c r="D8" t="s">
        <v>40</v>
      </c>
      <c r="E8" t="s">
        <v>41</v>
      </c>
      <c r="F8" t="s">
        <v>17</v>
      </c>
      <c r="G8" s="8">
        <v>51</v>
      </c>
      <c r="H8" t="s">
        <v>42</v>
      </c>
      <c r="I8" s="9">
        <v>406</v>
      </c>
      <c r="J8">
        <v>82</v>
      </c>
      <c r="K8" s="9">
        <v>26240</v>
      </c>
      <c r="L8" t="s">
        <v>19</v>
      </c>
      <c r="M8" t="s">
        <v>43</v>
      </c>
      <c r="N8" t="str">
        <f t="shared" si="0"/>
        <v>JeNNA SilVA</v>
      </c>
      <c r="O8" t="str">
        <f t="shared" si="1"/>
        <v>Jenna Silva</v>
      </c>
      <c r="P8" s="10">
        <f t="shared" si="2"/>
        <v>82</v>
      </c>
    </row>
    <row r="9" spans="2:18">
      <c r="B9" s="6">
        <v>10453</v>
      </c>
      <c r="C9" s="7">
        <v>45084</v>
      </c>
      <c r="D9" t="s">
        <v>44</v>
      </c>
      <c r="E9" t="s">
        <v>45</v>
      </c>
      <c r="F9" t="s">
        <v>37</v>
      </c>
      <c r="G9" s="8">
        <v>50</v>
      </c>
      <c r="H9" t="s">
        <v>46</v>
      </c>
      <c r="I9" s="9">
        <v>407</v>
      </c>
      <c r="J9">
        <v>80</v>
      </c>
      <c r="K9" s="9">
        <v>20000</v>
      </c>
      <c r="L9" t="s">
        <v>47</v>
      </c>
      <c r="M9" t="s">
        <v>28</v>
      </c>
      <c r="N9" t="str">
        <f t="shared" si="0"/>
        <v>Anna Perez</v>
      </c>
      <c r="O9" t="str">
        <f t="shared" si="1"/>
        <v>Anna Perez</v>
      </c>
      <c r="P9" s="10">
        <f t="shared" si="2"/>
        <v>80</v>
      </c>
      <c r="R9" t="str">
        <f>VLOOKUP(10507,Table2[#All],3,FALSE)</f>
        <v>Janet</v>
      </c>
    </row>
    <row r="10" spans="2:18">
      <c r="B10" s="6">
        <v>10477</v>
      </c>
      <c r="C10" s="7">
        <v>45089</v>
      </c>
      <c r="D10" t="s">
        <v>48</v>
      </c>
      <c r="E10" t="s">
        <v>49</v>
      </c>
      <c r="F10" t="s">
        <v>37</v>
      </c>
      <c r="G10" s="8">
        <v>59</v>
      </c>
      <c r="H10" t="s">
        <v>18</v>
      </c>
      <c r="I10" s="9">
        <v>408</v>
      </c>
      <c r="J10">
        <v>80</v>
      </c>
      <c r="K10" s="9">
        <v>12000</v>
      </c>
      <c r="L10" t="s">
        <v>19</v>
      </c>
      <c r="M10" t="s">
        <v>50</v>
      </c>
      <c r="N10" t="str">
        <f t="shared" si="0"/>
        <v>Anna Perez</v>
      </c>
      <c r="O10" t="str">
        <f t="shared" si="1"/>
        <v>Anna Perez</v>
      </c>
      <c r="P10" s="10">
        <f t="shared" si="2"/>
        <v>80</v>
      </c>
    </row>
    <row r="11" spans="2:18">
      <c r="B11" s="6">
        <v>10486</v>
      </c>
      <c r="C11" s="7">
        <v>45091</v>
      </c>
      <c r="D11" t="s">
        <v>51</v>
      </c>
      <c r="E11" t="s">
        <v>52</v>
      </c>
      <c r="F11" t="s">
        <v>37</v>
      </c>
      <c r="G11" s="8">
        <v>48</v>
      </c>
      <c r="H11" t="s">
        <v>100</v>
      </c>
      <c r="I11" s="9">
        <v>409</v>
      </c>
      <c r="J11">
        <v>80</v>
      </c>
      <c r="K11" s="9">
        <v>12000</v>
      </c>
      <c r="L11" t="s">
        <v>19</v>
      </c>
      <c r="M11" t="s">
        <v>54</v>
      </c>
      <c r="N11" t="str">
        <f t="shared" si="0"/>
        <v>Jenna Silva</v>
      </c>
      <c r="O11" t="str">
        <f t="shared" si="1"/>
        <v>Jenna Silva</v>
      </c>
      <c r="P11" s="10">
        <f t="shared" si="2"/>
        <v>80</v>
      </c>
    </row>
    <row r="12" spans="2:18">
      <c r="B12" s="6">
        <v>10490</v>
      </c>
      <c r="C12" s="7">
        <v>45092</v>
      </c>
      <c r="D12" t="s">
        <v>55</v>
      </c>
      <c r="E12" t="s">
        <v>56</v>
      </c>
      <c r="F12" t="s">
        <v>37</v>
      </c>
      <c r="G12" s="8">
        <v>45</v>
      </c>
      <c r="H12" t="s">
        <v>42</v>
      </c>
      <c r="I12" s="9">
        <v>410</v>
      </c>
      <c r="J12">
        <v>80</v>
      </c>
      <c r="K12" s="9">
        <v>12000</v>
      </c>
      <c r="L12" t="s">
        <v>19</v>
      </c>
      <c r="M12" t="s">
        <v>31</v>
      </c>
      <c r="N12" t="str">
        <f t="shared" si="0"/>
        <v>ANNA PEREZ</v>
      </c>
      <c r="O12" t="str">
        <f t="shared" si="1"/>
        <v>Anna Perez</v>
      </c>
      <c r="P12" s="10">
        <f t="shared" si="2"/>
        <v>80</v>
      </c>
    </row>
    <row r="13" spans="2:18">
      <c r="B13" s="6">
        <v>10502</v>
      </c>
      <c r="C13" s="7">
        <v>45094</v>
      </c>
      <c r="D13" t="s">
        <v>57</v>
      </c>
      <c r="E13" t="s">
        <v>58</v>
      </c>
      <c r="F13" t="s">
        <v>37</v>
      </c>
      <c r="G13" s="8">
        <v>56</v>
      </c>
      <c r="H13" t="s">
        <v>46</v>
      </c>
      <c r="I13" s="9">
        <v>411</v>
      </c>
      <c r="J13">
        <v>80</v>
      </c>
      <c r="K13" s="9">
        <v>25600</v>
      </c>
      <c r="L13" t="s">
        <v>19</v>
      </c>
      <c r="M13" t="s">
        <v>31</v>
      </c>
      <c r="N13" t="str">
        <f t="shared" si="0"/>
        <v>ANNA PEREZ</v>
      </c>
      <c r="O13" t="str">
        <f t="shared" si="1"/>
        <v>Anna Perez</v>
      </c>
      <c r="P13" s="10">
        <f t="shared" si="2"/>
        <v>80</v>
      </c>
    </row>
    <row r="14" spans="2:18">
      <c r="B14" s="6">
        <v>10523</v>
      </c>
      <c r="C14" s="7">
        <v>45098</v>
      </c>
      <c r="D14" t="s">
        <v>59</v>
      </c>
      <c r="E14" t="s">
        <v>60</v>
      </c>
      <c r="F14" t="s">
        <v>17</v>
      </c>
      <c r="G14" s="8">
        <v>47</v>
      </c>
      <c r="H14" t="s">
        <v>42</v>
      </c>
      <c r="I14" s="9">
        <v>412</v>
      </c>
      <c r="J14">
        <v>80</v>
      </c>
      <c r="K14" s="9">
        <v>32000</v>
      </c>
      <c r="L14" t="s">
        <v>24</v>
      </c>
      <c r="M14" t="s">
        <v>61</v>
      </c>
      <c r="N14" t="str">
        <f t="shared" si="0"/>
        <v>Remy MONET</v>
      </c>
      <c r="O14" t="str">
        <f t="shared" si="1"/>
        <v>Remy Monet</v>
      </c>
      <c r="P14" s="10">
        <f t="shared" si="2"/>
        <v>80</v>
      </c>
    </row>
    <row r="15" spans="2:18">
      <c r="B15" s="6">
        <v>10525</v>
      </c>
      <c r="C15" s="7">
        <v>45099</v>
      </c>
      <c r="D15" t="s">
        <v>62</v>
      </c>
      <c r="E15" t="s">
        <v>63</v>
      </c>
      <c r="F15" t="s">
        <v>17</v>
      </c>
      <c r="G15" s="8">
        <v>60</v>
      </c>
      <c r="H15" t="s">
        <v>46</v>
      </c>
      <c r="I15" s="9">
        <v>413</v>
      </c>
      <c r="J15">
        <v>79.8</v>
      </c>
      <c r="K15" s="9">
        <v>25536</v>
      </c>
      <c r="L15" t="s">
        <v>24</v>
      </c>
      <c r="M15" t="s">
        <v>64</v>
      </c>
      <c r="N15" t="str">
        <f t="shared" si="0"/>
        <v>REMY MONET</v>
      </c>
      <c r="O15" t="str">
        <f t="shared" si="1"/>
        <v>Remy Monet</v>
      </c>
      <c r="P15" s="10">
        <f t="shared" si="2"/>
        <v>80</v>
      </c>
    </row>
    <row r="16" spans="2:18">
      <c r="B16" s="6">
        <v>10535</v>
      </c>
      <c r="C16" s="7">
        <v>45101</v>
      </c>
      <c r="D16" t="s">
        <v>65</v>
      </c>
      <c r="E16" t="s">
        <v>66</v>
      </c>
      <c r="F16" t="s">
        <v>17</v>
      </c>
      <c r="G16" s="8">
        <v>44</v>
      </c>
      <c r="H16" t="s">
        <v>23</v>
      </c>
      <c r="I16" s="9">
        <v>414</v>
      </c>
      <c r="J16">
        <v>79.599999999999994</v>
      </c>
      <c r="K16" s="9">
        <v>31840</v>
      </c>
      <c r="L16" t="s">
        <v>19</v>
      </c>
      <c r="M16" t="s">
        <v>28</v>
      </c>
      <c r="N16" t="str">
        <f t="shared" si="0"/>
        <v>Anna Perez</v>
      </c>
      <c r="O16" t="str">
        <f t="shared" si="1"/>
        <v>Anna Perez</v>
      </c>
      <c r="P16" s="10">
        <f t="shared" si="2"/>
        <v>80</v>
      </c>
    </row>
    <row r="17" spans="2:16">
      <c r="B17" s="6">
        <v>10461</v>
      </c>
      <c r="C17" s="7">
        <v>45086</v>
      </c>
      <c r="D17" t="s">
        <v>67</v>
      </c>
      <c r="E17" t="s">
        <v>68</v>
      </c>
      <c r="F17" t="s">
        <v>37</v>
      </c>
      <c r="G17" s="8">
        <v>57</v>
      </c>
      <c r="H17" t="s">
        <v>42</v>
      </c>
      <c r="I17" s="9">
        <v>415</v>
      </c>
      <c r="J17">
        <v>76</v>
      </c>
      <c r="K17" s="9">
        <v>30400</v>
      </c>
      <c r="L17" t="s">
        <v>19</v>
      </c>
      <c r="M17" t="s">
        <v>69</v>
      </c>
      <c r="N17" t="str">
        <f t="shared" si="0"/>
        <v>Remy Monet</v>
      </c>
      <c r="O17" t="str">
        <f t="shared" si="1"/>
        <v>Remy Monet</v>
      </c>
      <c r="P17" s="10">
        <f t="shared" si="2"/>
        <v>76</v>
      </c>
    </row>
    <row r="18" spans="2:16">
      <c r="B18" s="6">
        <v>10506</v>
      </c>
      <c r="C18" s="7">
        <v>45095</v>
      </c>
      <c r="D18" t="s">
        <v>70</v>
      </c>
      <c r="E18" t="s">
        <v>71</v>
      </c>
      <c r="F18" t="s">
        <v>17</v>
      </c>
      <c r="G18" s="8">
        <v>56</v>
      </c>
      <c r="H18" t="s">
        <v>18</v>
      </c>
      <c r="I18" s="9">
        <v>416</v>
      </c>
      <c r="J18">
        <v>76</v>
      </c>
      <c r="K18" s="9">
        <v>11400</v>
      </c>
      <c r="L18" t="s">
        <v>19</v>
      </c>
      <c r="M18" t="s">
        <v>28</v>
      </c>
      <c r="N18" t="str">
        <f t="shared" si="0"/>
        <v>Anna Perez</v>
      </c>
      <c r="O18" t="str">
        <f t="shared" si="1"/>
        <v>Anna Perez</v>
      </c>
      <c r="P18" s="10">
        <f t="shared" si="2"/>
        <v>76</v>
      </c>
    </row>
    <row r="19" spans="2:16">
      <c r="B19" s="6">
        <v>10531</v>
      </c>
      <c r="C19" s="7">
        <v>45100</v>
      </c>
      <c r="D19" t="s">
        <v>72</v>
      </c>
      <c r="E19" t="s">
        <v>73</v>
      </c>
      <c r="F19" t="s">
        <v>17</v>
      </c>
      <c r="G19" s="8">
        <v>53</v>
      </c>
      <c r="H19" t="s">
        <v>23</v>
      </c>
      <c r="I19" s="9">
        <v>417</v>
      </c>
      <c r="J19">
        <v>76</v>
      </c>
      <c r="K19" s="9">
        <v>30400</v>
      </c>
      <c r="L19" t="s">
        <v>24</v>
      </c>
      <c r="M19" t="s">
        <v>61</v>
      </c>
      <c r="N19" t="str">
        <f t="shared" si="0"/>
        <v>Remy MONET</v>
      </c>
      <c r="O19" t="str">
        <f t="shared" si="1"/>
        <v>Remy Monet</v>
      </c>
      <c r="P19" s="10">
        <f t="shared" si="2"/>
        <v>76</v>
      </c>
    </row>
    <row r="20" spans="2:16">
      <c r="B20" s="6">
        <v>10536</v>
      </c>
      <c r="C20" s="7">
        <v>45101</v>
      </c>
      <c r="D20" t="s">
        <v>74</v>
      </c>
      <c r="E20" t="s">
        <v>75</v>
      </c>
      <c r="F20" t="s">
        <v>17</v>
      </c>
      <c r="G20" s="8">
        <v>45</v>
      </c>
      <c r="H20" t="s">
        <v>18</v>
      </c>
      <c r="I20" s="9">
        <v>418</v>
      </c>
      <c r="J20">
        <v>76</v>
      </c>
      <c r="K20" s="9">
        <v>11400</v>
      </c>
      <c r="L20" t="s">
        <v>19</v>
      </c>
      <c r="M20" t="s">
        <v>28</v>
      </c>
      <c r="N20" t="str">
        <f t="shared" si="0"/>
        <v>Anna Perez</v>
      </c>
      <c r="O20" t="str">
        <f t="shared" si="1"/>
        <v>Anna Perez</v>
      </c>
      <c r="P20" s="10">
        <f t="shared" si="2"/>
        <v>76</v>
      </c>
    </row>
    <row r="21" spans="2:16">
      <c r="B21" s="6">
        <v>10541</v>
      </c>
      <c r="C21" s="7">
        <v>45102</v>
      </c>
      <c r="D21" t="s">
        <v>76</v>
      </c>
      <c r="E21" t="s">
        <v>77</v>
      </c>
      <c r="F21" t="s">
        <v>17</v>
      </c>
      <c r="G21" s="8">
        <v>68</v>
      </c>
      <c r="H21" t="s">
        <v>23</v>
      </c>
      <c r="I21" s="9">
        <v>419</v>
      </c>
      <c r="J21">
        <v>76</v>
      </c>
      <c r="K21" s="9">
        <v>24320</v>
      </c>
      <c r="L21" t="s">
        <v>19</v>
      </c>
      <c r="M21" t="s">
        <v>39</v>
      </c>
      <c r="N21" t="str">
        <f t="shared" si="0"/>
        <v>TOM Jackson</v>
      </c>
      <c r="O21" t="str">
        <f t="shared" si="1"/>
        <v>Tom Jackson</v>
      </c>
      <c r="P21" s="10">
        <f t="shared" si="2"/>
        <v>76</v>
      </c>
    </row>
    <row r="22" spans="2:16">
      <c r="B22" s="6">
        <v>10546</v>
      </c>
      <c r="C22" s="7">
        <v>45103</v>
      </c>
      <c r="D22" t="s">
        <v>78</v>
      </c>
      <c r="E22" t="s">
        <v>79</v>
      </c>
      <c r="F22" t="s">
        <v>37</v>
      </c>
      <c r="G22" s="8">
        <v>54</v>
      </c>
      <c r="H22" t="s">
        <v>42</v>
      </c>
      <c r="I22" s="9">
        <v>420</v>
      </c>
      <c r="J22">
        <v>76</v>
      </c>
      <c r="K22" s="9">
        <v>24320</v>
      </c>
      <c r="L22" t="s">
        <v>19</v>
      </c>
      <c r="M22" t="s">
        <v>39</v>
      </c>
      <c r="N22" t="str">
        <f t="shared" si="0"/>
        <v>TOM Jackson</v>
      </c>
      <c r="O22" t="str">
        <f t="shared" si="1"/>
        <v>Tom Jackson</v>
      </c>
      <c r="P22" s="10">
        <f t="shared" si="2"/>
        <v>76</v>
      </c>
    </row>
    <row r="23" spans="2:16">
      <c r="B23" s="6">
        <v>10501</v>
      </c>
      <c r="C23" s="7">
        <v>45094</v>
      </c>
      <c r="D23" t="s">
        <v>80</v>
      </c>
      <c r="E23" t="s">
        <v>81</v>
      </c>
      <c r="F23" t="s">
        <v>37</v>
      </c>
      <c r="G23" s="8">
        <v>40</v>
      </c>
      <c r="H23" t="s">
        <v>46</v>
      </c>
      <c r="I23" s="9">
        <v>421</v>
      </c>
      <c r="J23">
        <v>76</v>
      </c>
      <c r="K23" s="9">
        <v>24320</v>
      </c>
      <c r="L23" t="s">
        <v>19</v>
      </c>
      <c r="M23" t="s">
        <v>28</v>
      </c>
      <c r="N23" t="str">
        <f t="shared" si="0"/>
        <v>Anna Perez</v>
      </c>
      <c r="O23" t="str">
        <f t="shared" si="1"/>
        <v>Anna Perez</v>
      </c>
      <c r="P23" s="10">
        <f t="shared" si="2"/>
        <v>76</v>
      </c>
    </row>
    <row r="24" spans="2:16">
      <c r="B24" s="6">
        <v>10456</v>
      </c>
      <c r="C24" s="7">
        <v>45085</v>
      </c>
      <c r="D24" t="s">
        <v>82</v>
      </c>
      <c r="E24" t="s">
        <v>83</v>
      </c>
      <c r="F24" t="s">
        <v>37</v>
      </c>
      <c r="G24" s="8">
        <v>49</v>
      </c>
      <c r="H24" t="s">
        <v>100</v>
      </c>
      <c r="I24" s="9">
        <v>422</v>
      </c>
      <c r="J24">
        <v>75</v>
      </c>
      <c r="K24" s="9">
        <v>24000</v>
      </c>
      <c r="L24" t="s">
        <v>19</v>
      </c>
      <c r="M24" t="s">
        <v>84</v>
      </c>
      <c r="N24" t="str">
        <f t="shared" si="0"/>
        <v>Walter Muller</v>
      </c>
      <c r="O24" t="str">
        <f t="shared" si="1"/>
        <v>Walter Muller</v>
      </c>
      <c r="P24" s="10">
        <f t="shared" si="2"/>
        <v>75</v>
      </c>
    </row>
    <row r="25" spans="2:16">
      <c r="B25" s="6">
        <v>10457</v>
      </c>
      <c r="C25" s="7">
        <v>45085</v>
      </c>
      <c r="D25" t="s">
        <v>85</v>
      </c>
      <c r="E25" t="s">
        <v>86</v>
      </c>
      <c r="F25" t="s">
        <v>37</v>
      </c>
      <c r="G25" s="8">
        <v>49</v>
      </c>
      <c r="H25" t="s">
        <v>100</v>
      </c>
      <c r="I25" s="9">
        <v>423</v>
      </c>
      <c r="J25">
        <v>75</v>
      </c>
      <c r="K25" s="9">
        <v>30000</v>
      </c>
      <c r="L25" t="s">
        <v>19</v>
      </c>
      <c r="M25" t="s">
        <v>64</v>
      </c>
      <c r="N25" t="str">
        <f t="shared" si="0"/>
        <v>REMY MONET</v>
      </c>
      <c r="O25" t="str">
        <f t="shared" si="1"/>
        <v>Remy Monet</v>
      </c>
      <c r="P25" s="10">
        <f t="shared" si="2"/>
        <v>75</v>
      </c>
    </row>
    <row r="26" spans="2:16">
      <c r="B26" s="6">
        <v>10463</v>
      </c>
      <c r="C26" s="7">
        <v>45086</v>
      </c>
      <c r="D26" t="s">
        <v>87</v>
      </c>
      <c r="E26" t="s">
        <v>88</v>
      </c>
      <c r="F26" t="s">
        <v>17</v>
      </c>
      <c r="G26" s="8">
        <v>48</v>
      </c>
      <c r="H26" t="s">
        <v>42</v>
      </c>
      <c r="I26" s="9">
        <v>424</v>
      </c>
      <c r="J26">
        <v>75</v>
      </c>
      <c r="K26" s="9">
        <v>11250</v>
      </c>
      <c r="L26" t="s">
        <v>19</v>
      </c>
      <c r="M26" t="s">
        <v>69</v>
      </c>
      <c r="N26" t="str">
        <f t="shared" si="0"/>
        <v>Remy Monet</v>
      </c>
      <c r="O26" t="str">
        <f t="shared" si="1"/>
        <v>Remy Monet</v>
      </c>
      <c r="P26" s="10">
        <f t="shared" si="2"/>
        <v>75</v>
      </c>
    </row>
    <row r="27" spans="2:16">
      <c r="B27" s="6">
        <v>10468</v>
      </c>
      <c r="C27" s="7">
        <v>45087</v>
      </c>
      <c r="D27" t="s">
        <v>89</v>
      </c>
      <c r="E27" t="s">
        <v>90</v>
      </c>
      <c r="F27" t="s">
        <v>17</v>
      </c>
      <c r="G27" s="8">
        <v>67</v>
      </c>
      <c r="H27" t="s">
        <v>18</v>
      </c>
      <c r="I27" s="9">
        <v>425</v>
      </c>
      <c r="J27">
        <v>75</v>
      </c>
      <c r="K27" s="9">
        <v>11250</v>
      </c>
      <c r="L27" t="s">
        <v>19</v>
      </c>
      <c r="M27" t="s">
        <v>50</v>
      </c>
      <c r="N27" t="str">
        <f t="shared" si="0"/>
        <v>Anna Perez</v>
      </c>
      <c r="O27" t="str">
        <f t="shared" si="1"/>
        <v>Anna Perez</v>
      </c>
      <c r="P27" s="10">
        <f t="shared" si="2"/>
        <v>75</v>
      </c>
    </row>
    <row r="28" spans="2:16">
      <c r="B28" s="6">
        <v>10470</v>
      </c>
      <c r="C28" s="7">
        <v>45088</v>
      </c>
      <c r="D28" t="s">
        <v>91</v>
      </c>
      <c r="E28" t="s">
        <v>92</v>
      </c>
      <c r="F28" t="s">
        <v>37</v>
      </c>
      <c r="G28" s="8">
        <v>59</v>
      </c>
      <c r="H28" t="s">
        <v>18</v>
      </c>
      <c r="I28" s="9">
        <v>426</v>
      </c>
      <c r="J28">
        <v>75</v>
      </c>
      <c r="K28" s="9">
        <v>18750</v>
      </c>
      <c r="L28" t="s">
        <v>19</v>
      </c>
      <c r="M28" t="s">
        <v>50</v>
      </c>
      <c r="N28" t="str">
        <f t="shared" si="0"/>
        <v>Anna Perez</v>
      </c>
      <c r="O28" t="str">
        <f t="shared" si="1"/>
        <v>Anna Perez</v>
      </c>
      <c r="P28" s="10">
        <f t="shared" si="2"/>
        <v>75</v>
      </c>
    </row>
    <row r="29" spans="2:16">
      <c r="B29" s="6">
        <v>10473</v>
      </c>
      <c r="C29" s="7">
        <v>45088</v>
      </c>
      <c r="D29" t="s">
        <v>93</v>
      </c>
      <c r="E29" t="s">
        <v>94</v>
      </c>
      <c r="F29" t="s">
        <v>37</v>
      </c>
      <c r="G29" s="8">
        <v>63</v>
      </c>
      <c r="H29" t="s">
        <v>100</v>
      </c>
      <c r="I29" s="9">
        <v>427</v>
      </c>
      <c r="J29">
        <v>75</v>
      </c>
      <c r="K29" s="9">
        <v>18750</v>
      </c>
      <c r="L29" t="s">
        <v>19</v>
      </c>
      <c r="M29" t="s">
        <v>28</v>
      </c>
      <c r="N29" t="str">
        <f t="shared" si="0"/>
        <v>Anna Perez</v>
      </c>
      <c r="O29" t="str">
        <f t="shared" si="1"/>
        <v>Anna Perez</v>
      </c>
      <c r="P29" s="10">
        <f t="shared" si="2"/>
        <v>75</v>
      </c>
    </row>
    <row r="30" spans="2:16">
      <c r="B30" s="6">
        <v>10478</v>
      </c>
      <c r="C30" s="7">
        <v>45089</v>
      </c>
      <c r="D30" t="s">
        <v>95</v>
      </c>
      <c r="E30" t="s">
        <v>22</v>
      </c>
      <c r="F30" t="s">
        <v>37</v>
      </c>
      <c r="G30" s="8">
        <v>62</v>
      </c>
      <c r="H30" t="s">
        <v>42</v>
      </c>
      <c r="I30" s="9">
        <v>428</v>
      </c>
      <c r="J30">
        <v>75</v>
      </c>
      <c r="K30" s="9">
        <v>18750</v>
      </c>
      <c r="L30" t="s">
        <v>19</v>
      </c>
      <c r="M30" t="s">
        <v>50</v>
      </c>
      <c r="N30" t="str">
        <f t="shared" si="0"/>
        <v>Anna Perez</v>
      </c>
      <c r="O30" t="str">
        <f t="shared" si="1"/>
        <v>Anna Perez</v>
      </c>
      <c r="P30" s="10">
        <f t="shared" si="2"/>
        <v>75</v>
      </c>
    </row>
    <row r="31" spans="2:16">
      <c r="B31" s="6">
        <v>10481</v>
      </c>
      <c r="C31" s="7">
        <v>45090</v>
      </c>
      <c r="D31" t="s">
        <v>96</v>
      </c>
      <c r="E31" t="s">
        <v>97</v>
      </c>
      <c r="F31" t="s">
        <v>37</v>
      </c>
      <c r="G31" s="8">
        <v>67</v>
      </c>
      <c r="H31" t="s">
        <v>46</v>
      </c>
      <c r="I31" s="9">
        <v>429</v>
      </c>
      <c r="J31">
        <v>75</v>
      </c>
      <c r="K31" s="9">
        <v>18750</v>
      </c>
      <c r="L31" t="s">
        <v>19</v>
      </c>
      <c r="M31" t="s">
        <v>50</v>
      </c>
      <c r="N31" t="str">
        <f t="shared" si="0"/>
        <v>Anna Perez</v>
      </c>
      <c r="O31" t="str">
        <f t="shared" si="1"/>
        <v>Anna Perez</v>
      </c>
      <c r="P31" s="10">
        <f t="shared" si="2"/>
        <v>75</v>
      </c>
    </row>
    <row r="32" spans="2:16">
      <c r="B32" s="6">
        <v>10510</v>
      </c>
      <c r="C32" s="7">
        <v>45096</v>
      </c>
      <c r="D32" t="s">
        <v>98</v>
      </c>
      <c r="E32" t="s">
        <v>99</v>
      </c>
      <c r="F32" t="s">
        <v>17</v>
      </c>
      <c r="G32" s="8">
        <v>60</v>
      </c>
      <c r="H32" t="s">
        <v>100</v>
      </c>
      <c r="I32" s="9">
        <v>431</v>
      </c>
      <c r="J32">
        <v>75</v>
      </c>
      <c r="K32" s="9">
        <v>11250</v>
      </c>
      <c r="L32" t="s">
        <v>19</v>
      </c>
      <c r="M32" t="s">
        <v>28</v>
      </c>
      <c r="N32" t="str">
        <f t="shared" si="0"/>
        <v>Anna Perez</v>
      </c>
      <c r="O32" t="str">
        <f t="shared" si="1"/>
        <v>Anna Perez</v>
      </c>
      <c r="P32" s="10">
        <f t="shared" si="2"/>
        <v>75</v>
      </c>
    </row>
    <row r="33" spans="2:16">
      <c r="B33" s="6">
        <v>10529</v>
      </c>
      <c r="C33" s="7">
        <v>45099</v>
      </c>
      <c r="D33" t="s">
        <v>101</v>
      </c>
      <c r="E33" t="s">
        <v>102</v>
      </c>
      <c r="F33" t="s">
        <v>17</v>
      </c>
      <c r="G33" s="8">
        <v>62</v>
      </c>
      <c r="H33" t="s">
        <v>23</v>
      </c>
      <c r="I33" s="9">
        <v>432</v>
      </c>
      <c r="J33">
        <v>73.98</v>
      </c>
      <c r="K33" s="9">
        <v>23673.599999999999</v>
      </c>
      <c r="L33" t="s">
        <v>24</v>
      </c>
      <c r="M33" t="s">
        <v>103</v>
      </c>
      <c r="N33" t="str">
        <f t="shared" si="0"/>
        <v>Remy Monet</v>
      </c>
      <c r="O33" t="str">
        <f t="shared" si="1"/>
        <v>Remy Monet</v>
      </c>
      <c r="P33" s="10">
        <f t="shared" si="2"/>
        <v>74</v>
      </c>
    </row>
    <row r="34" spans="2:16">
      <c r="B34" s="6">
        <v>10476</v>
      </c>
      <c r="C34" s="7">
        <v>45089</v>
      </c>
      <c r="D34" t="s">
        <v>104</v>
      </c>
      <c r="E34" t="s">
        <v>105</v>
      </c>
      <c r="F34" t="s">
        <v>37</v>
      </c>
      <c r="G34" s="8">
        <v>52</v>
      </c>
      <c r="H34" t="s">
        <v>18</v>
      </c>
      <c r="I34" s="9">
        <v>433</v>
      </c>
      <c r="J34">
        <v>70</v>
      </c>
      <c r="K34" s="9">
        <v>17500</v>
      </c>
      <c r="L34" t="s">
        <v>19</v>
      </c>
      <c r="M34" t="s">
        <v>28</v>
      </c>
      <c r="N34" t="str">
        <f t="shared" si="0"/>
        <v>Anna Perez</v>
      </c>
      <c r="O34" t="str">
        <f t="shared" si="1"/>
        <v>Anna Perez</v>
      </c>
      <c r="P34" s="10">
        <f t="shared" si="2"/>
        <v>70</v>
      </c>
    </row>
    <row r="35" spans="2:16">
      <c r="B35" s="6">
        <v>10487</v>
      </c>
      <c r="C35" s="7">
        <v>45091</v>
      </c>
      <c r="D35" t="s">
        <v>106</v>
      </c>
      <c r="E35" t="s">
        <v>107</v>
      </c>
      <c r="F35" t="s">
        <v>37</v>
      </c>
      <c r="G35" s="8">
        <v>41</v>
      </c>
      <c r="H35" t="s">
        <v>100</v>
      </c>
      <c r="I35" s="9">
        <v>434</v>
      </c>
      <c r="J35">
        <v>70</v>
      </c>
      <c r="K35" s="9">
        <v>22400</v>
      </c>
      <c r="L35" t="s">
        <v>19</v>
      </c>
      <c r="M35" t="s">
        <v>108</v>
      </c>
      <c r="N35" t="str">
        <f t="shared" si="0"/>
        <v>Jenna Silva</v>
      </c>
      <c r="O35" t="str">
        <f t="shared" si="1"/>
        <v>Jenna Silva</v>
      </c>
      <c r="P35" s="10">
        <f t="shared" si="2"/>
        <v>70</v>
      </c>
    </row>
    <row r="36" spans="2:16">
      <c r="B36" s="6">
        <v>10509</v>
      </c>
      <c r="C36" s="7">
        <v>45095</v>
      </c>
      <c r="D36" t="s">
        <v>109</v>
      </c>
      <c r="E36" t="s">
        <v>110</v>
      </c>
      <c r="F36" t="s">
        <v>17</v>
      </c>
      <c r="G36" s="8">
        <v>51</v>
      </c>
      <c r="H36" t="s">
        <v>18</v>
      </c>
      <c r="I36" s="9">
        <v>435</v>
      </c>
      <c r="J36">
        <v>70</v>
      </c>
      <c r="K36" s="9">
        <v>22400</v>
      </c>
      <c r="L36" t="s">
        <v>19</v>
      </c>
      <c r="M36" t="s">
        <v>28</v>
      </c>
      <c r="N36" t="str">
        <f t="shared" si="0"/>
        <v>Anna Perez</v>
      </c>
      <c r="O36" t="str">
        <f t="shared" si="1"/>
        <v>Anna Perez</v>
      </c>
      <c r="P36" s="10">
        <f t="shared" si="2"/>
        <v>70</v>
      </c>
    </row>
    <row r="37" spans="2:16">
      <c r="B37" s="6">
        <v>10500</v>
      </c>
      <c r="C37" s="7">
        <v>45094</v>
      </c>
      <c r="D37" t="s">
        <v>111</v>
      </c>
      <c r="E37" t="s">
        <v>112</v>
      </c>
      <c r="F37" t="s">
        <v>37</v>
      </c>
      <c r="G37" s="8">
        <v>54</v>
      </c>
      <c r="H37" t="s">
        <v>46</v>
      </c>
      <c r="I37" s="9">
        <v>436</v>
      </c>
      <c r="J37">
        <v>67</v>
      </c>
      <c r="K37" s="9">
        <v>26800</v>
      </c>
      <c r="L37" t="s">
        <v>19</v>
      </c>
      <c r="M37" t="s">
        <v>28</v>
      </c>
      <c r="N37" t="str">
        <f t="shared" si="0"/>
        <v>Anna Perez</v>
      </c>
      <c r="O37" t="str">
        <f t="shared" si="1"/>
        <v>Anna Perez</v>
      </c>
      <c r="P37" s="10">
        <f t="shared" si="2"/>
        <v>67</v>
      </c>
    </row>
    <row r="38" spans="2:16">
      <c r="B38" s="6">
        <v>10515</v>
      </c>
      <c r="C38" s="7">
        <v>45097</v>
      </c>
      <c r="D38" t="s">
        <v>113</v>
      </c>
      <c r="E38" t="s">
        <v>114</v>
      </c>
      <c r="F38" t="s">
        <v>17</v>
      </c>
      <c r="G38" s="8">
        <v>58</v>
      </c>
      <c r="H38" t="s">
        <v>100</v>
      </c>
      <c r="I38" s="9">
        <v>437</v>
      </c>
      <c r="J38">
        <v>63</v>
      </c>
      <c r="K38" s="9">
        <v>9450</v>
      </c>
      <c r="L38" t="s">
        <v>24</v>
      </c>
      <c r="M38" t="s">
        <v>108</v>
      </c>
      <c r="N38" t="str">
        <f t="shared" si="0"/>
        <v>Jenna Silva</v>
      </c>
      <c r="O38" t="str">
        <f t="shared" si="1"/>
        <v>Jenna Silva</v>
      </c>
      <c r="P38" s="10">
        <f t="shared" si="2"/>
        <v>63</v>
      </c>
    </row>
    <row r="39" spans="2:16">
      <c r="B39" s="6">
        <v>10516</v>
      </c>
      <c r="C39" s="7">
        <v>45097</v>
      </c>
      <c r="D39" t="s">
        <v>115</v>
      </c>
      <c r="E39" t="s">
        <v>116</v>
      </c>
      <c r="F39" t="s">
        <v>17</v>
      </c>
      <c r="G39" s="8">
        <v>55</v>
      </c>
      <c r="H39" t="s">
        <v>100</v>
      </c>
      <c r="I39" s="9">
        <v>438</v>
      </c>
      <c r="J39">
        <v>63</v>
      </c>
      <c r="K39" s="9">
        <v>20160</v>
      </c>
      <c r="L39" t="s">
        <v>24</v>
      </c>
      <c r="M39" t="s">
        <v>108</v>
      </c>
      <c r="N39" t="str">
        <f t="shared" si="0"/>
        <v>Jenna Silva</v>
      </c>
      <c r="O39" t="str">
        <f t="shared" si="1"/>
        <v>Jenna Silva</v>
      </c>
      <c r="P39" s="10">
        <f t="shared" si="2"/>
        <v>63</v>
      </c>
    </row>
    <row r="40" spans="2:16">
      <c r="B40" s="6">
        <v>10483</v>
      </c>
      <c r="C40" s="7">
        <v>45090</v>
      </c>
      <c r="D40" t="s">
        <v>117</v>
      </c>
      <c r="E40" t="s">
        <v>118</v>
      </c>
      <c r="F40" t="s">
        <v>17</v>
      </c>
      <c r="G40" s="8">
        <v>52</v>
      </c>
      <c r="H40" t="s">
        <v>100</v>
      </c>
      <c r="I40" s="9">
        <v>439</v>
      </c>
      <c r="J40">
        <v>63</v>
      </c>
      <c r="K40" s="9">
        <v>9450</v>
      </c>
      <c r="L40" t="s">
        <v>19</v>
      </c>
      <c r="M40" t="s">
        <v>119</v>
      </c>
      <c r="N40" t="str">
        <f t="shared" si="0"/>
        <v>Jenna Silva</v>
      </c>
      <c r="O40" t="str">
        <f t="shared" si="1"/>
        <v>Jenna Silva</v>
      </c>
      <c r="P40" s="10">
        <f t="shared" si="2"/>
        <v>63</v>
      </c>
    </row>
    <row r="41" spans="2:16">
      <c r="B41" s="6">
        <v>10475</v>
      </c>
      <c r="C41" s="7">
        <v>45089</v>
      </c>
      <c r="D41" t="s">
        <v>112</v>
      </c>
      <c r="E41" t="s">
        <v>120</v>
      </c>
      <c r="F41" t="s">
        <v>37</v>
      </c>
      <c r="G41" s="8">
        <v>46</v>
      </c>
      <c r="H41" t="s">
        <v>18</v>
      </c>
      <c r="I41" s="9">
        <v>441</v>
      </c>
      <c r="J41">
        <v>60</v>
      </c>
      <c r="K41" s="9">
        <v>19200</v>
      </c>
      <c r="L41" t="s">
        <v>19</v>
      </c>
      <c r="M41" t="s">
        <v>28</v>
      </c>
      <c r="N41" t="str">
        <f t="shared" si="0"/>
        <v>Anna Perez</v>
      </c>
      <c r="O41" t="str">
        <f t="shared" si="1"/>
        <v>Anna Perez</v>
      </c>
      <c r="P41" s="10">
        <f t="shared" si="2"/>
        <v>60</v>
      </c>
    </row>
    <row r="42" spans="2:16">
      <c r="B42" s="6">
        <v>10480</v>
      </c>
      <c r="C42" s="7">
        <v>45090</v>
      </c>
      <c r="D42" t="s">
        <v>121</v>
      </c>
      <c r="E42" t="s">
        <v>122</v>
      </c>
      <c r="F42" t="s">
        <v>37</v>
      </c>
      <c r="G42" s="8">
        <v>52</v>
      </c>
      <c r="H42" t="s">
        <v>46</v>
      </c>
      <c r="I42" s="9">
        <v>442</v>
      </c>
      <c r="J42">
        <v>60</v>
      </c>
      <c r="K42" s="9">
        <v>15000</v>
      </c>
      <c r="L42" t="s">
        <v>19</v>
      </c>
      <c r="M42" t="s">
        <v>50</v>
      </c>
      <c r="N42" t="str">
        <f t="shared" si="0"/>
        <v>Anna Perez</v>
      </c>
      <c r="O42" t="str">
        <f t="shared" si="1"/>
        <v>Anna Perez</v>
      </c>
      <c r="P42" s="10">
        <f t="shared" si="2"/>
        <v>60</v>
      </c>
    </row>
    <row r="43" spans="2:16">
      <c r="B43" s="6">
        <v>10495</v>
      </c>
      <c r="C43" s="7">
        <v>45093</v>
      </c>
      <c r="D43" t="s">
        <v>123</v>
      </c>
      <c r="E43" t="s">
        <v>124</v>
      </c>
      <c r="F43" t="s">
        <v>37</v>
      </c>
      <c r="G43" s="8">
        <v>61</v>
      </c>
      <c r="H43" t="s">
        <v>100</v>
      </c>
      <c r="I43" s="9">
        <v>443</v>
      </c>
      <c r="J43">
        <v>60</v>
      </c>
      <c r="K43" s="9">
        <v>9000</v>
      </c>
      <c r="L43" t="s">
        <v>19</v>
      </c>
      <c r="M43" t="s">
        <v>28</v>
      </c>
      <c r="N43" t="str">
        <f t="shared" si="0"/>
        <v>Anna Perez</v>
      </c>
      <c r="O43" t="str">
        <f t="shared" si="1"/>
        <v>Anna Perez</v>
      </c>
      <c r="P43" s="10">
        <f t="shared" si="2"/>
        <v>60</v>
      </c>
    </row>
    <row r="44" spans="2:16">
      <c r="B44" s="6">
        <v>10484</v>
      </c>
      <c r="C44" s="7">
        <v>45090</v>
      </c>
      <c r="D44" t="s">
        <v>125</v>
      </c>
      <c r="E44" t="s">
        <v>126</v>
      </c>
      <c r="F44" t="s">
        <v>17</v>
      </c>
      <c r="G44" s="8">
        <v>44</v>
      </c>
      <c r="H44" t="s">
        <v>100</v>
      </c>
      <c r="I44" s="9">
        <v>444</v>
      </c>
      <c r="J44">
        <v>60</v>
      </c>
      <c r="K44" s="9">
        <v>9000</v>
      </c>
      <c r="L44" t="s">
        <v>19</v>
      </c>
      <c r="M44" t="s">
        <v>119</v>
      </c>
      <c r="N44" t="str">
        <f t="shared" si="0"/>
        <v>Jenna Silva</v>
      </c>
      <c r="O44" t="str">
        <f t="shared" si="1"/>
        <v>Jenna Silva</v>
      </c>
      <c r="P44" s="10">
        <f t="shared" si="2"/>
        <v>60</v>
      </c>
    </row>
    <row r="45" spans="2:16">
      <c r="B45" s="6">
        <v>10543</v>
      </c>
      <c r="C45" s="7">
        <v>45102</v>
      </c>
      <c r="D45" t="s">
        <v>127</v>
      </c>
      <c r="E45" t="s">
        <v>128</v>
      </c>
      <c r="F45" t="s">
        <v>17</v>
      </c>
      <c r="G45" s="8">
        <v>55</v>
      </c>
      <c r="H45" t="s">
        <v>38</v>
      </c>
      <c r="I45" s="9">
        <v>445</v>
      </c>
      <c r="J45">
        <v>59.8</v>
      </c>
      <c r="K45" s="9">
        <v>23920</v>
      </c>
      <c r="L45" t="s">
        <v>19</v>
      </c>
      <c r="M45" t="s">
        <v>129</v>
      </c>
      <c r="N45" t="str">
        <f t="shared" si="0"/>
        <v>Tom Jackson</v>
      </c>
      <c r="O45" t="str">
        <f t="shared" si="1"/>
        <v>Tom Jackson</v>
      </c>
      <c r="P45" s="10">
        <f t="shared" si="2"/>
        <v>60</v>
      </c>
    </row>
    <row r="46" spans="2:16">
      <c r="B46" s="6">
        <v>10466</v>
      </c>
      <c r="C46" s="7">
        <v>45087</v>
      </c>
      <c r="D46" t="s">
        <v>130</v>
      </c>
      <c r="E46" t="s">
        <v>131</v>
      </c>
      <c r="F46" t="s">
        <v>37</v>
      </c>
      <c r="G46" s="8">
        <v>37</v>
      </c>
      <c r="H46" t="s">
        <v>18</v>
      </c>
      <c r="I46" s="9">
        <v>446</v>
      </c>
      <c r="J46">
        <v>50</v>
      </c>
      <c r="K46" s="9">
        <v>12500</v>
      </c>
      <c r="L46" t="s">
        <v>19</v>
      </c>
      <c r="M46" t="s">
        <v>50</v>
      </c>
      <c r="N46" t="str">
        <f t="shared" si="0"/>
        <v>Anna Perez</v>
      </c>
      <c r="O46" t="str">
        <f t="shared" si="1"/>
        <v>Anna Perez</v>
      </c>
      <c r="P46" s="10">
        <f t="shared" si="2"/>
        <v>50</v>
      </c>
    </row>
    <row r="47" spans="2:16">
      <c r="B47" s="6">
        <v>10467</v>
      </c>
      <c r="C47" s="7">
        <v>45087</v>
      </c>
      <c r="D47" t="s">
        <v>132</v>
      </c>
      <c r="E47" t="s">
        <v>133</v>
      </c>
      <c r="F47" t="s">
        <v>37</v>
      </c>
      <c r="G47" s="8">
        <v>39</v>
      </c>
      <c r="H47" t="s">
        <v>18</v>
      </c>
      <c r="I47" s="9">
        <v>447</v>
      </c>
      <c r="J47">
        <v>50</v>
      </c>
      <c r="K47" s="9">
        <v>20000</v>
      </c>
      <c r="L47" t="s">
        <v>19</v>
      </c>
      <c r="M47" t="s">
        <v>50</v>
      </c>
      <c r="N47" t="str">
        <f t="shared" si="0"/>
        <v>Anna Perez</v>
      </c>
      <c r="O47" t="str">
        <f t="shared" si="1"/>
        <v>Anna Perez</v>
      </c>
      <c r="P47" s="10">
        <f t="shared" si="2"/>
        <v>50</v>
      </c>
    </row>
    <row r="48" spans="2:16">
      <c r="B48" s="6">
        <v>10532</v>
      </c>
      <c r="C48" s="7">
        <v>45100</v>
      </c>
      <c r="D48" t="s">
        <v>134</v>
      </c>
      <c r="E48" t="s">
        <v>135</v>
      </c>
      <c r="F48" t="s">
        <v>17</v>
      </c>
      <c r="G48" s="8">
        <v>28</v>
      </c>
      <c r="H48" t="s">
        <v>23</v>
      </c>
      <c r="I48" s="9">
        <v>448</v>
      </c>
      <c r="J48">
        <v>45.6</v>
      </c>
      <c r="K48" s="9">
        <v>18240</v>
      </c>
      <c r="L48" t="s">
        <v>24</v>
      </c>
      <c r="M48" t="s">
        <v>108</v>
      </c>
      <c r="N48" t="str">
        <f t="shared" si="0"/>
        <v>Jenna Silva</v>
      </c>
      <c r="O48" t="str">
        <f t="shared" si="1"/>
        <v>Jenna Silva</v>
      </c>
      <c r="P48" s="10">
        <f t="shared" si="2"/>
        <v>46</v>
      </c>
    </row>
    <row r="49" spans="2:16">
      <c r="B49" s="6">
        <v>10533</v>
      </c>
      <c r="C49" s="7">
        <v>45100</v>
      </c>
      <c r="D49" t="s">
        <v>136</v>
      </c>
      <c r="E49" t="s">
        <v>137</v>
      </c>
      <c r="F49" t="s">
        <v>17</v>
      </c>
      <c r="G49" s="8">
        <v>37</v>
      </c>
      <c r="H49" t="s">
        <v>23</v>
      </c>
      <c r="I49" s="9">
        <v>449</v>
      </c>
      <c r="J49">
        <v>45.6</v>
      </c>
      <c r="K49" s="9">
        <v>18240</v>
      </c>
      <c r="L49" t="s">
        <v>24</v>
      </c>
      <c r="M49" t="s">
        <v>108</v>
      </c>
      <c r="N49" t="str">
        <f t="shared" si="0"/>
        <v>Jenna Silva</v>
      </c>
      <c r="O49" t="str">
        <f t="shared" si="1"/>
        <v>Jenna Silva</v>
      </c>
      <c r="P49" s="10">
        <f t="shared" si="2"/>
        <v>46</v>
      </c>
    </row>
    <row r="50" spans="2:16">
      <c r="B50" s="6">
        <v>10527</v>
      </c>
      <c r="C50" s="7">
        <v>45099</v>
      </c>
      <c r="D50" t="s">
        <v>138</v>
      </c>
      <c r="E50" t="s">
        <v>139</v>
      </c>
      <c r="F50" t="s">
        <v>17</v>
      </c>
      <c r="G50" s="8">
        <v>33</v>
      </c>
      <c r="H50" t="s">
        <v>23</v>
      </c>
      <c r="I50" s="9">
        <v>450</v>
      </c>
      <c r="J50">
        <v>45</v>
      </c>
      <c r="K50" s="9">
        <v>18000</v>
      </c>
      <c r="L50" t="s">
        <v>24</v>
      </c>
      <c r="M50" t="s">
        <v>103</v>
      </c>
      <c r="N50" t="str">
        <f t="shared" si="0"/>
        <v>Remy Monet</v>
      </c>
      <c r="O50" t="str">
        <f t="shared" si="1"/>
        <v>Remy Monet</v>
      </c>
      <c r="P50" s="10">
        <f t="shared" si="2"/>
        <v>45</v>
      </c>
    </row>
    <row r="51" spans="2:16">
      <c r="B51" s="6">
        <v>10528</v>
      </c>
      <c r="C51" s="7">
        <v>45099</v>
      </c>
      <c r="D51" t="s">
        <v>140</v>
      </c>
      <c r="E51" t="s">
        <v>141</v>
      </c>
      <c r="F51" t="s">
        <v>17</v>
      </c>
      <c r="G51" s="8">
        <v>49</v>
      </c>
      <c r="H51" t="s">
        <v>23</v>
      </c>
      <c r="I51" s="9">
        <v>451</v>
      </c>
      <c r="J51">
        <v>45</v>
      </c>
      <c r="K51" s="9">
        <v>6750</v>
      </c>
      <c r="L51" t="s">
        <v>24</v>
      </c>
      <c r="M51" t="s">
        <v>103</v>
      </c>
      <c r="N51" t="str">
        <f t="shared" si="0"/>
        <v>Remy Monet</v>
      </c>
      <c r="O51" t="str">
        <f t="shared" si="1"/>
        <v>Remy Monet</v>
      </c>
      <c r="P51" s="10">
        <f t="shared" si="2"/>
        <v>45</v>
      </c>
    </row>
    <row r="52" spans="2:16">
      <c r="B52" s="6">
        <v>10496</v>
      </c>
      <c r="C52" s="7">
        <v>45093</v>
      </c>
      <c r="D52" t="s">
        <v>142</v>
      </c>
      <c r="E52" t="s">
        <v>143</v>
      </c>
      <c r="F52" t="s">
        <v>37</v>
      </c>
      <c r="G52" s="8">
        <v>25</v>
      </c>
      <c r="H52" t="s">
        <v>100</v>
      </c>
      <c r="I52" s="9">
        <v>452</v>
      </c>
      <c r="J52">
        <v>44</v>
      </c>
      <c r="K52" s="9">
        <v>6600</v>
      </c>
      <c r="L52" t="s">
        <v>19</v>
      </c>
      <c r="M52" t="s">
        <v>28</v>
      </c>
      <c r="N52" t="str">
        <f t="shared" si="0"/>
        <v>Anna Perez</v>
      </c>
      <c r="O52" t="str">
        <f t="shared" si="1"/>
        <v>Anna Perez</v>
      </c>
      <c r="P52" s="10">
        <f t="shared" si="2"/>
        <v>44</v>
      </c>
    </row>
    <row r="53" spans="2:16">
      <c r="B53" s="6">
        <v>10498</v>
      </c>
      <c r="C53" s="7">
        <v>45093</v>
      </c>
      <c r="D53" t="s">
        <v>144</v>
      </c>
      <c r="E53" t="s">
        <v>145</v>
      </c>
      <c r="F53" t="s">
        <v>37</v>
      </c>
      <c r="G53" s="8">
        <v>36</v>
      </c>
      <c r="H53" t="s">
        <v>100</v>
      </c>
      <c r="I53" s="9">
        <v>453</v>
      </c>
      <c r="J53">
        <v>44</v>
      </c>
      <c r="K53" s="9">
        <v>6600</v>
      </c>
      <c r="L53" t="s">
        <v>19</v>
      </c>
      <c r="M53" t="s">
        <v>28</v>
      </c>
      <c r="N53" t="str">
        <f t="shared" si="0"/>
        <v>Anna Perez</v>
      </c>
      <c r="O53" t="str">
        <f t="shared" si="1"/>
        <v>Anna Perez</v>
      </c>
      <c r="P53" s="10">
        <f t="shared" si="2"/>
        <v>44</v>
      </c>
    </row>
    <row r="54" spans="2:16">
      <c r="B54" s="6">
        <v>10512</v>
      </c>
      <c r="C54" s="7">
        <v>45096</v>
      </c>
      <c r="D54" t="s">
        <v>146</v>
      </c>
      <c r="E54" t="s">
        <v>147</v>
      </c>
      <c r="F54" t="s">
        <v>17</v>
      </c>
      <c r="G54" s="8">
        <v>37</v>
      </c>
      <c r="H54" t="s">
        <v>100</v>
      </c>
      <c r="I54" s="9">
        <v>454</v>
      </c>
      <c r="J54">
        <v>43</v>
      </c>
      <c r="K54" s="9">
        <v>13760</v>
      </c>
      <c r="L54" t="s">
        <v>19</v>
      </c>
      <c r="M54" t="s">
        <v>108</v>
      </c>
      <c r="N54" t="str">
        <f t="shared" si="0"/>
        <v>Jenna Silva</v>
      </c>
      <c r="O54" t="str">
        <f t="shared" si="1"/>
        <v>Jenna Silva</v>
      </c>
      <c r="P54" s="10">
        <f t="shared" si="2"/>
        <v>43</v>
      </c>
    </row>
    <row r="55" spans="2:16">
      <c r="B55" s="6">
        <v>10513</v>
      </c>
      <c r="C55" s="7">
        <v>45096</v>
      </c>
      <c r="D55" t="s">
        <v>148</v>
      </c>
      <c r="E55" t="s">
        <v>149</v>
      </c>
      <c r="F55" t="s">
        <v>17</v>
      </c>
      <c r="G55" s="8">
        <v>51</v>
      </c>
      <c r="H55" t="s">
        <v>100</v>
      </c>
      <c r="I55" s="9">
        <v>455</v>
      </c>
      <c r="J55">
        <v>42</v>
      </c>
      <c r="K55" s="9">
        <v>10500</v>
      </c>
      <c r="L55" t="s">
        <v>24</v>
      </c>
      <c r="M55" t="s">
        <v>108</v>
      </c>
      <c r="N55" t="str">
        <f t="shared" si="0"/>
        <v>Jenna Silva</v>
      </c>
      <c r="O55" t="str">
        <f t="shared" si="1"/>
        <v>Jenna Silva</v>
      </c>
      <c r="P55" s="10">
        <f t="shared" si="2"/>
        <v>42</v>
      </c>
    </row>
    <row r="56" spans="2:16">
      <c r="B56" s="6">
        <v>10474</v>
      </c>
      <c r="C56" s="7">
        <v>45088</v>
      </c>
      <c r="D56" t="s">
        <v>150</v>
      </c>
      <c r="E56" t="s">
        <v>151</v>
      </c>
      <c r="F56" t="s">
        <v>37</v>
      </c>
      <c r="G56" s="8">
        <v>21</v>
      </c>
      <c r="H56" t="s">
        <v>100</v>
      </c>
      <c r="I56" s="9">
        <v>456</v>
      </c>
      <c r="J56">
        <v>40</v>
      </c>
      <c r="K56" s="9">
        <v>6000</v>
      </c>
      <c r="L56" t="s">
        <v>19</v>
      </c>
      <c r="M56" t="s">
        <v>50</v>
      </c>
      <c r="N56" t="str">
        <f t="shared" si="0"/>
        <v>Anna Perez</v>
      </c>
      <c r="O56" t="str">
        <f t="shared" si="1"/>
        <v>Anna Perez</v>
      </c>
      <c r="P56" s="10">
        <f t="shared" si="2"/>
        <v>40</v>
      </c>
    </row>
    <row r="57" spans="2:16">
      <c r="B57" s="6">
        <v>10479</v>
      </c>
      <c r="C57" s="7">
        <v>45089</v>
      </c>
      <c r="D57" t="s">
        <v>152</v>
      </c>
      <c r="E57" t="s">
        <v>153</v>
      </c>
      <c r="F57" t="s">
        <v>37</v>
      </c>
      <c r="G57" s="8">
        <v>37</v>
      </c>
      <c r="H57" t="s">
        <v>42</v>
      </c>
      <c r="I57" s="9">
        <v>457</v>
      </c>
      <c r="J57">
        <v>40</v>
      </c>
      <c r="K57" s="9">
        <v>10000</v>
      </c>
      <c r="L57" t="s">
        <v>19</v>
      </c>
      <c r="M57" t="s">
        <v>50</v>
      </c>
      <c r="N57" t="str">
        <f t="shared" si="0"/>
        <v>Anna Perez</v>
      </c>
      <c r="O57" t="str">
        <f t="shared" si="1"/>
        <v>Anna Perez</v>
      </c>
      <c r="P57" s="10">
        <f t="shared" si="2"/>
        <v>40</v>
      </c>
    </row>
    <row r="58" spans="2:16">
      <c r="B58" s="6">
        <v>10488</v>
      </c>
      <c r="C58" s="7">
        <v>45091</v>
      </c>
      <c r="D58" t="s">
        <v>154</v>
      </c>
      <c r="E58" t="s">
        <v>155</v>
      </c>
      <c r="F58" t="s">
        <v>37</v>
      </c>
      <c r="G58" s="8">
        <v>24</v>
      </c>
      <c r="H58" t="s">
        <v>100</v>
      </c>
      <c r="I58" s="9">
        <v>458</v>
      </c>
      <c r="J58">
        <v>40</v>
      </c>
      <c r="K58" s="9">
        <v>6000</v>
      </c>
      <c r="L58" t="s">
        <v>19</v>
      </c>
      <c r="M58" t="s">
        <v>108</v>
      </c>
      <c r="N58" t="str">
        <f t="shared" si="0"/>
        <v>Jenna Silva</v>
      </c>
      <c r="O58" t="str">
        <f t="shared" si="1"/>
        <v>Jenna Silva</v>
      </c>
      <c r="P58" s="10">
        <f t="shared" si="2"/>
        <v>40</v>
      </c>
    </row>
    <row r="59" spans="2:16">
      <c r="B59" s="6">
        <v>10526</v>
      </c>
      <c r="C59" s="7">
        <v>45099</v>
      </c>
      <c r="D59" t="s">
        <v>156</v>
      </c>
      <c r="E59" t="s">
        <v>157</v>
      </c>
      <c r="F59" t="s">
        <v>17</v>
      </c>
      <c r="G59" s="8">
        <v>24</v>
      </c>
      <c r="H59" t="s">
        <v>23</v>
      </c>
      <c r="I59" s="9">
        <v>459</v>
      </c>
      <c r="J59">
        <v>39.799999999999997</v>
      </c>
      <c r="K59" s="9">
        <v>15920</v>
      </c>
      <c r="L59" t="s">
        <v>24</v>
      </c>
      <c r="M59" t="s">
        <v>103</v>
      </c>
      <c r="N59" t="str">
        <f t="shared" si="0"/>
        <v>Remy Monet</v>
      </c>
      <c r="O59" t="str">
        <f t="shared" si="1"/>
        <v>Remy Monet</v>
      </c>
      <c r="P59" s="10">
        <f t="shared" si="2"/>
        <v>40</v>
      </c>
    </row>
    <row r="60" spans="2:16">
      <c r="B60" s="6">
        <v>10548</v>
      </c>
      <c r="C60" s="7">
        <v>45103</v>
      </c>
      <c r="D60" t="s">
        <v>158</v>
      </c>
      <c r="E60" t="s">
        <v>159</v>
      </c>
      <c r="F60" t="s">
        <v>37</v>
      </c>
      <c r="G60" s="8">
        <v>21</v>
      </c>
      <c r="H60" t="s">
        <v>38</v>
      </c>
      <c r="I60" s="9">
        <v>460</v>
      </c>
      <c r="J60">
        <v>39.799999999999997</v>
      </c>
      <c r="K60" s="9">
        <v>5970</v>
      </c>
      <c r="L60" t="s">
        <v>19</v>
      </c>
      <c r="M60" t="s">
        <v>129</v>
      </c>
      <c r="N60" t="str">
        <f t="shared" si="0"/>
        <v>Tom Jackson</v>
      </c>
      <c r="O60" t="str">
        <f t="shared" si="1"/>
        <v>Tom Jackson</v>
      </c>
      <c r="P60" s="10">
        <f t="shared" si="2"/>
        <v>40</v>
      </c>
    </row>
    <row r="61" spans="2:16">
      <c r="B61" s="6">
        <v>10508</v>
      </c>
      <c r="C61" s="7">
        <v>45095</v>
      </c>
      <c r="D61" t="s">
        <v>160</v>
      </c>
      <c r="E61" t="s">
        <v>161</v>
      </c>
      <c r="F61" t="s">
        <v>17</v>
      </c>
      <c r="G61" s="8">
        <v>39</v>
      </c>
      <c r="H61" t="s">
        <v>18</v>
      </c>
      <c r="I61" s="9">
        <v>461</v>
      </c>
      <c r="J61">
        <v>39</v>
      </c>
      <c r="K61" s="9">
        <v>5850</v>
      </c>
      <c r="L61" t="s">
        <v>19</v>
      </c>
      <c r="M61" t="s">
        <v>28</v>
      </c>
      <c r="N61" t="str">
        <f t="shared" si="0"/>
        <v>Anna Perez</v>
      </c>
      <c r="O61" t="str">
        <f t="shared" si="1"/>
        <v>Anna Perez</v>
      </c>
      <c r="P61" s="10">
        <f t="shared" si="2"/>
        <v>39</v>
      </c>
    </row>
    <row r="62" spans="2:16">
      <c r="B62" s="6">
        <v>10505</v>
      </c>
      <c r="C62" s="7">
        <v>45095</v>
      </c>
      <c r="D62" t="s">
        <v>162</v>
      </c>
      <c r="E62" t="s">
        <v>135</v>
      </c>
      <c r="F62" t="s">
        <v>17</v>
      </c>
      <c r="G62" s="8">
        <v>35</v>
      </c>
      <c r="H62" t="s">
        <v>18</v>
      </c>
      <c r="I62" s="9">
        <v>463</v>
      </c>
      <c r="J62">
        <v>38</v>
      </c>
      <c r="K62" s="9">
        <v>9500</v>
      </c>
      <c r="L62" t="s">
        <v>19</v>
      </c>
      <c r="M62" t="s">
        <v>28</v>
      </c>
      <c r="N62" t="str">
        <f t="shared" si="0"/>
        <v>Anna Perez</v>
      </c>
      <c r="O62" t="str">
        <f t="shared" si="1"/>
        <v>Anna Perez</v>
      </c>
      <c r="P62" s="10">
        <f t="shared" si="2"/>
        <v>38</v>
      </c>
    </row>
    <row r="63" spans="2:16">
      <c r="B63" s="6">
        <v>10524</v>
      </c>
      <c r="C63" s="7">
        <v>45098</v>
      </c>
      <c r="D63" t="s">
        <v>163</v>
      </c>
      <c r="E63" t="s">
        <v>164</v>
      </c>
      <c r="F63" t="s">
        <v>17</v>
      </c>
      <c r="G63" s="8">
        <v>46</v>
      </c>
      <c r="H63" t="s">
        <v>42</v>
      </c>
      <c r="I63" s="9">
        <v>464</v>
      </c>
      <c r="J63">
        <v>38</v>
      </c>
      <c r="K63" s="9">
        <v>5700</v>
      </c>
      <c r="L63" t="s">
        <v>24</v>
      </c>
      <c r="M63" t="s">
        <v>103</v>
      </c>
      <c r="N63" t="str">
        <f t="shared" si="0"/>
        <v>Remy Monet</v>
      </c>
      <c r="O63" t="str">
        <f t="shared" si="1"/>
        <v>Remy Monet</v>
      </c>
      <c r="P63" s="10">
        <f t="shared" si="2"/>
        <v>38</v>
      </c>
    </row>
    <row r="64" spans="2:16">
      <c r="B64" s="6">
        <v>10459</v>
      </c>
      <c r="C64" s="7">
        <v>45085</v>
      </c>
      <c r="D64" t="s">
        <v>165</v>
      </c>
      <c r="E64" t="s">
        <v>166</v>
      </c>
      <c r="F64" t="s">
        <v>17</v>
      </c>
      <c r="G64" s="8">
        <v>31</v>
      </c>
      <c r="H64" t="s">
        <v>225</v>
      </c>
      <c r="I64" s="9">
        <v>465</v>
      </c>
      <c r="J64">
        <v>38</v>
      </c>
      <c r="K64" s="9">
        <v>5700</v>
      </c>
      <c r="L64" t="s">
        <v>19</v>
      </c>
      <c r="M64" t="s">
        <v>84</v>
      </c>
      <c r="N64" t="str">
        <f t="shared" si="0"/>
        <v>Walter Muller</v>
      </c>
      <c r="O64" t="str">
        <f t="shared" si="1"/>
        <v>Walter Muller</v>
      </c>
      <c r="P64" s="10">
        <f t="shared" si="2"/>
        <v>38</v>
      </c>
    </row>
    <row r="65" spans="2:16">
      <c r="B65" s="6">
        <v>10494</v>
      </c>
      <c r="C65" s="7">
        <v>45092</v>
      </c>
      <c r="D65" t="s">
        <v>167</v>
      </c>
      <c r="E65" t="s">
        <v>168</v>
      </c>
      <c r="F65" t="s">
        <v>37</v>
      </c>
      <c r="G65" s="8">
        <v>23</v>
      </c>
      <c r="H65" t="s">
        <v>100</v>
      </c>
      <c r="I65" s="9">
        <v>466</v>
      </c>
      <c r="J65">
        <v>38</v>
      </c>
      <c r="K65" s="9">
        <v>12160</v>
      </c>
      <c r="L65" t="s">
        <v>19</v>
      </c>
      <c r="M65" t="s">
        <v>28</v>
      </c>
      <c r="N65" t="str">
        <f t="shared" si="0"/>
        <v>Anna Perez</v>
      </c>
      <c r="O65" t="str">
        <f t="shared" si="1"/>
        <v>Anna Perez</v>
      </c>
      <c r="P65" s="10">
        <f t="shared" si="2"/>
        <v>38</v>
      </c>
    </row>
    <row r="66" spans="2:16">
      <c r="B66" s="6">
        <v>10504</v>
      </c>
      <c r="C66" s="7">
        <v>45094</v>
      </c>
      <c r="D66" t="s">
        <v>169</v>
      </c>
      <c r="E66" t="s">
        <v>170</v>
      </c>
      <c r="F66" t="s">
        <v>37</v>
      </c>
      <c r="G66" s="8">
        <v>23</v>
      </c>
      <c r="H66" t="s">
        <v>18</v>
      </c>
      <c r="I66" s="9">
        <v>467</v>
      </c>
      <c r="J66">
        <v>38</v>
      </c>
      <c r="K66" s="9">
        <v>12160</v>
      </c>
      <c r="L66" t="s">
        <v>19</v>
      </c>
      <c r="M66" t="s">
        <v>28</v>
      </c>
      <c r="N66" t="str">
        <f t="shared" ref="N66:N92" si="3">TRIM(M66)</f>
        <v>Anna Perez</v>
      </c>
      <c r="O66" t="str">
        <f t="shared" ref="O66:O92" si="4">PROPER(N66)</f>
        <v>Anna Perez</v>
      </c>
      <c r="P66" s="10">
        <f t="shared" ref="P66:P92" si="5">ROUND(J66,0)</f>
        <v>38</v>
      </c>
    </row>
    <row r="67" spans="2:16">
      <c r="B67" s="6">
        <v>10514</v>
      </c>
      <c r="C67" s="7">
        <v>45096</v>
      </c>
      <c r="D67" t="s">
        <v>171</v>
      </c>
      <c r="E67" t="s">
        <v>172</v>
      </c>
      <c r="F67" t="s">
        <v>17</v>
      </c>
      <c r="G67" s="8">
        <v>21</v>
      </c>
      <c r="H67" t="s">
        <v>100</v>
      </c>
      <c r="I67" s="9">
        <v>468</v>
      </c>
      <c r="J67">
        <v>38</v>
      </c>
      <c r="K67" s="9">
        <v>5700</v>
      </c>
      <c r="L67" t="s">
        <v>24</v>
      </c>
      <c r="M67" t="s">
        <v>108</v>
      </c>
      <c r="N67" t="str">
        <f t="shared" si="3"/>
        <v>Jenna Silva</v>
      </c>
      <c r="O67" t="str">
        <f t="shared" si="4"/>
        <v>Jenna Silva</v>
      </c>
      <c r="P67" s="10">
        <f t="shared" si="5"/>
        <v>38</v>
      </c>
    </row>
    <row r="68" spans="2:16">
      <c r="B68" s="6">
        <v>10539</v>
      </c>
      <c r="C68" s="7">
        <v>45101</v>
      </c>
      <c r="D68" t="s">
        <v>173</v>
      </c>
      <c r="E68" t="s">
        <v>174</v>
      </c>
      <c r="F68" t="s">
        <v>17</v>
      </c>
      <c r="G68" s="8">
        <v>55</v>
      </c>
      <c r="H68" t="s">
        <v>38</v>
      </c>
      <c r="I68" s="9">
        <v>469</v>
      </c>
      <c r="J68">
        <v>38</v>
      </c>
      <c r="K68" s="9">
        <v>12160</v>
      </c>
      <c r="L68" t="s">
        <v>19</v>
      </c>
      <c r="M68" t="s">
        <v>28</v>
      </c>
      <c r="N68" t="str">
        <f t="shared" si="3"/>
        <v>Anna Perez</v>
      </c>
      <c r="O68" t="str">
        <f t="shared" si="4"/>
        <v>Anna Perez</v>
      </c>
      <c r="P68" s="10">
        <f t="shared" si="5"/>
        <v>38</v>
      </c>
    </row>
    <row r="69" spans="2:16">
      <c r="B69" s="6">
        <v>10544</v>
      </c>
      <c r="C69" s="7">
        <v>45102</v>
      </c>
      <c r="D69" t="s">
        <v>175</v>
      </c>
      <c r="E69" t="s">
        <v>176</v>
      </c>
      <c r="F69" t="s">
        <v>17</v>
      </c>
      <c r="G69" s="8">
        <v>43</v>
      </c>
      <c r="H69" t="s">
        <v>23</v>
      </c>
      <c r="I69" s="9">
        <v>470</v>
      </c>
      <c r="J69">
        <v>38</v>
      </c>
      <c r="K69" s="9">
        <v>5700</v>
      </c>
      <c r="L69" t="s">
        <v>19</v>
      </c>
      <c r="M69" t="s">
        <v>129</v>
      </c>
      <c r="N69" t="str">
        <f t="shared" si="3"/>
        <v>Tom Jackson</v>
      </c>
      <c r="O69" t="str">
        <f t="shared" si="4"/>
        <v>Tom Jackson</v>
      </c>
      <c r="P69" s="10">
        <f t="shared" si="5"/>
        <v>38</v>
      </c>
    </row>
    <row r="70" spans="2:16">
      <c r="B70" s="6">
        <v>10549</v>
      </c>
      <c r="C70" s="7">
        <v>45103</v>
      </c>
      <c r="D70" t="s">
        <v>177</v>
      </c>
      <c r="E70" t="s">
        <v>178</v>
      </c>
      <c r="F70" t="s">
        <v>37</v>
      </c>
      <c r="G70" s="8">
        <v>52</v>
      </c>
      <c r="H70" t="s">
        <v>100</v>
      </c>
      <c r="I70" s="9">
        <v>471</v>
      </c>
      <c r="J70">
        <v>38</v>
      </c>
      <c r="K70" s="9">
        <v>15200</v>
      </c>
      <c r="L70" t="s">
        <v>19</v>
      </c>
      <c r="M70" t="s">
        <v>129</v>
      </c>
      <c r="N70" t="str">
        <f t="shared" si="3"/>
        <v>Tom Jackson</v>
      </c>
      <c r="O70" t="str">
        <f t="shared" si="4"/>
        <v>Tom Jackson</v>
      </c>
      <c r="P70" s="10">
        <f t="shared" si="5"/>
        <v>38</v>
      </c>
    </row>
    <row r="71" spans="2:16">
      <c r="B71" s="6">
        <v>10472</v>
      </c>
      <c r="C71" s="7">
        <v>45088</v>
      </c>
      <c r="D71" t="s">
        <v>179</v>
      </c>
      <c r="E71" t="s">
        <v>180</v>
      </c>
      <c r="F71" t="s">
        <v>37</v>
      </c>
      <c r="G71" s="8">
        <v>38</v>
      </c>
      <c r="H71" t="s">
        <v>100</v>
      </c>
      <c r="I71" s="9">
        <v>472</v>
      </c>
      <c r="J71">
        <v>35</v>
      </c>
      <c r="K71" s="9">
        <v>11200</v>
      </c>
      <c r="L71" t="s">
        <v>19</v>
      </c>
      <c r="M71" t="s">
        <v>28</v>
      </c>
      <c r="N71" t="str">
        <f t="shared" si="3"/>
        <v>Anna Perez</v>
      </c>
      <c r="O71" t="str">
        <f t="shared" si="4"/>
        <v>Anna Perez</v>
      </c>
      <c r="P71" s="10">
        <f t="shared" si="5"/>
        <v>35</v>
      </c>
    </row>
    <row r="72" spans="2:16">
      <c r="B72" s="6">
        <v>10499</v>
      </c>
      <c r="C72" s="7">
        <v>45093</v>
      </c>
      <c r="D72" t="s">
        <v>181</v>
      </c>
      <c r="E72" t="s">
        <v>77</v>
      </c>
      <c r="F72" t="s">
        <v>37</v>
      </c>
      <c r="G72" s="8">
        <v>39</v>
      </c>
      <c r="H72" t="s">
        <v>100</v>
      </c>
      <c r="I72" s="9">
        <v>473</v>
      </c>
      <c r="J72">
        <v>33</v>
      </c>
      <c r="K72" s="9">
        <v>4950</v>
      </c>
      <c r="L72" t="s">
        <v>19</v>
      </c>
      <c r="M72" t="s">
        <v>28</v>
      </c>
      <c r="N72" t="str">
        <f t="shared" si="3"/>
        <v>Anna Perez</v>
      </c>
      <c r="O72" t="str">
        <f t="shared" si="4"/>
        <v>Anna Perez</v>
      </c>
      <c r="P72" s="10">
        <f t="shared" si="5"/>
        <v>33</v>
      </c>
    </row>
    <row r="73" spans="2:16">
      <c r="B73" s="6">
        <v>10455</v>
      </c>
      <c r="C73" s="7">
        <v>45085</v>
      </c>
      <c r="D73" t="s">
        <v>182</v>
      </c>
      <c r="E73" t="s">
        <v>183</v>
      </c>
      <c r="F73" t="s">
        <v>17</v>
      </c>
      <c r="G73" s="8">
        <v>31</v>
      </c>
      <c r="H73" t="s">
        <v>38</v>
      </c>
      <c r="I73" s="9">
        <v>474</v>
      </c>
      <c r="J73">
        <v>28</v>
      </c>
      <c r="K73" s="9">
        <v>11200</v>
      </c>
      <c r="L73" t="s">
        <v>19</v>
      </c>
      <c r="M73" t="s">
        <v>184</v>
      </c>
      <c r="N73" t="str">
        <f t="shared" si="3"/>
        <v>Walter Muller</v>
      </c>
      <c r="O73" t="str">
        <f t="shared" si="4"/>
        <v>Walter Muller</v>
      </c>
      <c r="P73" s="10">
        <f t="shared" si="5"/>
        <v>28</v>
      </c>
    </row>
    <row r="74" spans="2:16">
      <c r="B74" s="6">
        <v>10522</v>
      </c>
      <c r="C74" s="7">
        <v>45098</v>
      </c>
      <c r="D74" t="s">
        <v>185</v>
      </c>
      <c r="E74" t="s">
        <v>186</v>
      </c>
      <c r="F74" t="s">
        <v>17</v>
      </c>
      <c r="G74" s="8">
        <v>26</v>
      </c>
      <c r="H74" t="s">
        <v>42</v>
      </c>
      <c r="I74" s="9">
        <v>475</v>
      </c>
      <c r="J74">
        <v>27</v>
      </c>
      <c r="K74" s="9">
        <v>8640</v>
      </c>
      <c r="L74" t="s">
        <v>24</v>
      </c>
      <c r="M74" t="s">
        <v>103</v>
      </c>
      <c r="N74" t="str">
        <f t="shared" si="3"/>
        <v>Remy Monet</v>
      </c>
      <c r="O74" t="str">
        <f t="shared" si="4"/>
        <v>Remy Monet</v>
      </c>
      <c r="P74" s="10">
        <f t="shared" si="5"/>
        <v>27</v>
      </c>
    </row>
    <row r="75" spans="2:16">
      <c r="B75" s="6">
        <v>10452</v>
      </c>
      <c r="C75" s="7">
        <v>45084</v>
      </c>
      <c r="D75" t="s">
        <v>187</v>
      </c>
      <c r="E75" t="s">
        <v>188</v>
      </c>
      <c r="F75" t="s">
        <v>37</v>
      </c>
      <c r="G75" s="8">
        <v>23</v>
      </c>
      <c r="H75" t="s">
        <v>38</v>
      </c>
      <c r="I75" s="9">
        <v>476</v>
      </c>
      <c r="J75">
        <v>25</v>
      </c>
      <c r="K75" s="9">
        <v>3750</v>
      </c>
      <c r="L75" t="s">
        <v>47</v>
      </c>
      <c r="M75" t="s">
        <v>189</v>
      </c>
      <c r="N75" t="str">
        <f t="shared" si="3"/>
        <v>Tom Jackson</v>
      </c>
      <c r="O75" t="str">
        <f t="shared" si="4"/>
        <v>Tom Jackson</v>
      </c>
      <c r="P75" s="10">
        <f t="shared" si="5"/>
        <v>25</v>
      </c>
    </row>
    <row r="76" spans="2:16">
      <c r="B76" s="6">
        <v>10460</v>
      </c>
      <c r="C76" s="7">
        <v>45086</v>
      </c>
      <c r="D76" t="s">
        <v>190</v>
      </c>
      <c r="E76" t="s">
        <v>191</v>
      </c>
      <c r="F76" t="s">
        <v>17</v>
      </c>
      <c r="G76" s="8">
        <v>20</v>
      </c>
      <c r="H76" t="s">
        <v>42</v>
      </c>
      <c r="I76" s="9">
        <v>478</v>
      </c>
      <c r="J76">
        <v>25</v>
      </c>
      <c r="K76" s="9">
        <v>8000</v>
      </c>
      <c r="L76" t="s">
        <v>19</v>
      </c>
      <c r="M76" t="s">
        <v>69</v>
      </c>
      <c r="N76" t="str">
        <f t="shared" si="3"/>
        <v>Remy Monet</v>
      </c>
      <c r="O76" t="str">
        <f t="shared" si="4"/>
        <v>Remy Monet</v>
      </c>
      <c r="P76" s="10">
        <f t="shared" si="5"/>
        <v>25</v>
      </c>
    </row>
    <row r="77" spans="2:16">
      <c r="B77" s="6">
        <v>10462</v>
      </c>
      <c r="C77" s="7">
        <v>45086</v>
      </c>
      <c r="D77" t="s">
        <v>51</v>
      </c>
      <c r="E77" t="s">
        <v>93</v>
      </c>
      <c r="F77" t="s">
        <v>37</v>
      </c>
      <c r="G77" s="8">
        <v>28</v>
      </c>
      <c r="H77" t="s">
        <v>46</v>
      </c>
      <c r="I77" s="9">
        <v>479</v>
      </c>
      <c r="J77">
        <v>25</v>
      </c>
      <c r="K77" s="9">
        <v>10000</v>
      </c>
      <c r="L77" t="s">
        <v>19</v>
      </c>
      <c r="M77" t="s">
        <v>69</v>
      </c>
      <c r="N77" t="str">
        <f t="shared" si="3"/>
        <v>Remy Monet</v>
      </c>
      <c r="O77" t="str">
        <f t="shared" si="4"/>
        <v>Remy Monet</v>
      </c>
      <c r="P77" s="10">
        <f t="shared" si="5"/>
        <v>25</v>
      </c>
    </row>
    <row r="78" spans="2:16">
      <c r="B78" s="6">
        <v>10464</v>
      </c>
      <c r="C78" s="7">
        <v>45086</v>
      </c>
      <c r="D78" t="s">
        <v>192</v>
      </c>
      <c r="E78" t="s">
        <v>193</v>
      </c>
      <c r="F78" t="s">
        <v>37</v>
      </c>
      <c r="G78" s="8">
        <v>32</v>
      </c>
      <c r="H78" t="s">
        <v>46</v>
      </c>
      <c r="I78" s="9">
        <v>480</v>
      </c>
      <c r="J78">
        <v>25</v>
      </c>
      <c r="K78" s="9">
        <v>8000</v>
      </c>
      <c r="L78" t="s">
        <v>19</v>
      </c>
      <c r="M78" t="s">
        <v>103</v>
      </c>
      <c r="N78" t="str">
        <f t="shared" si="3"/>
        <v>Remy Monet</v>
      </c>
      <c r="O78" t="str">
        <f t="shared" si="4"/>
        <v>Remy Monet</v>
      </c>
      <c r="P78" s="10">
        <f t="shared" si="5"/>
        <v>25</v>
      </c>
    </row>
    <row r="79" spans="2:16">
      <c r="B79" s="6">
        <v>10454</v>
      </c>
      <c r="C79" s="7">
        <v>45084</v>
      </c>
      <c r="D79" t="s">
        <v>194</v>
      </c>
      <c r="E79" t="s">
        <v>195</v>
      </c>
      <c r="F79" t="s">
        <v>17</v>
      </c>
      <c r="G79" s="8">
        <v>30</v>
      </c>
      <c r="H79" t="s">
        <v>38</v>
      </c>
      <c r="I79" s="9">
        <v>481</v>
      </c>
      <c r="J79">
        <v>25</v>
      </c>
      <c r="K79" s="9">
        <v>6250</v>
      </c>
      <c r="L79" t="s">
        <v>47</v>
      </c>
      <c r="M79" t="s">
        <v>108</v>
      </c>
      <c r="N79" t="str">
        <f t="shared" si="3"/>
        <v>Jenna Silva</v>
      </c>
      <c r="O79" t="str">
        <f t="shared" si="4"/>
        <v>Jenna Silva</v>
      </c>
      <c r="P79" s="10">
        <f t="shared" si="5"/>
        <v>25</v>
      </c>
    </row>
    <row r="80" spans="2:16">
      <c r="B80" s="6">
        <v>10471</v>
      </c>
      <c r="C80" s="7">
        <v>45088</v>
      </c>
      <c r="D80" t="s">
        <v>196</v>
      </c>
      <c r="E80" t="s">
        <v>197</v>
      </c>
      <c r="F80" t="s">
        <v>17</v>
      </c>
      <c r="G80" s="8">
        <v>23</v>
      </c>
      <c r="H80" t="s">
        <v>18</v>
      </c>
      <c r="I80" s="9">
        <v>482</v>
      </c>
      <c r="J80">
        <v>25</v>
      </c>
      <c r="K80" s="9">
        <v>3750</v>
      </c>
      <c r="L80" t="s">
        <v>19</v>
      </c>
      <c r="M80" t="s">
        <v>50</v>
      </c>
      <c r="N80" t="str">
        <f t="shared" si="3"/>
        <v>Anna Perez</v>
      </c>
      <c r="O80" t="str">
        <f t="shared" si="4"/>
        <v>Anna Perez</v>
      </c>
      <c r="P80" s="10">
        <f t="shared" si="5"/>
        <v>25</v>
      </c>
    </row>
    <row r="81" spans="2:16">
      <c r="B81" s="6">
        <v>10482</v>
      </c>
      <c r="C81" s="7">
        <v>45090</v>
      </c>
      <c r="D81" t="s">
        <v>198</v>
      </c>
      <c r="E81" t="s">
        <v>199</v>
      </c>
      <c r="F81" t="s">
        <v>37</v>
      </c>
      <c r="G81" s="8">
        <v>24</v>
      </c>
      <c r="H81" t="s">
        <v>42</v>
      </c>
      <c r="I81" s="9">
        <v>483</v>
      </c>
      <c r="J81">
        <v>25</v>
      </c>
      <c r="K81" s="9">
        <v>6250</v>
      </c>
      <c r="L81" t="s">
        <v>19</v>
      </c>
      <c r="M81" t="s">
        <v>108</v>
      </c>
      <c r="N81" t="str">
        <f t="shared" si="3"/>
        <v>Jenna Silva</v>
      </c>
      <c r="O81" t="str">
        <f t="shared" si="4"/>
        <v>Jenna Silva</v>
      </c>
      <c r="P81" s="10">
        <f t="shared" si="5"/>
        <v>25</v>
      </c>
    </row>
    <row r="82" spans="2:16">
      <c r="B82" s="6">
        <v>10492</v>
      </c>
      <c r="C82" s="7">
        <v>45092</v>
      </c>
      <c r="D82" t="s">
        <v>200</v>
      </c>
      <c r="E82" t="s">
        <v>201</v>
      </c>
      <c r="F82" t="s">
        <v>37</v>
      </c>
      <c r="G82" s="8">
        <v>38</v>
      </c>
      <c r="H82" t="s">
        <v>202</v>
      </c>
      <c r="I82" s="9">
        <v>485</v>
      </c>
      <c r="J82">
        <v>25</v>
      </c>
      <c r="K82" s="9">
        <v>3750</v>
      </c>
      <c r="L82" t="s">
        <v>19</v>
      </c>
      <c r="M82" t="s">
        <v>28</v>
      </c>
      <c r="N82" t="str">
        <f t="shared" si="3"/>
        <v>Anna Perez</v>
      </c>
      <c r="O82" t="str">
        <f t="shared" si="4"/>
        <v>Anna Perez</v>
      </c>
      <c r="P82" s="10">
        <f t="shared" si="5"/>
        <v>25</v>
      </c>
    </row>
    <row r="83" spans="2:16">
      <c r="B83" s="6">
        <v>10493</v>
      </c>
      <c r="C83" s="7">
        <v>45092</v>
      </c>
      <c r="D83" t="s">
        <v>203</v>
      </c>
      <c r="E83" t="s">
        <v>204</v>
      </c>
      <c r="F83" t="s">
        <v>37</v>
      </c>
      <c r="G83" s="8">
        <v>36</v>
      </c>
      <c r="H83" t="s">
        <v>100</v>
      </c>
      <c r="I83" s="9">
        <v>486</v>
      </c>
      <c r="J83">
        <v>25</v>
      </c>
      <c r="K83" s="9">
        <v>3750</v>
      </c>
      <c r="L83" t="s">
        <v>19</v>
      </c>
      <c r="M83" t="s">
        <v>28</v>
      </c>
      <c r="N83" t="str">
        <f t="shared" si="3"/>
        <v>Anna Perez</v>
      </c>
      <c r="O83" t="str">
        <f t="shared" si="4"/>
        <v>Anna Perez</v>
      </c>
      <c r="P83" s="10">
        <f t="shared" si="5"/>
        <v>25</v>
      </c>
    </row>
    <row r="84" spans="2:16">
      <c r="B84" s="6">
        <v>10497</v>
      </c>
      <c r="C84" s="7">
        <v>45093</v>
      </c>
      <c r="D84" t="s">
        <v>205</v>
      </c>
      <c r="E84" t="s">
        <v>206</v>
      </c>
      <c r="F84" t="s">
        <v>37</v>
      </c>
      <c r="G84" s="8">
        <v>31</v>
      </c>
      <c r="H84" t="s">
        <v>100</v>
      </c>
      <c r="I84" s="9">
        <v>487</v>
      </c>
      <c r="J84">
        <v>25</v>
      </c>
      <c r="K84" s="9">
        <v>8000</v>
      </c>
      <c r="L84" t="s">
        <v>19</v>
      </c>
      <c r="M84" t="s">
        <v>28</v>
      </c>
      <c r="N84" t="str">
        <f t="shared" si="3"/>
        <v>Anna Perez</v>
      </c>
      <c r="O84" t="str">
        <f t="shared" si="4"/>
        <v>Anna Perez</v>
      </c>
      <c r="P84" s="10">
        <f t="shared" si="5"/>
        <v>25</v>
      </c>
    </row>
    <row r="85" spans="2:16">
      <c r="B85" s="6">
        <v>10503</v>
      </c>
      <c r="C85" s="7">
        <v>45094</v>
      </c>
      <c r="D85" t="s">
        <v>207</v>
      </c>
      <c r="E85" t="s">
        <v>41</v>
      </c>
      <c r="F85" t="s">
        <v>37</v>
      </c>
      <c r="G85" s="8">
        <v>33</v>
      </c>
      <c r="H85" t="s">
        <v>18</v>
      </c>
      <c r="I85" s="9">
        <v>488</v>
      </c>
      <c r="J85">
        <v>25</v>
      </c>
      <c r="K85" s="9">
        <v>8000</v>
      </c>
      <c r="L85" t="s">
        <v>19</v>
      </c>
      <c r="M85" t="s">
        <v>28</v>
      </c>
      <c r="N85" t="str">
        <f t="shared" si="3"/>
        <v>Anna Perez</v>
      </c>
      <c r="O85" t="str">
        <f t="shared" si="4"/>
        <v>Anna Perez</v>
      </c>
      <c r="P85" s="10">
        <f t="shared" si="5"/>
        <v>25</v>
      </c>
    </row>
    <row r="86" spans="2:16">
      <c r="B86" s="6">
        <v>10511</v>
      </c>
      <c r="C86" s="7">
        <v>45096</v>
      </c>
      <c r="D86" t="s">
        <v>208</v>
      </c>
      <c r="E86" t="s">
        <v>209</v>
      </c>
      <c r="F86" t="s">
        <v>17</v>
      </c>
      <c r="G86" s="8">
        <v>22</v>
      </c>
      <c r="H86" t="s">
        <v>100</v>
      </c>
      <c r="I86" s="9">
        <v>489</v>
      </c>
      <c r="J86">
        <v>25</v>
      </c>
      <c r="K86" s="9">
        <v>3750</v>
      </c>
      <c r="L86" t="s">
        <v>19</v>
      </c>
      <c r="M86" t="s">
        <v>108</v>
      </c>
      <c r="N86" t="str">
        <f t="shared" si="3"/>
        <v>Jenna Silva</v>
      </c>
      <c r="O86" t="str">
        <f t="shared" si="4"/>
        <v>Jenna Silva</v>
      </c>
      <c r="P86" s="10">
        <f t="shared" si="5"/>
        <v>25</v>
      </c>
    </row>
    <row r="87" spans="2:16">
      <c r="B87" s="6">
        <v>10521</v>
      </c>
      <c r="C87" s="7">
        <v>45098</v>
      </c>
      <c r="D87" t="s">
        <v>210</v>
      </c>
      <c r="E87" t="s">
        <v>151</v>
      </c>
      <c r="F87" t="s">
        <v>17</v>
      </c>
      <c r="G87" s="8">
        <v>26</v>
      </c>
      <c r="H87" t="s">
        <v>42</v>
      </c>
      <c r="I87" s="9">
        <v>490</v>
      </c>
      <c r="J87">
        <v>25</v>
      </c>
      <c r="K87" s="9">
        <v>10000</v>
      </c>
      <c r="L87" t="s">
        <v>24</v>
      </c>
      <c r="M87" t="s">
        <v>103</v>
      </c>
      <c r="N87" t="str">
        <f t="shared" si="3"/>
        <v>Remy Monet</v>
      </c>
      <c r="O87" t="str">
        <f t="shared" si="4"/>
        <v>Remy Monet</v>
      </c>
      <c r="P87" s="10">
        <f t="shared" si="5"/>
        <v>25</v>
      </c>
    </row>
    <row r="88" spans="2:16">
      <c r="B88" s="6">
        <v>10530</v>
      </c>
      <c r="C88" s="7">
        <v>45100</v>
      </c>
      <c r="D88" t="s">
        <v>211</v>
      </c>
      <c r="E88" t="s">
        <v>212</v>
      </c>
      <c r="F88" t="s">
        <v>17</v>
      </c>
      <c r="G88" s="8">
        <v>26</v>
      </c>
      <c r="H88" t="s">
        <v>23</v>
      </c>
      <c r="I88" s="9">
        <v>491</v>
      </c>
      <c r="J88">
        <v>23.56</v>
      </c>
      <c r="K88" s="9">
        <v>7539.2</v>
      </c>
      <c r="L88" t="s">
        <v>24</v>
      </c>
      <c r="M88" t="s">
        <v>103</v>
      </c>
      <c r="N88" t="str">
        <f t="shared" si="3"/>
        <v>Remy Monet</v>
      </c>
      <c r="O88" t="str">
        <f t="shared" si="4"/>
        <v>Remy Monet</v>
      </c>
      <c r="P88" s="10">
        <f t="shared" si="5"/>
        <v>24</v>
      </c>
    </row>
    <row r="89" spans="2:16">
      <c r="B89" s="6">
        <v>10540</v>
      </c>
      <c r="C89" s="7">
        <v>45102</v>
      </c>
      <c r="D89" t="s">
        <v>213</v>
      </c>
      <c r="E89" t="s">
        <v>214</v>
      </c>
      <c r="F89" t="s">
        <v>17</v>
      </c>
      <c r="G89" s="8">
        <v>62</v>
      </c>
      <c r="H89" t="s">
        <v>23</v>
      </c>
      <c r="I89" s="9">
        <v>492</v>
      </c>
      <c r="J89">
        <v>23.56</v>
      </c>
      <c r="K89" s="9">
        <v>5890</v>
      </c>
      <c r="L89" t="s">
        <v>19</v>
      </c>
      <c r="M89" t="s">
        <v>28</v>
      </c>
      <c r="N89" t="str">
        <f t="shared" si="3"/>
        <v>Anna Perez</v>
      </c>
      <c r="O89" t="str">
        <f t="shared" si="4"/>
        <v>Anna Perez</v>
      </c>
      <c r="P89" s="10">
        <f t="shared" si="5"/>
        <v>24</v>
      </c>
    </row>
    <row r="90" spans="2:16">
      <c r="B90" s="6">
        <v>10520</v>
      </c>
      <c r="C90" s="7">
        <v>45098</v>
      </c>
      <c r="D90" t="s">
        <v>215</v>
      </c>
      <c r="E90" t="s">
        <v>216</v>
      </c>
      <c r="F90" t="s">
        <v>17</v>
      </c>
      <c r="G90" s="8">
        <v>26</v>
      </c>
      <c r="H90" t="s">
        <v>42</v>
      </c>
      <c r="I90" s="9">
        <v>493</v>
      </c>
      <c r="J90">
        <v>23</v>
      </c>
      <c r="K90" s="9">
        <v>9200</v>
      </c>
      <c r="L90" t="s">
        <v>24</v>
      </c>
      <c r="M90" t="s">
        <v>103</v>
      </c>
      <c r="N90" t="str">
        <f t="shared" si="3"/>
        <v>Remy Monet</v>
      </c>
      <c r="O90" t="str">
        <f t="shared" si="4"/>
        <v>Remy Monet</v>
      </c>
      <c r="P90" s="10">
        <f t="shared" si="5"/>
        <v>23</v>
      </c>
    </row>
    <row r="91" spans="2:16">
      <c r="B91" s="6">
        <v>10545</v>
      </c>
      <c r="C91" s="7">
        <v>45103</v>
      </c>
      <c r="D91" t="s">
        <v>217</v>
      </c>
      <c r="E91" t="s">
        <v>218</v>
      </c>
      <c r="F91" t="s">
        <v>17</v>
      </c>
      <c r="G91" s="8">
        <v>20</v>
      </c>
      <c r="H91" t="s">
        <v>42</v>
      </c>
      <c r="I91" s="9">
        <v>494</v>
      </c>
      <c r="J91">
        <v>22.04</v>
      </c>
      <c r="K91" s="9">
        <v>8816</v>
      </c>
      <c r="L91" t="s">
        <v>19</v>
      </c>
      <c r="M91" t="s">
        <v>129</v>
      </c>
      <c r="N91" t="str">
        <f t="shared" si="3"/>
        <v>Tom Jackson</v>
      </c>
      <c r="O91" t="str">
        <f t="shared" si="4"/>
        <v>Tom Jackson</v>
      </c>
      <c r="P91" s="10">
        <f t="shared" si="5"/>
        <v>22</v>
      </c>
    </row>
    <row r="92" spans="2:16">
      <c r="B92" s="6">
        <v>10489</v>
      </c>
      <c r="C92" s="7">
        <v>45091</v>
      </c>
      <c r="D92" t="s">
        <v>219</v>
      </c>
      <c r="E92" t="s">
        <v>220</v>
      </c>
      <c r="F92" t="s">
        <v>37</v>
      </c>
      <c r="G92" s="8">
        <v>36</v>
      </c>
      <c r="H92" t="s">
        <v>46</v>
      </c>
      <c r="I92" s="9">
        <v>495</v>
      </c>
      <c r="J92">
        <v>20</v>
      </c>
      <c r="K92" s="9">
        <v>6400</v>
      </c>
      <c r="L92" t="s">
        <v>19</v>
      </c>
      <c r="M92" t="s">
        <v>28</v>
      </c>
      <c r="N92" t="str">
        <f t="shared" si="3"/>
        <v>Anna Perez</v>
      </c>
      <c r="O92" t="str">
        <f t="shared" si="4"/>
        <v>Anna Perez</v>
      </c>
      <c r="P92" s="10">
        <f t="shared" si="5"/>
        <v>20</v>
      </c>
    </row>
  </sheetData>
  <conditionalFormatting sqref="B1:B92">
    <cfRule type="duplicateValues" dxfId="12"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FE908-358F-4E0C-B4E0-36A1CD772388}">
  <dimension ref="A3:Q41"/>
  <sheetViews>
    <sheetView topLeftCell="A16" workbookViewId="0">
      <selection activeCell="P27" sqref="P27:P28"/>
    </sheetView>
  </sheetViews>
  <sheetFormatPr defaultRowHeight="14.5"/>
  <cols>
    <col min="1" max="1" width="11.1796875" bestFit="1" customWidth="1"/>
    <col min="2" max="3" width="14.36328125" bestFit="1" customWidth="1"/>
    <col min="4" max="4" width="13.36328125" customWidth="1"/>
    <col min="6" max="6" width="10.7265625" bestFit="1" customWidth="1"/>
    <col min="7" max="7" width="14.36328125" bestFit="1" customWidth="1"/>
    <col min="8" max="8" width="10.7265625" bestFit="1" customWidth="1"/>
    <col min="9" max="9" width="14.36328125" bestFit="1" customWidth="1"/>
    <col min="10" max="10" width="14.36328125" customWidth="1"/>
    <col min="12" max="12" width="12.36328125" bestFit="1" customWidth="1"/>
    <col min="13" max="13" width="14.36328125" bestFit="1" customWidth="1"/>
    <col min="14" max="14" width="14.36328125" customWidth="1"/>
    <col min="15" max="15" width="14.36328125" bestFit="1" customWidth="1"/>
    <col min="16" max="16" width="18.6328125" bestFit="1" customWidth="1"/>
    <col min="17" max="17" width="13.36328125" bestFit="1" customWidth="1"/>
  </cols>
  <sheetData>
    <row r="3" spans="1:14">
      <c r="A3" s="11" t="s">
        <v>4</v>
      </c>
      <c r="B3" t="s">
        <v>222</v>
      </c>
      <c r="F3" s="11" t="s">
        <v>4</v>
      </c>
      <c r="G3" t="s">
        <v>223</v>
      </c>
      <c r="L3" s="11" t="s">
        <v>4</v>
      </c>
      <c r="M3" t="s">
        <v>223</v>
      </c>
    </row>
    <row r="4" spans="1:14">
      <c r="A4" s="6" t="s">
        <v>17</v>
      </c>
      <c r="B4" s="12">
        <v>21440</v>
      </c>
      <c r="F4" s="6" t="s">
        <v>17</v>
      </c>
      <c r="G4" s="12">
        <v>736478.79999999993</v>
      </c>
      <c r="L4" s="6" t="s">
        <v>28</v>
      </c>
      <c r="M4" s="12">
        <v>648524</v>
      </c>
      <c r="N4" s="12"/>
    </row>
    <row r="5" spans="1:14">
      <c r="A5" s="6" t="s">
        <v>37</v>
      </c>
      <c r="B5" s="12">
        <v>19227</v>
      </c>
      <c r="F5" s="6" t="s">
        <v>37</v>
      </c>
      <c r="G5" s="12">
        <v>607680</v>
      </c>
      <c r="L5" s="6" t="s">
        <v>108</v>
      </c>
      <c r="M5" s="12">
        <v>197390</v>
      </c>
      <c r="N5" s="12"/>
    </row>
    <row r="6" spans="1:14">
      <c r="A6" s="6" t="s">
        <v>221</v>
      </c>
      <c r="B6" s="12">
        <v>40667</v>
      </c>
      <c r="F6" s="6" t="s">
        <v>221</v>
      </c>
      <c r="G6" s="12">
        <v>1344158.7999999998</v>
      </c>
      <c r="L6" s="6" t="s">
        <v>103</v>
      </c>
      <c r="M6" s="12">
        <v>291008.8</v>
      </c>
      <c r="N6" s="12"/>
    </row>
    <row r="7" spans="1:14">
      <c r="L7" s="6" t="s">
        <v>129</v>
      </c>
      <c r="M7" s="12">
        <v>166336</v>
      </c>
      <c r="N7" s="12"/>
    </row>
    <row r="8" spans="1:14">
      <c r="I8" t="s">
        <v>228</v>
      </c>
      <c r="L8" s="6" t="s">
        <v>84</v>
      </c>
      <c r="M8" s="12">
        <v>40900</v>
      </c>
      <c r="N8" s="12"/>
    </row>
    <row r="9" spans="1:14">
      <c r="L9" s="6" t="s">
        <v>221</v>
      </c>
      <c r="M9" s="12">
        <v>1344158.8</v>
      </c>
      <c r="N9" s="12"/>
    </row>
    <row r="20" spans="1:17">
      <c r="A20" s="11" t="s">
        <v>226</v>
      </c>
      <c r="B20" t="s">
        <v>223</v>
      </c>
    </row>
    <row r="21" spans="1:17">
      <c r="A21" s="6" t="s">
        <v>202</v>
      </c>
      <c r="B21" s="12">
        <v>3750</v>
      </c>
    </row>
    <row r="22" spans="1:17">
      <c r="A22" s="6" t="s">
        <v>46</v>
      </c>
      <c r="B22" s="12">
        <v>186106</v>
      </c>
    </row>
    <row r="23" spans="1:17">
      <c r="A23" s="6" t="s">
        <v>18</v>
      </c>
      <c r="B23" s="12">
        <v>285564</v>
      </c>
    </row>
    <row r="24" spans="1:17">
      <c r="A24" s="6" t="s">
        <v>23</v>
      </c>
      <c r="B24" s="12">
        <v>273392.8</v>
      </c>
    </row>
    <row r="25" spans="1:17">
      <c r="A25" s="6" t="s">
        <v>42</v>
      </c>
      <c r="B25" s="12">
        <v>221566</v>
      </c>
    </row>
    <row r="26" spans="1:17">
      <c r="A26" s="6" t="s">
        <v>38</v>
      </c>
      <c r="B26" s="12">
        <v>84150</v>
      </c>
      <c r="I26" t="s">
        <v>223</v>
      </c>
      <c r="P26" s="11" t="s">
        <v>227</v>
      </c>
      <c r="Q26" s="14" t="s">
        <v>224</v>
      </c>
    </row>
    <row r="27" spans="1:17">
      <c r="A27" s="6" t="s">
        <v>53</v>
      </c>
      <c r="B27" s="12">
        <v>196610</v>
      </c>
      <c r="H27" s="6" t="s">
        <v>17</v>
      </c>
      <c r="I27" s="12">
        <v>736478.8</v>
      </c>
      <c r="J27" s="12"/>
      <c r="P27" s="6" t="s">
        <v>24</v>
      </c>
      <c r="Q27" s="14">
        <v>41.473684210526315</v>
      </c>
    </row>
    <row r="28" spans="1:17">
      <c r="A28" s="6" t="s">
        <v>100</v>
      </c>
      <c r="B28" s="12">
        <v>93020</v>
      </c>
      <c r="H28" s="13" t="s">
        <v>46</v>
      </c>
      <c r="I28" s="12">
        <v>31236</v>
      </c>
      <c r="J28" s="12"/>
      <c r="P28" s="6" t="s">
        <v>19</v>
      </c>
      <c r="Q28" s="14">
        <v>43.492753623188406</v>
      </c>
    </row>
    <row r="29" spans="1:17">
      <c r="A29" s="6" t="s">
        <v>221</v>
      </c>
      <c r="B29" s="12">
        <v>1344158.8</v>
      </c>
      <c r="H29" s="13" t="s">
        <v>18</v>
      </c>
      <c r="I29" s="12">
        <v>165454</v>
      </c>
      <c r="J29" s="12"/>
      <c r="P29" s="6" t="s">
        <v>47</v>
      </c>
      <c r="Q29" s="14">
        <v>34.333333333333336</v>
      </c>
    </row>
    <row r="30" spans="1:17">
      <c r="H30" s="13" t="s">
        <v>23</v>
      </c>
      <c r="I30" s="12">
        <v>273392.8</v>
      </c>
      <c r="J30" s="12"/>
      <c r="P30" s="6" t="s">
        <v>221</v>
      </c>
      <c r="Q30" s="14">
        <v>42.769230769230766</v>
      </c>
    </row>
    <row r="31" spans="1:17">
      <c r="H31" s="13" t="s">
        <v>42</v>
      </c>
      <c r="I31" s="12">
        <v>119846</v>
      </c>
      <c r="J31" s="12"/>
      <c r="Q31" s="14"/>
    </row>
    <row r="32" spans="1:17">
      <c r="H32" s="13" t="s">
        <v>38</v>
      </c>
      <c r="I32" s="12">
        <v>53530</v>
      </c>
      <c r="J32" s="12"/>
    </row>
    <row r="33" spans="8:10">
      <c r="H33" s="13" t="s">
        <v>100</v>
      </c>
      <c r="I33" s="12">
        <v>93020</v>
      </c>
      <c r="J33" s="12"/>
    </row>
    <row r="34" spans="8:10">
      <c r="H34" s="6" t="s">
        <v>37</v>
      </c>
      <c r="I34" s="12">
        <v>607680</v>
      </c>
      <c r="J34" s="12"/>
    </row>
    <row r="35" spans="8:10">
      <c r="H35" s="13" t="s">
        <v>202</v>
      </c>
      <c r="I35" s="12">
        <v>3750</v>
      </c>
      <c r="J35" s="12"/>
    </row>
    <row r="36" spans="8:10">
      <c r="H36" s="13" t="s">
        <v>46</v>
      </c>
      <c r="I36" s="12">
        <v>154870</v>
      </c>
      <c r="J36" s="12"/>
    </row>
    <row r="37" spans="8:10">
      <c r="H37" s="13" t="s">
        <v>18</v>
      </c>
      <c r="I37" s="12">
        <v>120110</v>
      </c>
      <c r="J37" s="12"/>
    </row>
    <row r="38" spans="8:10">
      <c r="H38" s="13" t="s">
        <v>42</v>
      </c>
      <c r="I38" s="12">
        <v>101720</v>
      </c>
      <c r="J38" s="12"/>
    </row>
    <row r="39" spans="8:10">
      <c r="H39" s="13" t="s">
        <v>38</v>
      </c>
      <c r="I39" s="12">
        <v>30620</v>
      </c>
      <c r="J39" s="12"/>
    </row>
    <row r="40" spans="8:10">
      <c r="H40" s="13" t="s">
        <v>53</v>
      </c>
      <c r="I40" s="12">
        <v>196610</v>
      </c>
      <c r="J40" s="12"/>
    </row>
    <row r="41" spans="8:10">
      <c r="H41" s="6" t="s">
        <v>221</v>
      </c>
      <c r="I41" s="12">
        <v>1344158.8</v>
      </c>
      <c r="J41" s="12"/>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2D95-BC6A-4A51-904B-E629D7490693}">
  <dimension ref="B1:G2"/>
  <sheetViews>
    <sheetView tabSelected="1" zoomScale="60" zoomScaleNormal="60" workbookViewId="0">
      <selection activeCell="X20" sqref="X20"/>
    </sheetView>
  </sheetViews>
  <sheetFormatPr defaultRowHeight="14.5"/>
  <cols>
    <col min="1" max="1" width="8.7265625" style="19"/>
    <col min="2" max="2" width="16.453125" style="19" customWidth="1"/>
    <col min="3" max="3" width="26.26953125" style="20" customWidth="1"/>
    <col min="4" max="4" width="2.90625" style="19" customWidth="1"/>
    <col min="5" max="6" width="8.7265625" style="19"/>
    <col min="7" max="7" width="20.6328125" style="19" customWidth="1"/>
    <col min="8" max="8" width="8.7265625" style="19" customWidth="1"/>
    <col min="9" max="9" width="8.7265625" style="19"/>
    <col min="10" max="10" width="8.08984375" style="19" customWidth="1"/>
    <col min="11" max="19" width="8.7265625" style="19"/>
    <col min="20" max="20" width="12.26953125" style="19" customWidth="1"/>
    <col min="21" max="16384" width="8.7265625" style="19"/>
  </cols>
  <sheetData>
    <row r="1" spans="2:7" ht="8" customHeight="1"/>
    <row r="2" spans="2:7" ht="46.5" customHeight="1">
      <c r="B2" s="15" t="s">
        <v>229</v>
      </c>
      <c r="C2" s="17">
        <f>GETPIVOTDATA("Revenue",'Pivot table &amp; charts'!$A$20)</f>
        <v>1344158.8</v>
      </c>
      <c r="F2" s="16" t="s">
        <v>230</v>
      </c>
      <c r="G2" s="18">
        <f>'Pivot table &amp; charts'!$B$5</f>
        <v>19227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 &amp;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2024-04-06T18:56:59Z</dcterms:created>
  <dcterms:modified xsi:type="dcterms:W3CDTF">2024-05-12T09:10:18Z</dcterms:modified>
</cp:coreProperties>
</file>