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3.xml" ContentType="application/vnd.openxmlformats-officedocument.drawingml.chartshapes+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202300"/>
  <mc:AlternateContent xmlns:mc="http://schemas.openxmlformats.org/markup-compatibility/2006">
    <mc:Choice Requires="x15">
      <x15ac:absPath xmlns:x15ac="http://schemas.microsoft.com/office/spreadsheetml/2010/11/ac" url="C:\Users\MY PRECIOUS\Documents\"/>
    </mc:Choice>
  </mc:AlternateContent>
  <xr:revisionPtr revIDLastSave="0" documentId="13_ncr:1_{00C34C73-FFF1-4118-81CB-1C2442FEBED5}" xr6:coauthVersionLast="47" xr6:coauthVersionMax="47" xr10:uidLastSave="{00000000-0000-0000-0000-000000000000}"/>
  <bookViews>
    <workbookView xWindow="-120" yWindow="-120" windowWidth="20730" windowHeight="11040" firstSheet="1" activeTab="8" xr2:uid="{4179572A-7DF6-461E-A0E3-417446E01094}"/>
  </bookViews>
  <sheets>
    <sheet name="Total Crash" sheetId="3" state="hidden" r:id="rId1"/>
    <sheet name="Analysis" sheetId="20" r:id="rId2"/>
    <sheet name="Injuries" sheetId="4" state="hidden" r:id="rId3"/>
    <sheet name="Damages" sheetId="7" state="hidden" r:id="rId4"/>
    <sheet name="Primary Cause" sheetId="8" state="hidden" r:id="rId5"/>
    <sheet name="Weather" sheetId="9" state="hidden" r:id="rId6"/>
    <sheet name="Road defects" sheetId="10" state="hidden" r:id="rId7"/>
    <sheet name="Light Condition" sheetId="12" state="hidden" r:id="rId8"/>
    <sheet name="Dashboard" sheetId="1" r:id="rId9"/>
  </sheets>
  <definedNames>
    <definedName name="_xlchart.v2.0" hidden="1">Damages!$D$4:$D$6</definedName>
    <definedName name="_xlchart.v2.1" hidden="1">Damages!$E$4:$E$6</definedName>
    <definedName name="Slicer_Year">#N/A</definedName>
  </definedNames>
  <calcPr calcId="191029"/>
  <pivotCaches>
    <pivotCache cacheId="2"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4" l="1"/>
  <c r="D8" i="9"/>
  <c r="E16" i="3"/>
  <c r="B10" i="4"/>
  <c r="B9" i="4"/>
  <c r="B8" i="4"/>
  <c r="B12" i="4"/>
  <c r="B11" i="4"/>
  <c r="C11" i="4" s="1"/>
  <c r="E5" i="12"/>
  <c r="E6" i="12"/>
  <c r="E7" i="12"/>
  <c r="E8" i="12"/>
  <c r="E9" i="12"/>
  <c r="E4" i="12"/>
  <c r="D8" i="12"/>
  <c r="D7" i="12"/>
  <c r="D6" i="12"/>
  <c r="D5" i="12"/>
  <c r="D4" i="12"/>
  <c r="D9" i="12"/>
  <c r="E7" i="9"/>
  <c r="E8" i="9"/>
  <c r="E5" i="9"/>
  <c r="E4" i="9"/>
  <c r="E9" i="9"/>
  <c r="D9" i="9"/>
  <c r="E6" i="9"/>
  <c r="E7" i="7"/>
  <c r="E5" i="7"/>
  <c r="E6" i="7"/>
  <c r="E4" i="7"/>
  <c r="D5" i="7"/>
  <c r="D6" i="7"/>
  <c r="D7" i="7"/>
  <c r="D4" i="7"/>
  <c r="E5" i="3"/>
  <c r="E6" i="3"/>
  <c r="E7" i="3"/>
  <c r="E8" i="3"/>
  <c r="E9" i="3"/>
  <c r="E10" i="3"/>
  <c r="E11" i="3"/>
  <c r="E12" i="3"/>
  <c r="E13" i="3"/>
  <c r="E14" i="3"/>
  <c r="E15" i="3"/>
  <c r="E4" i="3"/>
  <c r="D5" i="3"/>
  <c r="D6" i="3"/>
  <c r="D7" i="3"/>
  <c r="D8" i="3"/>
  <c r="D9" i="3"/>
  <c r="D10" i="3"/>
  <c r="D11" i="3"/>
  <c r="D12" i="3"/>
  <c r="D13" i="3"/>
  <c r="D14" i="3"/>
  <c r="D15" i="3"/>
  <c r="D4" i="3"/>
  <c r="C8" i="4" l="1"/>
  <c r="C9" i="4"/>
  <c r="C10" i="4"/>
  <c r="E10"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3883F2-54A5-46CF-AB27-FFD1D8D801D7}" keepAlive="1" name="Query - Traffic_Crashes_-_Crashes" description="Connection to the 'Traffic_Crashes_-_Crashes' query in the workbook." type="5" refreshedVersion="8" background="1" saveData="1">
    <dbPr connection="Provider=Microsoft.Mashup.OleDb.1;Data Source=$Workbook$;Location=Traffic_Crashes_-_Crashes;Extended Properties=&quot;&quot;" command="SELECT * FROM [Traffic_Crashes_-_Crashes]"/>
  </connection>
  <connection id="2" xr16:uid="{A635C5D6-B96C-4135-AE3D-7544618F1E5A}" keepAlive="1" name="Query - Traffic_Crashes_-_Crashes (2)" description="Connection to the 'Traffic_Crashes_-_Crashes (2)' query in the workbook." type="5" refreshedVersion="8" background="1" saveData="1">
    <dbPr connection="Provider=Microsoft.Mashup.OleDb.1;Data Source=$Workbook$;Location=&quot;Traffic_Crashes_-_Crashes (2)&quot;;Extended Properties=&quot;&quot;" command="SELECT * FROM [Traffic_Crashes_-_Crashes (2)]"/>
  </connection>
</connections>
</file>

<file path=xl/sharedStrings.xml><?xml version="1.0" encoding="utf-8"?>
<sst xmlns="http://schemas.openxmlformats.org/spreadsheetml/2006/main" count="173" uniqueCount="88">
  <si>
    <t>CLEAR</t>
  </si>
  <si>
    <t>DUSK</t>
  </si>
  <si>
    <t>NO DEFECTS</t>
  </si>
  <si>
    <t>OVER $1,500</t>
  </si>
  <si>
    <t>UNABLE TO DETERMINE</t>
  </si>
  <si>
    <t>NOT APPLICABLE</t>
  </si>
  <si>
    <t>DARKNESS, LIGHTED ROAD</t>
  </si>
  <si>
    <t>FOLLOWING TOO CLOSELY</t>
  </si>
  <si>
    <t>DAYLIGHT</t>
  </si>
  <si>
    <t>FAILING TO REDUCE SPEED TO AVOID CRASH</t>
  </si>
  <si>
    <t>FAILING TO YIELD RIGHT-OF-WAY</t>
  </si>
  <si>
    <t>OTHER</t>
  </si>
  <si>
    <t>$501 - $1,500</t>
  </si>
  <si>
    <t>DARKNESS</t>
  </si>
  <si>
    <t>SNOW</t>
  </si>
  <si>
    <t>RAIN</t>
  </si>
  <si>
    <t>UNKNOWN</t>
  </si>
  <si>
    <t>IMPROPER BACKING</t>
  </si>
  <si>
    <t>IMPROPER TURNING/NO SIGNAL</t>
  </si>
  <si>
    <t>DRIVING SKILLS/KNOWLEDGE/EXPERIENCE</t>
  </si>
  <si>
    <t>DEBRIS ON ROADWAY</t>
  </si>
  <si>
    <t>IMPROPER LANE USAGE</t>
  </si>
  <si>
    <t>$500 OR LESS</t>
  </si>
  <si>
    <t>DAWN</t>
  </si>
  <si>
    <t>IMPROPER OVERTAKING/PASSING</t>
  </si>
  <si>
    <t>CLOUDY/OVERCAST</t>
  </si>
  <si>
    <t>WORN SURFACE</t>
  </si>
  <si>
    <t>SHOULDER DEFECT</t>
  </si>
  <si>
    <t>RUT, HOLES</t>
  </si>
  <si>
    <t>FOG/SMOKE/HAZE</t>
  </si>
  <si>
    <t>BLOWING SNOW</t>
  </si>
  <si>
    <t>FREEZING RAIN/DRIZZLE</t>
  </si>
  <si>
    <t>SEVERE CROSS WIND GATE</t>
  </si>
  <si>
    <t>SLEET/HAIL</t>
  </si>
  <si>
    <t>BLOWING SAND, SOIL, DIRT</t>
  </si>
  <si>
    <t>Year</t>
  </si>
  <si>
    <t>Month</t>
  </si>
  <si>
    <t>Sep</t>
  </si>
  <si>
    <t>Jul</t>
  </si>
  <si>
    <t>Aug</t>
  </si>
  <si>
    <t>Nov</t>
  </si>
  <si>
    <t>Feb</t>
  </si>
  <si>
    <t>Jan</t>
  </si>
  <si>
    <t>Oct</t>
  </si>
  <si>
    <t>Dec</t>
  </si>
  <si>
    <t>May</t>
  </si>
  <si>
    <t>Jun</t>
  </si>
  <si>
    <t>Mar</t>
  </si>
  <si>
    <t>Apr</t>
  </si>
  <si>
    <t>Row Labels</t>
  </si>
  <si>
    <t>Grand Total</t>
  </si>
  <si>
    <t>Count of Year</t>
  </si>
  <si>
    <t>Crashes</t>
  </si>
  <si>
    <t>Sum of INJURIES_TOTAL</t>
  </si>
  <si>
    <t>Sum of INJURIES_FATAL</t>
  </si>
  <si>
    <t>Sum of INJURIES_INCAPACITATING</t>
  </si>
  <si>
    <t>(All)</t>
  </si>
  <si>
    <t>Sum of Damage Count</t>
  </si>
  <si>
    <t>Damages in Dollars</t>
  </si>
  <si>
    <t>Sum of Crashes</t>
  </si>
  <si>
    <t>Sum of Prim Cause Count</t>
  </si>
  <si>
    <t>Sum of Weather Count</t>
  </si>
  <si>
    <t>Row Label</t>
  </si>
  <si>
    <t>Sum of Road Defect count</t>
  </si>
  <si>
    <t>Sum of Lighting Condition count</t>
  </si>
  <si>
    <t>Light Condition</t>
  </si>
  <si>
    <t>Total injuries</t>
  </si>
  <si>
    <t>Fatal injuries</t>
  </si>
  <si>
    <t>Incapacitating injuries</t>
  </si>
  <si>
    <t>Sum of INJURIES_NON_INCAPACITATING</t>
  </si>
  <si>
    <t>Non incapacitating</t>
  </si>
  <si>
    <t>Others</t>
  </si>
  <si>
    <t>Injuries</t>
  </si>
  <si>
    <t>Total</t>
  </si>
  <si>
    <t>Percentage by  injuries</t>
  </si>
  <si>
    <t xml:space="preserve">SNOW </t>
  </si>
  <si>
    <t>OTHERS</t>
  </si>
  <si>
    <t>Crashes by Month</t>
  </si>
  <si>
    <t>Injuries due to crashes</t>
  </si>
  <si>
    <t>Financial Burden from Crashes</t>
  </si>
  <si>
    <t>Percentage by  Injuries</t>
  </si>
  <si>
    <t>Primary Cause of crash</t>
  </si>
  <si>
    <t>Primary Cause of Crash</t>
  </si>
  <si>
    <t>Weather Condition</t>
  </si>
  <si>
    <t>Weather Conditions and Crashes</t>
  </si>
  <si>
    <t>Road Defects and Crashes</t>
  </si>
  <si>
    <t>Road Condition</t>
  </si>
  <si>
    <t>Light Conditions and Crashes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</si>
</sst>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5" formatCode="dd/mm/yyyy;@"/>
    <numFmt numFmtId="166" formatCode="##.#,&quot;K&quot;"/>
    <numFmt numFmtId="167" formatCode="0.000"/>
    <numFmt numFmtId="168" formatCode="#,##0.0,&quot;K&quot;"/>
    <numFmt numFmtId="169" formatCode="0.0%"/>
  </numFmts>
  <fonts count="3" x14ac:knownFonts="1">
    <font>
      <sz val="11"/>
      <color theme="1"/>
      <name val="Aptos Narrow"/>
      <family val="2"/>
      <scheme val="minor"/>
    </font>
    <font>
      <b/>
      <sz val="11"/>
      <color theme="1"/>
      <name val="Aptos Narrow"/>
      <family val="2"/>
      <scheme val="minor"/>
    </font>
    <font>
      <sz val="11"/>
      <color theme="1"/>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3"/>
        <bgColor indexed="64"/>
      </patternFill>
    </fill>
    <fill>
      <patternFill patternType="solid">
        <fgColor theme="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0" fontId="0" fillId="2" borderId="0" xfId="0" applyFill="1"/>
    <xf numFmtId="0" fontId="1" fillId="0" borderId="0" xfId="0" applyFont="1"/>
    <xf numFmtId="166" fontId="0" fillId="0" borderId="0" xfId="0" applyNumberFormat="1"/>
    <xf numFmtId="10" fontId="0" fillId="0" borderId="0" xfId="0" applyNumberFormat="1"/>
    <xf numFmtId="167" fontId="0" fillId="0" borderId="0" xfId="0" applyNumberFormat="1"/>
    <xf numFmtId="0" fontId="0" fillId="3" borderId="0" xfId="0" applyFill="1"/>
    <xf numFmtId="168" fontId="0" fillId="0" borderId="0" xfId="0" applyNumberFormat="1"/>
    <xf numFmtId="169" fontId="0" fillId="0" borderId="0" xfId="1" applyNumberFormat="1" applyFont="1"/>
    <xf numFmtId="10" fontId="0" fillId="0" borderId="0" xfId="1" applyNumberFormat="1" applyFont="1"/>
    <xf numFmtId="0" fontId="1" fillId="4" borderId="0" xfId="0" applyFont="1" applyFill="1"/>
    <xf numFmtId="9" fontId="1" fillId="4" borderId="0" xfId="0" applyNumberFormat="1" applyFont="1" applyFill="1"/>
    <xf numFmtId="0" fontId="0" fillId="0" borderId="0" xfId="0" applyNumberFormat="1"/>
    <xf numFmtId="0" fontId="0" fillId="4" borderId="0" xfId="0" applyFill="1"/>
  </cellXfs>
  <cellStyles count="2">
    <cellStyle name="Normal" xfId="0" builtinId="0"/>
    <cellStyle name="Percent" xfId="1" builtinId="5"/>
  </cellStyles>
  <dxfs count="3">
    <dxf>
      <numFmt numFmtId="168" formatCode="#,##0.0,&quot;K&quot;"/>
    </dxf>
    <dxf>
      <numFmt numFmtId="166" formatCode="##.#,&quot;K&quot;"/>
    </dxf>
    <dxf>
      <fill>
        <patternFill>
          <bgColor theme="1" tint="0.34998626667073579"/>
        </patternFill>
      </fill>
    </dxf>
  </dxfs>
  <tableStyles count="1" defaultTableStyle="TableStyleMedium2" defaultPivotStyle="PivotStyleLight16">
    <tableStyle name="Slicer Style 1" pivot="0" table="0" count="1" xr9:uid="{C839BA98-0ADC-4063-905D-AA22E656764F}">
      <tableStyleElement type="wholeTable" dxfId="2"/>
    </tableStyle>
  </tableStyles>
  <colors>
    <mruColors>
      <color rgb="FF0F4259"/>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[Chicago Crashes 2.xlsx]Primary Cause!PivotTable7</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'Primary Cause'!$B$3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'Primary Cause'!$A$4:$A$14</c:f>
              <c:strCache>
                <c:ptCount val="10"/>
                <c:pt idx="0">
                  <c:v>IMPROPER TURNING/NO SIGNAL</c:v>
                </c:pt>
                <c:pt idx="1">
                  <c:v>DRIVING SKILLS/KNOWLEDGE/EXPERIENCE</c:v>
                </c:pt>
                <c:pt idx="2">
                  <c:v>IMPROPER LANE USAGE</c:v>
                </c:pt>
                <c:pt idx="3">
                  <c:v>IMPROPER BACKING</c:v>
                </c:pt>
                <c:pt idx="4">
                  <c:v>FAILING TO REDUCE SPEED TO AVOID CRASH</c:v>
                </c:pt>
                <c:pt idx="5">
                  <c:v>IMPROPER OVERTAKING/PASSING</c:v>
                </c:pt>
                <c:pt idx="6">
                  <c:v>NOT APPLICABLE</c:v>
                </c:pt>
                <c:pt idx="7">
                  <c:v>FOLLOWING TOO CLOSELY</c:v>
                </c:pt>
                <c:pt idx="8">
                  <c:v>FAILING TO YIELD RIGHT-OF-WAY</c:v>
                </c:pt>
                <c:pt idx="9">
                  <c:v>UNABLE TO DETERMINE</c:v>
                </c:pt>
              </c:strCache>
            </c:strRef>
          </c:cat>
          <c:val>
            <c:numRef>
              <c:f>'Primary Cause'!$B$4:$B$14</c:f>
              <c:numCache>
                <c:formatCode>##.#,"K"</c:formatCode>
                <c:ptCount val="10"/>
                <c:pt idx="0">
                  <c:v>26382</c:v>
                </c:pt>
                <c:pt idx="1">
                  <c:v>26480</c:v>
                </c:pt>
                <c:pt idx="2">
                  <c:v>28568</c:v>
                </c:pt>
                <c:pt idx="3">
                  <c:v>31415</c:v>
                </c:pt>
                <c:pt idx="4">
                  <c:v>33592</c:v>
                </c:pt>
                <c:pt idx="5">
                  <c:v>39101</c:v>
                </c:pt>
                <c:pt idx="6">
                  <c:v>42089</c:v>
                </c:pt>
                <c:pt idx="7">
                  <c:v>77587</c:v>
                </c:pt>
                <c:pt idx="8">
                  <c:v>87199</c:v>
                </c:pt>
                <c:pt idx="9">
                  <c:v>308634</c:v>
                </c:pt>
              </c:numCache>
            </c:numRef>
          </c:val>
          <c:extLst>
            <c:ext xmlns:c16="http://schemas.microsoft.com/office/drawing/2014/chart" uri="{C3380CC4-5D6E-409C-BE32-E72D297353CC}">
              <c16:uniqueId val="{00000000-9355-470E-B60C-4A34E255709B}"/>
            </c:ext>
          </c:extLst>
        </c:ser>
        <c:dLbls>
          <c:dLblPos val="outEnd"/>
          <c:showLegendKey val="0"/>
          <c:showVal val="1"/>
          <c:showCatName val="0"/>
          <c:showSerName val="0"/>
          <c:showPercent val="0"/>
          <c:showBubbleSize val="0"/>
        </c:dLbls>
        <c:gapWidth val="182"/>
        <c:axId val="896044384"/>
        <c:axId val="896049424"/>
      </c:barChart>
      <c:catAx>
        <c:axId val="89604438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NG"/>
          </a:p>
        </c:txPr>
        <c:crossAx val="896049424"/>
        <c:crosses val="autoZero"/>
        <c:auto val="1"/>
        <c:lblAlgn val="ctr"/>
        <c:lblOffset val="100"/>
        <c:noMultiLvlLbl val="0"/>
      </c:catAx>
      <c:valAx>
        <c:axId val="896049424"/>
        <c:scaling>
          <c:orientation val="minMax"/>
        </c:scaling>
        <c:delete val="0"/>
        <c:axPos val="b"/>
        <c:numFmt formatCode="##.#,&quot;K&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NG"/>
          </a:p>
        </c:txPr>
        <c:crossAx val="89604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[Chicago Crashes 2.xlsx]Road defects!PivotTable11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'Road defects'!$B$3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'Road defects'!$A$4:$A$11</c:f>
              <c:strCache>
                <c:ptCount val="7"/>
                <c:pt idx="0">
                  <c:v>DEBRIS ON ROADWAY</c:v>
                </c:pt>
                <c:pt idx="1">
                  <c:v>SHOULDER DEFECT</c:v>
                </c:pt>
                <c:pt idx="2">
                  <c:v>WORN SURFACE</c:v>
                </c:pt>
                <c:pt idx="3">
                  <c:v>OTHER</c:v>
                </c:pt>
                <c:pt idx="4">
                  <c:v>RUT, HOLES</c:v>
                </c:pt>
                <c:pt idx="5">
                  <c:v>UNKNOWN</c:v>
                </c:pt>
                <c:pt idx="6">
                  <c:v>NO DEFECTS</c:v>
                </c:pt>
              </c:strCache>
            </c:strRef>
          </c:cat>
          <c:val>
            <c:numRef>
              <c:f>'Road defects'!$B$4:$B$11</c:f>
              <c:numCache>
                <c:formatCode>#,##0.0,"K"</c:formatCode>
                <c:ptCount val="7"/>
                <c:pt idx="0">
                  <c:v>607</c:v>
                </c:pt>
                <c:pt idx="1">
                  <c:v>1452</c:v>
                </c:pt>
                <c:pt idx="2">
                  <c:v>3243</c:v>
                </c:pt>
                <c:pt idx="3">
                  <c:v>4352</c:v>
                </c:pt>
                <c:pt idx="4">
                  <c:v>5966</c:v>
                </c:pt>
                <c:pt idx="5">
                  <c:v>138068</c:v>
                </c:pt>
                <c:pt idx="6">
                  <c:v>640760</c:v>
                </c:pt>
              </c:numCache>
            </c:numRef>
          </c:val>
          <c:extLst>
            <c:ext xmlns:c16="http://schemas.microsoft.com/office/drawing/2014/chart" uri="{C3380CC4-5D6E-409C-BE32-E72D297353CC}">
              <c16:uniqueId val="{00000000-1EBE-405B-B4A8-2420892B18C7}"/>
            </c:ext>
          </c:extLst>
        </c:ser>
        <c:dLbls>
          <c:dLblPos val="outEnd"/>
          <c:showLegendKey val="0"/>
          <c:showVal val="1"/>
          <c:showCatName val="0"/>
          <c:showSerName val="0"/>
          <c:showPercent val="0"/>
          <c:showBubbleSize val="0"/>
        </c:dLbls>
        <c:gapWidth val="182"/>
        <c:axId val="896037544"/>
        <c:axId val="896041144"/>
      </c:barChart>
      <c:catAx>
        <c:axId val="89603754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NG"/>
          </a:p>
        </c:txPr>
        <c:crossAx val="896041144"/>
        <c:crosses val="autoZero"/>
        <c:auto val="1"/>
        <c:lblAlgn val="ctr"/>
        <c:lblOffset val="100"/>
        <c:noMultiLvlLbl val="0"/>
      </c:catAx>
      <c:valAx>
        <c:axId val="896041144"/>
        <c:scaling>
          <c:orientation val="minMax"/>
        </c:scaling>
        <c:delete val="0"/>
        <c:axPos val="b"/>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NG"/>
          </a:p>
        </c:txPr>
        <c:crossAx val="896037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'Light Condition'!$E$3</c:f>
              <c:strCache>
                <c:ptCount val="1"/>
                <c:pt idx="0">
                  <c:v>Crashes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'Light Condition'!$D$4:$D$9</c:f>
              <c:strCache>
                <c:ptCount val="6"/>
                <c:pt idx="0">
                  <c:v>DAWN</c:v>
                </c:pt>
                <c:pt idx="1">
                  <c:v>DUSK</c:v>
                </c:pt>
                <c:pt idx="2">
                  <c:v>UNKNOWN</c:v>
                </c:pt>
                <c:pt idx="3">
                  <c:v>DARKNESS</c:v>
                </c:pt>
                <c:pt idx="4">
                  <c:v>DARKNESS, LIGHTED ROAD</c:v>
                </c:pt>
                <c:pt idx="5">
                  <c:v>DAYLIGHT</c:v>
                </c:pt>
              </c:strCache>
            </c:strRef>
          </c:cat>
          <c:val>
            <c:numRef>
              <c:f>'Light Condition'!$E$4:$E$9</c:f>
              <c:numCache>
                <c:formatCode>#,##0.0,"K"</c:formatCode>
                <c:ptCount val="6"/>
                <c:pt idx="0">
                  <c:v>13264</c:v>
                </c:pt>
                <c:pt idx="1">
                  <c:v>22929</c:v>
                </c:pt>
                <c:pt idx="2">
                  <c:v>35865</c:v>
                </c:pt>
                <c:pt idx="3">
                  <c:v>37842</c:v>
                </c:pt>
                <c:pt idx="4">
                  <c:v>174826</c:v>
                </c:pt>
                <c:pt idx="5">
                  <c:v>509722</c:v>
                </c:pt>
              </c:numCache>
            </c:numRef>
          </c:val>
          <c:extLst>
            <c:ext xmlns:c16="http://schemas.microsoft.com/office/drawing/2014/chart" uri="{C3380CC4-5D6E-409C-BE32-E72D297353CC}">
              <c16:uniqueId val="{00000000-A796-4492-8A3E-D0F908CB9128}"/>
            </c:ext>
          </c:extLst>
        </c:ser>
        <c:dLbls>
          <c:dLblPos val="outEnd"/>
          <c:showLegendKey val="0"/>
          <c:showVal val="1"/>
          <c:showCatName val="0"/>
          <c:showSerName val="0"/>
          <c:showPercent val="0"/>
          <c:showBubbleSize val="0"/>
        </c:dLbls>
        <c:gapWidth val="182"/>
        <c:axId val="896147704"/>
        <c:axId val="896144464"/>
      </c:barChart>
      <c:catAx>
        <c:axId val="8961477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NG"/>
          </a:p>
        </c:txPr>
        <c:crossAx val="896144464"/>
        <c:crosses val="autoZero"/>
        <c:auto val="1"/>
        <c:lblAlgn val="ctr"/>
        <c:lblOffset val="100"/>
        <c:noMultiLvlLbl val="0"/>
      </c:catAx>
      <c:valAx>
        <c:axId val="896144464"/>
        <c:scaling>
          <c:orientation val="minMax"/>
        </c:scaling>
        <c:delete val="0"/>
        <c:axPos val="b"/>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NG"/>
          </a:p>
        </c:txPr>
        <c:crossAx val="8961477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7102260251389901"/>
          <c:y val="0.1964458698648513"/>
          <c:w val="0.24971830316980348"/>
          <c:h val="0.74300345910210808"/>
        </c:manualLayout>
      </c:layout>
      <c:doughnutChart>
        <c:varyColors val="1"/>
        <c:ser>
          <c:idx val="0"/>
          <c:order val="0"/>
          <c:dPt>
            <c:idx val="0"/>
            <c:bubble3D val="0"/>
            <c:spPr>
              <a:gradFill>
                <a:gsLst>
                  <a:gs pos="0">
                    <a:srgbClr val="C00000"/>
                  </a:gs>
                  <a:gs pos="100000">
                    <a:schemeClr val="accent3"/>
                  </a:gs>
                </a:gsLst>
                <a:lin ang="2700000" scaled="1"/>
              </a:gradFill>
            </c:spPr>
            <c:extLst>
              <c:ext xmlns:c16="http://schemas.microsoft.com/office/drawing/2014/chart" uri="{C3380CC4-5D6E-409C-BE32-E72D297353CC}">
                <c16:uniqueId val="{0000000B-4D9A-4389-88AB-2E07D97D938B}"/>
              </c:ext>
            </c:extLst>
          </c:dPt>
          <c:dPt>
            <c:idx val="1"/>
            <c:bubble3D val="0"/>
            <c:spPr>
              <a:gradFill flip="none" rotWithShape="1">
                <a:gsLst>
                  <a:gs pos="0">
                    <a:schemeClr val="accent5"/>
                  </a:gs>
                  <a:gs pos="100000">
                    <a:srgbClr val="FFFF00"/>
                  </a:gs>
                </a:gsLst>
                <a:path path="circle">
                  <a:fillToRect l="100000" t="100000"/>
                </a:path>
                <a:tileRect r="-100000" b="-100000"/>
              </a:gradFill>
            </c:spPr>
            <c:extLst>
              <c:ext xmlns:c16="http://schemas.microsoft.com/office/drawing/2014/chart" uri="{C3380CC4-5D6E-409C-BE32-E72D297353CC}">
                <c16:uniqueId val="{0000000D-4D9A-4389-88AB-2E07D97D938B}"/>
              </c:ext>
            </c:extLst>
          </c:dPt>
          <c:dPt>
            <c:idx val="2"/>
            <c:bubble3D val="0"/>
            <c:spPr>
              <a:gradFill flip="none" rotWithShape="1">
                <a:gsLst>
                  <a:gs pos="0">
                    <a:schemeClr val="accent3"/>
                  </a:gs>
                  <a:gs pos="100000">
                    <a:schemeClr val="accent1">
                      <a:lumMod val="30000"/>
                      <a:lumOff val="70000"/>
                    </a:schemeClr>
                  </a:gs>
                </a:gsLst>
                <a:path path="circle">
                  <a:fillToRect l="100000" t="100000"/>
                </a:path>
                <a:tileRect r="-100000" b="-100000"/>
              </a:gradFill>
              <a:ln>
                <a:noFill/>
              </a:ln>
            </c:spPr>
            <c:extLst>
              <c:ext xmlns:c16="http://schemas.microsoft.com/office/drawing/2014/chart" uri="{C3380CC4-5D6E-409C-BE32-E72D297353CC}">
                <c16:uniqueId val="{0000000F-4D9A-4389-88AB-2E07D97D938B}"/>
              </c:ext>
            </c:extLst>
          </c:dPt>
          <c:dPt>
            <c:idx val="3"/>
            <c:bubble3D val="0"/>
            <c:spPr>
              <a:gradFill flip="none" rotWithShape="1">
                <a:gsLst>
                  <a:gs pos="0">
                    <a:schemeClr val="tx2"/>
                  </a:gs>
                  <a:gs pos="100000">
                    <a:schemeClr val="accent3"/>
                  </a:gs>
                </a:gsLst>
                <a:lin ang="2700000" scaled="1"/>
                <a:tileRect/>
              </a:gradFill>
            </c:spPr>
            <c:extLst>
              <c:ext xmlns:c16="http://schemas.microsoft.com/office/drawing/2014/chart" uri="{C3380CC4-5D6E-409C-BE32-E72D297353CC}">
                <c16:uniqueId val="{00000011-4D9A-4389-88AB-2E07D97D938B}"/>
              </c:ext>
            </c:extLst>
          </c:dPt>
          <c:dLbls>
            <c:dLbl>
              <c:idx val="0"/>
              <c:layout>
                <c:manualLayout>
                  <c:x val="-0.30158941026415831"/>
                  <c:y val="5.449541914271986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4D9A-4389-88AB-2E07D97D938B}"/>
                </c:ext>
              </c:extLst>
            </c:dLbl>
            <c:dLbl>
              <c:idx val="1"/>
              <c:layout>
                <c:manualLayout>
                  <c:x val="0.16390728818704256"/>
                  <c:y val="4.8440372571306518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4D9A-4389-88AB-2E07D97D938B}"/>
                </c:ext>
              </c:extLst>
            </c:dLbl>
            <c:dLbl>
              <c:idx val="2"/>
              <c:layout>
                <c:manualLayout>
                  <c:x val="0.1835761627694876"/>
                  <c:y val="1.8165139714239834E-2"/>
                </c:manualLayout>
              </c:layout>
              <c:numFmt formatCode="0.00%" sourceLinked="0"/>
              <c:spPr>
                <a:noFill/>
                <a:ln>
                  <a:noFill/>
                </a:ln>
                <a:effectLst/>
              </c:spPr>
              <c:txPr>
                <a:bodyPr vertOverflow="clip" horzOverflow="clip" wrap="square" lIns="38100" tIns="19050" rIns="38100" bIns="19050" anchor="ctr">
                  <a:spAutoFit/>
                </a:bodyPr>
                <a:lstStyle/>
                <a:p>
                  <a:pPr>
                    <a:defRPr sz="800">
                      <a:solidFill>
                        <a:schemeClr val="bg1"/>
                      </a:solidFill>
                      <a:latin typeface="Arial" panose="020B0604020202020204" pitchFamily="34" charset="0"/>
                      <a:cs typeface="Arial" panose="020B0604020202020204" pitchFamily="34" charset="0"/>
                    </a:defRPr>
                  </a:pPr>
                  <a:endParaRPr lang="en-NG"/>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F-4D9A-4389-88AB-2E07D97D938B}"/>
                </c:ext>
              </c:extLst>
            </c:dLbl>
            <c:dLbl>
              <c:idx val="3"/>
              <c:layout>
                <c:manualLayout>
                  <c:x val="-0.2556953695717864"/>
                  <c:y val="0.19376149028522607"/>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4D9A-4389-88AB-2E07D97D938B}"/>
                </c:ext>
              </c:extLst>
            </c:dLbl>
            <c:numFmt formatCode="0.00%" sourceLinked="0"/>
            <c:spPr>
              <a:noFill/>
              <a:ln>
                <a:noFill/>
              </a:ln>
              <a:effectLst/>
            </c:spPr>
            <c:txPr>
              <a:bodyPr wrap="square" lIns="38100" tIns="19050" rIns="38100" bIns="19050" anchor="ctr">
                <a:spAutoFit/>
              </a:bodyPr>
              <a:lstStyle/>
              <a:p>
                <a:pPr>
                  <a:defRPr sz="800">
                    <a:solidFill>
                      <a:schemeClr val="bg1"/>
                    </a:solidFill>
                    <a:latin typeface="Arial" panose="020B0604020202020204" pitchFamily="34" charset="0"/>
                    <a:cs typeface="Arial" panose="020B0604020202020204" pitchFamily="34" charset="0"/>
                  </a:defRPr>
                </a:pPr>
                <a:endParaRPr lang="en-NG"/>
              </a:p>
            </c:txPr>
            <c:showLegendKey val="0"/>
            <c:showVal val="1"/>
            <c:showCatName val="1"/>
            <c:showSerName val="0"/>
            <c:showPercent val="1"/>
            <c:showBubbleSize val="0"/>
            <c:separator>
</c:separator>
            <c:showLeaderLines val="1"/>
            <c:leaderLines>
              <c:spPr>
                <a:ln>
                  <a:solidFill>
                    <a:schemeClr val="bg1"/>
                  </a:solidFill>
                </a:ln>
              </c:spPr>
            </c:leaderLines>
            <c:extLst>
              <c:ext xmlns:c15="http://schemas.microsoft.com/office/drawing/2012/chart" uri="{CE6537A1-D6FC-4f65-9D91-7224C49458BB}">
                <c15:spPr xmlns:c15="http://schemas.microsoft.com/office/drawing/2012/chart">
                  <a:prstGeom prst="wedgeRectCallout">
                    <a:avLst/>
                  </a:prstGeom>
                </c15:spPr>
              </c:ext>
            </c:extLst>
          </c:dLbls>
          <c:cat>
            <c:strRef>
              <c:f>Injuries!$A$8:$A$11</c:f>
              <c:strCache>
                <c:ptCount val="4"/>
                <c:pt idx="0">
                  <c:v>Fatal injuries</c:v>
                </c:pt>
                <c:pt idx="1">
                  <c:v>Incapacitating injuries</c:v>
                </c:pt>
                <c:pt idx="2">
                  <c:v>Non incapacitating</c:v>
                </c:pt>
                <c:pt idx="3">
                  <c:v>Others</c:v>
                </c:pt>
              </c:strCache>
            </c:strRef>
          </c:cat>
          <c:val>
            <c:numRef>
              <c:f>Injuries!$B$8:$B$11</c:f>
              <c:numCache>
                <c:formatCode>General</c:formatCode>
                <c:ptCount val="4"/>
                <c:pt idx="0">
                  <c:v>948</c:v>
                </c:pt>
                <c:pt idx="1">
                  <c:v>15879</c:v>
                </c:pt>
                <c:pt idx="2">
                  <c:v>84798</c:v>
                </c:pt>
                <c:pt idx="3">
                  <c:v>48492</c:v>
                </c:pt>
              </c:numCache>
            </c:numRef>
          </c:val>
          <c:extLst>
            <c:ext xmlns:c16="http://schemas.microsoft.com/office/drawing/2014/chart" uri="{C3380CC4-5D6E-409C-BE32-E72D297353CC}">
              <c16:uniqueId val="{00000012-4D9A-4389-88AB-2E07D97D938B}"/>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extLst/>
  </c:chart>
  <c:spPr>
    <a:noFill/>
    <a:ln>
      <a:noFill/>
    </a:ln>
  </c:spPr>
  <c:txPr>
    <a:bodyPr/>
    <a:lstStyle/>
    <a:p>
      <a:pPr>
        <a:defRPr/>
      </a:pPr>
      <a:endParaRPr lang="en-NG"/>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9177442716313782"/>
          <c:y val="0.14298776377482764"/>
          <c:w val="0.25194080672658137"/>
          <c:h val="0.83109768814967855"/>
        </c:manualLayout>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E995-440E-B81F-2014DA1F5DC5}"/>
              </c:ext>
            </c:extLst>
          </c:dPt>
          <c:dPt>
            <c:idx val="1"/>
            <c:bubble3D val="0"/>
            <c:spPr>
              <a:solidFill>
                <a:schemeClr val="accent2"/>
              </a:solidFill>
              <a:ln w="19050">
                <a:noFill/>
              </a:ln>
              <a:effectLst/>
            </c:spPr>
            <c:extLst>
              <c:ext xmlns:c16="http://schemas.microsoft.com/office/drawing/2014/chart" uri="{C3380CC4-5D6E-409C-BE32-E72D297353CC}">
                <c16:uniqueId val="{00000003-E995-440E-B81F-2014DA1F5DC5}"/>
              </c:ext>
            </c:extLst>
          </c:dPt>
          <c:dPt>
            <c:idx val="2"/>
            <c:bubble3D val="0"/>
            <c:spPr>
              <a:solidFill>
                <a:schemeClr val="accent3"/>
              </a:solidFill>
              <a:ln w="19050">
                <a:noFill/>
              </a:ln>
              <a:effectLst/>
            </c:spPr>
            <c:extLst>
              <c:ext xmlns:c16="http://schemas.microsoft.com/office/drawing/2014/chart" uri="{C3380CC4-5D6E-409C-BE32-E72D297353CC}">
                <c16:uniqueId val="{00000005-E995-440E-B81F-2014DA1F5DC5}"/>
              </c:ext>
            </c:extLst>
          </c:dPt>
          <c:dPt>
            <c:idx val="3"/>
            <c:bubble3D val="0"/>
            <c:spPr>
              <a:solidFill>
                <a:schemeClr val="accent4"/>
              </a:solidFill>
              <a:ln w="19050">
                <a:noFill/>
              </a:ln>
              <a:effectLst/>
            </c:spPr>
            <c:extLst>
              <c:ext xmlns:c16="http://schemas.microsoft.com/office/drawing/2014/chart" uri="{C3380CC4-5D6E-409C-BE32-E72D297353CC}">
                <c16:uniqueId val="{00000007-E995-440E-B81F-2014DA1F5DC5}"/>
              </c:ext>
            </c:extLst>
          </c:dPt>
          <c:dPt>
            <c:idx val="4"/>
            <c:bubble3D val="0"/>
            <c:spPr>
              <a:solidFill>
                <a:schemeClr val="accent5"/>
              </a:solidFill>
              <a:ln w="19050">
                <a:noFill/>
              </a:ln>
              <a:effectLst/>
            </c:spPr>
            <c:extLst>
              <c:ext xmlns:c16="http://schemas.microsoft.com/office/drawing/2014/chart" uri="{C3380CC4-5D6E-409C-BE32-E72D297353CC}">
                <c16:uniqueId val="{00000009-E995-440E-B81F-2014DA1F5DC5}"/>
              </c:ext>
            </c:extLst>
          </c:dPt>
          <c:dPt>
            <c:idx val="5"/>
            <c:bubble3D val="0"/>
            <c:spPr>
              <a:solidFill>
                <a:schemeClr val="accent6"/>
              </a:solidFill>
              <a:ln w="19050">
                <a:noFill/>
              </a:ln>
              <a:effectLst/>
            </c:spPr>
            <c:extLst>
              <c:ext xmlns:c16="http://schemas.microsoft.com/office/drawing/2014/chart" uri="{C3380CC4-5D6E-409C-BE32-E72D297353CC}">
                <c16:uniqueId val="{0000000B-E995-440E-B81F-2014DA1F5DC5}"/>
              </c:ext>
            </c:extLst>
          </c:dPt>
          <c:dLbls>
            <c:dLbl>
              <c:idx val="0"/>
              <c:layout>
                <c:manualLayout>
                  <c:x val="-0.12275535958521608"/>
                  <c:y val="-0.41337844993109496"/>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E995-440E-B81F-2014DA1F5DC5}"/>
                </c:ext>
              </c:extLst>
            </c:dLbl>
            <c:dLbl>
              <c:idx val="1"/>
              <c:layout>
                <c:manualLayout>
                  <c:x val="-2.6033680762290932E-2"/>
                  <c:y val="-0.21222285854536529"/>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995-440E-B81F-2014DA1F5DC5}"/>
                </c:ext>
              </c:extLst>
            </c:dLbl>
            <c:dLbl>
              <c:idx val="2"/>
              <c:layout>
                <c:manualLayout>
                  <c:x val="0.14374029683964046"/>
                  <c:y val="4.5304979762305846E-2"/>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NG"/>
                </a:p>
              </c:txPr>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0.13561553469751464"/>
                      <c:h val="0.35158499385827136"/>
                    </c:manualLayout>
                  </c15:layout>
                </c:ext>
                <c:ext xmlns:c16="http://schemas.microsoft.com/office/drawing/2014/chart" uri="{C3380CC4-5D6E-409C-BE32-E72D297353CC}">
                  <c16:uniqueId val="{00000005-E995-440E-B81F-2014DA1F5DC5}"/>
                </c:ext>
              </c:extLst>
            </c:dLbl>
            <c:dLbl>
              <c:idx val="3"/>
              <c:layout>
                <c:manualLayout>
                  <c:x val="-0.1239618742755105"/>
                  <c:y val="0"/>
                </c:manualLayout>
              </c:layout>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9.5367755563057946E-2"/>
                      <c:h val="0.25208859749705059"/>
                    </c:manualLayout>
                  </c15:layout>
                </c:ext>
                <c:ext xmlns:c16="http://schemas.microsoft.com/office/drawing/2014/chart" uri="{C3380CC4-5D6E-409C-BE32-E72D297353CC}">
                  <c16:uniqueId val="{00000007-E995-440E-B81F-2014DA1F5DC5}"/>
                </c:ext>
              </c:extLst>
            </c:dLbl>
            <c:dLbl>
              <c:idx val="4"/>
              <c:layout>
                <c:manualLayout>
                  <c:x val="-0.15345232092522282"/>
                  <c:y val="-0.19622659561634498"/>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NG"/>
                </a:p>
              </c:txPr>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0.24982311844924787"/>
                      <c:h val="0.30518449162877198"/>
                    </c:manualLayout>
                  </c15:layout>
                </c:ext>
                <c:ext xmlns:c16="http://schemas.microsoft.com/office/drawing/2014/chart" uri="{C3380CC4-5D6E-409C-BE32-E72D297353CC}">
                  <c16:uniqueId val="{00000009-E995-440E-B81F-2014DA1F5DC5}"/>
                </c:ext>
              </c:extLst>
            </c:dLbl>
            <c:dLbl>
              <c:idx val="5"/>
              <c:layout>
                <c:manualLayout>
                  <c:x val="-0.19593445767880754"/>
                  <c:y val="-0.46679990087660028"/>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NG"/>
                </a:p>
              </c:txPr>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0.20324952061650317"/>
                      <c:h val="0.35979892449922773"/>
                    </c:manualLayout>
                  </c15:layout>
                </c:ext>
                <c:ext xmlns:c16="http://schemas.microsoft.com/office/drawing/2014/chart" uri="{C3380CC4-5D6E-409C-BE32-E72D297353CC}">
                  <c16:uniqueId val="{0000000B-E995-440E-B81F-2014DA1F5DC5}"/>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NG"/>
              </a:p>
            </c:txPr>
            <c:dLblPos val="bestFit"/>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Weather!$D$4:$D$9</c:f>
              <c:strCache>
                <c:ptCount val="6"/>
                <c:pt idx="0">
                  <c:v>SNOW </c:v>
                </c:pt>
                <c:pt idx="1">
                  <c:v>RAIN</c:v>
                </c:pt>
                <c:pt idx="2">
                  <c:v>CLEAR</c:v>
                </c:pt>
                <c:pt idx="3">
                  <c:v>OTHERS</c:v>
                </c:pt>
                <c:pt idx="4">
                  <c:v>BLOWING SAND, SOIL, DIRT</c:v>
                </c:pt>
                <c:pt idx="5">
                  <c:v>CLOUDY/OVERCAST</c:v>
                </c:pt>
              </c:strCache>
            </c:strRef>
          </c:cat>
          <c:val>
            <c:numRef>
              <c:f>Weather!$E$4:$E$9</c:f>
              <c:numCache>
                <c:formatCode>General</c:formatCode>
                <c:ptCount val="6"/>
                <c:pt idx="0">
                  <c:v>28219</c:v>
                </c:pt>
                <c:pt idx="1">
                  <c:v>71126</c:v>
                </c:pt>
                <c:pt idx="2">
                  <c:v>624604</c:v>
                </c:pt>
                <c:pt idx="3">
                  <c:v>45699</c:v>
                </c:pt>
                <c:pt idx="4">
                  <c:v>1376</c:v>
                </c:pt>
                <c:pt idx="5">
                  <c:v>23424</c:v>
                </c:pt>
              </c:numCache>
            </c:numRef>
          </c:val>
          <c:extLst>
            <c:ext xmlns:c16="http://schemas.microsoft.com/office/drawing/2014/chart" uri="{C3380CC4-5D6E-409C-BE32-E72D297353CC}">
              <c16:uniqueId val="{0000000C-E995-440E-B81F-2014DA1F5DC5}"/>
            </c:ext>
          </c:extLst>
        </c:ser>
        <c:dLbls>
          <c:dLblPos val="bestFit"/>
          <c:showLegendKey val="0"/>
          <c:showVal val="1"/>
          <c:showCatName val="0"/>
          <c:showSerName val="0"/>
          <c:showPercent val="0"/>
          <c:showBubbleSize val="0"/>
          <c:showLeaderLines val="1"/>
        </c:dLbls>
        <c:firstSliceAng val="25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7A54763A-B03D-468E-A6BF-7F3ED9616185}">
          <cx:dataLabels>
            <cx:visibility seriesName="0" categoryName="0" value="1"/>
          </cx:dataLabels>
          <cx:dataId val="0"/>
        </cx:series>
      </cx:plotAreaRegion>
      <cx:axis id="0">
        <cx:catScaling gapWidth="0.0599999987"/>
        <cx:tickLabels/>
        <cx:spPr>
          <a:ln>
            <a:noFill/>
          </a:ln>
        </cx:spPr>
        <cx:txPr>
          <a:bodyPr spcFirstLastPara="1" vertOverflow="ellipsis" horzOverflow="overflow" wrap="square" lIns="0" tIns="0" rIns="0" bIns="0" anchor="ctr" anchorCtr="1"/>
          <a:lstStyle/>
          <a:p>
            <a:pPr algn="ctr" rtl="0">
              <a:defRPr sz="800">
                <a:solidFill>
                  <a:schemeClr val="bg1"/>
                </a:solidFill>
                <a:latin typeface="Arial" panose="020B0604020202020204" pitchFamily="34" charset="0"/>
                <a:ea typeface="Arial" panose="020B0604020202020204" pitchFamily="34" charset="0"/>
                <a:cs typeface="Arial" panose="020B0604020202020204" pitchFamily="34" charset="0"/>
              </a:defRPr>
            </a:pPr>
            <a:endParaRPr lang="en-US" sz="800" b="0" i="0" u="none" strike="noStrike" baseline="0">
              <a:solidFill>
                <a:schemeClr val="bg1"/>
              </a:solidFill>
              <a:latin typeface="Arial" panose="020B0604020202020204" pitchFamily="34" charset="0"/>
              <a:cs typeface="Arial" panose="020B06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mailto:preciouseboreime@yahoo.com" TargetMode="External"/><Relationship Id="rId12" Type="http://schemas.openxmlformats.org/officeDocument/2006/relationships/image" Target="../media/image8.svg"/><Relationship Id="rId2" Type="http://schemas.openxmlformats.org/officeDocument/2006/relationships/image" Target="../media/image1.png"/><Relationship Id="rId1" Type="http://schemas.openxmlformats.org/officeDocument/2006/relationships/hyperlink" Target="https://data.cityofchicago.org/Transportation/Traffic-Crashes-Crashes/85ca-t3if" TargetMode="External"/><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0" Type="http://schemas.openxmlformats.org/officeDocument/2006/relationships/hyperlink" Target="#Analysis!A1"/><Relationship Id="rId4" Type="http://schemas.openxmlformats.org/officeDocument/2006/relationships/hyperlink" Target="#Dashboard!A1"/><Relationship Id="rId9" Type="http://schemas.openxmlformats.org/officeDocument/2006/relationships/image" Target="../media/image6.svg"/></Relationships>
</file>

<file path=xl/drawings/_rels/drawing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hyperlink" Target="mailto:preciouseboreime@yahoo.com" TargetMode="External"/><Relationship Id="rId17" Type="http://schemas.openxmlformats.org/officeDocument/2006/relationships/image" Target="../media/image7.png"/><Relationship Id="rId2" Type="http://schemas.openxmlformats.org/officeDocument/2006/relationships/chart" Target="../charts/chart2.xml"/><Relationship Id="rId16" Type="http://schemas.openxmlformats.org/officeDocument/2006/relationships/hyperlink" Target="#Analysis!A1"/><Relationship Id="rId1" Type="http://schemas.openxmlformats.org/officeDocument/2006/relationships/chart" Target="../charts/chart1.xml"/><Relationship Id="rId6" Type="http://schemas.openxmlformats.org/officeDocument/2006/relationships/hyperlink" Target="https://data.cityofchicago.org/Transportation/Traffic-Crashes-Crashes/85ca-t3if" TargetMode="External"/><Relationship Id="rId11" Type="http://schemas.openxmlformats.org/officeDocument/2006/relationships/image" Target="../media/image4.svg"/><Relationship Id="rId5" Type="http://schemas.microsoft.com/office/2014/relationships/chartEx" Target="../charts/chartEx1.xml"/><Relationship Id="rId15" Type="http://schemas.openxmlformats.org/officeDocument/2006/relationships/chart" Target="../charts/chart5.xml"/><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hyperlink" Target="#Dashboard!A1"/><Relationship Id="rId1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editAs="oneCell">
    <xdr:from>
      <xdr:col>0</xdr:col>
      <xdr:colOff>76206</xdr:colOff>
      <xdr:row>0</xdr:row>
      <xdr:rowOff>163257</xdr:rowOff>
    </xdr:from>
    <xdr:to>
      <xdr:col>0</xdr:col>
      <xdr:colOff>685800</xdr:colOff>
      <xdr:row>5</xdr:row>
      <xdr:rowOff>85726</xdr:rowOff>
    </xdr:to>
    <xdr:pic>
      <xdr:nvPicPr>
        <xdr:cNvPr id="3" name="Graphic 2" descr="Internet with solid fill">
          <a:hlinkClick xmlns:r="http://schemas.openxmlformats.org/officeDocument/2006/relationships" r:id="rId1"/>
          <a:extLst>
            <a:ext uri="{FF2B5EF4-FFF2-40B4-BE49-F238E27FC236}">
              <a16:creationId xmlns:a16="http://schemas.microsoft.com/office/drawing/2014/main" id="{2D161A5F-ADFD-43BA-8964-6E89CA91F02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6206" y="163257"/>
          <a:ext cx="609594" cy="874969"/>
        </a:xfrm>
        <a:prstGeom prst="rect">
          <a:avLst/>
        </a:prstGeom>
      </xdr:spPr>
    </xdr:pic>
    <xdr:clientData/>
  </xdr:twoCellAnchor>
  <xdr:twoCellAnchor editAs="oneCell">
    <xdr:from>
      <xdr:col>0</xdr:col>
      <xdr:colOff>19056</xdr:colOff>
      <xdr:row>10</xdr:row>
      <xdr:rowOff>48356</xdr:rowOff>
    </xdr:from>
    <xdr:to>
      <xdr:col>0</xdr:col>
      <xdr:colOff>628650</xdr:colOff>
      <xdr:row>13</xdr:row>
      <xdr:rowOff>57433</xdr:rowOff>
    </xdr:to>
    <xdr:pic>
      <xdr:nvPicPr>
        <xdr:cNvPr id="4" name="Graphic 3" descr="Presentation with pie chart outline">
          <a:hlinkClick xmlns:r="http://schemas.openxmlformats.org/officeDocument/2006/relationships" r:id="rId4"/>
          <a:extLst>
            <a:ext uri="{FF2B5EF4-FFF2-40B4-BE49-F238E27FC236}">
              <a16:creationId xmlns:a16="http://schemas.microsoft.com/office/drawing/2014/main" id="{9A0E8AE5-827C-4898-8011-00E48F6F81C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9056" y="1953356"/>
          <a:ext cx="609594" cy="580577"/>
        </a:xfrm>
        <a:prstGeom prst="rect">
          <a:avLst/>
        </a:prstGeom>
      </xdr:spPr>
    </xdr:pic>
    <xdr:clientData/>
  </xdr:twoCellAnchor>
  <xdr:twoCellAnchor editAs="oneCell">
    <xdr:from>
      <xdr:col>0</xdr:col>
      <xdr:colOff>19057</xdr:colOff>
      <xdr:row>15</xdr:row>
      <xdr:rowOff>99830</xdr:rowOff>
    </xdr:from>
    <xdr:to>
      <xdr:col>0</xdr:col>
      <xdr:colOff>504825</xdr:colOff>
      <xdr:row>18</xdr:row>
      <xdr:rowOff>78765</xdr:rowOff>
    </xdr:to>
    <xdr:pic>
      <xdr:nvPicPr>
        <xdr:cNvPr id="5" name="Graphic 4" descr="Email outline">
          <a:hlinkClick xmlns:r="http://schemas.openxmlformats.org/officeDocument/2006/relationships" r:id="rId7"/>
          <a:extLst>
            <a:ext uri="{FF2B5EF4-FFF2-40B4-BE49-F238E27FC236}">
              <a16:creationId xmlns:a16="http://schemas.microsoft.com/office/drawing/2014/main" id="{6A653A51-F15B-4A86-95CD-A8A8FD176CC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9057" y="2957330"/>
          <a:ext cx="485768" cy="550435"/>
        </a:xfrm>
        <a:prstGeom prst="rect">
          <a:avLst/>
        </a:prstGeom>
      </xdr:spPr>
    </xdr:pic>
    <xdr:clientData/>
  </xdr:twoCellAnchor>
  <xdr:twoCellAnchor editAs="oneCell">
    <xdr:from>
      <xdr:col>0</xdr:col>
      <xdr:colOff>114300</xdr:colOff>
      <xdr:row>6</xdr:row>
      <xdr:rowOff>7422</xdr:rowOff>
    </xdr:from>
    <xdr:to>
      <xdr:col>0</xdr:col>
      <xdr:colOff>628650</xdr:colOff>
      <xdr:row>8</xdr:row>
      <xdr:rowOff>123826</xdr:rowOff>
    </xdr:to>
    <xdr:pic>
      <xdr:nvPicPr>
        <xdr:cNvPr id="6" name="Graphic 5" descr="Research with solid fill">
          <a:hlinkClick xmlns:r="http://schemas.openxmlformats.org/officeDocument/2006/relationships" r:id="rId10"/>
          <a:extLst>
            <a:ext uri="{FF2B5EF4-FFF2-40B4-BE49-F238E27FC236}">
              <a16:creationId xmlns:a16="http://schemas.microsoft.com/office/drawing/2014/main" id="{55C1A169-A916-450B-8BF8-33A7C9ED3AD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14300" y="1150422"/>
          <a:ext cx="514350" cy="4974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606135</xdr:colOff>
      <xdr:row>1</xdr:row>
      <xdr:rowOff>28576</xdr:rowOff>
    </xdr:from>
    <xdr:to>
      <xdr:col>20</xdr:col>
      <xdr:colOff>228599</xdr:colOff>
      <xdr:row>3</xdr:row>
      <xdr:rowOff>171450</xdr:rowOff>
    </xdr:to>
    <xdr:sp macro="" textlink="">
      <xdr:nvSpPr>
        <xdr:cNvPr id="2" name="Rectangle: Rounded Corners 1">
          <a:extLst>
            <a:ext uri="{FF2B5EF4-FFF2-40B4-BE49-F238E27FC236}">
              <a16:creationId xmlns:a16="http://schemas.microsoft.com/office/drawing/2014/main" id="{FF3A8ED9-69BF-F1B4-58D9-9539CB67A2D2}"/>
            </a:ext>
          </a:extLst>
        </xdr:cNvPr>
        <xdr:cNvSpPr/>
      </xdr:nvSpPr>
      <xdr:spPr>
        <a:xfrm>
          <a:off x="606135" y="28576"/>
          <a:ext cx="11745191" cy="527722"/>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0</xdr:colOff>
      <xdr:row>4</xdr:row>
      <xdr:rowOff>19049</xdr:rowOff>
    </xdr:from>
    <xdr:to>
      <xdr:col>10</xdr:col>
      <xdr:colOff>304772</xdr:colOff>
      <xdr:row>14</xdr:row>
      <xdr:rowOff>105833</xdr:rowOff>
    </xdr:to>
    <xdr:sp macro="" textlink="">
      <xdr:nvSpPr>
        <xdr:cNvPr id="3" name="Rectangle: Rounded Corners 2">
          <a:extLst>
            <a:ext uri="{FF2B5EF4-FFF2-40B4-BE49-F238E27FC236}">
              <a16:creationId xmlns:a16="http://schemas.microsoft.com/office/drawing/2014/main" id="{08CE207C-928D-4710-8ACF-8D4D794B34EA}"/>
            </a:ext>
          </a:extLst>
        </xdr:cNvPr>
        <xdr:cNvSpPr/>
      </xdr:nvSpPr>
      <xdr:spPr>
        <a:xfrm>
          <a:off x="606136" y="596322"/>
          <a:ext cx="5760000" cy="2011026"/>
        </a:xfrm>
        <a:prstGeom prst="roundRect">
          <a:avLst>
            <a:gd name="adj" fmla="val 10532"/>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523875</xdr:colOff>
      <xdr:row>1</xdr:row>
      <xdr:rowOff>57150</xdr:rowOff>
    </xdr:from>
    <xdr:to>
      <xdr:col>15</xdr:col>
      <xdr:colOff>304800</xdr:colOff>
      <xdr:row>3</xdr:row>
      <xdr:rowOff>133350</xdr:rowOff>
    </xdr:to>
    <xdr:sp macro="" textlink="">
      <xdr:nvSpPr>
        <xdr:cNvPr id="4" name="TextBox 3">
          <a:extLst>
            <a:ext uri="{FF2B5EF4-FFF2-40B4-BE49-F238E27FC236}">
              <a16:creationId xmlns:a16="http://schemas.microsoft.com/office/drawing/2014/main" id="{2E56D4F9-1BE7-CA0E-3668-55C219048082}"/>
            </a:ext>
          </a:extLst>
        </xdr:cNvPr>
        <xdr:cNvSpPr txBox="1"/>
      </xdr:nvSpPr>
      <xdr:spPr>
        <a:xfrm>
          <a:off x="3571875" y="57150"/>
          <a:ext cx="587692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accent6">
                  <a:lumMod val="20000"/>
                  <a:lumOff val="80000"/>
                </a:schemeClr>
              </a:solidFill>
            </a:rPr>
            <a:t>CHICAGO</a:t>
          </a:r>
          <a:r>
            <a:rPr lang="en-US" sz="2800" b="1" baseline="0">
              <a:solidFill>
                <a:schemeClr val="accent6">
                  <a:lumMod val="20000"/>
                  <a:lumOff val="80000"/>
                </a:schemeClr>
              </a:solidFill>
            </a:rPr>
            <a:t> TRAFFIC CRASH DASHBOAD</a:t>
          </a:r>
          <a:endParaRPr lang="en-NG" sz="2800" b="1">
            <a:solidFill>
              <a:schemeClr val="accent6">
                <a:lumMod val="20000"/>
                <a:lumOff val="80000"/>
              </a:schemeClr>
            </a:solidFill>
          </a:endParaRPr>
        </a:p>
      </xdr:txBody>
    </xdr:sp>
    <xdr:clientData/>
  </xdr:twoCellAnchor>
  <xdr:twoCellAnchor>
    <xdr:from>
      <xdr:col>1</xdr:col>
      <xdr:colOff>0</xdr:colOff>
      <xdr:row>1</xdr:row>
      <xdr:rowOff>85532</xdr:rowOff>
    </xdr:from>
    <xdr:to>
      <xdr:col>4</xdr:col>
      <xdr:colOff>0</xdr:colOff>
      <xdr:row>3</xdr:row>
      <xdr:rowOff>161732</xdr:rowOff>
    </xdr:to>
    <xdr:sp macro="" textlink="">
      <xdr:nvSpPr>
        <xdr:cNvPr id="5" name="TextBox 4">
          <a:extLst>
            <a:ext uri="{FF2B5EF4-FFF2-40B4-BE49-F238E27FC236}">
              <a16:creationId xmlns:a16="http://schemas.microsoft.com/office/drawing/2014/main" id="{AC475C26-F2FA-4595-A5E9-96F6848BBD74}"/>
            </a:ext>
          </a:extLst>
        </xdr:cNvPr>
        <xdr:cNvSpPr txBox="1"/>
      </xdr:nvSpPr>
      <xdr:spPr>
        <a:xfrm>
          <a:off x="606136" y="85532"/>
          <a:ext cx="1818409" cy="461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chemeClr val="accent6">
                  <a:lumMod val="20000"/>
                  <a:lumOff val="80000"/>
                </a:schemeClr>
              </a:solidFill>
            </a:rPr>
            <a:t>Total </a:t>
          </a:r>
          <a:r>
            <a:rPr lang="en-US" sz="2000" b="1" baseline="0">
              <a:solidFill>
                <a:schemeClr val="accent6">
                  <a:lumMod val="20000"/>
                  <a:lumOff val="80000"/>
                </a:schemeClr>
              </a:solidFill>
              <a:latin typeface="+mn-lt"/>
              <a:ea typeface="+mn-ea"/>
              <a:cs typeface="+mn-cs"/>
            </a:rPr>
            <a:t>Crashes</a:t>
          </a:r>
          <a:endParaRPr lang="en-NG" sz="2000" b="1" baseline="0">
            <a:solidFill>
              <a:schemeClr val="accent6">
                <a:lumMod val="20000"/>
                <a:lumOff val="80000"/>
              </a:schemeClr>
            </a:solidFill>
            <a:latin typeface="+mn-lt"/>
            <a:ea typeface="+mn-ea"/>
            <a:cs typeface="+mn-cs"/>
          </a:endParaRPr>
        </a:p>
      </xdr:txBody>
    </xdr:sp>
    <xdr:clientData/>
  </xdr:twoCellAnchor>
  <xdr:twoCellAnchor>
    <xdr:from>
      <xdr:col>3</xdr:col>
      <xdr:colOff>327120</xdr:colOff>
      <xdr:row>1</xdr:row>
      <xdr:rowOff>76200</xdr:rowOff>
    </xdr:from>
    <xdr:to>
      <xdr:col>5</xdr:col>
      <xdr:colOff>101983</xdr:colOff>
      <xdr:row>3</xdr:row>
      <xdr:rowOff>0</xdr:rowOff>
    </xdr:to>
    <xdr:sp macro="" textlink="'Total Crash'!E16">
      <xdr:nvSpPr>
        <xdr:cNvPr id="6" name="TextBox 5">
          <a:extLst>
            <a:ext uri="{FF2B5EF4-FFF2-40B4-BE49-F238E27FC236}">
              <a16:creationId xmlns:a16="http://schemas.microsoft.com/office/drawing/2014/main" id="{0E0C20D4-10C5-42B6-9F3A-2FA48AD41F2A}"/>
            </a:ext>
          </a:extLst>
        </xdr:cNvPr>
        <xdr:cNvSpPr txBox="1"/>
      </xdr:nvSpPr>
      <xdr:spPr>
        <a:xfrm>
          <a:off x="2145529" y="76200"/>
          <a:ext cx="987136" cy="308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54AAA27-7CF7-43D9-9F73-BE763DD8B434}" type="TxLink">
            <a:rPr lang="en-US" sz="2000" b="1" baseline="0">
              <a:solidFill>
                <a:schemeClr val="accent6">
                  <a:lumMod val="20000"/>
                  <a:lumOff val="80000"/>
                </a:schemeClr>
              </a:solidFill>
              <a:latin typeface="+mn-lt"/>
              <a:ea typeface="+mn-ea"/>
              <a:cs typeface="+mn-cs"/>
            </a:rPr>
            <a:pPr marL="0" indent="0"/>
            <a:t>794448</a:t>
          </a:fld>
          <a:endParaRPr lang="en-NG" sz="2000" b="1" baseline="0">
            <a:solidFill>
              <a:schemeClr val="accent6">
                <a:lumMod val="20000"/>
                <a:lumOff val="80000"/>
              </a:schemeClr>
            </a:solidFill>
            <a:latin typeface="+mn-lt"/>
            <a:ea typeface="+mn-ea"/>
            <a:cs typeface="+mn-cs"/>
          </a:endParaRPr>
        </a:p>
      </xdr:txBody>
    </xdr:sp>
    <xdr:clientData/>
  </xdr:twoCellAnchor>
  <xdr:twoCellAnchor>
    <xdr:from>
      <xdr:col>0</xdr:col>
      <xdr:colOff>606135</xdr:colOff>
      <xdr:row>5</xdr:row>
      <xdr:rowOff>104774</xdr:rowOff>
    </xdr:from>
    <xdr:to>
      <xdr:col>10</xdr:col>
      <xdr:colOff>161924</xdr:colOff>
      <xdr:row>14</xdr:row>
      <xdr:rowOff>125076</xdr:rowOff>
    </xdr:to>
    <xdr:graphicFrame macro="">
      <xdr:nvGraphicFramePr>
        <xdr:cNvPr id="7" name="Chart 6">
          <a:extLst>
            <a:ext uri="{FF2B5EF4-FFF2-40B4-BE49-F238E27FC236}">
              <a16:creationId xmlns:a16="http://schemas.microsoft.com/office/drawing/2014/main" id="{F63110CA-1977-47A5-B34F-FBAE8D269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14</xdr:row>
      <xdr:rowOff>167699</xdr:rowOff>
    </xdr:from>
    <xdr:to>
      <xdr:col>10</xdr:col>
      <xdr:colOff>280562</xdr:colOff>
      <xdr:row>24</xdr:row>
      <xdr:rowOff>115456</xdr:rowOff>
    </xdr:to>
    <xdr:sp macro="" textlink="">
      <xdr:nvSpPr>
        <xdr:cNvPr id="9" name="Rectangle: Rounded Corners 8">
          <a:extLst>
            <a:ext uri="{FF2B5EF4-FFF2-40B4-BE49-F238E27FC236}">
              <a16:creationId xmlns:a16="http://schemas.microsoft.com/office/drawing/2014/main" id="{83097474-F630-42DD-8B69-0C51A2BDBC94}"/>
            </a:ext>
          </a:extLst>
        </xdr:cNvPr>
        <xdr:cNvSpPr/>
      </xdr:nvSpPr>
      <xdr:spPr>
        <a:xfrm>
          <a:off x="613833" y="2834699"/>
          <a:ext cx="5805062" cy="1852757"/>
        </a:xfrm>
        <a:prstGeom prst="roundRect">
          <a:avLst>
            <a:gd name="adj" fmla="val 10532"/>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558030</xdr:colOff>
      <xdr:row>24</xdr:row>
      <xdr:rowOff>152112</xdr:rowOff>
    </xdr:from>
    <xdr:to>
      <xdr:col>10</xdr:col>
      <xdr:colOff>275937</xdr:colOff>
      <xdr:row>34</xdr:row>
      <xdr:rowOff>134697</xdr:rowOff>
    </xdr:to>
    <xdr:sp macro="" textlink="">
      <xdr:nvSpPr>
        <xdr:cNvPr id="12" name="Rectangle: Rounded Corners 11">
          <a:extLst>
            <a:ext uri="{FF2B5EF4-FFF2-40B4-BE49-F238E27FC236}">
              <a16:creationId xmlns:a16="http://schemas.microsoft.com/office/drawing/2014/main" id="{98567658-D109-441C-A399-79EE6C078E63}"/>
            </a:ext>
          </a:extLst>
        </xdr:cNvPr>
        <xdr:cNvSpPr/>
      </xdr:nvSpPr>
      <xdr:spPr>
        <a:xfrm>
          <a:off x="558030" y="4770294"/>
          <a:ext cx="5779271" cy="1906827"/>
        </a:xfrm>
        <a:prstGeom prst="roundRect">
          <a:avLst>
            <a:gd name="adj" fmla="val 10532"/>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0</xdr:colOff>
      <xdr:row>26</xdr:row>
      <xdr:rowOff>19242</xdr:rowOff>
    </xdr:from>
    <xdr:to>
      <xdr:col>10</xdr:col>
      <xdr:colOff>8852</xdr:colOff>
      <xdr:row>34</xdr:row>
      <xdr:rowOff>76970</xdr:rowOff>
    </xdr:to>
    <xdr:graphicFrame macro="">
      <xdr:nvGraphicFramePr>
        <xdr:cNvPr id="13" name="Chart 12">
          <a:extLst>
            <a:ext uri="{FF2B5EF4-FFF2-40B4-BE49-F238E27FC236}">
              <a16:creationId xmlns:a16="http://schemas.microsoft.com/office/drawing/2014/main" id="{4E4C5BB7-FA35-4BED-BF31-73537A170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34</xdr:row>
      <xdr:rowOff>173183</xdr:rowOff>
    </xdr:from>
    <xdr:to>
      <xdr:col>10</xdr:col>
      <xdr:colOff>230908</xdr:colOff>
      <xdr:row>44</xdr:row>
      <xdr:rowOff>155768</xdr:rowOff>
    </xdr:to>
    <xdr:sp macro="" textlink="">
      <xdr:nvSpPr>
        <xdr:cNvPr id="14" name="Rectangle: Rounded Corners 13">
          <a:extLst>
            <a:ext uri="{FF2B5EF4-FFF2-40B4-BE49-F238E27FC236}">
              <a16:creationId xmlns:a16="http://schemas.microsoft.com/office/drawing/2014/main" id="{F44588FF-5C9F-4F92-90A1-0D5AC9051D61}"/>
            </a:ext>
          </a:extLst>
        </xdr:cNvPr>
        <xdr:cNvSpPr/>
      </xdr:nvSpPr>
      <xdr:spPr>
        <a:xfrm>
          <a:off x="606136" y="6523183"/>
          <a:ext cx="5686136" cy="1906827"/>
        </a:xfrm>
        <a:prstGeom prst="roundRect">
          <a:avLst>
            <a:gd name="adj" fmla="val 10532"/>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0</xdr:colOff>
      <xdr:row>36</xdr:row>
      <xdr:rowOff>28866</xdr:rowOff>
    </xdr:from>
    <xdr:to>
      <xdr:col>10</xdr:col>
      <xdr:colOff>86590</xdr:colOff>
      <xdr:row>44</xdr:row>
      <xdr:rowOff>144320</xdr:rowOff>
    </xdr:to>
    <xdr:graphicFrame macro="">
      <xdr:nvGraphicFramePr>
        <xdr:cNvPr id="16" name="Chart 15">
          <a:extLst>
            <a:ext uri="{FF2B5EF4-FFF2-40B4-BE49-F238E27FC236}">
              <a16:creationId xmlns:a16="http://schemas.microsoft.com/office/drawing/2014/main" id="{FC89F2D4-B2A7-4CD2-AAC4-B853B552F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346364</xdr:colOff>
      <xdr:row>4</xdr:row>
      <xdr:rowOff>38484</xdr:rowOff>
    </xdr:from>
    <xdr:to>
      <xdr:col>20</xdr:col>
      <xdr:colOff>240531</xdr:colOff>
      <xdr:row>14</xdr:row>
      <xdr:rowOff>38484</xdr:rowOff>
    </xdr:to>
    <xdr:sp macro="" textlink="">
      <xdr:nvSpPr>
        <xdr:cNvPr id="22" name="Rectangle: Rounded Corners 21">
          <a:extLst>
            <a:ext uri="{FF2B5EF4-FFF2-40B4-BE49-F238E27FC236}">
              <a16:creationId xmlns:a16="http://schemas.microsoft.com/office/drawing/2014/main" id="{749CD511-E76E-4013-8E9C-AEFB698B099A}"/>
            </a:ext>
          </a:extLst>
        </xdr:cNvPr>
        <xdr:cNvSpPr/>
      </xdr:nvSpPr>
      <xdr:spPr>
        <a:xfrm>
          <a:off x="6407728" y="808181"/>
          <a:ext cx="5955530" cy="1924242"/>
        </a:xfrm>
        <a:prstGeom prst="roundRect">
          <a:avLst>
            <a:gd name="adj" fmla="val 10532"/>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14</xdr:col>
      <xdr:colOff>308841</xdr:colOff>
      <xdr:row>8</xdr:row>
      <xdr:rowOff>186650</xdr:rowOff>
    </xdr:from>
    <xdr:to>
      <xdr:col>16</xdr:col>
      <xdr:colOff>95251</xdr:colOff>
      <xdr:row>11</xdr:row>
      <xdr:rowOff>5963</xdr:rowOff>
    </xdr:to>
    <xdr:sp macro="" textlink="Injuries!B12">
      <xdr:nvSpPr>
        <xdr:cNvPr id="26" name="TextBox 25">
          <a:extLst>
            <a:ext uri="{FF2B5EF4-FFF2-40B4-BE49-F238E27FC236}">
              <a16:creationId xmlns:a16="http://schemas.microsoft.com/office/drawing/2014/main" id="{8C82B636-CB34-4EC2-A8BD-CCBEF33A54A2}"/>
            </a:ext>
          </a:extLst>
        </xdr:cNvPr>
        <xdr:cNvSpPr txBox="1"/>
      </xdr:nvSpPr>
      <xdr:spPr>
        <a:xfrm>
          <a:off x="8902508" y="1710650"/>
          <a:ext cx="1014076" cy="390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FA4B2D1-6AC3-472D-9E0A-15310E57C246}" type="TxLink">
            <a:rPr lang="en-US" sz="2000" b="1" baseline="0">
              <a:solidFill>
                <a:schemeClr val="accent6">
                  <a:lumMod val="20000"/>
                  <a:lumOff val="80000"/>
                </a:schemeClr>
              </a:solidFill>
              <a:latin typeface="+mn-lt"/>
              <a:ea typeface="+mn-ea"/>
              <a:cs typeface="+mn-cs"/>
            </a:rPr>
            <a:pPr marL="0" indent="0"/>
            <a:t>150117</a:t>
          </a:fld>
          <a:endParaRPr lang="en-NG" sz="2000" b="1" baseline="0">
            <a:solidFill>
              <a:schemeClr val="accent6">
                <a:lumMod val="20000"/>
                <a:lumOff val="80000"/>
              </a:schemeClr>
            </a:solidFill>
            <a:latin typeface="+mn-lt"/>
            <a:ea typeface="+mn-ea"/>
            <a:cs typeface="+mn-cs"/>
          </a:endParaRPr>
        </a:p>
      </xdr:txBody>
    </xdr:sp>
    <xdr:clientData/>
  </xdr:twoCellAnchor>
  <xdr:twoCellAnchor>
    <xdr:from>
      <xdr:col>10</xdr:col>
      <xdr:colOff>336741</xdr:colOff>
      <xdr:row>4</xdr:row>
      <xdr:rowOff>0</xdr:rowOff>
    </xdr:from>
    <xdr:to>
      <xdr:col>20</xdr:col>
      <xdr:colOff>35378</xdr:colOff>
      <xdr:row>14</xdr:row>
      <xdr:rowOff>88158</xdr:rowOff>
    </xdr:to>
    <xdr:graphicFrame macro="">
      <xdr:nvGraphicFramePr>
        <xdr:cNvPr id="30" name="Chart 29">
          <a:extLst>
            <a:ext uri="{FF2B5EF4-FFF2-40B4-BE49-F238E27FC236}">
              <a16:creationId xmlns:a16="http://schemas.microsoft.com/office/drawing/2014/main" id="{B4702B54-03EA-4C2F-B6ED-663CA0047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355986</xdr:colOff>
      <xdr:row>14</xdr:row>
      <xdr:rowOff>115456</xdr:rowOff>
    </xdr:from>
    <xdr:to>
      <xdr:col>20</xdr:col>
      <xdr:colOff>249023</xdr:colOff>
      <xdr:row>34</xdr:row>
      <xdr:rowOff>48107</xdr:rowOff>
    </xdr:to>
    <xdr:sp macro="" textlink="">
      <xdr:nvSpPr>
        <xdr:cNvPr id="32" name="Rectangle: Rounded Corners 31">
          <a:extLst>
            <a:ext uri="{FF2B5EF4-FFF2-40B4-BE49-F238E27FC236}">
              <a16:creationId xmlns:a16="http://schemas.microsoft.com/office/drawing/2014/main" id="{61054147-4C2A-4C69-A333-833222E20680}"/>
            </a:ext>
          </a:extLst>
        </xdr:cNvPr>
        <xdr:cNvSpPr/>
      </xdr:nvSpPr>
      <xdr:spPr>
        <a:xfrm>
          <a:off x="6417350" y="2809395"/>
          <a:ext cx="5954400" cy="3781136"/>
        </a:xfrm>
        <a:prstGeom prst="roundRect">
          <a:avLst>
            <a:gd name="adj" fmla="val 8751"/>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11</xdr:col>
      <xdr:colOff>28864</xdr:colOff>
      <xdr:row>17</xdr:row>
      <xdr:rowOff>125076</xdr:rowOff>
    </xdr:from>
    <xdr:to>
      <xdr:col>20</xdr:col>
      <xdr:colOff>134697</xdr:colOff>
      <xdr:row>32</xdr:row>
      <xdr:rowOff>144318</xdr:rowOff>
    </xdr:to>
    <mc:AlternateContent xmlns:mc="http://schemas.openxmlformats.org/markup-compatibility/2006">
      <mc:Choice xmlns:cx2="http://schemas.microsoft.com/office/drawing/2015/10/21/chartex" Requires="cx2">
        <xdr:graphicFrame macro="">
          <xdr:nvGraphicFramePr>
            <xdr:cNvPr id="34" name="Chart 33">
              <a:extLst>
                <a:ext uri="{FF2B5EF4-FFF2-40B4-BE49-F238E27FC236}">
                  <a16:creationId xmlns:a16="http://schemas.microsoft.com/office/drawing/2014/main" id="{5A871777-908A-4CEF-BF19-F7F509E002B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734464" y="3363576"/>
              <a:ext cx="5592233" cy="2876742"/>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375223</xdr:colOff>
      <xdr:row>34</xdr:row>
      <xdr:rowOff>163560</xdr:rowOff>
    </xdr:from>
    <xdr:to>
      <xdr:col>20</xdr:col>
      <xdr:colOff>268260</xdr:colOff>
      <xdr:row>44</xdr:row>
      <xdr:rowOff>184631</xdr:rowOff>
    </xdr:to>
    <xdr:sp macro="" textlink="">
      <xdr:nvSpPr>
        <xdr:cNvPr id="36" name="Rectangle: Rounded Corners 35">
          <a:extLst>
            <a:ext uri="{FF2B5EF4-FFF2-40B4-BE49-F238E27FC236}">
              <a16:creationId xmlns:a16="http://schemas.microsoft.com/office/drawing/2014/main" id="{0A09D52F-C04F-4E70-934B-37BEFD231106}"/>
            </a:ext>
          </a:extLst>
        </xdr:cNvPr>
        <xdr:cNvSpPr/>
      </xdr:nvSpPr>
      <xdr:spPr>
        <a:xfrm>
          <a:off x="6436587" y="6705984"/>
          <a:ext cx="5954400" cy="1945314"/>
        </a:xfrm>
        <a:prstGeom prst="roundRect">
          <a:avLst>
            <a:gd name="adj" fmla="val 10532"/>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12</xdr:col>
      <xdr:colOff>240531</xdr:colOff>
      <xdr:row>15</xdr:row>
      <xdr:rowOff>28863</xdr:rowOff>
    </xdr:from>
    <xdr:to>
      <xdr:col>17</xdr:col>
      <xdr:colOff>452196</xdr:colOff>
      <xdr:row>16</xdr:row>
      <xdr:rowOff>163559</xdr:rowOff>
    </xdr:to>
    <xdr:sp macro="" textlink="">
      <xdr:nvSpPr>
        <xdr:cNvPr id="39" name="TextBox 24">
          <a:extLst>
            <a:ext uri="{FF2B5EF4-FFF2-40B4-BE49-F238E27FC236}">
              <a16:creationId xmlns:a16="http://schemas.microsoft.com/office/drawing/2014/main" id="{48C9FDB2-D0F2-7A13-011A-CCF347811BD0}"/>
            </a:ext>
          </a:extLst>
        </xdr:cNvPr>
        <xdr:cNvSpPr txBox="1"/>
      </xdr:nvSpPr>
      <xdr:spPr>
        <a:xfrm>
          <a:off x="7514167" y="2722802"/>
          <a:ext cx="3242347" cy="3271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800" b="1" baseline="0">
              <a:solidFill>
                <a:schemeClr val="accent6">
                  <a:lumMod val="20000"/>
                  <a:lumOff val="80000"/>
                </a:schemeClr>
              </a:solidFill>
              <a:latin typeface="+mn-lt"/>
              <a:ea typeface="+mn-ea"/>
              <a:cs typeface="+mn-cs"/>
            </a:rPr>
            <a:t>Financial burden  from crash</a:t>
          </a:r>
          <a:endParaRPr lang="en-NG" sz="1800" b="1" baseline="0">
            <a:solidFill>
              <a:schemeClr val="accent6">
                <a:lumMod val="20000"/>
                <a:lumOff val="80000"/>
              </a:schemeClr>
            </a:solidFill>
            <a:latin typeface="+mn-lt"/>
            <a:ea typeface="+mn-ea"/>
            <a:cs typeface="+mn-cs"/>
          </a:endParaRPr>
        </a:p>
      </xdr:txBody>
    </xdr:sp>
    <xdr:clientData/>
  </xdr:twoCellAnchor>
  <xdr:twoCellAnchor editAs="oneCell">
    <xdr:from>
      <xdr:col>10</xdr:col>
      <xdr:colOff>432952</xdr:colOff>
      <xdr:row>36</xdr:row>
      <xdr:rowOff>96214</xdr:rowOff>
    </xdr:from>
    <xdr:to>
      <xdr:col>20</xdr:col>
      <xdr:colOff>19242</xdr:colOff>
      <xdr:row>44</xdr:row>
      <xdr:rowOff>0</xdr:rowOff>
    </xdr:to>
    <mc:AlternateContent xmlns:mc="http://schemas.openxmlformats.org/markup-compatibility/2006" xmlns:a14="http://schemas.microsoft.com/office/drawing/2010/main">
      <mc:Choice Requires="a14">
        <xdr:graphicFrame macro="">
          <xdr:nvGraphicFramePr>
            <xdr:cNvPr id="40" name="Year 1">
              <a:extLst>
                <a:ext uri="{FF2B5EF4-FFF2-40B4-BE49-F238E27FC236}">
                  <a16:creationId xmlns:a16="http://schemas.microsoft.com/office/drawing/2014/main" id="{41CA8F0D-D294-4695-867E-616DA9DEBB5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571285" y="6954214"/>
              <a:ext cx="5724624" cy="142778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86591</xdr:colOff>
      <xdr:row>34</xdr:row>
      <xdr:rowOff>163559</xdr:rowOff>
    </xdr:from>
    <xdr:to>
      <xdr:col>18</xdr:col>
      <xdr:colOff>394467</xdr:colOff>
      <xdr:row>36</xdr:row>
      <xdr:rowOff>105832</xdr:rowOff>
    </xdr:to>
    <xdr:sp macro="" textlink="">
      <xdr:nvSpPr>
        <xdr:cNvPr id="41" name="TextBox 24">
          <a:extLst>
            <a:ext uri="{FF2B5EF4-FFF2-40B4-BE49-F238E27FC236}">
              <a16:creationId xmlns:a16="http://schemas.microsoft.com/office/drawing/2014/main" id="{334C324F-E3DB-4437-A5F3-730535DE4299}"/>
            </a:ext>
          </a:extLst>
        </xdr:cNvPr>
        <xdr:cNvSpPr txBox="1"/>
      </xdr:nvSpPr>
      <xdr:spPr>
        <a:xfrm>
          <a:off x="8572500" y="6513559"/>
          <a:ext cx="2732422" cy="3271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800" b="1" baseline="0">
              <a:solidFill>
                <a:schemeClr val="accent6">
                  <a:lumMod val="20000"/>
                  <a:lumOff val="80000"/>
                </a:schemeClr>
              </a:solidFill>
              <a:latin typeface="+mn-lt"/>
              <a:ea typeface="+mn-ea"/>
              <a:cs typeface="+mn-cs"/>
            </a:rPr>
            <a:t>Filter Panel</a:t>
          </a:r>
          <a:endParaRPr lang="en-NG" sz="1800" b="1" baseline="0">
            <a:solidFill>
              <a:schemeClr val="accent6">
                <a:lumMod val="20000"/>
                <a:lumOff val="80000"/>
              </a:schemeClr>
            </a:solidFill>
            <a:latin typeface="+mn-lt"/>
            <a:ea typeface="+mn-ea"/>
            <a:cs typeface="+mn-cs"/>
          </a:endParaRPr>
        </a:p>
      </xdr:txBody>
    </xdr:sp>
    <xdr:clientData/>
  </xdr:twoCellAnchor>
  <xdr:twoCellAnchor>
    <xdr:from>
      <xdr:col>3</xdr:col>
      <xdr:colOff>254481</xdr:colOff>
      <xdr:row>3</xdr:row>
      <xdr:rowOff>172990</xdr:rowOff>
    </xdr:from>
    <xdr:to>
      <xdr:col>8</xdr:col>
      <xdr:colOff>466146</xdr:colOff>
      <xdr:row>5</xdr:row>
      <xdr:rowOff>115262</xdr:rowOff>
    </xdr:to>
    <xdr:sp macro="" textlink="">
      <xdr:nvSpPr>
        <xdr:cNvPr id="42" name="TextBox 24">
          <a:extLst>
            <a:ext uri="{FF2B5EF4-FFF2-40B4-BE49-F238E27FC236}">
              <a16:creationId xmlns:a16="http://schemas.microsoft.com/office/drawing/2014/main" id="{9F67CD44-2E41-42C2-9BC7-18542A328205}"/>
            </a:ext>
          </a:extLst>
        </xdr:cNvPr>
        <xdr:cNvSpPr txBox="1"/>
      </xdr:nvSpPr>
      <xdr:spPr>
        <a:xfrm>
          <a:off x="2072890" y="557838"/>
          <a:ext cx="3242347" cy="3271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800" b="1" baseline="0">
              <a:solidFill>
                <a:schemeClr val="accent6">
                  <a:lumMod val="20000"/>
                  <a:lumOff val="80000"/>
                </a:schemeClr>
              </a:solidFill>
              <a:latin typeface="+mn-lt"/>
              <a:ea typeface="+mn-ea"/>
              <a:cs typeface="+mn-cs"/>
            </a:rPr>
            <a:t>Top 10 Primary cause of crash</a:t>
          </a:r>
          <a:endParaRPr lang="en-NG" sz="1800" b="1" baseline="0">
            <a:solidFill>
              <a:schemeClr val="accent6">
                <a:lumMod val="20000"/>
                <a:lumOff val="80000"/>
              </a:schemeClr>
            </a:solidFill>
            <a:latin typeface="+mn-lt"/>
            <a:ea typeface="+mn-ea"/>
            <a:cs typeface="+mn-cs"/>
          </a:endParaRPr>
        </a:p>
      </xdr:txBody>
    </xdr:sp>
    <xdr:clientData/>
  </xdr:twoCellAnchor>
  <xdr:twoCellAnchor>
    <xdr:from>
      <xdr:col>3</xdr:col>
      <xdr:colOff>274205</xdr:colOff>
      <xdr:row>15</xdr:row>
      <xdr:rowOff>10583</xdr:rowOff>
    </xdr:from>
    <xdr:to>
      <xdr:col>8</xdr:col>
      <xdr:colOff>485870</xdr:colOff>
      <xdr:row>16</xdr:row>
      <xdr:rowOff>148166</xdr:rowOff>
    </xdr:to>
    <xdr:sp macro="" textlink="">
      <xdr:nvSpPr>
        <xdr:cNvPr id="43" name="TextBox 24">
          <a:extLst>
            <a:ext uri="{FF2B5EF4-FFF2-40B4-BE49-F238E27FC236}">
              <a16:creationId xmlns:a16="http://schemas.microsoft.com/office/drawing/2014/main" id="{C84C7A55-E9DE-4B6A-9520-1C2AACAC338C}"/>
            </a:ext>
          </a:extLst>
        </xdr:cNvPr>
        <xdr:cNvSpPr txBox="1"/>
      </xdr:nvSpPr>
      <xdr:spPr>
        <a:xfrm>
          <a:off x="2115705" y="2868083"/>
          <a:ext cx="3280832" cy="328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800" b="1" baseline="0">
              <a:solidFill>
                <a:schemeClr val="accent6">
                  <a:lumMod val="20000"/>
                  <a:lumOff val="80000"/>
                </a:schemeClr>
              </a:solidFill>
              <a:latin typeface="+mn-lt"/>
              <a:ea typeface="+mn-ea"/>
              <a:cs typeface="+mn-cs"/>
            </a:rPr>
            <a:t>Weather condition during crash</a:t>
          </a:r>
          <a:endParaRPr lang="en-NG" sz="1800" b="1" baseline="0">
            <a:solidFill>
              <a:schemeClr val="accent6">
                <a:lumMod val="20000"/>
                <a:lumOff val="80000"/>
              </a:schemeClr>
            </a:solidFill>
            <a:latin typeface="+mn-lt"/>
            <a:ea typeface="+mn-ea"/>
            <a:cs typeface="+mn-cs"/>
          </a:endParaRPr>
        </a:p>
      </xdr:txBody>
    </xdr:sp>
    <xdr:clientData/>
  </xdr:twoCellAnchor>
  <xdr:twoCellAnchor>
    <xdr:from>
      <xdr:col>0</xdr:col>
      <xdr:colOff>6</xdr:colOff>
      <xdr:row>1</xdr:row>
      <xdr:rowOff>0</xdr:rowOff>
    </xdr:from>
    <xdr:to>
      <xdr:col>0</xdr:col>
      <xdr:colOff>576006</xdr:colOff>
      <xdr:row>45</xdr:row>
      <xdr:rowOff>1923</xdr:rowOff>
    </xdr:to>
    <xdr:sp macro="" textlink="">
      <xdr:nvSpPr>
        <xdr:cNvPr id="44" name="Rectangle: Rounded Corners 43">
          <a:extLst>
            <a:ext uri="{FF2B5EF4-FFF2-40B4-BE49-F238E27FC236}">
              <a16:creationId xmlns:a16="http://schemas.microsoft.com/office/drawing/2014/main" id="{D8286C68-950D-4173-9BFD-F800F124C243}"/>
            </a:ext>
          </a:extLst>
        </xdr:cNvPr>
        <xdr:cNvSpPr/>
      </xdr:nvSpPr>
      <xdr:spPr>
        <a:xfrm rot="16200000">
          <a:off x="-3903956" y="4094462"/>
          <a:ext cx="8383923" cy="5760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editAs="oneCell">
    <xdr:from>
      <xdr:col>0</xdr:col>
      <xdr:colOff>6</xdr:colOff>
      <xdr:row>9</xdr:row>
      <xdr:rowOff>47721</xdr:rowOff>
    </xdr:from>
    <xdr:to>
      <xdr:col>1</xdr:col>
      <xdr:colOff>0</xdr:colOff>
      <xdr:row>14</xdr:row>
      <xdr:rowOff>0</xdr:rowOff>
    </xdr:to>
    <xdr:pic>
      <xdr:nvPicPr>
        <xdr:cNvPr id="57" name="Graphic 56" descr="Internet with solid fill">
          <a:hlinkClick xmlns:r="http://schemas.openxmlformats.org/officeDocument/2006/relationships" r:id="rId6"/>
          <a:extLst>
            <a:ext uri="{FF2B5EF4-FFF2-40B4-BE49-F238E27FC236}">
              <a16:creationId xmlns:a16="http://schemas.microsoft.com/office/drawing/2014/main" id="{C2AAA394-AB3D-4A45-A6CF-F0A86CFD97D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 y="1587115"/>
          <a:ext cx="606130" cy="914400"/>
        </a:xfrm>
        <a:prstGeom prst="rect">
          <a:avLst/>
        </a:prstGeom>
      </xdr:spPr>
    </xdr:pic>
    <xdr:clientData/>
  </xdr:twoCellAnchor>
  <xdr:twoCellAnchor editAs="oneCell">
    <xdr:from>
      <xdr:col>0</xdr:col>
      <xdr:colOff>6</xdr:colOff>
      <xdr:row>20</xdr:row>
      <xdr:rowOff>0</xdr:rowOff>
    </xdr:from>
    <xdr:to>
      <xdr:col>1</xdr:col>
      <xdr:colOff>0</xdr:colOff>
      <xdr:row>23</xdr:row>
      <xdr:rowOff>28857</xdr:rowOff>
    </xdr:to>
    <xdr:pic>
      <xdr:nvPicPr>
        <xdr:cNvPr id="59" name="Graphic 58" descr="Presentation with pie chart outline">
          <a:hlinkClick xmlns:r="http://schemas.openxmlformats.org/officeDocument/2006/relationships" r:id="rId9"/>
          <a:extLst>
            <a:ext uri="{FF2B5EF4-FFF2-40B4-BE49-F238E27FC236}">
              <a16:creationId xmlns:a16="http://schemas.microsoft.com/office/drawing/2014/main" id="{8B6CE770-DAFC-4379-8BB5-EC1260E7DB35}"/>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 y="3656061"/>
          <a:ext cx="606130" cy="606130"/>
        </a:xfrm>
        <a:prstGeom prst="rect">
          <a:avLst/>
        </a:prstGeom>
      </xdr:spPr>
    </xdr:pic>
    <xdr:clientData/>
  </xdr:twoCellAnchor>
  <xdr:twoCellAnchor editAs="oneCell">
    <xdr:from>
      <xdr:col>0</xdr:col>
      <xdr:colOff>7</xdr:colOff>
      <xdr:row>24</xdr:row>
      <xdr:rowOff>47722</xdr:rowOff>
    </xdr:from>
    <xdr:to>
      <xdr:col>1</xdr:col>
      <xdr:colOff>1</xdr:colOff>
      <xdr:row>28</xdr:row>
      <xdr:rowOff>0</xdr:rowOff>
    </xdr:to>
    <xdr:pic>
      <xdr:nvPicPr>
        <xdr:cNvPr id="60" name="Graphic 59" descr="Email outline">
          <a:hlinkClick xmlns:r="http://schemas.openxmlformats.org/officeDocument/2006/relationships" r:id="rId12"/>
          <a:extLst>
            <a:ext uri="{FF2B5EF4-FFF2-40B4-BE49-F238E27FC236}">
              <a16:creationId xmlns:a16="http://schemas.microsoft.com/office/drawing/2014/main" id="{1A95FB8C-A001-40DE-B331-506472FB04D2}"/>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 y="4665904"/>
          <a:ext cx="606130" cy="721975"/>
        </a:xfrm>
        <a:prstGeom prst="rect">
          <a:avLst/>
        </a:prstGeom>
      </xdr:spPr>
    </xdr:pic>
    <xdr:clientData/>
  </xdr:twoCellAnchor>
  <xdr:twoCellAnchor>
    <xdr:from>
      <xdr:col>1</xdr:col>
      <xdr:colOff>42334</xdr:colOff>
      <xdr:row>15</xdr:row>
      <xdr:rowOff>105833</xdr:rowOff>
    </xdr:from>
    <xdr:to>
      <xdr:col>10</xdr:col>
      <xdr:colOff>243417</xdr:colOff>
      <xdr:row>24</xdr:row>
      <xdr:rowOff>74084</xdr:rowOff>
    </xdr:to>
    <xdr:graphicFrame macro="">
      <xdr:nvGraphicFramePr>
        <xdr:cNvPr id="15" name="Chart 14">
          <a:extLst>
            <a:ext uri="{FF2B5EF4-FFF2-40B4-BE49-F238E27FC236}">
              <a16:creationId xmlns:a16="http://schemas.microsoft.com/office/drawing/2014/main" id="{35E815B5-D65E-46C5-915B-9E7CB7743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285750</xdr:colOff>
      <xdr:row>34</xdr:row>
      <xdr:rowOff>150958</xdr:rowOff>
    </xdr:from>
    <xdr:to>
      <xdr:col>8</xdr:col>
      <xdr:colOff>419100</xdr:colOff>
      <xdr:row>36</xdr:row>
      <xdr:rowOff>95154</xdr:rowOff>
    </xdr:to>
    <xdr:sp macro="" textlink="">
      <xdr:nvSpPr>
        <xdr:cNvPr id="17" name="TextBox 24">
          <a:extLst>
            <a:ext uri="{FF2B5EF4-FFF2-40B4-BE49-F238E27FC236}">
              <a16:creationId xmlns:a16="http://schemas.microsoft.com/office/drawing/2014/main" id="{B265F3E1-663F-49B4-A2E3-694D5618F549}"/>
            </a:ext>
          </a:extLst>
        </xdr:cNvPr>
        <xdr:cNvSpPr txBox="1"/>
      </xdr:nvSpPr>
      <xdr:spPr>
        <a:xfrm>
          <a:off x="2114550" y="6627958"/>
          <a:ext cx="3181350" cy="325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800" b="1" baseline="0">
              <a:solidFill>
                <a:schemeClr val="accent6">
                  <a:lumMod val="20000"/>
                  <a:lumOff val="80000"/>
                </a:schemeClr>
              </a:solidFill>
              <a:latin typeface="+mn-lt"/>
              <a:ea typeface="+mn-ea"/>
              <a:cs typeface="+mn-cs"/>
            </a:rPr>
            <a:t>Lighting condition during crash</a:t>
          </a:r>
          <a:endParaRPr lang="en-NG" sz="1800" b="1" baseline="0">
            <a:solidFill>
              <a:schemeClr val="accent6">
                <a:lumMod val="20000"/>
                <a:lumOff val="80000"/>
              </a:schemeClr>
            </a:solidFill>
            <a:latin typeface="+mn-lt"/>
            <a:ea typeface="+mn-ea"/>
            <a:cs typeface="+mn-cs"/>
          </a:endParaRPr>
        </a:p>
      </xdr:txBody>
    </xdr:sp>
    <xdr:clientData/>
  </xdr:twoCellAnchor>
  <xdr:twoCellAnchor>
    <xdr:from>
      <xdr:col>3</xdr:col>
      <xdr:colOff>186555</xdr:colOff>
      <xdr:row>24</xdr:row>
      <xdr:rowOff>150669</xdr:rowOff>
    </xdr:from>
    <xdr:to>
      <xdr:col>8</xdr:col>
      <xdr:colOff>319905</xdr:colOff>
      <xdr:row>26</xdr:row>
      <xdr:rowOff>94865</xdr:rowOff>
    </xdr:to>
    <xdr:sp macro="" textlink="">
      <xdr:nvSpPr>
        <xdr:cNvPr id="18" name="TextBox 24">
          <a:extLst>
            <a:ext uri="{FF2B5EF4-FFF2-40B4-BE49-F238E27FC236}">
              <a16:creationId xmlns:a16="http://schemas.microsoft.com/office/drawing/2014/main" id="{9C9C8912-3D2C-41AC-BEAE-9F2599C5DD3A}"/>
            </a:ext>
          </a:extLst>
        </xdr:cNvPr>
        <xdr:cNvSpPr txBox="1"/>
      </xdr:nvSpPr>
      <xdr:spPr>
        <a:xfrm>
          <a:off x="2015355" y="4722669"/>
          <a:ext cx="3181350" cy="325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800" b="1" baseline="0">
              <a:solidFill>
                <a:schemeClr val="accent6">
                  <a:lumMod val="20000"/>
                  <a:lumOff val="80000"/>
                </a:schemeClr>
              </a:solidFill>
              <a:latin typeface="+mn-lt"/>
              <a:ea typeface="+mn-ea"/>
              <a:cs typeface="+mn-cs"/>
            </a:rPr>
            <a:t>Road condition during crash</a:t>
          </a:r>
          <a:endParaRPr lang="en-NG" sz="1800" b="1" baseline="0">
            <a:solidFill>
              <a:schemeClr val="accent6">
                <a:lumMod val="20000"/>
                <a:lumOff val="80000"/>
              </a:schemeClr>
            </a:solidFill>
            <a:latin typeface="+mn-lt"/>
            <a:ea typeface="+mn-ea"/>
            <a:cs typeface="+mn-cs"/>
          </a:endParaRPr>
        </a:p>
      </xdr:txBody>
    </xdr:sp>
    <xdr:clientData/>
  </xdr:twoCellAnchor>
  <xdr:twoCellAnchor editAs="oneCell">
    <xdr:from>
      <xdr:col>0</xdr:col>
      <xdr:colOff>0</xdr:colOff>
      <xdr:row>15</xdr:row>
      <xdr:rowOff>104775</xdr:rowOff>
    </xdr:from>
    <xdr:to>
      <xdr:col>0</xdr:col>
      <xdr:colOff>514350</xdr:colOff>
      <xdr:row>18</xdr:row>
      <xdr:rowOff>47625</xdr:rowOff>
    </xdr:to>
    <xdr:pic>
      <xdr:nvPicPr>
        <xdr:cNvPr id="10" name="Graphic 9" descr="Research with solid fill">
          <a:hlinkClick xmlns:r="http://schemas.openxmlformats.org/officeDocument/2006/relationships" r:id="rId16"/>
          <a:extLst>
            <a:ext uri="{FF2B5EF4-FFF2-40B4-BE49-F238E27FC236}">
              <a16:creationId xmlns:a16="http://schemas.microsoft.com/office/drawing/2014/main" id="{4E6B40CD-28B3-3108-4314-567BA3E2B6D5}"/>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0" y="2962275"/>
          <a:ext cx="514350" cy="514350"/>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0.34444</cdr:x>
      <cdr:y>0</cdr:y>
    </cdr:from>
    <cdr:to>
      <cdr:x>0.7716</cdr:x>
      <cdr:y>0.1048</cdr:y>
    </cdr:to>
    <cdr:sp macro="" textlink="">
      <cdr:nvSpPr>
        <cdr:cNvPr id="2" name="TextBox 24">
          <a:extLst xmlns:a="http://schemas.openxmlformats.org/drawingml/2006/main">
            <a:ext uri="{FF2B5EF4-FFF2-40B4-BE49-F238E27FC236}">
              <a16:creationId xmlns:a16="http://schemas.microsoft.com/office/drawing/2014/main" id="{595C18FB-727E-40C2-AC14-217F896FB1B9}"/>
            </a:ext>
          </a:extLst>
        </cdr:cNvPr>
        <cdr:cNvSpPr txBox="1"/>
      </cdr:nvSpPr>
      <cdr:spPr>
        <a:xfrm xmlns:a="http://schemas.openxmlformats.org/drawingml/2006/main">
          <a:off x="2010492" y="0"/>
          <a:ext cx="2493321" cy="20888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r>
            <a:rPr lang="en-US" sz="1800" b="1" baseline="0">
              <a:solidFill>
                <a:schemeClr val="accent6">
                  <a:lumMod val="20000"/>
                  <a:lumOff val="80000"/>
                </a:schemeClr>
              </a:solidFill>
              <a:latin typeface="+mn-lt"/>
              <a:ea typeface="+mn-ea"/>
              <a:cs typeface="+mn-cs"/>
            </a:rPr>
            <a:t>Injuries from crash</a:t>
          </a:r>
          <a:endParaRPr lang="en-NG" sz="1800" b="1" baseline="0">
            <a:solidFill>
              <a:schemeClr val="accent6">
                <a:lumMod val="20000"/>
                <a:lumOff val="80000"/>
              </a:schemeClr>
            </a:solidFill>
            <a:latin typeface="+mn-lt"/>
            <a:ea typeface="+mn-ea"/>
            <a:cs typeface="+mn-cs"/>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MY PRECIOUS" refreshedDate="45336.093263541668" createdVersion="8" refreshedVersion="8" minRefreshableVersion="3" recordCount="794448" xr:uid="{CF52D784-76F7-440C-8794-43F4A53D0CFA}">
  <cacheSource type="worksheet">
    <worksheetSource name="Traffic_Crashes___Crashes"/>
  </cacheSource>
  <cacheFields count="39">
    <cacheField name="Year" numFmtId="165">
      <sharedItems count="11">
        <s v="2023"/>
        <s v="2019"/>
        <s v="2022"/>
        <s v="2020"/>
        <s v="2021"/>
        <s v="2018"/>
        <s v="2016"/>
        <s v="2017"/>
        <s v="2015"/>
        <s v="2013"/>
        <s v="2014"/>
      </sharedItems>
    </cacheField>
    <cacheField name="Month" numFmtId="165">
      <sharedItems count="12">
        <s v="Sep"/>
        <s v="Jul"/>
        <s v="Aug"/>
        <s v="Nov"/>
        <s v="Feb"/>
        <s v="Jan"/>
        <s v="Oct"/>
        <s v="Dec"/>
        <s v="May"/>
        <s v="Jun"/>
        <s v="Mar"/>
        <s v="Apr"/>
      </sharedItems>
    </cacheField>
    <cacheField name="Day of the Week" numFmtId="165">
      <sharedItems/>
    </cacheField>
    <cacheField name="Time" numFmtId="19">
      <sharedItems containsSemiMixedTypes="0" containsNonDate="0" containsDate="1" containsString="0" minDate="1899-12-30T00:00:00" maxDate="1899-12-30T23:59:00" count="1440">
        <d v="1899-12-30T19:05:00"/>
        <d v="1899-12-30T18:45:00"/>
        <d v="1899-12-30T14:45:00"/>
        <d v="1899-12-30T23:00:00"/>
        <d v="1899-12-30T12:50:00"/>
        <d v="1899-12-30T08:38:00"/>
        <d v="1899-12-30T17:30:00"/>
        <d v="1899-12-30T19:45:00"/>
        <d v="1899-12-30T16:32:00"/>
        <d v="1899-12-30T15:58:00"/>
        <d v="1899-12-30T13:00:00"/>
        <d v="1899-12-30T10:30:00"/>
        <d v="1899-12-30T13:30:00"/>
        <d v="1899-12-30T16:10:00"/>
        <d v="1899-12-30T00:11:00"/>
        <d v="1899-12-30T06:40:00"/>
        <d v="1899-12-30T18:00:00"/>
        <d v="1899-12-30T05:30:00"/>
        <d v="1899-12-30T14:30:00"/>
        <d v="1899-12-30T00:50:00"/>
        <d v="1899-12-30T22:46:00"/>
        <d v="1899-12-30T15:35:00"/>
        <d v="1899-12-30T15:15:00"/>
        <d v="1899-12-30T13:20:00"/>
        <d v="1899-12-30T08:45:00"/>
        <d v="1899-12-30T11:45:00"/>
        <d v="1899-12-30T11:00:00"/>
        <d v="1899-12-30T10:10:00"/>
        <d v="1899-12-30T19:55:00"/>
        <d v="1899-12-30T12:15:00"/>
        <d v="1899-12-30T14:15:00"/>
        <d v="1899-12-30T14:50:00"/>
        <d v="1899-12-30T12:25:00"/>
        <d v="1899-12-30T16:50:00"/>
        <d v="1899-12-30T12:30:00"/>
        <d v="1899-12-30T18:10:00"/>
        <d v="1899-12-30T21:30:00"/>
        <d v="1899-12-30T15:40:00"/>
        <d v="1899-12-30T08:00:00"/>
        <d v="1899-12-30T09:00:00"/>
        <d v="1899-12-30T22:09:00"/>
        <d v="1899-12-30T00:45:00"/>
        <d v="1899-12-30T17:20:00"/>
        <d v="1899-12-30T17:40:00"/>
        <d v="1899-12-30T18:42:00"/>
        <d v="1899-12-30T18:19:00"/>
        <d v="1899-12-30T20:20:00"/>
        <d v="1899-12-30T06:45:00"/>
        <d v="1899-12-30T11:58:00"/>
        <d v="1899-12-30T18:09:00"/>
        <d v="1899-12-30T09:45:00"/>
        <d v="1899-12-30T16:00:00"/>
        <d v="1899-12-30T15:50:00"/>
        <d v="1899-12-30T01:26:00"/>
        <d v="1899-12-30T19:15:00"/>
        <d v="1899-12-30T16:55:00"/>
        <d v="1899-12-30T00:59:00"/>
        <d v="1899-12-30T17:35:00"/>
        <d v="1899-12-30T13:10:00"/>
        <d v="1899-12-30T10:15:00"/>
        <d v="1899-12-30T08:50:00"/>
        <d v="1899-12-30T19:14:00"/>
        <d v="1899-12-30T17:00:00"/>
        <d v="1899-12-30T07:00:00"/>
        <d v="1899-12-30T15:00:00"/>
        <d v="1899-12-30T23:35:00"/>
        <d v="1899-12-30T20:45:00"/>
        <d v="1899-12-30T13:35:00"/>
        <d v="1899-12-30T15:45:00"/>
        <d v="1899-12-30T16:49:00"/>
        <d v="1899-12-30T00:10:00"/>
        <d v="1899-12-30T14:19:00"/>
        <d v="1899-12-30T18:54:00"/>
        <d v="1899-12-30T22:15:00"/>
        <d v="1899-12-30T15:38:00"/>
        <d v="1899-12-30T02:00:00"/>
        <d v="1899-12-30T20:00:00"/>
        <d v="1899-12-30T17:45:00"/>
        <d v="1899-12-30T18:30:00"/>
        <d v="1899-12-30T10:05:00"/>
        <d v="1899-12-30T12:16:00"/>
        <d v="1899-12-30T17:46:00"/>
        <d v="1899-12-30T09:15:00"/>
        <d v="1899-12-30T14:00:00"/>
        <d v="1899-12-30T21:00:00"/>
        <d v="1899-12-30T20:30:00"/>
        <d v="1899-12-30T22:00:00"/>
        <d v="1899-12-30T16:15:00"/>
        <d v="1899-12-30T07:40:00"/>
        <d v="1899-12-30T15:30:00"/>
        <d v="1899-12-30T08:10:00"/>
        <d v="1899-12-30T12:07:00"/>
        <d v="1899-12-30T08:58:00"/>
        <d v="1899-12-30T16:53:00"/>
        <d v="1899-12-30T09:20:00"/>
        <d v="1899-12-30T03:45:00"/>
        <d v="1899-12-30T02:15:00"/>
        <d v="1899-12-30T03:12:00"/>
        <d v="1899-12-30T14:40:00"/>
        <d v="1899-12-30T17:23:00"/>
        <d v="1899-12-30T01:25:00"/>
        <d v="1899-12-30T02:28:00"/>
        <d v="1899-12-30T12:20:00"/>
        <d v="1899-12-30T13:50:00"/>
        <d v="1899-12-30T04:38:00"/>
        <d v="1899-12-30T12:11:00"/>
        <d v="1899-12-30T17:43:00"/>
        <d v="1899-12-30T20:32:00"/>
        <d v="1899-12-30T14:14:00"/>
        <d v="1899-12-30T23:45:00"/>
        <d v="1899-12-30T18:50:00"/>
        <d v="1899-12-30T15:29:00"/>
        <d v="1899-12-30T19:00:00"/>
        <d v="1899-12-30T13:39:00"/>
        <d v="1899-12-30T15:28:00"/>
        <d v="1899-12-30T10:55:00"/>
        <d v="1899-12-30T17:48:00"/>
        <d v="1899-12-30T10:25:00"/>
        <d v="1899-12-30T19:41:00"/>
        <d v="1899-12-30T16:30:00"/>
        <d v="1899-12-30T05:45:00"/>
        <d v="1899-12-30T01:00:00"/>
        <d v="1899-12-30T14:55:00"/>
        <d v="1899-12-30T11:14:00"/>
        <d v="1899-12-30T18:15:00"/>
        <d v="1899-12-30T22:30:00"/>
        <d v="1899-12-30T18:05:00"/>
        <d v="1899-12-30T09:39:00"/>
        <d v="1899-12-30T15:20:00"/>
        <d v="1899-12-30T17:31:00"/>
        <d v="1899-12-30T10:00:00"/>
        <d v="1899-12-30T02:51:00"/>
        <d v="1899-12-30T10:47:00"/>
        <d v="1899-12-30T00:48:00"/>
        <d v="1899-12-30T21:10:00"/>
        <d v="1899-12-30T06:30:00"/>
        <d v="1899-12-30T20:53:00"/>
        <d v="1899-12-30T07:43:00"/>
        <d v="1899-12-30T17:27:00"/>
        <d v="1899-12-30T15:08:00"/>
        <d v="1899-12-30T08:05:00"/>
        <d v="1899-12-30T20:50:00"/>
        <d v="1899-12-30T08:34:00"/>
        <d v="1899-12-30T09:35:00"/>
        <d v="1899-12-30T07:50:00"/>
        <d v="1899-12-30T19:50:00"/>
        <d v="1899-12-30T05:50:00"/>
        <d v="1899-12-30T04:00:00"/>
        <d v="1899-12-30T09:30:00"/>
        <d v="1899-12-30T15:48:00"/>
        <d v="1899-12-30T08:08:00"/>
        <d v="1899-12-30T13:45:00"/>
        <d v="1899-12-30T22:40:00"/>
        <d v="1899-12-30T00:00:00"/>
        <d v="1899-12-30T14:20:00"/>
        <d v="1899-12-30T15:49:00"/>
        <d v="1899-12-30T08:30:00"/>
        <d v="1899-12-30T08:55:00"/>
        <d v="1899-12-30T18:58:00"/>
        <d v="1899-12-30T19:35:00"/>
        <d v="1899-12-30T20:55:00"/>
        <d v="1899-12-30T05:20:00"/>
        <d v="1899-12-30T07:45:00"/>
        <d v="1899-12-30T21:45:00"/>
        <d v="1899-12-30T08:59:00"/>
        <d v="1899-12-30T13:12:00"/>
        <d v="1899-12-30T11:35:00"/>
        <d v="1899-12-30T17:58:00"/>
        <d v="1899-12-30T23:30:00"/>
        <d v="1899-12-30T16:45:00"/>
        <d v="1899-12-30T16:36:00"/>
        <d v="1899-12-30T07:55:00"/>
        <d v="1899-12-30T18:22:00"/>
        <d v="1899-12-30T18:02:00"/>
        <d v="1899-12-30T08:20:00"/>
        <d v="1899-12-30T15:46:00"/>
        <d v="1899-12-30T13:40:00"/>
        <d v="1899-12-30T15:06:00"/>
        <d v="1899-12-30T00:20:00"/>
        <d v="1899-12-30T12:45:00"/>
        <d v="1899-12-30T02:30:00"/>
        <d v="1899-12-30T10:45:00"/>
        <d v="1899-12-30T19:30:00"/>
        <d v="1899-12-30T22:20:00"/>
        <d v="1899-12-30T00:57:00"/>
        <d v="1899-12-30T18:41:00"/>
        <d v="1899-12-30T14:41:00"/>
        <d v="1899-12-30T12:00:00"/>
        <d v="1899-12-30T16:01:00"/>
        <d v="1899-12-30T09:50:00"/>
        <d v="1899-12-30T13:15:00"/>
        <d v="1899-12-30T03:30:00"/>
        <d v="1899-12-30T09:12:00"/>
        <d v="1899-12-30T09:40:00"/>
        <d v="1899-12-30T05:15:00"/>
        <d v="1899-12-30T03:00:00"/>
        <d v="1899-12-30T19:20:00"/>
        <d v="1899-12-30T20:15:00"/>
        <d v="1899-12-30T00:15:00"/>
        <d v="1899-12-30T22:25:00"/>
        <d v="1899-12-30T11:09:00"/>
        <d v="1899-12-30T02:47:00"/>
        <d v="1899-12-30T03:14:00"/>
        <d v="1899-12-30T11:28:00"/>
        <d v="1899-12-30T00:01:00"/>
        <d v="1899-12-30T15:22:00"/>
        <d v="1899-12-30T15:07:00"/>
        <d v="1899-12-30T16:20:00"/>
        <d v="1899-12-30T06:10:00"/>
        <d v="1899-12-30T05:00:00"/>
        <d v="1899-12-30T06:34:00"/>
        <d v="1899-12-30T17:37:00"/>
        <d v="1899-12-30T17:26:00"/>
        <d v="1899-12-30T11:30:00"/>
        <d v="1899-12-30T20:31:00"/>
        <d v="1899-12-30T06:39:00"/>
        <d v="1899-12-30T08:35:00"/>
        <d v="1899-12-30T21:05:00"/>
        <d v="1899-12-30T18:24:00"/>
        <d v="1899-12-30T15:51:00"/>
        <d v="1899-12-30T11:36:00"/>
        <d v="1899-12-30T16:40:00"/>
        <d v="1899-12-30T18:03:00"/>
        <d v="1899-12-30T11:15:00"/>
        <d v="1899-12-30T07:30:00"/>
        <d v="1899-12-30T17:15:00"/>
        <d v="1899-12-30T00:25:00"/>
        <d v="1899-12-30T17:57:00"/>
        <d v="1899-12-30T18:36:00"/>
        <d v="1899-12-30T05:48:00"/>
        <d v="1899-12-30T20:41:00"/>
        <d v="1899-12-30T08:26:00"/>
        <d v="1899-12-30T10:40:00"/>
        <d v="1899-12-30T10:39:00"/>
        <d v="1899-12-30T17:05:00"/>
        <d v="1899-12-30T19:10:00"/>
        <d v="1899-12-30T07:20:00"/>
        <d v="1899-12-30T13:25:00"/>
        <d v="1899-12-30T02:03:00"/>
        <d v="1899-12-30T07:10:00"/>
        <d v="1899-12-30T16:02:00"/>
        <d v="1899-12-30T22:48:00"/>
        <d v="1899-12-30T15:25:00"/>
        <d v="1899-12-30T18:35:00"/>
        <d v="1899-12-30T11:25:00"/>
        <d v="1899-12-30T05:46:00"/>
        <d v="1899-12-30T16:13:00"/>
        <d v="1899-12-30T14:08:00"/>
        <d v="1899-12-30T06:35:00"/>
        <d v="1899-12-30T06:50:00"/>
        <d v="1899-12-30T22:45:00"/>
        <d v="1899-12-30T09:23:00"/>
        <d v="1899-12-30T11:08:00"/>
        <d v="1899-12-30T21:42:00"/>
        <d v="1899-12-30T10:27:00"/>
        <d v="1899-12-30T15:26:00"/>
        <d v="1899-12-30T11:37:00"/>
        <d v="1899-12-30T08:40:00"/>
        <d v="1899-12-30T11:52:00"/>
        <d v="1899-12-30T19:19:00"/>
        <d v="1899-12-30T05:10:00"/>
        <d v="1899-12-30T18:14:00"/>
        <d v="1899-12-30T21:04:00"/>
        <d v="1899-12-30T04:24:00"/>
        <d v="1899-12-30T13:17:00"/>
        <d v="1899-12-30T02:10:00"/>
        <d v="1899-12-30T16:44:00"/>
        <d v="1899-12-30T14:49:00"/>
        <d v="1899-12-30T08:15:00"/>
        <d v="1899-12-30T16:07:00"/>
        <d v="1899-12-30T07:34:00"/>
        <d v="1899-12-30T15:55:00"/>
        <d v="1899-12-30T02:17:00"/>
        <d v="1899-12-30T08:25:00"/>
        <d v="1899-12-30T20:47:00"/>
        <d v="1899-12-30T11:55:00"/>
        <d v="1899-12-30T06:20:00"/>
        <d v="1899-12-30T08:09:00"/>
        <d v="1899-12-30T12:44:00"/>
        <d v="1899-12-30T20:23:00"/>
        <d v="1899-12-30T19:23:00"/>
        <d v="1899-12-30T07:23:00"/>
        <d v="1899-12-30T18:56:00"/>
        <d v="1899-12-30T17:49:00"/>
        <d v="1899-12-30T04:40:00"/>
        <d v="1899-12-30T06:00:00"/>
        <d v="1899-12-30T15:10:00"/>
        <d v="1899-12-30T12:35:00"/>
        <d v="1899-12-30T12:57:00"/>
        <d v="1899-12-30T14:38:00"/>
        <d v="1899-12-30T21:15:00"/>
        <d v="1899-12-30T13:49:00"/>
        <d v="1899-12-30T16:38:00"/>
        <d v="1899-12-30T19:27:00"/>
        <d v="1899-12-30T02:50:00"/>
        <d v="1899-12-30T10:18:00"/>
        <d v="1899-12-30T22:35:00"/>
        <d v="1899-12-30T20:28:00"/>
        <d v="1899-12-30T04:25:00"/>
        <d v="1899-12-30T01:53:00"/>
        <d v="1899-12-30T03:31:00"/>
        <d v="1899-12-30T07:17:00"/>
        <d v="1899-12-30T08:37:00"/>
        <d v="1899-12-30T17:10:00"/>
        <d v="1899-12-30T21:55:00"/>
        <d v="1899-12-30T00:17:00"/>
        <d v="1899-12-30T04:35:00"/>
        <d v="1899-12-30T09:57:00"/>
        <d v="1899-12-30T09:10:00"/>
        <d v="1899-12-30T20:16:00"/>
        <d v="1899-12-30T01:03:00"/>
        <d v="1899-12-30T15:37:00"/>
        <d v="1899-12-30T14:23:00"/>
        <d v="1899-12-30T21:37:00"/>
        <d v="1899-12-30T20:37:00"/>
        <d v="1899-12-30T21:03:00"/>
        <d v="1899-12-30T09:01:00"/>
        <d v="1899-12-30T15:54:00"/>
        <d v="1899-12-30T10:57:00"/>
        <d v="1899-12-30T15:04:00"/>
        <d v="1899-12-30T23:58:00"/>
        <d v="1899-12-30T18:38:00"/>
        <d v="1899-12-30T22:50:00"/>
        <d v="1899-12-30T13:55:00"/>
        <d v="1899-12-30T18:40:00"/>
        <d v="1899-12-30T18:43:00"/>
        <d v="1899-12-30T00:49:00"/>
        <d v="1899-12-30T10:20:00"/>
        <d v="1899-12-30T06:05:00"/>
        <d v="1899-12-30T14:25:00"/>
        <d v="1899-12-30T04:10:00"/>
        <d v="1899-12-30T01:56:00"/>
        <d v="1899-12-30T01:40:00"/>
        <d v="1899-12-30T16:14:00"/>
        <d v="1899-12-30T21:07:00"/>
        <d v="1899-12-30T23:12:00"/>
        <d v="1899-12-30T23:41:00"/>
        <d v="1899-12-30T17:51:00"/>
        <d v="1899-12-30T12:40:00"/>
        <d v="1899-12-30T13:56:00"/>
        <d v="1899-12-30T04:15:00"/>
        <d v="1899-12-30T03:01:00"/>
        <d v="1899-12-30T06:22:00"/>
        <d v="1899-12-30T23:18:00"/>
        <d v="1899-12-30T00:29:00"/>
        <d v="1899-12-30T14:43:00"/>
        <d v="1899-12-30T07:35:00"/>
        <d v="1899-12-30T14:35:00"/>
        <d v="1899-12-30T06:55:00"/>
        <d v="1899-12-30T04:30:00"/>
        <d v="1899-12-30T10:50:00"/>
        <d v="1899-12-30T19:03:00"/>
        <d v="1899-12-30T11:56:00"/>
        <d v="1899-12-30T01:45:00"/>
        <d v="1899-12-30T05:33:00"/>
        <d v="1899-12-30T07:25:00"/>
        <d v="1899-12-30T14:10:00"/>
        <d v="1899-12-30T17:38:00"/>
        <d v="1899-12-30T13:11:00"/>
        <d v="1899-12-30T20:43:00"/>
        <d v="1899-12-30T10:01:00"/>
        <d v="1899-12-30T12:14:00"/>
        <d v="1899-12-30T16:43:00"/>
        <d v="1899-12-30T18:16:00"/>
        <d v="1899-12-30T03:10:00"/>
        <d v="1899-12-30T21:56:00"/>
        <d v="1899-12-30T13:28:00"/>
        <d v="1899-12-30T23:51:00"/>
        <d v="1899-12-30T11:05:00"/>
        <d v="1899-12-30T12:13:00"/>
        <d v="1899-12-30T17:07:00"/>
        <d v="1899-12-30T13:26:00"/>
        <d v="1899-12-30T08:16:00"/>
        <d v="1899-12-30T19:47:00"/>
        <d v="1899-12-30T13:51:00"/>
        <d v="1899-12-30T19:28:00"/>
        <d v="1899-12-30T02:14:00"/>
        <d v="1899-12-30T02:38:00"/>
        <d v="1899-12-30T06:27:00"/>
        <d v="1899-12-30T20:35:00"/>
        <d v="1899-12-30T10:54:00"/>
        <d v="1899-12-30T07:15:00"/>
        <d v="1899-12-30T12:59:00"/>
        <d v="1899-12-30T16:25:00"/>
        <d v="1899-12-30T06:48:00"/>
        <d v="1899-12-30T18:51:00"/>
        <d v="1899-12-30T15:52:00"/>
        <d v="1899-12-30T18:26:00"/>
        <d v="1899-12-30T08:14:00"/>
        <d v="1899-12-30T01:30:00"/>
        <d v="1899-12-30T11:20:00"/>
        <d v="1899-12-30T19:37:00"/>
        <d v="1899-12-30T08:02:00"/>
        <d v="1899-12-30T16:35:00"/>
        <d v="1899-12-30T11:48:00"/>
        <d v="1899-12-30T18:55:00"/>
        <d v="1899-12-30T10:22:00"/>
        <d v="1899-12-30T15:21:00"/>
        <d v="1899-12-30T19:18:00"/>
        <d v="1899-12-30T21:53:00"/>
        <d v="1899-12-30T19:29:00"/>
        <d v="1899-12-30T12:55:00"/>
        <d v="1899-12-30T10:35:00"/>
        <d v="1899-12-30T20:40:00"/>
        <d v="1899-12-30T21:51:00"/>
        <d v="1899-12-30T19:40:00"/>
        <d v="1899-12-30T21:29:00"/>
        <d v="1899-12-30T20:10:00"/>
        <d v="1899-12-30T06:43:00"/>
        <d v="1899-12-30T13:37:00"/>
        <d v="1899-12-30T19:57:00"/>
        <d v="1899-12-30T19:22:00"/>
        <d v="1899-12-30T08:47:00"/>
        <d v="1899-12-30T09:55:00"/>
        <d v="1899-12-30T10:32:00"/>
        <d v="1899-12-30T03:05:00"/>
        <d v="1899-12-30T16:52:00"/>
        <d v="1899-12-30T02:55:00"/>
        <d v="1899-12-30T01:35:00"/>
        <d v="1899-12-30T14:02:00"/>
        <d v="1899-12-30T04:50:00"/>
        <d v="1899-12-30T18:44:00"/>
        <d v="1899-12-30T17:11:00"/>
        <d v="1899-12-30T09:27:00"/>
        <d v="1899-12-30T02:20:00"/>
        <d v="1899-12-30T16:18:00"/>
        <d v="1899-12-30T19:11:00"/>
        <d v="1899-12-30T14:29:00"/>
        <d v="1899-12-30T13:43:00"/>
        <d v="1899-12-30T17:25:00"/>
        <d v="1899-12-30T14:52:00"/>
        <d v="1899-12-30T06:41:00"/>
        <d v="1899-12-30T14:51:00"/>
        <d v="1899-12-30T13:09:00"/>
        <d v="1899-12-30T17:18:00"/>
        <d v="1899-12-30T04:20:00"/>
        <d v="1899-12-30T12:58:00"/>
        <d v="1899-12-30T14:42:00"/>
        <d v="1899-12-30T18:29:00"/>
        <d v="1899-12-30T01:20:00"/>
        <d v="1899-12-30T19:51:00"/>
        <d v="1899-12-30T21:13:00"/>
        <d v="1899-12-30T11:47:00"/>
        <d v="1899-12-30T03:25:00"/>
        <d v="1899-12-30T01:59:00"/>
        <d v="1899-12-30T17:50:00"/>
        <d v="1899-12-30T14:53:00"/>
        <d v="1899-12-30T08:52:00"/>
        <d v="1899-12-30T14:48:00"/>
        <d v="1899-12-30T09:08:00"/>
        <d v="1899-12-30T23:20:00"/>
        <d v="1899-12-30T04:32:00"/>
        <d v="1899-12-30T18:12:00"/>
        <d v="1899-12-30T05:11:00"/>
        <d v="1899-12-30T03:43:00"/>
        <d v="1899-12-30T01:33:00"/>
        <d v="1899-12-30T16:17:00"/>
        <d v="1899-12-30T15:43:00"/>
        <d v="1899-12-30T18:20:00"/>
        <d v="1899-12-30T11:50:00"/>
        <d v="1899-12-30T23:50:00"/>
        <d v="1899-12-30T19:39:00"/>
        <d v="1899-12-30T05:40:00"/>
        <d v="1899-12-30T11:01:00"/>
        <d v="1899-12-30T11:40:00"/>
        <d v="1899-12-30T21:20:00"/>
        <d v="1899-12-30T21:49:00"/>
        <d v="1899-12-30T21:16:00"/>
        <d v="1899-12-30T01:23:00"/>
        <d v="1899-12-30T13:22:00"/>
        <d v="1899-12-30T05:25:00"/>
        <d v="1899-12-30T23:09:00"/>
        <d v="1899-12-30T05:55:00"/>
        <d v="1899-12-30T23:04:00"/>
        <d v="1899-12-30T22:23:00"/>
        <d v="1899-12-30T22:06:00"/>
        <d v="1899-12-30T05:05:00"/>
        <d v="1899-12-30T16:19:00"/>
        <d v="1899-12-30T16:23:00"/>
        <d v="1899-12-30T06:12:00"/>
        <d v="1899-12-30T19:24:00"/>
        <d v="1899-12-30T21:54:00"/>
        <d v="1899-12-30T12:22:00"/>
        <d v="1899-12-30T18:53:00"/>
        <d v="1899-12-30T08:48:00"/>
        <d v="1899-12-30T10:38:00"/>
        <d v="1899-12-30T11:18:00"/>
        <d v="1899-12-30T12:10:00"/>
        <d v="1899-12-30T08:57:00"/>
        <d v="1899-12-30T22:12:00"/>
        <d v="1899-12-30T00:30:00"/>
        <d v="1899-12-30T21:40:00"/>
        <d v="1899-12-30T16:16:00"/>
        <d v="1899-12-30T20:54:00"/>
        <d v="1899-12-30T09:07:00"/>
        <d v="1899-12-30T23:29:00"/>
        <d v="1899-12-30T22:29:00"/>
        <d v="1899-12-30T09:05:00"/>
        <d v="1899-12-30T08:54:00"/>
        <d v="1899-12-30T19:01:00"/>
        <d v="1899-12-30T14:13:00"/>
        <d v="1899-12-30T19:33:00"/>
        <d v="1899-12-30T17:08:00"/>
        <d v="1899-12-30T18:08:00"/>
        <d v="1899-12-30T05:32:00"/>
        <d v="1899-12-30T17:01:00"/>
        <d v="1899-12-30T10:04:00"/>
        <d v="1899-12-30T08:18:00"/>
        <d v="1899-12-30T15:42:00"/>
        <d v="1899-12-30T12:56:00"/>
        <d v="1899-12-30T12:53:00"/>
        <d v="1899-12-30T02:01:00"/>
        <d v="1899-12-30T14:54:00"/>
        <d v="1899-12-30T06:29:00"/>
        <d v="1899-12-30T14:09:00"/>
        <d v="1899-12-30T03:06:00"/>
        <d v="1899-12-30T21:44:00"/>
        <d v="1899-12-30T14:26:00"/>
        <d v="1899-12-30T17:02:00"/>
        <d v="1899-12-30T23:15:00"/>
        <d v="1899-12-30T07:58:00"/>
        <d v="1899-12-30T16:21:00"/>
        <d v="1899-12-30T04:58:00"/>
        <d v="1899-12-30T20:29:00"/>
        <d v="1899-12-30T13:41:00"/>
        <d v="1899-12-30T18:57:00"/>
        <d v="1899-12-30T21:58:00"/>
        <d v="1899-12-30T14:05:00"/>
        <d v="1899-12-30T07:11:00"/>
        <d v="1899-12-30T01:55:00"/>
        <d v="1899-12-30T22:53:00"/>
        <d v="1899-12-30T16:39:00"/>
        <d v="1899-12-30T10:42:00"/>
        <d v="1899-12-30T15:39:00"/>
        <d v="1899-12-30T23:37:00"/>
        <d v="1899-12-30T06:15:00"/>
        <d v="1899-12-30T20:25:00"/>
        <d v="1899-12-30T09:29:00"/>
        <d v="1899-12-30T06:46:00"/>
        <d v="1899-12-30T18:47:00"/>
        <d v="1899-12-30T17:44:00"/>
        <d v="1899-12-30T02:40:00"/>
        <d v="1899-12-30T19:31:00"/>
        <d v="1899-12-30T10:49:00"/>
        <d v="1899-12-30T16:03:00"/>
        <d v="1899-12-30T15:41:00"/>
        <d v="1899-12-30T11:24:00"/>
        <d v="1899-12-30T16:58:00"/>
        <d v="1899-12-30T06:21:00"/>
        <d v="1899-12-30T10:09:00"/>
        <d v="1899-12-30T07:53:00"/>
        <d v="1899-12-30T21:26:00"/>
        <d v="1899-12-30T16:29:00"/>
        <d v="1899-12-30T03:24:00"/>
        <d v="1899-12-30T14:56:00"/>
        <d v="1899-12-30T23:55:00"/>
        <d v="1899-12-30T20:38:00"/>
        <d v="1899-12-30T19:46:00"/>
        <d v="1899-12-30T00:12:00"/>
        <d v="1899-12-30T17:21:00"/>
        <d v="1899-12-30T00:05:00"/>
        <d v="1899-12-30T20:48:00"/>
        <d v="1899-12-30T16:05:00"/>
        <d v="1899-12-30T03:56:00"/>
        <d v="1899-12-30T17:14:00"/>
        <d v="1899-12-30T19:54:00"/>
        <d v="1899-12-30T06:52:00"/>
        <d v="1899-12-30T10:03:00"/>
        <d v="1899-12-30T21:25:00"/>
        <d v="1899-12-30T21:08:00"/>
        <d v="1899-12-30T05:57:00"/>
        <d v="1899-12-30T12:01:00"/>
        <d v="1899-12-30T20:51:00"/>
        <d v="1899-12-30T18:59:00"/>
        <d v="1899-12-30T14:17:00"/>
        <d v="1899-12-30T23:25:00"/>
        <d v="1899-12-30T19:53:00"/>
        <d v="1899-12-30T17:32:00"/>
        <d v="1899-12-30T07:38:00"/>
        <d v="1899-12-30T13:03:00"/>
        <d v="1899-12-30T12:21:00"/>
        <d v="1899-12-30T23:53:00"/>
        <d v="1899-12-30T21:35:00"/>
        <d v="1899-12-30T07:04:00"/>
        <d v="1899-12-30T12:34:00"/>
        <d v="1899-12-30T06:53:00"/>
        <d v="1899-12-30T03:50:00"/>
        <d v="1899-12-30T02:43:00"/>
        <d v="1899-12-30T00:36:00"/>
        <d v="1899-12-30T21:27:00"/>
        <d v="1899-12-30T20:05:00"/>
        <d v="1899-12-30T14:01:00"/>
        <d v="1899-12-30T09:25:00"/>
        <d v="1899-12-30T19:44:00"/>
        <d v="1899-12-30T09:34:00"/>
        <d v="1899-12-30T22:22:00"/>
        <d v="1899-12-30T03:55:00"/>
        <d v="1899-12-30T14:18:00"/>
        <d v="1899-12-30T03:28:00"/>
        <d v="1899-12-30T14:27:00"/>
        <d v="1899-12-30T16:11:00"/>
        <d v="1899-12-30T07:03:00"/>
        <d v="1899-12-30T10:43:00"/>
        <d v="1899-12-30T03:16:00"/>
        <d v="1899-12-30T06:25:00"/>
        <d v="1899-12-30T00:19:00"/>
        <d v="1899-12-30T07:51:00"/>
        <d v="1899-12-30T13:58:00"/>
        <d v="1899-12-30T13:05:00"/>
        <d v="1899-12-30T23:40:00"/>
        <d v="1899-12-30T13:02:00"/>
        <d v="1899-12-30T14:39:00"/>
        <d v="1899-12-30T23:17:00"/>
        <d v="1899-12-30T18:07:00"/>
        <d v="1899-12-30T16:47:00"/>
        <d v="1899-12-30T21:50:00"/>
        <d v="1899-12-30T08:04:00"/>
        <d v="1899-12-30T10:26:00"/>
        <d v="1899-12-30T14:36:00"/>
        <d v="1899-12-30T00:55:00"/>
        <d v="1899-12-30T09:14:00"/>
        <d v="1899-12-30T19:07:00"/>
        <d v="1899-12-30T03:15:00"/>
        <d v="1899-12-30T11:26:00"/>
        <d v="1899-12-30T02:11:00"/>
        <d v="1899-12-30T14:03:00"/>
        <d v="1899-12-30T06:56:00"/>
        <d v="1899-12-30T17:19:00"/>
        <d v="1899-12-30T14:32:00"/>
        <d v="1899-12-30T21:12:00"/>
        <d v="1899-12-30T22:01:00"/>
        <d v="1899-12-30T17:55:00"/>
        <d v="1899-12-30T22:32:00"/>
        <d v="1899-12-30T12:31:00"/>
        <d v="1899-12-30T07:02:00"/>
        <d v="1899-12-30T11:10:00"/>
        <d v="1899-12-30T07:09:00"/>
        <d v="1899-12-30T15:59:00"/>
        <d v="1899-12-30T15:31:00"/>
        <d v="1899-12-30T05:12:00"/>
        <d v="1899-12-30T17:41:00"/>
        <d v="1899-12-30T15:23:00"/>
        <d v="1899-12-30T16:34:00"/>
        <d v="1899-12-30T15:05:00"/>
        <d v="1899-12-30T17:47:00"/>
        <d v="1899-12-30T16:28:00"/>
        <d v="1899-12-30T01:50:00"/>
        <d v="1899-12-30T23:10:00"/>
        <d v="1899-12-30T15:27:00"/>
        <d v="1899-12-30T15:34:00"/>
        <d v="1899-12-30T21:32:00"/>
        <d v="1899-12-30T02:02:00"/>
        <d v="1899-12-30T05:39:00"/>
        <d v="1899-12-30T02:48:00"/>
        <d v="1899-12-30T13:38:00"/>
        <d v="1899-12-30T08:27:00"/>
        <d v="1899-12-30T12:32:00"/>
        <d v="1899-12-30T15:57:00"/>
        <d v="1899-12-30T22:10:00"/>
        <d v="1899-12-30T21:23:00"/>
        <d v="1899-12-30T01:05:00"/>
        <d v="1899-12-30T17:03:00"/>
        <d v="1899-12-30T21:14:00"/>
        <d v="1899-12-30T21:57:00"/>
        <d v="1899-12-30T07:22:00"/>
        <d v="1899-12-30T02:09:00"/>
        <d v="1899-12-30T00:46:00"/>
        <d v="1899-12-30T12:33:00"/>
        <d v="1899-12-30T09:28:00"/>
        <d v="1899-12-30T14:58:00"/>
        <d v="1899-12-30T23:05:00"/>
        <d v="1899-12-30T17:24:00"/>
        <d v="1899-12-30T22:58:00"/>
        <d v="1899-12-30T19:08:00"/>
        <d v="1899-12-30T22:05:00"/>
        <d v="1899-12-30T00:40:00"/>
        <d v="1899-12-30T18:27:00"/>
        <d v="1899-12-30T10:19:00"/>
        <d v="1899-12-30T14:33:00"/>
        <d v="1899-12-30T18:34:00"/>
        <d v="1899-12-30T18:25:00"/>
        <d v="1899-12-30T14:22:00"/>
        <d v="1899-12-30T04:55:00"/>
        <d v="1899-12-30T19:42:00"/>
        <d v="1899-12-30T11:42:00"/>
        <d v="1899-12-30T12:38:00"/>
        <d v="1899-12-30T15:36:00"/>
        <d v="1899-12-30T05:03:00"/>
        <d v="1899-12-30T16:42:00"/>
        <d v="1899-12-30T12:43:00"/>
        <d v="1899-12-30T16:57:00"/>
        <d v="1899-12-30T14:16:00"/>
        <d v="1899-12-30T01:19:00"/>
        <d v="1899-12-30T09:37:00"/>
        <d v="1899-12-30T02:26:00"/>
        <d v="1899-12-30T07:18:00"/>
        <d v="1899-12-30T11:38:00"/>
        <d v="1899-12-30T02:45:00"/>
        <d v="1899-12-30T04:05:00"/>
        <d v="1899-12-30T00:24:00"/>
        <d v="1899-12-30T18:32:00"/>
        <d v="1899-12-30T15:19:00"/>
        <d v="1899-12-30T03:54:00"/>
        <d v="1899-12-30T22:41:00"/>
        <d v="1899-12-30T06:58:00"/>
        <d v="1899-12-30T21:11:00"/>
        <d v="1899-12-30T12:04:00"/>
        <d v="1899-12-30T16:54:00"/>
        <d v="1899-12-30T03:36:00"/>
        <d v="1899-12-30T09:13:00"/>
        <d v="1899-12-30T07:52:00"/>
        <d v="1899-12-30T10:56:00"/>
        <d v="1899-12-30T05:29:00"/>
        <d v="1899-12-30T19:06:00"/>
        <d v="1899-12-30T21:02:00"/>
        <d v="1899-12-30T09:59:00"/>
        <d v="1899-12-30T11:02:00"/>
        <d v="1899-12-30T23:42:00"/>
        <d v="1899-12-30T21:43:00"/>
        <d v="1899-12-30T19:12:00"/>
        <d v="1899-12-30T12:24:00"/>
        <d v="1899-12-30T10:52:00"/>
        <d v="1899-12-30T15:02:00"/>
        <d v="1899-12-30T13:23:00"/>
        <d v="1899-12-30T12:37:00"/>
        <d v="1899-12-30T15:03:00"/>
        <d v="1899-12-30T15:56:00"/>
        <d v="1899-12-30T22:07:00"/>
        <d v="1899-12-30T07:56:00"/>
        <d v="1899-12-30T11:06:00"/>
        <d v="1899-12-30T17:06:00"/>
        <d v="1899-12-30T20:03:00"/>
        <d v="1899-12-30T22:02:00"/>
        <d v="1899-12-30T19:38:00"/>
        <d v="1899-12-30T01:15:00"/>
        <d v="1899-12-30T05:59:00"/>
        <d v="1899-12-30T01:54:00"/>
        <d v="1899-12-30T01:22:00"/>
        <d v="1899-12-30T07:05:00"/>
        <d v="1899-12-30T09:19:00"/>
        <d v="1899-12-30T08:28:00"/>
        <d v="1899-12-30T09:31:00"/>
        <d v="1899-12-30T19:34:00"/>
        <d v="1899-12-30T15:44:00"/>
        <d v="1899-12-30T03:17:00"/>
        <d v="1899-12-30T19:49:00"/>
        <d v="1899-12-30T20:11:00"/>
        <d v="1899-12-30T04:14:00"/>
        <d v="1899-12-30T23:52:00"/>
        <d v="1899-12-30T14:04:00"/>
        <d v="1899-12-30T12:05:00"/>
        <d v="1899-12-30T07:44:00"/>
        <d v="1899-12-30T22:24:00"/>
        <d v="1899-12-30T20:01:00"/>
        <d v="1899-12-30T08:21:00"/>
        <d v="1899-12-30T13:27:00"/>
        <d v="1899-12-30T19:56:00"/>
        <d v="1899-12-30T20:42:00"/>
        <d v="1899-12-30T20:08:00"/>
        <d v="1899-12-30T12:19:00"/>
        <d v="1899-12-30T09:53:00"/>
        <d v="1899-12-30T00:03:00"/>
        <d v="1899-12-30T08:42:00"/>
        <d v="1899-12-30T11:27:00"/>
        <d v="1899-12-30T02:34:00"/>
        <d v="1899-12-30T16:22:00"/>
        <d v="1899-12-30T00:39:00"/>
        <d v="1899-12-30T05:07:00"/>
        <d v="1899-12-30T15:33:00"/>
        <d v="1899-12-30T13:24:00"/>
        <d v="1899-12-30T23:14:00"/>
        <d v="1899-12-30T12:12:00"/>
        <d v="1899-12-30T16:46:00"/>
        <d v="1899-12-30T16:09:00"/>
        <d v="1899-12-30T11:07:00"/>
        <d v="1899-12-30T11:57:00"/>
        <d v="1899-12-30T20:44:00"/>
        <d v="1899-12-30T21:22:00"/>
        <d v="1899-12-30T21:18:00"/>
        <d v="1899-12-30T18:23:00"/>
        <d v="1899-12-30T23:32:00"/>
        <d v="1899-12-30T16:59:00"/>
        <d v="1899-12-30T17:22:00"/>
        <d v="1899-12-30T19:36:00"/>
        <d v="1899-12-30T07:57:00"/>
        <d v="1899-12-30T10:48:00"/>
        <d v="1899-12-30T02:07:00"/>
        <d v="1899-12-30T20:27:00"/>
        <d v="1899-12-30T08:24:00"/>
        <d v="1899-12-30T06:03:00"/>
        <d v="1899-12-30T11:43:00"/>
        <d v="1899-12-30T13:34:00"/>
        <d v="1899-12-30T10:58:00"/>
        <d v="1899-12-30T17:29:00"/>
        <d v="1899-12-30T23:31:00"/>
        <d v="1899-12-30T11:53:00"/>
        <d v="1899-12-30T14:57:00"/>
        <d v="1899-12-30T10:08:00"/>
        <d v="1899-12-30T13:53:00"/>
        <d v="1899-12-30T13:08:00"/>
        <d v="1899-12-30T18:33:00"/>
        <d v="1899-12-30T02:05:00"/>
        <d v="1899-12-30T17:53:00"/>
        <d v="1899-12-30T12:54:00"/>
        <d v="1899-12-30T13:47:00"/>
        <d v="1899-12-30T20:07:00"/>
        <d v="1899-12-30T01:43:00"/>
        <d v="1899-12-30T16:48:00"/>
        <d v="1899-12-30T02:12:00"/>
        <d v="1899-12-30T08:06:00"/>
        <d v="1899-12-30T20:34:00"/>
        <d v="1899-12-30T04:21:00"/>
        <d v="1899-12-30T17:09:00"/>
        <d v="1899-12-30T12:47:00"/>
        <d v="1899-12-30T23:16:00"/>
        <d v="1899-12-30T13:29:00"/>
        <d v="1899-12-30T18:31:00"/>
        <d v="1899-12-30T13:18:00"/>
        <d v="1899-12-30T01:36:00"/>
        <d v="1899-12-30T05:06:00"/>
        <d v="1899-12-30T00:28:00"/>
        <d v="1899-12-30T00:26:00"/>
        <d v="1899-12-30T05:51:00"/>
        <d v="1899-12-30T16:12:00"/>
        <d v="1899-12-30T00:52:00"/>
        <d v="1899-12-30T10:44:00"/>
        <d v="1899-12-30T22:39:00"/>
        <d v="1899-12-30T19:25:00"/>
        <d v="1899-12-30T23:46:00"/>
        <d v="1899-12-30T10:02:00"/>
        <d v="1899-12-30T01:52:00"/>
        <d v="1899-12-30T14:37:00"/>
        <d v="1899-12-30T18:01:00"/>
        <d v="1899-12-30T15:13:00"/>
        <d v="1899-12-30T20:59:00"/>
        <d v="1899-12-30T18:17:00"/>
        <d v="1899-12-30T21:34:00"/>
        <d v="1899-12-30T03:42:00"/>
        <d v="1899-12-30T09:18:00"/>
        <d v="1899-12-30T10:31:00"/>
        <d v="1899-12-30T15:01:00"/>
        <d v="1899-12-30T09:58:00"/>
        <d v="1899-12-30T06:54:00"/>
        <d v="1899-12-30T18:28:00"/>
        <d v="1899-12-30T20:56:00"/>
        <d v="1899-12-30T13:04:00"/>
        <d v="1899-12-30T09:46:00"/>
        <d v="1899-12-30T17:39:00"/>
        <d v="1899-12-30T06:09:00"/>
        <d v="1899-12-30T12:03:00"/>
        <d v="1899-12-30T02:39:00"/>
        <d v="1899-12-30T03:27:00"/>
        <d v="1899-12-30T15:24:00"/>
        <d v="1899-12-30T20:39:00"/>
        <d v="1899-12-30T19:04:00"/>
        <d v="1899-12-30T00:53:00"/>
        <d v="1899-12-30T12:02:00"/>
        <d v="1899-12-30T15:18:00"/>
        <d v="1899-12-30T21:09:00"/>
        <d v="1899-12-30T08:29:00"/>
        <d v="1899-12-30T11:21:00"/>
        <d v="1899-12-30T10:37:00"/>
        <d v="1899-12-30T00:33:00"/>
        <d v="1899-12-30T19:32:00"/>
        <d v="1899-12-30T07:48:00"/>
        <d v="1899-12-30T06:08:00"/>
        <d v="1899-12-30T04:59:00"/>
        <d v="1899-12-30T11:12:00"/>
        <d v="1899-12-30T17:42:00"/>
        <d v="1899-12-30T21:46:00"/>
        <d v="1899-12-30T09:33:00"/>
        <d v="1899-12-30T23:08:00"/>
        <d v="1899-12-30T04:28:00"/>
        <d v="1899-12-30T11:54:00"/>
        <d v="1899-12-30T03:40:00"/>
        <d v="1899-12-30T10:16:00"/>
        <d v="1899-12-30T20:49:00"/>
        <d v="1899-12-30T11:59:00"/>
        <d v="1899-12-30T14:11:00"/>
        <d v="1899-12-30T13:06:00"/>
        <d v="1899-12-30T08:49:00"/>
        <d v="1899-12-30T21:28:00"/>
        <d v="1899-12-30T03:02:00"/>
        <d v="1899-12-30T01:31:00"/>
        <d v="1899-12-30T03:51:00"/>
        <d v="1899-12-30T06:51:00"/>
        <d v="1899-12-30T16:04:00"/>
        <d v="1899-12-30T04:04:00"/>
        <d v="1899-12-30T16:26:00"/>
        <d v="1899-12-30T18:11:00"/>
        <d v="1899-12-30T08:56:00"/>
        <d v="1899-12-30T00:21:00"/>
        <d v="1899-12-30T13:57:00"/>
        <d v="1899-12-30T07:47:00"/>
        <d v="1899-12-30T16:56:00"/>
        <d v="1899-12-30T20:06:00"/>
        <d v="1899-12-30T12:42:00"/>
        <d v="1899-12-30T17:16:00"/>
        <d v="1899-12-30T08:12:00"/>
        <d v="1899-12-30T07:29:00"/>
        <d v="1899-12-30T00:09:00"/>
        <d v="1899-12-30T08:19:00"/>
        <d v="1899-12-30T20:21:00"/>
        <d v="1899-12-30T22:19:00"/>
        <d v="1899-12-30T02:32:00"/>
        <d v="1899-12-30T17:52:00"/>
        <d v="1899-12-30T00:38:00"/>
        <d v="1899-12-30T09:21:00"/>
        <d v="1899-12-30T13:46:00"/>
        <d v="1899-12-30T06:04:00"/>
        <d v="1899-12-30T16:33:00"/>
        <d v="1899-12-30T10:24:00"/>
        <d v="1899-12-30T02:27:00"/>
        <d v="1899-12-30T11:13:00"/>
        <d v="1899-12-30T12:17:00"/>
        <d v="1899-12-30T23:28:00"/>
        <d v="1899-12-30T20:13:00"/>
        <d v="1899-12-30T20:22:00"/>
        <d v="1899-12-30T08:23:00"/>
        <d v="1899-12-30T21:52:00"/>
        <d v="1899-12-30T19:17:00"/>
        <d v="1899-12-30T04:45:00"/>
        <d v="1899-12-30T11:22:00"/>
        <d v="1899-12-30T07:54:00"/>
        <d v="1899-12-30T22:55:00"/>
        <d v="1899-12-30T21:33:00"/>
        <d v="1899-12-30T01:48:00"/>
        <d v="1899-12-30T23:23:00"/>
        <d v="1899-12-30T16:27:00"/>
        <d v="1899-12-30T05:35:00"/>
        <d v="1899-12-30T11:23:00"/>
        <d v="1899-12-30T10:17:00"/>
        <d v="1899-12-30T05:04:00"/>
        <d v="1899-12-30T10:34:00"/>
        <d v="1899-12-30T05:58:00"/>
        <d v="1899-12-30T00:16:00"/>
        <d v="1899-12-30T03:49:00"/>
        <d v="1899-12-30T22:26:00"/>
        <d v="1899-12-30T00:35:00"/>
        <d v="1899-12-30T16:24:00"/>
        <d v="1899-12-30T13:16:00"/>
        <d v="1899-12-30T00:18:00"/>
        <d v="1899-12-30T17:56:00"/>
        <d v="1899-12-30T00:42:00"/>
        <d v="1899-12-30T22:47:00"/>
        <d v="1899-12-30T02:21:00"/>
        <d v="1899-12-30T18:21:00"/>
        <d v="1899-12-30T15:32:00"/>
        <d v="1899-12-30T14:31:00"/>
        <d v="1899-12-30T22:38:00"/>
        <d v="1899-12-30T22:49:00"/>
        <d v="1899-12-30T03:18:00"/>
        <d v="1899-12-30T09:52:00"/>
        <d v="1899-12-30T09:04:00"/>
        <d v="1899-12-30T23:38:00"/>
        <d v="1899-12-30T08:32:00"/>
        <d v="1899-12-30T07:37:00"/>
        <d v="1899-12-30T15:17:00"/>
        <d v="1899-12-30T01:27:00"/>
        <d v="1899-12-30T10:21:00"/>
        <d v="1899-12-30T08:36:00"/>
        <d v="1899-12-30T04:29:00"/>
        <d v="1899-12-30T00:06:00"/>
        <d v="1899-12-30T12:39:00"/>
        <d v="1899-12-30T12:09:00"/>
        <d v="1899-12-30T07:39:00"/>
        <d v="1899-12-30T01:13:00"/>
        <d v="1899-12-30T20:24:00"/>
        <d v="1899-12-30T17:34:00"/>
        <d v="1899-12-30T23:26:00"/>
        <d v="1899-12-30T18:18:00"/>
        <d v="1899-12-30T11:03:00"/>
        <d v="1899-12-30T00:13:00"/>
        <d v="1899-12-30T11:32:00"/>
        <d v="1899-12-30T08:51:00"/>
        <d v="1899-12-30T21:48:00"/>
        <d v="1899-12-30T18:37:00"/>
        <d v="1899-12-30T18:06:00"/>
        <d v="1899-12-30T02:31:00"/>
        <d v="1899-12-30T02:04:00"/>
        <d v="1899-12-30T13:52:00"/>
        <d v="1899-12-30T07:33:00"/>
        <d v="1899-12-30T22:14:00"/>
        <d v="1899-12-30T20:19:00"/>
        <d v="1899-12-30T23:27:00"/>
        <d v="1899-12-30T07:01:00"/>
        <d v="1899-12-30T09:44:00"/>
        <d v="1899-12-30T01:46:00"/>
        <d v="1899-12-30T06:42:00"/>
        <d v="1899-12-30T02:58:00"/>
        <d v="1899-12-30T14:46:00"/>
        <d v="1899-12-30T08:17:00"/>
        <d v="1899-12-30T09:54:00"/>
        <d v="1899-12-30T10:46:00"/>
        <d v="1899-12-30T14:59:00"/>
        <d v="1899-12-30T03:59:00"/>
        <d v="1899-12-30T08:11:00"/>
        <d v="1899-12-30T07:27:00"/>
        <d v="1899-12-30T06:23:00"/>
        <d v="1899-12-30T17:36:00"/>
        <d v="1899-12-30T01:10:00"/>
        <d v="1899-12-30T07:13:00"/>
        <d v="1899-12-30T12:18:00"/>
        <d v="1899-12-30T11:19:00"/>
        <d v="1899-12-30T18:13:00"/>
        <d v="1899-12-30T22:03:00"/>
        <d v="1899-12-30T01:17:00"/>
        <d v="1899-12-30T18:48:00"/>
        <d v="1899-12-30T19:59:00"/>
        <d v="1899-12-30T00:58:00"/>
        <d v="1899-12-30T12:41:00"/>
        <d v="1899-12-30T10:13:00"/>
        <d v="1899-12-30T23:24:00"/>
        <d v="1899-12-30T12:52:00"/>
        <d v="1899-12-30T15:09:00"/>
        <d v="1899-12-30T13:54:00"/>
        <d v="1899-12-30T03:44:00"/>
        <d v="1899-12-30T00:31:00"/>
        <d v="1899-12-30T08:07:00"/>
        <d v="1899-12-30T22:28:00"/>
        <d v="1899-12-30T17:59:00"/>
        <d v="1899-12-30T02:46:00"/>
        <d v="1899-12-30T19:02:00"/>
        <d v="1899-12-30T18:46:00"/>
        <d v="1899-12-30T22:11:00"/>
        <d v="1899-12-30T15:11:00"/>
        <d v="1899-12-30T05:27:00"/>
        <d v="1899-12-30T01:38:00"/>
        <d v="1899-12-30T11:11:00"/>
        <d v="1899-12-30T02:35:00"/>
        <d v="1899-12-30T12:26:00"/>
        <d v="1899-12-30T23:13:00"/>
        <d v="1899-12-30T09:51:00"/>
        <d v="1899-12-30T10:29:00"/>
        <d v="1899-12-30T14:21:00"/>
        <d v="1899-12-30T00:02:00"/>
        <d v="1899-12-30T04:27:00"/>
        <d v="1899-12-30T23:56:00"/>
        <d v="1899-12-30T19:16:00"/>
        <d v="1899-12-30T23:48:00"/>
        <d v="1899-12-30T20:57:00"/>
        <d v="1899-12-30T09:22:00"/>
        <d v="1899-12-30T08:53:00"/>
        <d v="1899-12-30T06:36:00"/>
        <d v="1899-12-30T18:04:00"/>
        <d v="1899-12-30T20:12:00"/>
        <d v="1899-12-30T20:33:00"/>
        <d v="1899-12-30T04:16:00"/>
        <d v="1899-12-30T19:52:00"/>
        <d v="1899-12-30T16:31:00"/>
        <d v="1899-12-30T10:28:00"/>
        <d v="1899-12-30T12:49:00"/>
        <d v="1899-12-30T09:38:00"/>
        <d v="1899-12-30T17:13:00"/>
        <d v="1899-12-30T08:31:00"/>
        <d v="1899-12-30T00:51:00"/>
        <d v="1899-12-30T09:36:00"/>
        <d v="1899-12-30T16:41:00"/>
        <d v="1899-12-30T21:47:00"/>
        <d v="1899-12-30T14:44:00"/>
        <d v="1899-12-30T12:46:00"/>
        <d v="1899-12-30T18:49:00"/>
        <d v="1899-12-30T12:08:00"/>
        <d v="1899-12-30T23:02:00"/>
        <d v="1899-12-30T13:31:00"/>
        <d v="1899-12-30T22:57:00"/>
        <d v="1899-12-30T20:36:00"/>
        <d v="1899-12-30T14:12:00"/>
        <d v="1899-12-30T13:36:00"/>
        <d v="1899-12-30T18:39:00"/>
        <d v="1899-12-30T04:07:00"/>
        <d v="1899-12-30T17:12:00"/>
        <d v="1899-12-30T01:58:00"/>
        <d v="1899-12-30T06:13:00"/>
        <d v="1899-12-30T22:54:00"/>
        <d v="1899-12-30T11:41:00"/>
        <d v="1899-12-30T13:21:00"/>
        <d v="1899-12-30T16:37:00"/>
        <d v="1899-12-30T07:21:00"/>
        <d v="1899-12-30T22:17:00"/>
        <d v="1899-12-30T10:14:00"/>
        <d v="1899-12-30T15:16:00"/>
        <d v="1899-12-30T22:16:00"/>
        <d v="1899-12-30T13:19:00"/>
        <d v="1899-12-30T21:01:00"/>
        <d v="1899-12-30T04:19:00"/>
        <d v="1899-12-30T01:09:00"/>
        <d v="1899-12-30T14:24:00"/>
        <d v="1899-12-30T00:22:00"/>
        <d v="1899-12-30T23:43:00"/>
        <d v="1899-12-30T07:28:00"/>
        <d v="1899-12-30T01:08:00"/>
        <d v="1899-12-30T21:19:00"/>
        <d v="1899-12-30T22:44:00"/>
        <d v="1899-12-30T06:59:00"/>
        <d v="1899-12-30T05:31:00"/>
        <d v="1899-12-30T02:25:00"/>
        <d v="1899-12-30T17:17:00"/>
        <d v="1899-12-30T04:54:00"/>
        <d v="1899-12-30T13:01:00"/>
        <d v="1899-12-30T16:51:00"/>
        <d v="1899-12-30T13:07:00"/>
        <d v="1899-12-30T14:06:00"/>
        <d v="1899-12-30T02:08:00"/>
        <d v="1899-12-30T16:08:00"/>
        <d v="1899-12-30T06:26:00"/>
        <d v="1899-12-30T08:03:00"/>
        <d v="1899-12-30T09:41:00"/>
        <d v="1899-12-30T01:18:00"/>
        <d v="1899-12-30T02:37:00"/>
        <d v="1899-12-30T02:29:00"/>
        <d v="1899-12-30T23:19:00"/>
        <d v="1899-12-30T03:09:00"/>
        <d v="1899-12-30T10:53:00"/>
        <d v="1899-12-30T11:31:00"/>
        <d v="1899-12-30T01:42:00"/>
        <d v="1899-12-30T03:20:00"/>
        <d v="1899-12-30T01:39:00"/>
        <d v="1899-12-30T12:06:00"/>
        <d v="1899-12-30T00:08:00"/>
        <d v="1899-12-30T15:53:00"/>
        <d v="1899-12-30T17:54:00"/>
        <d v="1899-12-30T04:37:00"/>
        <d v="1899-12-30T13:14:00"/>
        <d v="1899-12-30T08:33:00"/>
        <d v="1899-12-30T01:28:00"/>
        <d v="1899-12-30T19:21:00"/>
        <d v="1899-12-30T05:37:00"/>
        <d v="1899-12-30T22:59:00"/>
        <d v="1899-12-30T00:23:00"/>
        <d v="1899-12-30T05:52:00"/>
        <d v="1899-12-30T05:22:00"/>
        <d v="1899-12-30T11:04:00"/>
        <d v="1899-12-30T11:34:00"/>
        <d v="1899-12-30T05:56:00"/>
        <d v="1899-12-30T20:09:00"/>
        <d v="1899-12-30T09:24:00"/>
        <d v="1899-12-30T03:26:00"/>
        <d v="1899-12-30T13:33:00"/>
        <d v="1899-12-30T18:52:00"/>
        <d v="1899-12-30T19:43:00"/>
        <d v="1899-12-30T22:31:00"/>
        <d v="1899-12-30T02:53:00"/>
        <d v="1899-12-30T00:37:00"/>
        <d v="1899-12-30T08:13:00"/>
        <d v="1899-12-30T04:02:00"/>
        <d v="1899-12-30T20:26:00"/>
        <d v="1899-12-30T14:28:00"/>
        <d v="1899-12-30T09:47:00"/>
        <d v="1899-12-30T04:26:00"/>
        <d v="1899-12-30T11:29:00"/>
        <d v="1899-12-30T23:11:00"/>
        <d v="1899-12-30T08:22:00"/>
        <d v="1899-12-30T00:47:00"/>
        <d v="1899-12-30T13:13:00"/>
        <d v="1899-12-30T07:08:00"/>
        <d v="1899-12-30T06:24:00"/>
        <d v="1899-12-30T21:24:00"/>
        <d v="1899-12-30T03:03:00"/>
        <d v="1899-12-30T05:01:00"/>
        <d v="1899-12-30T22:51:00"/>
        <d v="1899-12-30T04:53:00"/>
        <d v="1899-12-30T21:38:00"/>
        <d v="1899-12-30T23:03:00"/>
        <d v="1899-12-30T05:34:00"/>
        <d v="1899-12-30T07:16:00"/>
        <d v="1899-12-30T07:42:00"/>
        <d v="1899-12-30T05:54:00"/>
        <d v="1899-12-30T22:56:00"/>
        <d v="1899-12-30T10:36:00"/>
        <d v="1899-12-30T19:58:00"/>
        <d v="1899-12-30T23:01:00"/>
        <d v="1899-12-30T20:52:00"/>
        <d v="1899-12-30T04:31:00"/>
        <d v="1899-12-30T17:04:00"/>
        <d v="1899-12-30T16:06:00"/>
        <d v="1899-12-30T09:16:00"/>
        <d v="1899-12-30T06:37:00"/>
        <d v="1899-12-30T23:34:00"/>
        <d v="1899-12-30T12:51:00"/>
        <d v="1899-12-30T19:48:00"/>
        <d v="1899-12-30T04:46:00"/>
        <d v="1899-12-30T15:47:00"/>
        <d v="1899-12-30T12:28:00"/>
        <d v="1899-12-30T07:36:00"/>
        <d v="1899-12-30T23:07:00"/>
        <d v="1899-12-30T22:18:00"/>
        <d v="1899-12-30T12:36:00"/>
        <d v="1899-12-30T20:17:00"/>
        <d v="1899-12-30T09:48:00"/>
        <d v="1899-12-30T11:51:00"/>
        <d v="1899-12-30T22:42:00"/>
        <d v="1899-12-30T02:56:00"/>
        <d v="1899-12-30T14:07:00"/>
        <d v="1899-12-30T17:28:00"/>
        <d v="1899-12-30T09:06:00"/>
        <d v="1899-12-30T02:16:00"/>
        <d v="1899-12-30T21:21:00"/>
        <d v="1899-12-30T10:59:00"/>
        <d v="1899-12-30T14:47:00"/>
        <d v="1899-12-30T21:06:00"/>
        <d v="1899-12-30T11:33:00"/>
        <d v="1899-12-30T10:23:00"/>
        <d v="1899-12-30T04:08:00"/>
        <d v="1899-12-30T08:39:00"/>
        <d v="1899-12-30T05:47:00"/>
        <d v="1899-12-30T01:51:00"/>
        <d v="1899-12-30T12:48:00"/>
        <d v="1899-12-30T02:54:00"/>
        <d v="1899-12-30T19:13:00"/>
        <d v="1899-12-30T10:51:00"/>
        <d v="1899-12-30T22:13:00"/>
        <d v="1899-12-30T01:37:00"/>
        <d v="1899-12-30T05:18:00"/>
        <d v="1899-12-30T09:09:00"/>
        <d v="1899-12-30T14:34:00"/>
        <d v="1899-12-30T01:12:00"/>
        <d v="1899-12-30T07:06:00"/>
        <d v="1899-12-30T21:17:00"/>
        <d v="1899-12-30T23:06:00"/>
        <d v="1899-12-30T07:46:00"/>
        <d v="1899-12-30T09:43:00"/>
        <d v="1899-12-30T01:24:00"/>
        <d v="1899-12-30T07:12:00"/>
        <d v="1899-12-30T06:14:00"/>
        <d v="1899-12-30T22:36:00"/>
        <d v="1899-12-30T22:21:00"/>
        <d v="1899-12-30T03:58:00"/>
        <d v="1899-12-30T23:47:00"/>
        <d v="1899-12-30T11:17:00"/>
        <d v="1899-12-30T09:56:00"/>
        <d v="1899-12-30T05:28:00"/>
        <d v="1899-12-30T02:59:00"/>
        <d v="1899-12-30T09:42:00"/>
        <d v="1899-12-30T07:31:00"/>
        <d v="1899-12-30T01:47:00"/>
        <d v="1899-12-30T23:33:00"/>
        <d v="1899-12-30T01:07:00"/>
        <d v="1899-12-30T05:36:00"/>
        <d v="1899-12-30T02:23:00"/>
        <d v="1899-12-30T01:44:00"/>
        <d v="1899-12-30T11:46:00"/>
        <d v="1899-12-30T03:22:00"/>
        <d v="1899-12-30T01:49:00"/>
        <d v="1899-12-30T12:23:00"/>
        <d v="1899-12-30T13:42:00"/>
        <d v="1899-12-30T20:46:00"/>
        <d v="1899-12-30T15:12:00"/>
        <d v="1899-12-30T09:32:00"/>
        <d v="1899-12-30T03:33:00"/>
        <d v="1899-12-30T05:38:00"/>
        <d v="1899-12-30T07:24:00"/>
        <d v="1899-12-30T07:59:00"/>
        <d v="1899-12-30T09:03:00"/>
        <d v="1899-12-30T05:24:00"/>
        <d v="1899-12-30T02:42:00"/>
        <d v="1899-12-30T10:12:00"/>
        <d v="1899-12-30T00:04:00"/>
        <d v="1899-12-30T22:37:00"/>
        <d v="1899-12-30T22:34:00"/>
        <d v="1899-12-30T21:31:00"/>
        <d v="1899-12-30T08:01:00"/>
        <d v="1899-12-30T06:02:00"/>
        <d v="1899-12-30T07:07:00"/>
        <d v="1899-12-30T15:14:00"/>
        <d v="1899-12-30T04:48:00"/>
        <d v="1899-12-30T06:07:00"/>
        <d v="1899-12-30T02:06:00"/>
        <d v="1899-12-30T09:02:00"/>
        <d v="1899-12-30T01:01:00"/>
        <d v="1899-12-30T13:32:00"/>
        <d v="1899-12-30T13:48:00"/>
        <d v="1899-12-30T02:49:00"/>
        <d v="1899-12-30T11:16:00"/>
        <d v="1899-12-30T23:36:00"/>
        <d v="1899-12-30T13:59:00"/>
        <d v="1899-12-30T06:57:00"/>
        <d v="1899-12-30T06:11:00"/>
        <d v="1899-12-30T11:44:00"/>
        <d v="1899-12-30T22:43:00"/>
        <d v="1899-12-30T03:52:00"/>
        <d v="1899-12-30T19:09:00"/>
        <d v="1899-12-30T03:23:00"/>
        <d v="1899-12-30T20:02:00"/>
        <d v="1899-12-30T07:32:00"/>
        <d v="1899-12-30T00:44:00"/>
        <d v="1899-12-30T08:41:00"/>
        <d v="1899-12-30T02:36:00"/>
        <d v="1899-12-30T06:33:00"/>
        <d v="1899-12-30T01:04:00"/>
        <d v="1899-12-30T07:19:00"/>
        <d v="1899-12-30T03:35:00"/>
        <d v="1899-12-30T06:16:00"/>
        <d v="1899-12-30T07:49:00"/>
        <d v="1899-12-30T20:04:00"/>
        <d v="1899-12-30T07:41:00"/>
        <d v="1899-12-30T12:27:00"/>
        <d v="1899-12-30T05:16:00"/>
        <d v="1899-12-30T08:43:00"/>
        <d v="1899-12-30T06:38:00"/>
        <d v="1899-12-30T03:19:00"/>
        <d v="1899-12-30T09:17:00"/>
        <d v="1899-12-30T22:52:00"/>
        <d v="1899-12-30T20:58:00"/>
        <d v="1899-12-30T10:06:00"/>
        <d v="1899-12-30T23:57:00"/>
        <d v="1899-12-30T06:17:00"/>
        <d v="1899-12-30T04:47:00"/>
        <d v="1899-12-30T00:32:00"/>
        <d v="1899-12-30T05:14:00"/>
        <d v="1899-12-30T03:13:00"/>
        <d v="1899-12-30T03:29:00"/>
        <d v="1899-12-30T12:29:00"/>
        <d v="1899-12-30T00:54:00"/>
        <d v="1899-12-30T05:42:00"/>
        <d v="1899-12-30T04:13:00"/>
        <d v="1899-12-30T04:52:00"/>
        <d v="1899-12-30T00:41:00"/>
        <d v="1899-12-30T11:49:00"/>
        <d v="1899-12-30T02:44:00"/>
        <d v="1899-12-30T04:49:00"/>
        <d v="1899-12-30T01:21:00"/>
        <d v="1899-12-30T00:07:00"/>
        <d v="1899-12-30T20:14:00"/>
        <d v="1899-12-30T13:44:00"/>
        <d v="1899-12-30T01:16:00"/>
        <d v="1899-12-30T01:14:00"/>
        <d v="1899-12-30T03:41:00"/>
        <d v="1899-12-30T03:07:00"/>
        <d v="1899-12-30T04:22:00"/>
        <d v="1899-12-30T03:37:00"/>
        <d v="1899-12-30T05:44:00"/>
        <d v="1899-12-30T10:07:00"/>
        <d v="1899-12-30T03:32:00"/>
        <d v="1899-12-30T21:36:00"/>
        <d v="1899-12-30T10:11:00"/>
        <d v="1899-12-30T04:18:00"/>
        <d v="1899-12-30T04:41:00"/>
        <d v="1899-12-30T03:08:00"/>
        <d v="1899-12-30T23:54:00"/>
        <d v="1899-12-30T00:14:00"/>
        <d v="1899-12-30T10:33:00"/>
        <d v="1899-12-30T03:48:00"/>
        <d v="1899-12-30T03:34:00"/>
        <d v="1899-12-30T21:39:00"/>
        <d v="1899-12-30T04:36:00"/>
        <d v="1899-12-30T22:33:00"/>
        <d v="1899-12-30T06:18:00"/>
        <d v="1899-12-30T04:57:00"/>
        <d v="1899-12-30T06:44:00"/>
        <d v="1899-12-30T02:24:00"/>
        <d v="1899-12-30T09:26:00"/>
        <d v="1899-12-30T02:22:00"/>
        <d v="1899-12-30T08:44:00"/>
        <d v="1899-12-30T23:44:00"/>
        <d v="1899-12-30T04:06:00"/>
        <d v="1899-12-30T03:21:00"/>
        <d v="1899-12-30T02:33:00"/>
        <d v="1899-12-30T23:39:00"/>
        <d v="1899-12-30T05:13:00"/>
        <d v="1899-12-30T01:06:00"/>
        <d v="1899-12-30T03:46:00"/>
        <d v="1899-12-30T01:34:00"/>
        <d v="1899-12-30T11:39:00"/>
        <d v="1899-12-30T04:56:00"/>
        <d v="1899-12-30T03:39:00"/>
        <d v="1899-12-30T06:32:00"/>
        <d v="1899-12-30T17:33:00"/>
        <d v="1899-12-30T01:41:00"/>
        <d v="1899-12-30T05:19:00"/>
        <d v="1899-12-30T10:41:00"/>
        <d v="1899-12-30T01:11:00"/>
        <d v="1899-12-30T20:18:00"/>
        <d v="1899-12-30T05:17:00"/>
        <d v="1899-12-30T02:18:00"/>
        <d v="1899-12-30T23:21:00"/>
        <d v="1899-12-30T08:46:00"/>
        <d v="1899-12-30T00:34:00"/>
        <d v="1899-12-30T07:26:00"/>
        <d v="1899-12-30T23:22:00"/>
        <d v="1899-12-30T19:26:00"/>
        <d v="1899-12-30T07:14:00"/>
        <d v="1899-12-30T02:13:00"/>
        <d v="1899-12-30T06:49:00"/>
        <d v="1899-12-30T00:56:00"/>
        <d v="1899-12-30T03:11:00"/>
        <d v="1899-12-30T05:23:00"/>
        <d v="1899-12-30T05:02:00"/>
        <d v="1899-12-30T01:57:00"/>
        <d v="1899-12-30T06:47:00"/>
        <d v="1899-12-30T00:43:00"/>
        <d v="1899-12-30T06:19:00"/>
        <d v="1899-12-30T23:59:00"/>
        <d v="1899-12-30T23:49:00"/>
        <d v="1899-12-30T05:26:00"/>
        <d v="1899-12-30T22:27:00"/>
        <d v="1899-12-30T06:28:00"/>
        <d v="1899-12-30T04:12:00"/>
        <d v="1899-12-30T09:11:00"/>
        <d v="1899-12-30T06:31:00"/>
        <d v="1899-12-30T06:06:00"/>
        <d v="1899-12-30T05:53:00"/>
        <d v="1899-12-30T03:38:00"/>
        <d v="1899-12-30T04:34:00"/>
        <d v="1899-12-30T04:09:00"/>
        <d v="1899-12-30T22:08:00"/>
        <d v="1899-12-30T02:52:00"/>
        <d v="1899-12-30T04:44:00"/>
        <d v="1899-12-30T02:19:00"/>
        <d v="1899-12-30T00:27:00"/>
        <d v="1899-12-30T04:11:00"/>
        <d v="1899-12-30T21:41:00"/>
        <d v="1899-12-30T22:04:00"/>
        <d v="1899-12-30T04:42:00"/>
        <d v="1899-12-30T03:57:00"/>
        <d v="1899-12-30T03:04:00"/>
        <d v="1899-12-30T02:57:00"/>
        <d v="1899-12-30T05:09:00"/>
        <d v="1899-12-30T01:29:00"/>
        <d v="1899-12-30T03:53:00"/>
        <d v="1899-12-30T05:49:00"/>
        <d v="1899-12-30T01:02:00"/>
        <d v="1899-12-30T09:49:00"/>
        <d v="1899-12-30T03:47:00"/>
        <d v="1899-12-30T21:59:00"/>
        <d v="1899-12-30T04:23:00"/>
        <d v="1899-12-30T05:41:00"/>
        <d v="1899-12-30T01:32:00"/>
        <d v="1899-12-30T04:43:00"/>
        <d v="1899-12-30T02:41:00"/>
        <d v="1899-12-30T05:21:00"/>
        <d v="1899-12-30T06:01:00"/>
        <d v="1899-12-30T04:01:00"/>
        <d v="1899-12-30T04:17:00"/>
        <d v="1899-12-30T05:43:00"/>
        <d v="1899-12-30T05:08:00"/>
        <d v="1899-12-30T04:39:00"/>
        <d v="1899-12-30T04:51:00"/>
        <d v="1899-12-30T04:33:00"/>
        <d v="1899-12-30T04:03:00"/>
      </sharedItems>
    </cacheField>
    <cacheField name="TimeNumber" numFmtId="1">
      <sharedItems containsSemiMixedTypes="0" containsString="0" containsNumber="1" containsInteger="1" minValue="1" maxValue="1"/>
    </cacheField>
    <cacheField name="POSTED_SPEED_LIMIT" numFmtId="0">
      <sharedItems containsSemiMixedTypes="0" containsString="0" containsNumber="1" containsInteger="1" minValue="0" maxValue="99"/>
    </cacheField>
    <cacheField name="Posted Speed limit counts" numFmtId="0">
      <sharedItems containsSemiMixedTypes="0" containsString="0" containsNumber="1" containsInteger="1" minValue="1" maxValue="1"/>
    </cacheField>
    <cacheField name="TRAFFIC_CONTROL_DEVICE" numFmtId="0">
      <sharedItems/>
    </cacheField>
    <cacheField name="DEVICE_CONDITION" numFmtId="0">
      <sharedItems/>
    </cacheField>
    <cacheField name="WEATHER_CONDITION" numFmtId="0">
      <sharedItems count="12">
        <s v="CLEAR"/>
        <s v="SNOW"/>
        <s v="RAIN"/>
        <s v="UNKNOWN"/>
        <s v="CLOUDY/OVERCAST"/>
        <s v="FOG/SMOKE/HAZE"/>
        <s v="BLOWING SNOW"/>
        <s v="FREEZING RAIN/DRIZZLE"/>
        <s v="OTHER"/>
        <s v="SEVERE CROSS WIND GATE"/>
        <s v="SLEET/HAIL"/>
        <s v="BLOWING SAND, SOIL, DIRT"/>
      </sharedItems>
    </cacheField>
    <cacheField name="Weather Count" numFmtId="0">
      <sharedItems containsSemiMixedTypes="0" containsString="0" containsNumber="1" containsInteger="1" minValue="1" maxValue="1"/>
    </cacheField>
    <cacheField name="LIGHTING_CONDITION" numFmtId="0">
      <sharedItems count="6">
        <s v="DUSK"/>
        <s v="DARKNESS, LIGHTED ROAD"/>
        <s v="DAYLIGHT"/>
        <s v="DARKNESS"/>
        <s v="UNKNOWN"/>
        <s v="DAWN"/>
      </sharedItems>
    </cacheField>
    <cacheField name="Lighting Condition count" numFmtId="0">
      <sharedItems containsSemiMixedTypes="0" containsString="0" containsNumber="1" containsInteger="1" minValue="1" maxValue="1"/>
    </cacheField>
    <cacheField name="FIRST_CRASH_TYPE" numFmtId="0">
      <sharedItems/>
    </cacheField>
    <cacheField name="TRAFFICWAY_TYPE" numFmtId="0">
      <sharedItems/>
    </cacheField>
    <cacheField name="ALIGNMENT" numFmtId="0">
      <sharedItems/>
    </cacheField>
    <cacheField name="ROADWAY_SURFACE_COND" numFmtId="0">
      <sharedItems/>
    </cacheField>
    <cacheField name="ROAD_DEFECT" numFmtId="0">
      <sharedItems count="7">
        <s v="NO DEFECTS"/>
        <s v="UNKNOWN"/>
        <s v="DEBRIS ON ROADWAY"/>
        <s v="OTHER"/>
        <s v="WORN SURFACE"/>
        <s v="SHOULDER DEFECT"/>
        <s v="RUT, HOLES"/>
      </sharedItems>
    </cacheField>
    <cacheField name="Road Defect count" numFmtId="0">
      <sharedItems containsSemiMixedTypes="0" containsString="0" containsNumber="1" containsInteger="1" minValue="1" maxValue="1"/>
    </cacheField>
    <cacheField name="CRASH_TYPE" numFmtId="0">
      <sharedItems/>
    </cacheField>
    <cacheField name="INTERSECTION_RELATED_I" numFmtId="0">
      <sharedItems/>
    </cacheField>
    <cacheField name="NOT_RIGHT_OF_WAY_I" numFmtId="0">
      <sharedItems/>
    </cacheField>
    <cacheField name="HIT_AND_RUN_I" numFmtId="0">
      <sharedItems/>
    </cacheField>
    <cacheField name="DAMAGE" numFmtId="0">
      <sharedItems count="3">
        <s v="OVER $1,500"/>
        <s v="$501 - $1,500"/>
        <s v="$500 OR LESS"/>
      </sharedItems>
    </cacheField>
    <cacheField name="Damage Count" numFmtId="0">
      <sharedItems containsSemiMixedTypes="0" containsString="0" containsNumber="1" containsInteger="1" minValue="1" maxValue="1"/>
    </cacheField>
    <cacheField name="PRIM_CONTRIBUTORY_CAUSE" numFmtId="0">
      <sharedItems count="40">
        <s v="UNABLE TO DETERMINE"/>
        <s v="FOLLOWING TOO CLOSELY"/>
        <s v="FAILING TO REDUCE SPEED TO AVOID CRASH"/>
        <s v="FAILING TO YIELD RIGHT-OF-WAY"/>
        <s v="NOT APPLICABLE"/>
        <s v="WEATHER"/>
        <s v="IMPROPER BACKING"/>
        <s v="IMPROPER TURNING/NO SIGNAL"/>
        <s v="DRIVING SKILLS/KNOWLEDGE/EXPERIENCE"/>
        <s v="IMPROPER LANE USAGE"/>
        <s v="VISION OBSCURED (SIGNS, TREE LIMBS, BUILDINGS, ETC.)"/>
        <s v="ROAD ENGINEERING/SURFACE/MARKING DEFECTS"/>
        <s v="EQUIPMENT - VEHICLE CONDITION"/>
        <s v="IMPROPER OVERTAKING/PASSING"/>
        <s v="RELATED TO BUS STOP"/>
        <s v="DISREGARDING TRAFFIC SIGNALS"/>
        <s v="DRIVING ON WRONG SIDE/WRONG WAY"/>
        <s v="DISREGARDING ROAD MARKINGS"/>
        <s v="DISTRACTION - FROM INSIDE VEHICLE"/>
        <s v="ANIMAL"/>
        <s v="ROAD CONSTRUCTION/MAINTENANCE"/>
        <s v="TEXTING"/>
        <s v="CELL PHONE USE OTHER THAN TEXTING"/>
        <s v="DISREGARDING OTHER TRAFFIC SIGNS"/>
        <s v="DISREGARDING STOP SIGN"/>
        <s v="EXCEEDING AUTHORIZED SPEED LIMIT"/>
        <s v="OPERATING VEHICLE IN ERRATIC, RECKLESS, CARELESS, NEGLIGENT OR AGGRESSIVE MANNER"/>
        <s v="DISTRACTION - FROM OUTSIDE VEHICLE"/>
        <s v="PHYSICAL CONDITION OF DRIVER"/>
        <s v="EXCEEDING SAFE SPEED FOR CONDITIONS"/>
        <s v="DISREGARDING YIELD SIGN"/>
        <s v="TURNING RIGHT ON RED"/>
        <s v="UNDER THE INFLUENCE OF ALCOHOL/DRUGS (USE WHEN ARREST IS EFFECTED)"/>
        <s v="EVASIVE ACTION DUE TO ANIMAL, OBJECT, NONMOTORIST"/>
        <s v="HAD BEEN DRINKING (USE WHEN ARREST IS NOT MADE)"/>
        <s v="DISTRACTION - OTHER ELECTRONIC DEVICE (NAVIGATION DEVICE, DVD PLAYER, ETC.)"/>
        <s v="OBSTRUCTED CROSSWALKS"/>
        <s v="BICYCLE ADVANCING LEGALLY ON RED LIGHT"/>
        <s v="PASSING STOPPED SCHOOL BUS"/>
        <s v="MOTORCYCLE ADVANCING LEGALLY ON RED LIGHT"/>
      </sharedItems>
    </cacheField>
    <cacheField name="Prim Cause Count" numFmtId="0">
      <sharedItems containsSemiMixedTypes="0" containsString="0" containsNumber="1" containsInteger="1" minValue="1" maxValue="1"/>
    </cacheField>
    <cacheField name="SEC_CONTRIBUTORY_CAUSE" numFmtId="0">
      <sharedItems/>
    </cacheField>
    <cacheField name="STREET_NAME" numFmtId="0">
      <sharedItems count="1633">
        <s v="WENTWORTH AVE"/>
        <s v="CHICAGO SKYWAY OB"/>
        <s v="ASHLAND AVE"/>
        <s v="BALMORAL AVE"/>
        <s v="OHARE ST"/>
        <s v="TERMINAL ST"/>
        <s v="GLADYS AVE"/>
        <s v="PARKING LOT E ST"/>
        <s v="89TH ST"/>
        <s v="LA SALLE DR"/>
        <s v="PROSPECT AVE"/>
        <s v="CALIFORNIA AVE"/>
        <s v="47TH ST"/>
        <s v="BESSIE COLEMAN DR"/>
        <s v="FOSTER AVE"/>
        <s v="LAFAYETTE AVE"/>
        <s v="I190 EXPY"/>
        <s v="DIVISION ST"/>
        <s v="FULLERTON AVE"/>
        <s v="CHICAGO SKYWAY IB"/>
        <s v="HIGGINS RD"/>
        <s v="FORRESTVILLE AVE"/>
        <s v="LAKE SHORE DR"/>
        <s v="DAN RYAN LOCAL OB"/>
        <s v="ROCKWELL ST"/>
        <s v="WEBSTER AVE"/>
        <s v="HURON ST"/>
        <s v="STONY ISLAND AVE"/>
        <s v="OGDEN SD"/>
        <s v="AUSTIN AVE"/>
        <s v="NORTH AVE"/>
        <s v="GREEN ST"/>
        <s v="CULLERTON ST"/>
        <s v="GREENLEAF AVE"/>
        <s v="KEELER AVE"/>
        <s v="BISHOP ST"/>
        <s v="LAKE SHORE DR NB"/>
        <s v="HIGGINS AVE"/>
        <s v="AUSTIN BLVD"/>
        <s v="PARKING LOT G ST"/>
        <s v="COMMERCIAL AVE"/>
        <s v="SPAULDING AVE"/>
        <s v="CANAL ST"/>
        <s v="64TH ST"/>
        <s v="JAMES J OCONNOR RD"/>
        <s v="PULASKI RD"/>
        <s v="PARKING LOT B ST"/>
        <s v="PARKING LOT A ST"/>
        <s v="KENNEDY EXPY IB"/>
        <s v="RACINE AVE"/>
        <s v="HARLEM AVE"/>
        <s v="PARKING LOT E SEC G ST"/>
        <s v="WILSON AVE"/>
        <s v="MOBILE AVE"/>
        <s v="125TH ST"/>
        <s v="OGDEN AVE"/>
        <s v="MICHIGAN AVE"/>
        <s v="COLUMBUS DR"/>
        <s v="DOOR 4 ST"/>
        <s v="HALSTED ST"/>
        <s v="LARAMIE AVE"/>
        <s v="75TH ST"/>
        <s v="ROOSEVELT RD"/>
        <s v="EUGENIE ST"/>
        <s v="NAGLE AVE"/>
        <s v="35TH ST"/>
        <s v="67TH ST"/>
        <s v="MARINE DR"/>
        <s v="95TH ST"/>
        <s v="UNION AVE"/>
        <s v="21ST ST"/>
        <s v="SEMINARY AVE"/>
        <s v="RECREATION DR"/>
        <s v="DR MARTIN LUTHER KING JR SD"/>
        <s v="ELIZABETH ST"/>
        <s v="28TH ST"/>
        <s v="LOCKWOOD AVE"/>
        <s v="MARQUETTE RD"/>
        <s v="BELDEN AVE"/>
        <s v="HOMAN AVE"/>
        <s v="BELMONT AVE"/>
        <s v="71ST ST"/>
        <s v="AVENUE N"/>
        <s v="YALE AVE"/>
        <s v="KILBOURN AVE"/>
        <s v="DOOR 1 ST"/>
        <s v="79TH PL"/>
        <s v="LOGAN SD"/>
        <s v="WALLACE ST"/>
        <s v="51ST ST"/>
        <s v="LONGWOOD DR"/>
        <s v="MADISON ST"/>
        <s v="RIDGE AVE"/>
        <s v="KEDZIE AVE"/>
        <s v="VINCENNES AVE"/>
        <s v="CICERO AVE"/>
        <s v="COTTAGE GROVE AVE"/>
        <s v="KENNETH AVE"/>
        <s v="73RD ST"/>
        <s v="RANDOLPH ST"/>
        <s v="GRAND AVE"/>
        <s v="TROY ST"/>
        <s v="GARFIELD BLVD"/>
        <s v="KIMBALL AVE"/>
        <s v="LONG AVE"/>
        <s v="KOMENSKY AVE"/>
        <s v="55TH ST"/>
        <s v="MONTROSE AVE"/>
        <s v="WESTERN AVE"/>
        <s v="77TH ST"/>
        <s v="HAMLIN AVE"/>
        <s v="CHURCH ST"/>
        <s v="MAY ST"/>
        <s v="CRANDON AVE"/>
        <s v="26TH ST"/>
        <s v="WATKINS AVE"/>
        <s v="25TH PL"/>
        <s v="COLUMBUS AVE"/>
        <s v="PARKING LOT D ST"/>
        <s v="MEADE AVE"/>
        <s v="PARKING LOT C ST"/>
        <s v="INDIANA AVE"/>
        <s v="COLFAX AVE"/>
        <s v="CLARK ST"/>
        <s v="ST LOUIS AVE"/>
        <s v="BEVERLY AVE"/>
        <s v="DOOR 3 ST"/>
        <s v="93RD ST"/>
        <s v="SOUTH CHICAGO AVE"/>
        <s v="WILSON DR"/>
        <s v="WACKER SUB DR"/>
        <s v="TOUHY AVE"/>
        <s v="FEDERAL ST"/>
        <s v="ARCHER AVE"/>
        <s v="LINDER AVE"/>
        <s v="ORLEANS ST"/>
        <s v="HONORE ST"/>
        <s v="BRYN MAWR AVE"/>
        <s v="CALIFORNIA BLVD"/>
        <s v="WASHTENAW AVE"/>
        <s v="79TH ST"/>
        <s v="UNKNOWN AVE"/>
        <s v="LAWRENCE AVE"/>
        <s v="HUMBOLDT SD"/>
        <s v="LINCOLN AVE"/>
        <s v="TAYLOR ST"/>
        <s v="TALCOTT AVE"/>
        <s v="JACKSON BLVD"/>
        <s v="SACRAMENTO DR"/>
        <s v="CHRISTIANA AVE"/>
        <s v="IRVING PARK RD"/>
        <s v="OAK PARK AVE"/>
        <s v="LOWER LAKE SHORE DR"/>
        <s v="KERFOOT AVE"/>
        <s v="130TH ST"/>
        <s v="SACRAMENTO BLVD"/>
        <s v="LAKE ST"/>
        <s v="CENTRAL PARK AVE"/>
        <s v="SHERIDAN RD"/>
        <s v="VERMONT ST"/>
        <s v="SACRAMENTO AVE"/>
        <s v="ERIE ST"/>
        <s v="BROADWAY"/>
        <s v="HOMAN BLVD"/>
        <s v="KOLMAR AVE"/>
        <s v="CUMBERLAND AVE"/>
        <s v="CAMPBELL AVE"/>
        <s v="49TH ST"/>
        <s v="LARRABEE ST"/>
        <s v="PAULINA ST"/>
        <s v="LAVERGNE AVE"/>
        <s v="ST CLAIR ST"/>
        <s v="LA SALLE ST"/>
        <s v="63RD PL"/>
        <s v="LEAVITT ST"/>
        <s v="126TH ST"/>
        <s v="DEVON AVE"/>
        <s v="PARKSIDE AVE"/>
        <s v="TRUMBULL AVE"/>
        <s v="ARMITAGE AVE"/>
        <s v="AUGUSTA BLVD"/>
        <s v="LOGAN BLVD"/>
        <s v="INDIANAPOLIS AVE"/>
        <s v="LECLAIRE AVE"/>
        <s v="WRIGHTWOOD AVE"/>
        <s v="ADAMS ST"/>
        <s v="KINZIE ST"/>
        <s v="65TH ST"/>
        <s v="FULTON ST"/>
        <s v="HUTCHINSON ST"/>
        <s v="87TH ST"/>
        <s v="CERMAK RD"/>
        <s v="SAWYER AVE"/>
        <s v="AVONDALE AVE"/>
        <s v="76TH ST"/>
        <s v="NATOMA AVE"/>
        <s v="CHICAGO AVE"/>
        <s v="SOUTH SHORE DR"/>
        <s v="NORTHWEST HWY"/>
        <s v="ADDISON ST"/>
        <s v="SUPERIOR ST"/>
        <s v="DIVERSEY AVE"/>
        <s v="HYDE PARK BLVD"/>
        <s v="POLK ST"/>
        <s v="INDEPENDENCE BLVD"/>
        <s v="OHIO ST"/>
        <s v="DOVER ST"/>
        <s v="MANNHEIM RD"/>
        <s v="VERNON AVE"/>
        <s v="59TH ST"/>
        <s v="RIDGE BLVD"/>
        <s v="57TH DR"/>
        <s v="15TH PL"/>
        <s v="58TH ST"/>
        <s v="CALDWELL AVE"/>
        <s v="BARRY AVE"/>
        <s v="PERSHING RD"/>
        <s v="61ST ST"/>
        <s v="DAMEN AVE"/>
        <s v="DIVERSEY PKWY"/>
        <s v="99TH ST"/>
        <s v="COLES AVE"/>
        <s v="54TH ST"/>
        <s v="KOSTNER AVE"/>
        <s v="SCHILLER ST"/>
        <s v="72ND PL"/>
        <s v="HARRISON ST"/>
        <s v="WABASH AVE"/>
        <s v="STEWART AVE"/>
        <s v="CENTRAL AVE"/>
        <s v="NATCHEZ AVE"/>
        <s v="PESHTIGO CT"/>
        <s v="ELLIS AVE"/>
        <s v="BENNETT AVE"/>
        <s v="SUNNYSIDE AVE"/>
        <s v="EBERHART AVE"/>
        <s v="DR MARTIN LUTHER KING JR DR"/>
        <s v="WELLINGTON AVE"/>
        <s v="EASTMAN ST"/>
        <s v="NEVA AVE"/>
        <s v="PRINCETON AVE"/>
        <s v="100TH DR"/>
        <s v="43RD ST"/>
        <s v="HUMBOLDT BLVD"/>
        <s v="WELLS ST"/>
        <s v="WEST END AVE"/>
        <s v="STATE ST"/>
        <s v="ESCANABA AVE"/>
        <s v="16TH ST"/>
        <s v="48TH ST"/>
        <s v="JEFFERY DR"/>
        <s v="HIRSCH ST"/>
        <s v="OTTAWA AVE"/>
        <s v="MONTEREY AVE"/>
        <s v="101ST ST"/>
        <s v="KILDARE AVE"/>
        <s v="WASHINGTON BLVD"/>
        <s v="HAMLIN BLVD"/>
        <s v="MAPLEWOOD AVE"/>
        <s v="COUCH PL"/>
        <s v="63RD ST"/>
        <s v="DICKENS AVE"/>
        <s v="NEWLAND AVE"/>
        <s v="BRANDON AVE"/>
        <s v="RIDGEWAY AVE"/>
        <s v="111TH ST"/>
        <s v="MC VICKER AVE"/>
        <s v="THROOP ST"/>
        <s v="ST LAWRENCE AVE"/>
        <s v="ELSTON AVE"/>
        <s v="HENDERSON ST"/>
        <s v="LUNA AVE"/>
        <s v="PALMER BLVD"/>
        <s v="PETERSON AVE"/>
        <s v="ACCESS ST"/>
        <s v="MOORMAN ST"/>
        <s v="EXCHANGE AVE"/>
        <s v="72ND ST"/>
        <s v="WASHINGTON ST"/>
        <s v="127TH ST"/>
        <s v="DE KOVEN ST"/>
        <s v="WABANSIA AVE"/>
        <s v="OAKLEY AVE"/>
        <s v="CLAREMONT AVE"/>
        <s v="AVENUE O"/>
        <s v="LAKE SHORE DR SB"/>
        <s v="HELIPAD ST"/>
        <s v="BERTEAU AVE"/>
        <s v="MIDWAY PLAISANCE"/>
        <s v="MOZART ST"/>
        <s v="CORTLAND ST"/>
        <s v="VAN BUREN ST"/>
        <s v="18TH DR"/>
        <s v="ILLINOIS ST"/>
        <s v="37TH PL"/>
        <s v="60TH ST"/>
        <s v="HAMILTON AVE"/>
        <s v="MILLARD AVE"/>
        <s v="57TH ST"/>
        <s v="NELSON ST"/>
        <s v="70TH ST"/>
        <s v="KENNEDY EXPY OB"/>
        <s v="WARREN BLVD"/>
        <s v="HAYES DR"/>
        <s v="EVERGREEN AVE"/>
        <s v="GUNNISON ST"/>
        <s v="53RD ST"/>
        <s v="MONROE ST"/>
        <s v="BANKS ST"/>
        <s v="JEFFERY BLVD"/>
        <s v="SHEFFIELD AVE"/>
        <s v="BALTIMORE AVE"/>
        <s v="74TH ST"/>
        <s v="KARLOV AVE"/>
        <s v="BRIAR PL"/>
        <s v="HAMLET AVE"/>
        <s v="THORNDALE AVE"/>
        <s v="UNKNOWN"/>
        <s v="86TH ST"/>
        <s v="PHILLIPS AVE"/>
        <s v="94TH ST"/>
        <s v="HAYNES CT"/>
        <s v="LOOMIS ST"/>
        <s v="BLUE ISLAND AVE"/>
        <s v="NORMAL AVE"/>
        <s v="MARKETPLACE ACCESS RD"/>
        <s v="LOWER COLUMBUS DR"/>
        <s v="MERRILL AVE"/>
        <s v="HERMITAGE AVE"/>
        <s v="85TH ST"/>
        <s v="BLACKSTONE AVE"/>
        <s v="OGLESBY AVE"/>
        <s v="CLINTON ST"/>
        <s v="CAMBRIDGE AVE"/>
        <s v="BELLE PLAINE AVE"/>
        <s v="MARYLAND AVE"/>
        <s v="84TH ST"/>
        <s v="BUCKINGHAM PL"/>
        <s v="WINONA ST"/>
        <s v="SPRINGFIELD AVE"/>
        <s v="ALBANY AVE"/>
        <s v="62ND ST"/>
        <s v="33RD ST"/>
        <s v="AINSLIE ST"/>
        <s v="LIEB AVE"/>
        <s v="TORRENCE AVE"/>
        <s v="83RD ST"/>
        <s v="82ND"/>
        <s v="ADA ST"/>
        <s v="67TH PL"/>
        <s v="EGGLESTON AVE"/>
        <s v="30TH ST"/>
        <s v="LUIS MUNOZ MARIN DR W"/>
        <s v="87TH PL"/>
        <s v="RHODES AVE"/>
        <s v="66TH ST"/>
        <s v="HUNTINGTON ST"/>
        <s v="36TH ST"/>
        <s v="ABERDEEN ST"/>
        <s v="FAIRBANKS CT"/>
        <s v="65TH PL"/>
        <s v="FULTON MARKET"/>
        <s v="MILWAUKEE AVE"/>
        <s v="44TH ST"/>
        <s v="LOTUS AVE"/>
        <s v="88TH ST"/>
        <s v="DAMEN AVE VIA"/>
        <s v="18TH ST"/>
        <s v="ADAMS BLVD"/>
        <s v="50TH ST"/>
        <s v="GREENVIEW AVE"/>
        <s v="LARAMIE AVE OVERPASS"/>
        <s v="76TH PL"/>
        <s v="69TH ST"/>
        <s v="MORGAN DR"/>
        <s v="LUELLA AVE"/>
        <s v="EAST RIVER RD"/>
        <s v="119TH ST"/>
        <s v="MC FETRIDGE DR"/>
        <s v="PARKING LOT F ST"/>
        <s v="BLACKHAWK ST"/>
        <s v="NEWCASTLE AVE"/>
        <s v="KENWOOD AVE"/>
        <s v="GRACE ST"/>
        <s v="BRAINARD AVE"/>
        <s v="RWY 22L"/>
        <s v="FORT DEARBORN"/>
        <s v="RAINEY DR"/>
        <s v="ARTESIAN AVE"/>
        <s v="DOTY AVE E"/>
        <s v="128TH ST"/>
        <s v="BISSELL ST"/>
        <s v="SCOTT ST"/>
        <s v="BEST DR"/>
        <s v="MEDILL AVE"/>
        <s v="NARRAGANSETT AVE"/>
        <s v="WACKER DR"/>
        <s v="CULLOM AVE"/>
        <s v="FIFTH AVE"/>
        <s v="MAYPOLE AVE"/>
        <s v="STAGING AREA E ST"/>
        <s v="AVERS AVE"/>
        <s v="HOYNE AVE"/>
        <s v="LAPORTE AVE"/>
        <s v="ROGERS AVE"/>
        <s v="FRANKLIN SD"/>
        <s v="DAN RYAN LOCAL IB"/>
        <s v="MERCHANDISE MART PLZ"/>
        <s v="OAKENWALD AVE"/>
        <s v="MIDWAY ST"/>
        <s v="CORNELL DR"/>
        <s v="CARMEN AVE"/>
        <s v="WAVELAND AVE"/>
        <s v="PARK DR"/>
        <s v="CLYBOURN AVE"/>
        <s v="LA CROSSE AVE"/>
        <s v="ARGYLE ST"/>
        <s v="PRATT BLVD"/>
        <s v="KEATING AVE"/>
        <s v="56TH ST"/>
        <s v="BELLEVUE PL"/>
        <s v="31ST ST"/>
        <s v="LELAND AVE"/>
        <s v="CARPENTER ST"/>
        <s v="ONTARIO ST"/>
        <s v="MULLIGAN AVE"/>
        <s v="GARLAND CT / LAKE STREET"/>
        <s v="ARDMORE AVE"/>
        <s v="FRANCISCO AVE"/>
        <s v="FARRAGUT AVE"/>
        <s v="34TH ST"/>
        <s v="46TH ST"/>
        <s v="RAVENSWOOD AVE"/>
        <s v="KEYSTONE AVE"/>
        <s v="DEARBORN ST"/>
        <s v="DEMING PL"/>
        <s v="ALBION AVE"/>
        <s v="ANTHONY AVE"/>
        <s v="23RD ST"/>
        <s v="MACKINAW AVE"/>
        <s v="SAYRE AVE"/>
        <s v="SCHOOL ST"/>
        <s v="HASTINGS ST"/>
        <s v="INGLESIDE AVE"/>
        <s v="80TH ST"/>
        <s v="CATALPA AVE"/>
        <s v="24TH ST"/>
        <s v="102ND ST"/>
        <s v="CORNELL AVE"/>
        <s v="LOREL AVE"/>
        <s v="LOWER WACKER DR"/>
        <s v="GLENWOOD AVE"/>
        <s v="FRANKLIN ST"/>
        <s v="JARVIS AVE"/>
        <s v="DOUGLAS BLVD"/>
        <s v="HARVARD AVE"/>
        <s v="CHESTNUT ST"/>
        <s v="MARSHFIELD AVE"/>
        <s v="12TH PL"/>
        <s v="106TH ST"/>
        <s v="CONGRESS PKWY"/>
        <s v="GILES AVE"/>
        <s v="ALTGELD ST"/>
        <s v="WILLOW ST"/>
        <s v="IOWA ST"/>
        <s v="GRENSHAW ST"/>
        <s v="LUNT AVE"/>
        <s v="WOOD ST"/>
        <s v="MONITOR AVE"/>
        <s v="WALTON ST"/>
        <s v="GEORGE ST"/>
        <s v="LAWNDALE AVE"/>
        <s v="JERSEY AVE"/>
        <s v="HOTEL DR"/>
        <s v="83RD PL"/>
        <s v="MORGAN ST"/>
        <s v="HYDE PARK DR"/>
        <s v="100TH ST"/>
        <s v="FAIRFIELD AVE"/>
        <s v="BELL AVE"/>
        <s v="LOOMIS BLVD"/>
        <s v="CYRIL AVE"/>
        <s v="DRAKE AVE"/>
        <s v="LOWER ILLINOIS ST"/>
        <s v="115TH ST"/>
        <s v="52ND PL"/>
        <s v="PACIFIC AVE"/>
        <s v="BYRON ST"/>
        <s v="107TH ST"/>
        <s v="BLOOMINGDALE AVE"/>
        <s v="SEELEY AVE"/>
        <s v="JEROME ST"/>
        <s v="110TH PL"/>
        <s v="POPE JOHN PAUL II DR"/>
        <s v="ZEMKE RD"/>
        <s v="14TH ST"/>
        <s v="WINCHESTER AVE"/>
        <s v="LEAMINGTON AVE"/>
        <s v="LOWELL AVE"/>
        <s v="ARTHINGTON ST"/>
        <s v="KNOX AVE"/>
        <s v="FLOURNOY ST"/>
        <s v="MAYFIELD AVE"/>
        <s v="68TH ST"/>
        <s v="WOODLAWN AVE"/>
        <s v="OSCEOLA AVE"/>
        <s v="FARGO AVE"/>
        <s v="KILPATRICK AVE"/>
        <s v="TRIPP AVE"/>
        <s v="EMERALD AVE"/>
        <s v="PALMER ST"/>
        <s v="64TH PL"/>
        <s v="MARQUETTE AVE"/>
        <s v="LITUANICA AVE"/>
        <s v="AVENUE H"/>
        <s v="RIDGELAND AVE"/>
        <s v="NORMAL BLVD"/>
        <s v="91ST ST"/>
        <s v="MAGNOLIA AVE"/>
        <s v="BERENICE AVE"/>
        <s v="45TH ST"/>
        <s v="MIES VAN DER ROHE WAY"/>
        <s v="RUSH ST"/>
        <s v="MARSHALL BLVD"/>
        <s v="LAWRENCE DR"/>
        <s v="RICHMOND ST"/>
        <s v="BERWYN AVE"/>
        <s v="STREETER DR"/>
        <s v="LYNDALE ST"/>
        <s v="SURF ST"/>
        <s v="OKETO AVE"/>
        <s v="GRESHAM AVE"/>
        <s v="ROSCOE ST"/>
        <s v="HAWTHORNE PL"/>
        <s v="108TH PL"/>
        <s v="PRAIRIE AVE"/>
        <s v="WAYMAN ST"/>
        <s v="90TH ST"/>
        <s v="SEDGWICK ST"/>
        <s v="PEORIA ST"/>
        <s v="PATTERSON AVE"/>
        <s v="14TH PL"/>
        <s v="MASON AVE"/>
        <s v="LAKE LOWER ST"/>
        <s v="RUTHERFORD AVE"/>
        <s v="LEADER AVE"/>
        <s v="ARTHUR AVE"/>
        <s v="21ST PL"/>
        <s v="114TH ST"/>
        <s v="FOSTER DR"/>
        <s v="LAKE PARK AVE"/>
        <s v="RUSSELL DR"/>
        <s v="EDMAIRE ST"/>
        <s v="LOWER LA SALLE ST"/>
        <s v="GOETHE ST"/>
        <s v="WOLCOTT AVE"/>
        <s v="YATES BLVD"/>
        <s v="WHIPPLE ST"/>
        <s v="HUDSON AVE"/>
        <s v="BLOOMINGDALE TRL"/>
        <s v="FOREST PRESERVE AVE"/>
        <s v="NORWOOD ST"/>
        <s v="136TH ST"/>
        <s v="BEACON ST"/>
        <s v="STRONG ST"/>
        <s v="HOMEWOOD AVE"/>
        <s v="BITTERSWEET PL"/>
        <s v="LE MOYNE ST"/>
        <s v="SCHREIBER AVE"/>
        <s v="THOMAS ST"/>
        <s v="JONQUIL TER"/>
        <s v="BUFFALO AVE"/>
        <s v="CALUMET AVE"/>
        <s v="MIDWAY AIRFIELD ST"/>
        <s v="GREENWOOD AVE"/>
        <s v="MARMORA AVE"/>
        <s v="DANTE AVE"/>
        <s v="COYLE AVE"/>
        <s v="DAN RYAN XPRS OB"/>
        <s v="KRUGER AVE"/>
        <s v="FOREST AVE"/>
        <s v="DORCHESTER AVE"/>
        <s v="UNIVERSITY AVE"/>
        <s v="MICHIGAN AVE 175 E CHESTNUT AVE"/>
        <s v="46TH PL"/>
        <s v="MEDFORD AVE"/>
        <s v="MONTICELLO AVE"/>
        <s v="OAKLEY BLVD"/>
        <s v="MERRIMAC AVE"/>
        <s v="PENSACOLA AVE"/>
        <s v="DESPLAINES ST"/>
        <s v="SHERMAN PARK SD W"/>
        <s v="47TH DR"/>
        <s v="15TH ST"/>
        <s v="DOOR 2 ST"/>
        <s v="CANALPORT AVE"/>
        <s v="LA SALLE DR /ILLINOIS"/>
        <s v="BENSLEY AVE"/>
        <s v="MAJOR AVE"/>
        <s v="110TH ST"/>
        <s v="13TH ST"/>
        <s v="KEDVALE AVE"/>
        <s v="PAYNE DR"/>
        <s v="MOE DR"/>
        <s v="CONCORD PL"/>
        <s v="UNION ST"/>
        <s v="HOWARD ST"/>
        <s v="103RD ST"/>
        <s v="MELROSE ST"/>
        <s v="JEFFERY AVE"/>
        <s v="ROSEMONT AVE"/>
        <s v="CHELSEA PL"/>
        <s v="WOLFRAM ST"/>
        <s v="MUSKEGON AVE"/>
        <s v="18TH PL"/>
        <s v="VIRGINIA AVE"/>
        <s v="MINNEHAHA AVE"/>
        <s v="JEFFERSON ST"/>
        <s v="STOCKTON DR"/>
        <s v="PERRY AVE"/>
        <s v="ESSEX AVE"/>
        <s v="LOWER RANDOLPH ST"/>
        <s v="LAKE SHORE  DR"/>
        <s v="MAXWELL ST"/>
        <s v="HERMOSA AVE"/>
        <s v="FREMONT ST"/>
        <s v="HARDING AVE"/>
        <s v="EASTWOOD AVE"/>
        <s v="MC CORMICK PLACE RAMP"/>
        <s v="138TH ST"/>
        <s v="FOREST GLEN AVE"/>
        <s v="38TH ST"/>
        <s v="27TH ST"/>
        <s v="RIVERSIDE PLZ"/>
        <s v="RACE AVE"/>
        <s v="STATE PKWY"/>
        <s v="LAWERENCE"/>
        <s v="37TH ST"/>
        <s v="KOLIN AVE"/>
        <s v="LOWER NORTH WATER ST"/>
        <s v="NASHVILLE AVE"/>
        <s v="GRANVILLE AVE"/>
        <s v="MENARD AVE"/>
        <s v="OLIVE AVE"/>
        <s v="SHAKESPEARE AVE"/>
        <s v="DOTY AVE W"/>
        <s v="89TH PL"/>
        <s v="70TH PL"/>
        <s v="OAK ST"/>
        <s v="OAKDALE AVE"/>
        <s v="KIMBARK AVE"/>
        <s v="CLYDE AVE"/>
        <s v="69TH PL"/>
        <s v="LAKE SHORE DR E"/>
        <s v="KILDARE BLVD"/>
        <s v="HOXIE AVE"/>
        <s v="ORIOLE AVE"/>
        <s v="87TH SD"/>
        <s v="DRUMMOND PL"/>
        <s v="CHAMPLAIN AVE"/>
        <s v="FLETCHER ST"/>
        <s v="AVENUE L"/>
        <s v="LOWE AVE"/>
        <s v="PARKING LOT MIDWAY ST"/>
        <s v="EVANS AVE"/>
        <s v="SCIENCE DR"/>
        <s v="ST PAUL AVE"/>
        <s v="OLCOTT AVE"/>
        <s v="NORDICA AVE"/>
        <s v="LAFLIN ST"/>
        <s v="RICE ST"/>
        <s v="LAKEWOOD AVE"/>
        <s v="CUYLER AVE"/>
        <s v="KENMORE AVE"/>
        <s v="EWING AVE"/>
        <s v="RANDOLPH SUB ST"/>
        <s v="LEGETT AVE"/>
        <s v="25TH ST"/>
        <s v="BIRCHWOOD AVE"/>
        <s v="41ST ST"/>
        <s v="RICHARDS DR"/>
        <s v="CHAPPEL AVE"/>
        <s v="HOOD AVE"/>
        <s v="DREXEL AVE"/>
        <s v="TONTY AVE"/>
        <s v="111TH PL"/>
        <s v="VAN VLISSINGEN RD"/>
        <s v="98TH PL"/>
        <s v="N BELMONT AVE LSD XR"/>
        <s v="STETSON AVE"/>
        <s v="HUBBARD ST"/>
        <s v="112TH ST"/>
        <s v="PARNELL AVE"/>
        <s v="ALDINE AVE"/>
        <s v="LEXINGTON ST"/>
        <s v="31ST PL"/>
        <s v="WICKER PARK AVE"/>
        <s v="POST 16 ST"/>
        <s v="117TH ST"/>
        <s v="NEENAH AVE"/>
        <s v="MORSE AVE"/>
        <s v="WARWICK AVE"/>
        <s v="17TH PL"/>
        <s v="FITCH AVE"/>
        <s v="LEMONT AVE"/>
        <s v="ARCHER/LEAVIT"/>
        <s v="THOME AVE"/>
        <s v="42ND PL"/>
        <s v="SHERMAN PARK SD N"/>
        <s v="118TH ST"/>
        <s v="FRY ST"/>
        <s v="PEORIA DR"/>
        <s v="DAUPHIN AVE"/>
        <s v="FILLMORE ST"/>
        <s v="DAKIN ST"/>
        <s v="SPOKANE AVE"/>
        <s v="82ND ST"/>
        <s v="97TH ST"/>
        <s v="GENEVA TER"/>
        <s v="JONES ST"/>
        <s v="HELEN J MIKOLS DR"/>
        <s v="TALMAN AVE"/>
        <s v="SERBIAN RD"/>
        <s v="81ST PL"/>
        <s v="47TH PL"/>
        <s v="FARWELL AVE"/>
        <s v="OCONTO AVE"/>
        <s v="SOUTH WATER RAMP"/>
        <s v="KINGSTON AVE"/>
        <s v="MONTGOMERY AVE"/>
        <s v="SG16 ST"/>
        <s v="NEW ENGLAND AVE"/>
        <s v="SANGAMON ST"/>
        <s v="OAKVIEW AVE"/>
        <s v="CHECKPOINT 5 ST"/>
        <s v="116TH PL"/>
        <s v="SCHUBERT AVE"/>
        <s v="EDENS EXPY IB"/>
        <s v="KINGSBURY ST"/>
        <s v="104TH ST"/>
        <s v="MC CLURG CT"/>
        <s v="MOODY AVE"/>
        <s v="CORNELIA AVE"/>
        <s v="LANGLEY AVE"/>
        <s v="CITY TOWER ST"/>
        <s v="SG25B1 ST"/>
        <s v="HOOKER ST"/>
        <s v="51ST PL"/>
        <s v="77TH PL"/>
        <s v="EDDY ST"/>
        <s v="MARCEY ST"/>
        <s v="LAMON AVE"/>
        <s v="DREXEL BLVD"/>
        <s v="AGATITE AVE"/>
        <s v="EASTGATE PL"/>
        <s v="LEROY AVE"/>
        <s v="HILL ST"/>
        <s v="32ND ST"/>
        <s v="TILDEN ST"/>
        <s v=""/>
        <s v="PIERCE AVE"/>
        <s v="96TH ST"/>
        <s v="WACKER PL"/>
        <s v="HOUSTON AVE"/>
        <s v="FRONT AVE"/>
        <s v="PAXTON AVE"/>
        <s v="JUSTINE ST"/>
        <s v="120TH PL"/>
        <s v="DOBSON AVE"/>
        <s v="KENTON AVE"/>
        <s v="EDBROOKE AVE"/>
        <s v="CREGIER AVE"/>
        <s v="LUIS MUNOZ MARIN DR E"/>
        <s v="HARPER AVE"/>
        <s v="ESTES AVE"/>
        <s v="COAST GUARD DR"/>
        <s v="60TH PL"/>
        <s v="121ST ST"/>
        <s v="IBSEN ST"/>
        <s v="23RD PL"/>
        <s v="42ND ST"/>
        <s v="DAN RYAN XPRS IB"/>
        <s v="59TH PL"/>
        <s v="VICTORIA ST"/>
        <s v="MOZART DR"/>
        <s v="NOTTINGHAM AVE"/>
        <s v="WALDEN PKWY"/>
        <s v="MERRION AVE"/>
        <s v="FARRAR DR"/>
        <s v="EISENHOWER EXPY IB"/>
        <s v="LARCHMONT AVE"/>
        <s v="SAGINAW AVE"/>
        <s v="OUTER ARRIVAL DR IB"/>
        <s v="WALNUT ST"/>
        <s v="WALLER AVE"/>
        <s v="68TH PL"/>
        <s v="101ST PL"/>
        <s v="BOWLING GREEN DR"/>
        <s v="97TH PL"/>
        <s v="80TH PL"/>
        <s v="DOMINICK ST"/>
        <s v="108TH ST"/>
        <s v="MOHAWK ST"/>
        <s v="OAKWOOD BLVD"/>
        <s v="38TH PL"/>
        <s v="DIVERSEY SCHOOL CT"/>
        <s v="DELAWARE PL"/>
        <s v="AVENUE F"/>
        <s v="1411 S LAKE SHORE DR"/>
        <s v="24TH PL"/>
        <s v="WARNER AVE"/>
        <s v="NORTHCOTT AVE"/>
        <s v="ODELL AVE"/>
        <s v="EUCLID PKWY"/>
        <s v="SOUTHPORT AVE"/>
        <s v="PLYMOUTH CT"/>
        <s v="DREXEL SQUARE DR"/>
        <s v="WASHBURNE AVE"/>
        <s v="CHICAGO BEACH DR"/>
        <s v="HILLOCK AVE"/>
        <s v="DEARBORN PKWY"/>
        <s v="FIELD BLVD"/>
        <s v="ELM ST"/>
        <s v="WILMOT AVE"/>
        <s v="JUNEWAY TER"/>
        <s v="WINNEMAC AVE"/>
        <s v="WESTERN BLVD"/>
        <s v="ESMOND ST"/>
        <s v="NEWPORT AVE"/>
        <s v="98TH ST"/>
        <s v="RUBLE ST"/>
        <s v="CARONDOLET AVE"/>
        <s v="105TH ST"/>
        <s v="MARQUETTE DR"/>
        <s v="CARROLL AVE"/>
        <s v="11TH ST"/>
        <s v="CONGRESS DR"/>
        <s v="19TH ST"/>
        <s v="MANKATO AVE"/>
        <s v="COMMONWEALTH AVE"/>
        <s v="71ST PL"/>
        <s v="CLARENDON AVE"/>
        <s v="ROSEHILL DR"/>
        <s v="GREEN BAY AVE"/>
        <s v="LOYOLA AVE"/>
        <s v="CENTRAL PARK DR"/>
        <s v="LILL AVE"/>
        <s v="LYON AVE"/>
        <s v="GRATTEN AVE"/>
        <s v="OZANAM AVE"/>
        <s v="78TH ST"/>
        <s v="HOLLYWOOD AVE"/>
        <s v="FERDINAND ST"/>
        <s v="KAMERLING AVE"/>
        <s v="40TH PL"/>
        <s v="66TH PL"/>
        <s v="49TH PL"/>
        <s v="GARVEY CT"/>
        <s v="WOODLAND PARK"/>
        <s v="MONROE DR"/>
        <s v="WINTHROP AVE"/>
        <s v="BURLEY AVE"/>
        <s v="AVENUE M"/>
        <s v="PINE AVE"/>
        <s v="92ND PL"/>
        <s v="SEMINOLE ST"/>
        <s v="31ST BLVD"/>
        <s v="HOLLAND RD"/>
        <s v="29TH ST"/>
        <s v="CORTEZ ST"/>
        <s v="LATROBE AVE"/>
        <s v="GREGORY ST"/>
        <s v="EAST END AVE"/>
        <s v="HALE AVE"/>
        <s v="NORTH WATER ST"/>
        <s v="CANNON DR"/>
        <s v="GOODMAN ST"/>
        <s v="52ND ST"/>
        <s v="LOWER SOUTH WATER ST"/>
        <s v="BONFIELD ST"/>
        <s v="109TH ST"/>
        <s v="FULLERTON PKWY"/>
        <s v="MASSASOIT AVE"/>
        <s v="DELPHIA AVE"/>
        <s v="OLMSTED AVE"/>
        <s v="ARMOUR ST"/>
        <s v="CANFIELD AVE"/>
        <s v="INSTITUTE PL"/>
        <s v="SUMMERDALE AVE"/>
        <s v="CORLISS AVE"/>
        <s v="88TH PL"/>
        <s v="WOODWARD DR"/>
        <s v="MATSON AVE"/>
        <s v="133RD PL"/>
        <s v="73RD PL"/>
        <s v="BIRKHOFF AVE"/>
        <s v="45TH PL"/>
        <s v="ELBRIDGE AVE"/>
        <s v="81ST ST"/>
        <s v="113TH PL"/>
        <s v="IRENE AVE"/>
        <s v="AVENUE G DR"/>
        <s v="120TH ST"/>
        <s v="HIGHLAND AVE"/>
        <s v="126TH PL"/>
        <s v="GENOA AVE"/>
        <s v="LINCOLN PARK WEST"/>
        <s v="CLIFTON AVE"/>
        <s v="ANN LURIE PL"/>
        <s v="CLEVELAND AVE"/>
        <s v="MC CORMICK RD"/>
        <s v="FRANKLIN BLVD"/>
        <s v="FULLERTON DR"/>
        <s v="22ND PL"/>
        <s v="YATES AVE"/>
        <s v="VANDERPOEL AVE"/>
        <s v="KASSON AVE"/>
        <s v="HUMBOLDT DR"/>
        <s v="OVERHILL AVE"/>
        <s v="CATHERINE AVE"/>
        <s v="MIDWAY PLAISANCE N"/>
        <s v="WATERSIDE DR"/>
        <s v="OZARK AVE"/>
        <s v="MELVINA AVE"/>
        <s v="RASCHER AVE"/>
        <s v="134TH ST"/>
        <s v="124TH PL"/>
        <s v="CORCORAN PL"/>
        <s v="NORTH SHORE AVE"/>
        <s v="EVERETT AVE"/>
        <s v="BRADLEY PL"/>
        <s v="HIAWATHA AVE"/>
        <s v="BUENA AVE"/>
        <s v="ALLPORT ST"/>
        <s v="PANAMA AVE"/>
        <s v="MALDEN ST"/>
        <s v="PARKER AVE"/>
        <s v="NEWBERRY AVE"/>
        <s v="BALBO AVE"/>
        <s v="CONSTANCE AVE"/>
        <s v="9TH ST"/>
        <s v="130TH PL"/>
        <s v="BERNARD ST"/>
        <s v="ELLSWORTH DR"/>
        <s v="MALTA ST"/>
        <s v="HOMER ST"/>
        <s v="MILDRED AVE"/>
        <s v="ORCHARD ST"/>
        <s v="63RD PKWY"/>
        <s v="DAVLIN CT"/>
        <s v="EUCLID AVE"/>
        <s v="LOWER STETSON AVE"/>
        <s v="BOSWORTH AVE"/>
        <s v="WINDSOR AVE"/>
        <s v="MONTROSE DR"/>
        <s v="NOBLE ST"/>
        <s v="COLUMBIA AVE"/>
        <s v="GARLAND CT"/>
        <s v="JAMES ST"/>
        <s v="84TH PL"/>
        <s v="131ST ST"/>
        <s v="AVENUE J"/>
        <s v="OCTAVIA AVE"/>
        <s v="HAYFORD ST"/>
        <s v="LAKE SHORE DR W"/>
        <s v="CHINA PL"/>
        <s v="NEWARK AVE"/>
        <s v="CRILLY DR"/>
        <s v="ROOT ST"/>
        <s v="FULTON BLVD"/>
        <s v="AVALON AVE"/>
        <s v="55TH PL"/>
        <s v="MANGO AVE"/>
        <s v="SHORE DR"/>
        <s v="LOWER WACKER PL"/>
        <s v="34TH PL"/>
        <s v="JARLATH ST"/>
        <s v="132ND PL"/>
        <s v="CHASE AVE"/>
        <s v="OLYMPIA AVE"/>
        <s v="BURTON PL"/>
        <s v="SWANN ST"/>
        <s v="WASHINGTON PARK CT"/>
        <s v="POINT ST"/>
        <s v="ASTOR ST"/>
        <s v="ORANGE AVE"/>
        <s v="WEED ST"/>
        <s v="FRANCIS PL"/>
        <s v="SOUTH WATER ST"/>
        <s v="CRYSTAL ST"/>
        <s v="DREXEL ST"/>
        <s v="61ST PL"/>
        <s v="ROBINSON ST"/>
        <s v="WAYNE AVE"/>
        <s v="112TH PL"/>
        <s v="NORMAL PKWY"/>
        <s v="WILLARD CT"/>
        <s v="50TH PL"/>
        <s v="HAZEL ST"/>
        <s v="HADDON AVE"/>
        <s v="SUMMIT AVE"/>
        <s v="OLIPHANT AVE"/>
        <s v="116TH ST"/>
        <s v="ARMSTRONG AVE"/>
        <s v="75TH PL"/>
        <s v="30TH PL"/>
        <s v="133RD ST"/>
        <s v="IRON ST"/>
        <s v="AVENUE C"/>
        <s v="103RD PL"/>
        <s v="24TH BLVD"/>
        <s v="LOWER MICHIGAN AVE"/>
        <s v="58TH PL"/>
        <s v="POTOMAC AVE"/>
        <s v="NORMANDY AVE"/>
        <s v="ELEANOR ST"/>
        <s v="DANIEL DR"/>
        <s v="MONTVALE AVE"/>
        <s v="54TH PL"/>
        <s v="LAWLER AVE"/>
        <s v="PITNEY CT"/>
        <s v="LOTHAIR AVE"/>
        <s v="MANISTEE AVE"/>
        <s v="PRYOR AVE"/>
        <s v="GALE ST"/>
        <s v="19TH PL"/>
        <s v="NORTH BLVD"/>
        <s v="KENSINGTON AVE"/>
        <s v="92ND ST"/>
        <s v="WILCOX ST"/>
        <s v="MARY ST"/>
        <s v="AVENUE B"/>
        <s v="13TH PL"/>
        <s v="LUDLAM AVE"/>
        <s v="35TH PL"/>
        <s v="IDA B WELLS DR"/>
        <s v="PALATINE AVE"/>
        <s v="BURLING ST"/>
        <s v="COMMODORE WHALEN DR"/>
        <s v="33RD PL"/>
        <s v="LOCUST ST"/>
        <s v="KEDZIE BLVD"/>
        <s v="RAVEN ST"/>
        <s v="SAUGANASH AVE"/>
        <s v="CHARLES ST"/>
        <s v="BENTON PL"/>
        <s v="HOLLETT DR"/>
        <s v="FINANCIAL PL"/>
        <s v="132ND ST"/>
        <s v="HOWE ST"/>
        <s v="MAUD AVE"/>
        <s v="WALDRON DR"/>
        <s v="LESTER AVE"/>
        <s v="LYMAN ST"/>
        <s v="BALBO DR"/>
        <s v="WALLEN AVE"/>
        <s v="86TH PL"/>
        <s v="39TH PL"/>
        <s v="GORDON TER"/>
        <s v="JACKSON DR"/>
        <s v="SPECIAL OLYMPICS DR"/>
        <s v="PARK SHORE EAST CT"/>
        <s v="LEOTI AVE"/>
        <s v="AVENUE G"/>
        <s v="LEHMANN CT"/>
        <s v="ASHLAND BLVD"/>
        <s v="53RD PL"/>
        <s v="MC LEAN AVE"/>
        <s v="GIDDINGS ST"/>
        <s v="LEHIGH AVE"/>
        <s v="EVERELL AVE"/>
        <s v="8TH ST"/>
        <s v="ROOSEVELT DR"/>
        <s v="JULIAN ST"/>
        <s v="MONTANA ST"/>
        <s v="PINE GROVE AVE"/>
        <s v="HARBOR AVE"/>
        <s v="40TH ST"/>
        <s v="RAILROAD AVE"/>
        <s v="LAKESIDE PL"/>
        <s v="COLUMBUS SUB DR"/>
        <s v="STONY ISLAND EXT AVE"/>
        <s v="MENOMONEE ST"/>
        <s v="HARBOR DR"/>
        <s v="MANOR AVE"/>
        <s v="JANSSEN AVE"/>
        <s v="DAWSON AVE"/>
        <s v="BURNHAM AVE"/>
        <s v="LOCK ST"/>
        <s v="17TH ST"/>
        <s v="113TH ST"/>
        <s v="CROSBY ST"/>
        <s v="SOLIDARITY DR"/>
        <s v="MONTROSE HARBOR DR"/>
        <s v="102ND PL"/>
        <s v="48TH PL"/>
        <s v="MAPLE ST"/>
        <s v="78TH PL"/>
        <s v="DAYTON ST"/>
        <s v="LINDEN PL"/>
        <s v="CHESTER AVE"/>
        <s v="MCCORMICK PL BUSWAY"/>
        <s v="LYNN WHITE DR"/>
        <s v="85TH PL"/>
        <s v="HARPER CT"/>
        <s v="STAVE ST"/>
        <s v="PACKERS AVE"/>
        <s v="PITTSBURGH AVE"/>
        <s v="ENGLEWOOD AVE"/>
        <s v="GERMANIA PL"/>
        <s v="GLENLAKE AVE"/>
        <s v="IRVING PARK DR"/>
        <s v="NICKERSON AVE"/>
        <s v="129TH PL"/>
        <s v="107TH PL"/>
        <s v="HAMPDEN CT"/>
        <s v="100TH PL"/>
        <s v="29TH PL"/>
        <s v="DICKINSON AVE"/>
        <s v="MYRICK ST"/>
        <s v="FORD CITY DR"/>
        <s v="44TH PL"/>
        <s v="62ND PL"/>
        <s v="PROMONTORY DR"/>
        <s v="EMMETT ST"/>
        <s v="82ND PL"/>
        <s v="KENTUCKY AVE"/>
        <s v="NORA AVE"/>
        <s v="36TH PL"/>
        <s v="NORTH BRANCH ST"/>
        <s v="KELSO AVE"/>
        <s v="CALHOUN PL"/>
        <s v="GARFIELD SQUARE DR"/>
        <s v="91ST PL"/>
        <s v="STRATFORD PL"/>
        <s v="ST JOSEPH AVE"/>
        <s v="BURNSIDE AVE"/>
        <s v="57TH PL"/>
        <s v="MINERVA AVE"/>
        <s v="LITHUANIAN PLAZA CT"/>
        <s v="HAUSSEN CT"/>
        <s v="EVERETT DR"/>
        <s v="LAKEVIEW AVE"/>
        <s v="STATE LINE RD"/>
        <s v="KEEFE AVE"/>
        <s v="PONTIAC AVE"/>
        <s v="SIMONDS DR"/>
        <s v="PARK TER"/>
        <s v="REDFIELD DR"/>
        <s v="COURT PL"/>
        <s v="PLAINFIELD AVE"/>
        <s v="ELSTON PKWY"/>
        <s v="123RD ST"/>
        <s v="122ND ST"/>
        <s v="NORTH PARK AVE"/>
        <s v="POPLAR AVE"/>
        <s v="104TH PL"/>
        <s v="GRANT PL"/>
        <s v="ELMDALE AVE"/>
        <s v="ALLEN AVE"/>
        <s v="DELANO CT W"/>
        <s v="90TH PL"/>
        <s v="OSHKOSH AVE"/>
        <s v="OSAGE AVE"/>
        <s v="QUINCY ST"/>
        <s v="BAKER AVE"/>
        <s v="COULTER ST"/>
        <s v="AVENUE K"/>
        <s v="CHELTENHAM DR"/>
        <s v="HASKINS AVE"/>
        <s v="MAGNET AVE"/>
        <s v="KIRKLAND AVE"/>
        <s v="DELANO CT E"/>
        <s v="LUMBER ST"/>
        <s v="BELMONT HARBOR DR"/>
        <s v="THROOP PKWY"/>
        <s v="MYRTLE AVE"/>
        <s v="99TH PL"/>
        <s v="PEARSON ST"/>
        <s v="CHERRY AVE"/>
        <s v="WILTON AVE"/>
        <s v="SHERWIN AVE"/>
        <s v="WENDELL ST"/>
        <s v="BROMPTON AVE"/>
        <s v="BESLY CT"/>
        <s v="SHIELDS AVE"/>
        <s v="MUSEUM CAMPUS DR"/>
        <s v="109TH PL"/>
        <s v="CHARLESTON ST"/>
        <s v="KEELEY ST"/>
        <s v="FARRAGUT DR"/>
        <s v="43RD PL"/>
        <s v="BERKELEY AVE"/>
        <s v="LYNCH AVE"/>
        <s v="MCCORMICK BLVD."/>
        <s v="CHELTENHAM PL"/>
        <s v="OLEANDER AVE"/>
        <s v="FOSTER PL"/>
        <s v="74TH PL"/>
        <s v="31ST DR"/>
        <s v="WINSTON AVE"/>
        <s v="WILLETTS CT"/>
        <s v="PIONEER AVE"/>
        <s v="HICKORY AVE"/>
        <s v="CALHOUN AVE"/>
        <s v="LEYDEN AVE"/>
        <s v="NEW HAMPSHIRE AVE"/>
        <s v="NEWGARD AVE"/>
        <s v="RETA AVE"/>
        <s v="DAVOL ST"/>
        <s v="ALEXANDER ST"/>
        <s v="28TH PL"/>
        <s v="WASECA PL"/>
        <s v="114TH PL"/>
        <s v="32ND PL"/>
        <s v="ARCADE PL"/>
        <s v="105TH PL"/>
        <s v="131ST PL"/>
        <s v="CONGRESS PLAZA DR"/>
        <s v="ONARGA AVE"/>
        <s v="PIPPIN ST"/>
        <s v="121ST PL"/>
        <s v="95TH PL"/>
        <s v="CITY FRONT PLAZA DR"/>
        <s v="MENDELL ST"/>
        <s v="OXFORD AVE"/>
        <s v="HOLBROOK ST"/>
        <s v="LUIS MUNOZ MARIN DR N"/>
        <s v="56TH PL"/>
        <s v="AVENUE E"/>
        <s v="LOWER WABASH AVE"/>
        <s v="AVENUE D"/>
        <s v="ROSEDALE AVE"/>
        <s v="BEACH AVE"/>
        <s v="124TH ST"/>
        <s v="KEOKUK AVE"/>
        <s v="LYTLE ST"/>
        <s v="BRENNAN AVE"/>
        <s v="KEOTA AVE"/>
        <s v="OGALLAH AVE"/>
        <s v="LISTER AVE"/>
        <s v="CENTRAL PARK BLVD"/>
        <s v="SANDBURG TER"/>
        <s v="DICKENS DR"/>
        <s v="NORFOLK RR ACCESS RD"/>
        <s v="LAKE PARK AVE W"/>
        <s v="135TH ST"/>
        <s v="EVELYN LN"/>
        <s v="41ST PL"/>
        <s v="BROWNING AVE"/>
        <s v="DAN RYAN EXPY OB"/>
        <s v="ARLINGTON PL"/>
        <s v="NINA AVE"/>
        <s v="STONY ISLAND SD"/>
        <s v="JUNIOR TER"/>
        <s v="KEWANEE AVE"/>
        <s v="PARIS AVE"/>
        <s v="LAKE SHORE DR RAMP"/>
        <s v="EAST CIRCLE AVE"/>
        <s v="LOWE ST"/>
        <s v="EARLY AVE"/>
        <s v="LEONA AVE"/>
        <s v="KIMBERLY AVE"/>
        <s v="JAMES M ROCHFORD ST"/>
        <s v="MILLER ST"/>
        <s v="MARTIN ST"/>
        <s v="KENNICOTT AVE"/>
        <s v="ROSLYN PL"/>
        <s v="115TH PL"/>
        <s v="BREAKWATER ACCESS"/>
        <s v="LAKE SHORE DR INNER"/>
        <s v="WISCONSIN ST"/>
        <s v="FARRELL ST"/>
        <s v="26TH PL"/>
        <s v="128TH PL"/>
        <s v="WARREN DR"/>
        <s v="INDIANA PKWY"/>
        <s v="SCHRAEDER DR"/>
        <s v="BEAUBIEN CT"/>
        <s v="DAN RYAN EXPY IB"/>
        <s v="KIONA AVE"/>
        <s v="HOBART AVE"/>
        <s v="GETTYSBURG ST"/>
        <s v="BOWEN AVE"/>
        <s v="DICKENS BLVD"/>
        <s v="CLEAVER ST"/>
        <s v="WINNECONNA PKWY"/>
        <s v="CHURCHILL ST"/>
        <s v="KANST DR"/>
        <s v="PLEASANT AVE"/>
        <s v="QUINN ST"/>
        <s v="LONDON AVE"/>
        <s v="WALTON DR"/>
        <s v="INDEPENDENCE SQ"/>
        <s v="RUNDELL PL"/>
        <s v="POST PL"/>
        <s v="BLAKE ST"/>
        <s v="BOWMANVILLE AVE"/>
        <s v="122ND PL"/>
        <s v="CLARENCE AVE"/>
        <s v="EASTLAKE TER"/>
        <s v="LOVEJOY AVE"/>
        <s v="ROSS AVE"/>
        <s v="MARGATE TER"/>
        <s v="IMLAY ST"/>
        <s v="ARBOUR PL"/>
        <s v="MC DERMOTT ST"/>
        <s v="WIELAND ST"/>
        <s v="CEDAR ST"/>
        <s v="ISHAM AVE"/>
        <s v="MANN DR"/>
        <s v="HYACINTH ST"/>
        <s v="NAPER AVE"/>
        <s v="PRATT AVE"/>
        <s v="ATTRILL ST"/>
        <s v="125TH PL"/>
        <s v="LORON AVE"/>
        <s v="WENTWORTH ST"/>
        <s v="106TH PL"/>
        <s v="RESERVE AVE"/>
        <s v="LUTHER ST"/>
        <s v="CENTRAL SD"/>
        <s v="BROAD ST"/>
        <s v="LEONARD AVE"/>
        <s v="NEOLA AVE"/>
        <s v="MONTCLARE AVE"/>
        <s v="SHELBY CT"/>
        <s v="BROSS AVE"/>
        <s v="EDGEWATER AVE"/>
        <s v="WOLF POINT PLZ"/>
        <s v="MARIA CT"/>
        <s v="MIDWAY PARK"/>
        <s v="CTA 95TH ST LN"/>
        <s v="GLENROY AVE"/>
        <s v="HERMIONE ST"/>
        <s v="GULLIKSON RD"/>
        <s v="HOBBIE ST"/>
        <s v="TAHOMA AVE"/>
        <s v="CATON ST"/>
        <s v="LEE PL"/>
        <s v="EISENHOWER EXPY OB"/>
        <s v="BOND AVE"/>
        <s v="DREW ST"/>
        <s v="KEMPER PL"/>
        <s v="23RD STZHZ"/>
        <s v="23RD DR"/>
        <s v="PATTON AVE"/>
        <s v="CABRINI ST"/>
        <s v="UNIVERSITY LN"/>
        <s v="COLUMBIA DR"/>
        <s v="PAGE AVE"/>
        <s v="NASSAU AVE"/>
        <s v="HENRY CT"/>
        <s v="MARKHAM AVE"/>
        <s v="MUSEUM CAMPUS DR E"/>
        <s v="RANDOLPH SD"/>
        <s v="NORMAN R BOBINS PL"/>
        <s v="DOWAGIAC AVE"/>
        <s v="KENNEDY EXPRESS RL"/>
        <s v="ADMINISTRATION DR"/>
        <s v="HARTWELL AVE"/>
        <s v="MOFFAT ST"/>
        <s v="ST GEORGES CT"/>
        <s v="LAFAYETTE ST"/>
        <s v="SEIPP ST"/>
        <s v="ELLIOTT AVE"/>
        <s v="WISNER AVE"/>
        <s v="WINNEBAGO AVE"/>
        <s v="IONIA AVE"/>
        <s v="RITCHIE CT"/>
        <s v="ALTA VISTA TER"/>
        <s v="WESTSHORE DR"/>
        <s v="SCOTTSDALE AVE"/>
        <s v="STEVENSON EXPY IB"/>
        <s v="MADISON AVENUE PARK"/>
        <s v="NIAGARA AVE"/>
        <s v="TAN CT"/>
        <s v="RIVERDALE AVE"/>
        <s v="55TH DR"/>
        <s v="OGDEN"/>
        <s v="DENVIR AVE"/>
        <s v="MILTIMORE AVE"/>
        <s v="20TH PL"/>
        <s v="LENOX AVE"/>
        <s v="DEAN ST"/>
        <s v="THOMAS BARCLAY DR"/>
        <s v="DEWITT PL"/>
        <s v="WILDWOOD AVE"/>
        <s v="HURLBUT ST"/>
        <s v="MIAMI AVE"/>
        <s v="ELK GROVE AVE"/>
        <s v="EMERALD DR"/>
        <s v="BRIGHTON PL"/>
        <s v="BISHOP FORD EXPY OB"/>
        <s v="KIRKWOOD AVE"/>
        <s v="BENSON ST"/>
        <s v="LOWER HUBBARD ST"/>
        <s v="LIPPS AVE"/>
        <s v="GROVE ST"/>
        <s v="KINGSDALE AVE"/>
        <s v="31ST ST OVERPASS"/>
        <s v="KEARSARGE AVE"/>
        <s v="STEVENSON EXPY OB"/>
        <s v="TERRA COTTA PL"/>
        <s v="33RD BLVD"/>
        <s v="129TH ST"/>
        <s v="URBAN AVE"/>
        <s v="LAKE SHORE DR E RAMP"/>
        <s v="DRAPER ST"/>
        <s v="NAVARRE AVE"/>
        <s v="LOOP DR"/>
        <s v="VERNON PARK PL"/>
        <s v="LUIS MUNOZ MARIN DR S"/>
        <s v="MOSELLE AVE"/>
        <s v="WEST CIRCLE AVE"/>
        <s v="HAFT ST"/>
        <s v="ELSTON CT"/>
        <s v="49TH DR"/>
        <s v="119TH PL"/>
        <s v="TOWER CT"/>
        <s v="LOWER WACKER RAMP DR"/>
        <s v="EDMUNDS ST"/>
        <s v="ELAINE PL"/>
        <s v="117TH PL"/>
        <s v="ELIAS CT"/>
        <s v="ARCH ST"/>
        <s v="EAST VIEW PARK"/>
        <s v="SURREY CT"/>
        <s v="JASPER PL"/>
        <s v="LE MAI AVE"/>
        <s v="BROADWAY AVE"/>
        <s v="LOUISE AVE"/>
        <s v="RIDGEWOOD CT"/>
        <s v="LOUIE PKWY"/>
        <s v="MANTON AVE"/>
        <s v="ABBOTT AVE"/>
        <s v="NICOLET AVE"/>
        <s v="SIOUX AVE"/>
        <s v="SUTTON PL"/>
        <s v="CONSERVATORY DR"/>
        <s v="GRENSHAW"/>
        <s v="CARVER DR"/>
        <s v="KEDZIE SD"/>
        <s v="WACKER RAMP"/>
        <s v="BOULEVARD WAY"/>
        <s v="LLOYD AVE"/>
        <s v="LASALLE ST"/>
        <s v="CORTEZ DR"/>
        <s v="FULLER ST"/>
        <s v="PRINDIVILLE ST"/>
        <s v="HALSTED PKWY"/>
        <s v="POE ST"/>
        <s v="SACREMENTO BLVD"/>
        <s v="RIVERS EDGE TER"/>
        <s v="BINGHAM ST"/>
        <s v="136TH PL"/>
        <s v="MC ALPIN AVE"/>
        <s v="LOLETA AVE"/>
        <s v="LE MOYNE DR"/>
        <s v="LIANO AVE"/>
        <s v="ANCONA ST"/>
        <s v="BISHOP FORD EXPY IB"/>
        <s v="LACEY AVE"/>
        <s v="ANTHON AVE"/>
        <s v="ST MARY ST"/>
        <s v="STETSON SUB AVE"/>
        <s v="MEDINA AVE"/>
        <s v="MUSEUM DR"/>
        <s v="11TH PL"/>
        <s v="LEE PKWY"/>
        <s v="HAINES ST"/>
        <s v="ST JAMES PL"/>
        <s v="INDIAN RD"/>
        <s v="93RD PL"/>
        <s v="MILWAUKEE AVE NB"/>
        <s v="POTAWATOMIE AVE"/>
        <s v="CHALMERS PL"/>
        <s v="JULIA CT"/>
        <s v="HUTCHINSON AVE"/>
        <s v="NEW ST"/>
        <s v="MAPLEWOOD CT"/>
        <s v="MC DOWELL AVE"/>
        <s v="CAHILL TER"/>
        <s v="NASHOTAH AVE"/>
        <s v="VINE ST"/>
        <s v="GIVINS CT"/>
        <s v="HAYES AVE"/>
        <s v="MENDOTA AVE"/>
        <s v="SAUGANASH LN"/>
        <s v="CRILLY CT"/>
        <s v="MC CLELLAN AVE"/>
        <s v="BRAYTON ST"/>
        <s v="OPAL AVE"/>
        <s v="YOUNG PKWY"/>
        <s v="WOODARD ST"/>
        <s v="TOM PKWY"/>
        <s v="FORD AVE"/>
        <s v="WATERLOO CT"/>
        <s v="NAVAJO AVE"/>
        <s v="REILLY AVE"/>
        <s v="LAWRENCE WILSON DR"/>
        <s v="ST LAWRENCE DR"/>
        <s v="MARION CT"/>
        <s v="ELLEN ST"/>
        <s v="STEUBEN ST"/>
        <s v="CASTLEWOOD TER"/>
        <s v="MELODY CT"/>
        <s v="HOLDEN CT"/>
        <s v="HARTLAND CT"/>
        <s v="LORING AVE"/>
        <s v="NAPOLEON AVE"/>
        <s v="MINNETONKA AVE"/>
        <s v="FOREST VIEW AVE"/>
        <s v="MEMORY LN"/>
        <s v="SOMERSET AVE"/>
        <s v="ELSDON AVE"/>
        <s v="LA SALLE"/>
        <s v="LIGHTFOOT AVE"/>
        <s v="KENNISON AVE"/>
        <s v="PROSPECT SQ"/>
        <s v="BOWLER ST"/>
        <s v="HORTENSE AVE"/>
        <s v="YALE AVE G"/>
        <s v="VETERANS PL"/>
        <s v="HEATH AVE"/>
        <s v="MARBLE PL"/>
        <s v="CASTLE ISLAND AVE"/>
        <s v="118TH PL"/>
        <s v="CHICORA AVE"/>
        <s v="NAPLES AVE"/>
        <s v="MEYER AVE"/>
        <s v="BELMONT HARBOR ACCESS RD"/>
        <s v="ALBANY ST"/>
        <s v="KINZIE"/>
        <s v="OTSEGO AVE"/>
        <s v="LIND AVE"/>
        <s v="LESSING ST"/>
        <s v="NORWOOD AVE"/>
        <s v="LARNED AVE"/>
        <s v="FOREMAN DR"/>
        <s v="GALEWOOD AVE"/>
        <s v="ERIKSEN DR"/>
        <s v="CAMPBELL PARK DR"/>
        <s v="WALTER BURLEY GRIFFIN PL"/>
        <s v="ALGONQUIN AVE"/>
        <s v="HART ST"/>
        <s v="BEVERLY GLEN PKWY"/>
        <s v="SENOUR AVE"/>
        <s v="CALUMET ACCESS RD"/>
        <s v="LOWER WACKER DR XR"/>
        <s v="ERNST CT"/>
        <s v="LAFLIN AVE"/>
        <s v="57TH BLVD"/>
        <s v="MANILA AVE"/>
        <s v="CARROLL DR"/>
        <s v="KINZUA AVE"/>
        <s v="FIELDING AVE"/>
        <s v="MENARD DR"/>
        <s v="NEWBURG AVE"/>
        <s v="WESLEY TER"/>
        <s v="WACKER RAMP DR"/>
        <s v="MONON AVE"/>
        <s v="RUMSEY AVE"/>
        <s v="ST HELEN ST"/>
        <s v="LAKE SHORE"/>
        <s v="GROVER ST"/>
        <s v="SHORT ST"/>
        <s v="HADDOCK PL"/>
        <s v="GILBERT CT"/>
        <s v="BURNHAM HARBOR DR"/>
        <s v="BROADWAY ST"/>
        <s v="94TH PL"/>
        <s v="55TH STREET"/>
        <s v="LIBERTY ST"/>
        <s v="STONE ST"/>
        <s v="HANSON AVE"/>
        <s v="OHARE AVE."/>
        <s v="BALDWIN AVE"/>
        <s v="MC COOK AVE"/>
        <s v="HOWLAND AVE"/>
        <s v="BRYNMAWR AVE"/>
        <s v="WESTERN AVE OVERPASS"/>
        <s v="CLARK"/>
        <s v="ALBANY DR"/>
        <s v="LAKE SHORE DRIVE"/>
        <s v="BONAPARTE ST"/>
        <s v="OLD TOWN CT"/>
        <s v="STARK ST"/>
        <s v="NETTLETON AVE"/>
        <s v="BLISS ST"/>
        <s v="CORBETT ST"/>
        <s v="DISTRICT BLVD"/>
        <s v="HONORE AVE"/>
        <s v="CALDWELL"/>
        <s v="KERBS AVE"/>
        <s v="53RD DR"/>
        <s v="CROWELL ST"/>
        <s v="MC CUTCHEON TER"/>
        <s v="GOVERNORS PKWY"/>
        <s v="LAKE SHORE DR NB-RAMP"/>
        <s v="BRODMAN AVE"/>
        <s v="OTTO AVE"/>
        <s v="MCVICKER AVE"/>
        <s v="BURKHARDT DR"/>
        <s v="LAKE SHORE DR NB RAMP"/>
        <s v="PAVILION PLAZA DR"/>
        <s v="MUSIC COURT DR"/>
        <s v="EDENS PKWY"/>
        <s v="IRVING AVE"/>
        <s v="RIVERWALK S"/>
        <s v="PERSHING RD VIA"/>
        <s v="SACRAMENTO SD"/>
        <s v="KENOSHA AVE"/>
        <s v="PONCHARTRAIN BLVD"/>
        <s v="SEYMOUR AVE"/>
        <s v="KEENE AVE"/>
        <s v="CHANAY ST"/>
        <s v="130TH ST S"/>
        <s v="WAUKESHA AVE"/>
        <s v="LANSING AVE"/>
        <s v="FRANKLIN ST XR"/>
        <s v="71S ST"/>
        <s v="ROCHDALE PL"/>
        <s v="LEAVENWORTH AVE"/>
        <s v="BOWEN DR"/>
        <s v="KEDVALE"/>
        <s v="ST MICHAELS CT"/>
        <s v="I57 EXPY IB"/>
        <s v="I57 EXPY OB"/>
        <s v="137TH ST"/>
        <s v="COMMONS DR"/>
        <s v="CRESTLINE ST"/>
        <s v="PARK PL"/>
      </sharedItems>
    </cacheField>
    <cacheField name="Street count" numFmtId="0">
      <sharedItems containsSemiMixedTypes="0" containsString="0" containsNumber="1" containsInteger="1" minValue="1" maxValue="1"/>
    </cacheField>
    <cacheField name="BEAT_OF_OCCURRENCE" numFmtId="0">
      <sharedItems containsString="0" containsBlank="1" containsNumber="1" containsInteger="1" minValue="111" maxValue="6100"/>
    </cacheField>
    <cacheField name="MOST_SEVERE_INJURY" numFmtId="0">
      <sharedItems count="6">
        <s v="INCAPACITATING INJURY"/>
        <s v="NO INDICATION OF INJURY"/>
        <s v="NONINCAPACITATING INJURY"/>
        <s v="FATAL"/>
        <s v="REPORTED, NOT EVIDENT"/>
        <s v=""/>
      </sharedItems>
    </cacheField>
    <cacheField name="INJURIES_TOTAL" numFmtId="0">
      <sharedItems containsString="0" containsBlank="1" containsNumber="1" containsInteger="1" minValue="0" maxValue="21"/>
    </cacheField>
    <cacheField name="INJURIES_FATAL" numFmtId="0">
      <sharedItems containsString="0" containsBlank="1" containsNumber="1" containsInteger="1" minValue="0" maxValue="4"/>
    </cacheField>
    <cacheField name="INJURIES_INCAPACITATING" numFmtId="0">
      <sharedItems containsString="0" containsBlank="1" containsNumber="1" containsInteger="1" minValue="0" maxValue="10"/>
    </cacheField>
    <cacheField name="INJURIES_NON_INCAPACITATING" numFmtId="0">
      <sharedItems containsString="0" containsBlank="1" containsNumber="1" containsInteger="1" minValue="0" maxValue="21"/>
    </cacheField>
    <cacheField name="INJURIES_REPORTED_NOT_EVIDENT" numFmtId="0">
      <sharedItems containsString="0" containsBlank="1" containsNumber="1" containsInteger="1" minValue="0" maxValue="15"/>
    </cacheField>
    <cacheField name="INJURIES_NO_INDICATION" numFmtId="0">
      <sharedItems containsString="0" containsBlank="1" containsNumber="1" containsInteger="1" minValue="0" maxValue="61"/>
    </cacheField>
    <cacheField name="INJURIES_UNKNOWN" numFmtId="0">
      <sharedItems containsString="0" containsBlank="1" containsNumber="1" containsInteger="1" minValue="0" maxValue="0"/>
    </cacheField>
  </cacheFields>
  <extLst>
    <ext xmlns:x14="http://schemas.microsoft.com/office/spreadsheetml/2009/9/main" uri="{725AE2AE-9491-48be-B2B4-4EB974FC3084}">
      <x14:pivotCacheDefinition pivotCacheId="6294950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94B42A-025E-4EEF-81C5-AE1219A138DA}"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rowPageCount="1" colPageCount="1"/>
  <pivotFields count="39">
    <pivotField axis="axisPage" dataField="1" showAll="0">
      <items count="12">
        <item x="9"/>
        <item x="10"/>
        <item x="8"/>
        <item x="6"/>
        <item x="7"/>
        <item x="5"/>
        <item x="1"/>
        <item x="3"/>
        <item x="4"/>
        <item x="2"/>
        <item x="0"/>
        <item t="default"/>
      </items>
    </pivotField>
    <pivotField axis="axisRow" showAll="0">
      <items count="13">
        <item x="5"/>
        <item x="4"/>
        <item x="10"/>
        <item x="11"/>
        <item x="8"/>
        <item x="9"/>
        <item x="1"/>
        <item x="2"/>
        <item x="0"/>
        <item x="6"/>
        <item x="3"/>
        <item x="7"/>
        <item t="default"/>
      </items>
    </pivotField>
    <pivotField showAll="0"/>
    <pivotField numFmtId="19"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pageFields count="1">
    <pageField fld="0" hier="-1"/>
  </pageFields>
  <dataFields count="1">
    <dataField name="Count of Yea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967DB0-3DB3-41A9-8B8F-021EBA81F623}"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4" firstHeaderRow="0" firstDataRow="1" firstDataCol="0"/>
  <pivotFields count="39">
    <pivotField showAll="0">
      <items count="12">
        <item x="9"/>
        <item x="10"/>
        <item x="8"/>
        <item x="6"/>
        <item x="7"/>
        <item x="5"/>
        <item x="1"/>
        <item x="3"/>
        <item x="4"/>
        <item x="2"/>
        <item x="0"/>
        <item t="default"/>
      </items>
    </pivotField>
    <pivotField showAll="0"/>
    <pivotField showAll="0"/>
    <pivotField numFmtId="19"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showAll="0"/>
  </pivotFields>
  <rowItems count="1">
    <i/>
  </rowItems>
  <colFields count="1">
    <field x="-2"/>
  </colFields>
  <colItems count="4">
    <i>
      <x/>
    </i>
    <i i="1">
      <x v="1"/>
    </i>
    <i i="2">
      <x v="2"/>
    </i>
    <i i="3">
      <x v="3"/>
    </i>
  </colItems>
  <dataFields count="4">
    <dataField name="Sum of INJURIES_TOTAL" fld="32" baseField="0" baseItem="0"/>
    <dataField name="Sum of INJURIES_FATAL" fld="33" baseField="0" baseItem="0"/>
    <dataField name="Sum of INJURIES_INCAPACITATING" fld="34" baseField="0" baseItem="0"/>
    <dataField name="Sum of INJURIES_NON_INCAPACITATING" fld="35" baseField="0" baseItem="0"/>
  </dataFields>
  <chartFormats count="3">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55FE60-2E43-4D53-871D-F4AC3A4367E6}"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39">
    <pivotField showAll="0">
      <items count="12">
        <item x="9"/>
        <item x="10"/>
        <item x="8"/>
        <item x="6"/>
        <item x="7"/>
        <item x="5"/>
        <item x="1"/>
        <item x="3"/>
        <item x="4"/>
        <item x="2"/>
        <item x="0"/>
        <item t="default"/>
      </items>
    </pivotField>
    <pivotField showAll="0"/>
    <pivotField showAll="0"/>
    <pivotField numFmtId="19"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4">
    <i>
      <x/>
    </i>
    <i>
      <x v="1"/>
    </i>
    <i>
      <x v="2"/>
    </i>
    <i t="grand">
      <x/>
    </i>
  </rowItems>
  <colItems count="1">
    <i/>
  </colItems>
  <dataFields count="1">
    <dataField name="Sum of Damage Count"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A50E10-1634-460F-9B1C-C04D844E6DC5}"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4" firstHeaderRow="1" firstDataRow="1" firstDataCol="1"/>
  <pivotFields count="39">
    <pivotField showAll="0">
      <items count="12">
        <item x="9"/>
        <item x="10"/>
        <item x="8"/>
        <item x="6"/>
        <item x="7"/>
        <item x="5"/>
        <item x="1"/>
        <item x="3"/>
        <item x="4"/>
        <item x="2"/>
        <item x="0"/>
        <item t="default"/>
      </items>
    </pivotField>
    <pivotField showAll="0"/>
    <pivotField showAll="0"/>
    <pivotField numFmtId="19"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sortType="ascending">
      <items count="41">
        <item x="5"/>
        <item x="10"/>
        <item x="32"/>
        <item x="0"/>
        <item x="31"/>
        <item x="21"/>
        <item x="11"/>
        <item x="20"/>
        <item x="14"/>
        <item x="28"/>
        <item x="38"/>
        <item x="26"/>
        <item x="36"/>
        <item x="4"/>
        <item x="39"/>
        <item x="7"/>
        <item x="13"/>
        <item x="9"/>
        <item x="6"/>
        <item x="34"/>
        <item x="1"/>
        <item x="3"/>
        <item x="2"/>
        <item x="29"/>
        <item x="25"/>
        <item x="33"/>
        <item x="12"/>
        <item x="8"/>
        <item x="16"/>
        <item x="35"/>
        <item x="27"/>
        <item x="18"/>
        <item x="30"/>
        <item x="15"/>
        <item x="24"/>
        <item x="17"/>
        <item x="23"/>
        <item x="22"/>
        <item x="37"/>
        <item x="19"/>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5"/>
  </rowFields>
  <rowItems count="11">
    <i>
      <x v="15"/>
    </i>
    <i>
      <x v="27"/>
    </i>
    <i>
      <x v="17"/>
    </i>
    <i>
      <x v="18"/>
    </i>
    <i>
      <x v="22"/>
    </i>
    <i>
      <x v="16"/>
    </i>
    <i>
      <x v="13"/>
    </i>
    <i>
      <x v="20"/>
    </i>
    <i>
      <x v="21"/>
    </i>
    <i>
      <x v="3"/>
    </i>
    <i t="grand">
      <x/>
    </i>
  </rowItems>
  <colItems count="1">
    <i/>
  </colItems>
  <dataFields count="1">
    <dataField name="Sum of Prim Cause Count" fld="26" baseField="0" baseItem="0" numFmtId="166"/>
  </dataFields>
  <formats count="1">
    <format dxfId="1">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50A29A-0DE4-485D-A33A-7C0641440096}"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6" firstHeaderRow="1" firstDataRow="1" firstDataCol="1"/>
  <pivotFields count="39">
    <pivotField showAll="0">
      <items count="12">
        <item x="9"/>
        <item x="10"/>
        <item x="8"/>
        <item x="6"/>
        <item x="7"/>
        <item x="5"/>
        <item x="1"/>
        <item x="3"/>
        <item x="4"/>
        <item x="2"/>
        <item x="0"/>
        <item t="default"/>
      </items>
    </pivotField>
    <pivotField showAll="0"/>
    <pivotField showAll="0"/>
    <pivotField numFmtId="19" showAll="0"/>
    <pivotField numFmtId="1" showAll="0"/>
    <pivotField showAll="0"/>
    <pivotField showAll="0"/>
    <pivotField showAll="0"/>
    <pivotField showAll="0"/>
    <pivotField axis="axisRow" showAll="0">
      <items count="13">
        <item x="11"/>
        <item x="6"/>
        <item x="0"/>
        <item x="4"/>
        <item x="5"/>
        <item x="7"/>
        <item x="8"/>
        <item x="2"/>
        <item x="9"/>
        <item x="10"/>
        <item x="1"/>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3">
    <i>
      <x/>
    </i>
    <i>
      <x v="1"/>
    </i>
    <i>
      <x v="2"/>
    </i>
    <i>
      <x v="3"/>
    </i>
    <i>
      <x v="4"/>
    </i>
    <i>
      <x v="5"/>
    </i>
    <i>
      <x v="6"/>
    </i>
    <i>
      <x v="7"/>
    </i>
    <i>
      <x v="8"/>
    </i>
    <i>
      <x v="9"/>
    </i>
    <i>
      <x v="10"/>
    </i>
    <i>
      <x v="11"/>
    </i>
    <i t="grand">
      <x/>
    </i>
  </rowItems>
  <colItems count="1">
    <i/>
  </colItems>
  <dataFields count="1">
    <dataField name="Sum of Weather C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7CEED9-DD13-4F8E-AA76-32F45E405151}"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pivotFields count="39">
    <pivotField showAll="0">
      <items count="12">
        <item x="9"/>
        <item x="10"/>
        <item x="8"/>
        <item x="6"/>
        <item x="7"/>
        <item x="5"/>
        <item x="1"/>
        <item x="3"/>
        <item x="4"/>
        <item x="2"/>
        <item x="0"/>
        <item t="default"/>
      </items>
    </pivotField>
    <pivotField showAll="0"/>
    <pivotField showAll="0"/>
    <pivotField numFmtId="19"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8">
        <item x="2"/>
        <item x="0"/>
        <item x="3"/>
        <item x="6"/>
        <item x="5"/>
        <item x="1"/>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8">
    <i>
      <x/>
    </i>
    <i>
      <x v="4"/>
    </i>
    <i>
      <x v="6"/>
    </i>
    <i>
      <x v="2"/>
    </i>
    <i>
      <x v="3"/>
    </i>
    <i>
      <x v="5"/>
    </i>
    <i>
      <x v="1"/>
    </i>
    <i t="grand">
      <x/>
    </i>
  </rowItems>
  <colItems count="1">
    <i/>
  </colItems>
  <dataFields count="1">
    <dataField name="Sum of Road Defect count" fld="18" baseField="0" baseItem="0"/>
  </dataFields>
  <formats count="1">
    <format dxfId="0">
      <pivotArea collapsedLevelsAreSubtotals="1" fieldPosition="0">
        <references count="1">
          <reference field="17" count="0"/>
        </references>
      </pivotArea>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0C8522-3921-4E70-B910-F42882512893}"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39">
    <pivotField showAll="0">
      <items count="12">
        <item x="9"/>
        <item x="10"/>
        <item x="8"/>
        <item x="6"/>
        <item x="7"/>
        <item x="5"/>
        <item x="1"/>
        <item x="3"/>
        <item x="4"/>
        <item x="2"/>
        <item x="0"/>
        <item t="default"/>
      </items>
    </pivotField>
    <pivotField showAll="0"/>
    <pivotField showAll="0"/>
    <pivotField numFmtId="19" showAll="0"/>
    <pivotField numFmtId="1" showAll="0"/>
    <pivotField showAll="0"/>
    <pivotField showAll="0"/>
    <pivotField showAll="0"/>
    <pivotField showAll="0"/>
    <pivotField showAll="0"/>
    <pivotField showAll="0"/>
    <pivotField axis="axisRow" showAll="0" sortType="ascending">
      <items count="7">
        <item x="3"/>
        <item x="1"/>
        <item x="5"/>
        <item x="2"/>
        <item x="0"/>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7">
    <i>
      <x v="2"/>
    </i>
    <i>
      <x v="4"/>
    </i>
    <i>
      <x v="5"/>
    </i>
    <i>
      <x/>
    </i>
    <i>
      <x v="1"/>
    </i>
    <i>
      <x v="3"/>
    </i>
    <i t="grand">
      <x/>
    </i>
  </rowItems>
  <colItems count="1">
    <i/>
  </colItems>
  <dataFields count="1">
    <dataField name="Sum of Lighting Condition count"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DF3DF3A-6017-4540-B623-95A20B22FA2D}" sourceName="Year">
  <pivotTables>
    <pivotTable tabId="3" name="PivotTable1"/>
    <pivotTable tabId="7" name="PivotTable4"/>
    <pivotTable tabId="4" name="PivotTable2"/>
    <pivotTable tabId="12" name="PivotTable15"/>
    <pivotTable tabId="8" name="PivotTable7"/>
    <pivotTable tabId="10" name="PivotTable11"/>
    <pivotTable tabId="9" name="PivotTable8"/>
  </pivotTables>
  <data>
    <tabular pivotCacheId="62949507">
      <items count="11">
        <i x="9" s="1"/>
        <i x="10" s="1"/>
        <i x="8" s="1"/>
        <i x="6" s="1"/>
        <i x="7" s="1"/>
        <i x="5" s="1"/>
        <i x="1" s="1"/>
        <i x="3" s="1"/>
        <i x="4"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E71E383F-B5DA-4BE0-B8E7-3820DD660554}" cache="Slicer_Year" caption="Year" startItem="5" style="SlicerStyleDark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5A0F0-D008-47D8-A742-31C5406656CB}">
  <dimension ref="A1:E16"/>
  <sheetViews>
    <sheetView workbookViewId="0">
      <selection activeCell="B8" sqref="B8"/>
    </sheetView>
  </sheetViews>
  <sheetFormatPr defaultRowHeight="15" x14ac:dyDescent="0.25"/>
  <cols>
    <col min="1" max="2" width="13.42578125" bestFit="1" customWidth="1"/>
    <col min="4" max="4" width="11.42578125" bestFit="1" customWidth="1"/>
    <col min="5" max="5" width="11.7109375" customWidth="1"/>
  </cols>
  <sheetData>
    <row r="1" spans="1:5" x14ac:dyDescent="0.25">
      <c r="A1" s="1" t="s">
        <v>35</v>
      </c>
      <c r="B1" t="s">
        <v>56</v>
      </c>
    </row>
    <row r="3" spans="1:5" x14ac:dyDescent="0.25">
      <c r="A3" s="1" t="s">
        <v>49</v>
      </c>
      <c r="B3" t="s">
        <v>51</v>
      </c>
      <c r="D3" s="3" t="s">
        <v>36</v>
      </c>
      <c r="E3" s="3" t="s">
        <v>52</v>
      </c>
    </row>
    <row r="4" spans="1:5" x14ac:dyDescent="0.25">
      <c r="A4" s="2" t="s">
        <v>42</v>
      </c>
      <c r="B4" s="14">
        <v>57832</v>
      </c>
      <c r="D4" t="str">
        <f>A4</f>
        <v>Jan</v>
      </c>
      <c r="E4">
        <f>GETPIVOTDATA("Year",$A$3,"Month",A4)</f>
        <v>57832</v>
      </c>
    </row>
    <row r="5" spans="1:5" x14ac:dyDescent="0.25">
      <c r="A5" s="2" t="s">
        <v>41</v>
      </c>
      <c r="B5" s="14">
        <v>57483</v>
      </c>
      <c r="D5" t="str">
        <f t="shared" ref="D5:D15" si="0">A5</f>
        <v>Feb</v>
      </c>
      <c r="E5">
        <f t="shared" ref="E5:E15" si="1">GETPIVOTDATA("Year",$A$3,"Month",A5)</f>
        <v>57483</v>
      </c>
    </row>
    <row r="6" spans="1:5" x14ac:dyDescent="0.25">
      <c r="A6" s="2" t="s">
        <v>47</v>
      </c>
      <c r="B6" s="14">
        <v>58886</v>
      </c>
      <c r="D6" t="str">
        <f t="shared" si="0"/>
        <v>Mar</v>
      </c>
      <c r="E6">
        <f t="shared" si="1"/>
        <v>58886</v>
      </c>
    </row>
    <row r="7" spans="1:5" x14ac:dyDescent="0.25">
      <c r="A7" s="2" t="s">
        <v>48</v>
      </c>
      <c r="B7" s="14">
        <v>57163</v>
      </c>
      <c r="D7" t="str">
        <f t="shared" si="0"/>
        <v>Apr</v>
      </c>
      <c r="E7">
        <f t="shared" si="1"/>
        <v>57163</v>
      </c>
    </row>
    <row r="8" spans="1:5" x14ac:dyDescent="0.25">
      <c r="A8" s="2" t="s">
        <v>45</v>
      </c>
      <c r="B8" s="14">
        <v>66529</v>
      </c>
      <c r="D8" t="str">
        <f t="shared" si="0"/>
        <v>May</v>
      </c>
      <c r="E8">
        <f t="shared" si="1"/>
        <v>66529</v>
      </c>
    </row>
    <row r="9" spans="1:5" x14ac:dyDescent="0.25">
      <c r="A9" s="2" t="s">
        <v>46</v>
      </c>
      <c r="B9" s="14">
        <v>67555</v>
      </c>
      <c r="D9" t="str">
        <f t="shared" si="0"/>
        <v>Jun</v>
      </c>
      <c r="E9">
        <f t="shared" si="1"/>
        <v>67555</v>
      </c>
    </row>
    <row r="10" spans="1:5" x14ac:dyDescent="0.25">
      <c r="A10" s="2" t="s">
        <v>38</v>
      </c>
      <c r="B10" s="14">
        <v>68961</v>
      </c>
      <c r="D10" t="str">
        <f t="shared" si="0"/>
        <v>Jul</v>
      </c>
      <c r="E10">
        <f t="shared" si="1"/>
        <v>68961</v>
      </c>
    </row>
    <row r="11" spans="1:5" x14ac:dyDescent="0.25">
      <c r="A11" s="2" t="s">
        <v>39</v>
      </c>
      <c r="B11" s="14">
        <v>70896</v>
      </c>
      <c r="D11" t="str">
        <f t="shared" si="0"/>
        <v>Aug</v>
      </c>
      <c r="E11">
        <f t="shared" si="1"/>
        <v>70896</v>
      </c>
    </row>
    <row r="12" spans="1:5" x14ac:dyDescent="0.25">
      <c r="A12" s="2" t="s">
        <v>37</v>
      </c>
      <c r="B12" s="14">
        <v>72409</v>
      </c>
      <c r="D12" t="str">
        <f t="shared" si="0"/>
        <v>Sep</v>
      </c>
      <c r="E12">
        <f t="shared" si="1"/>
        <v>72409</v>
      </c>
    </row>
    <row r="13" spans="1:5" x14ac:dyDescent="0.25">
      <c r="A13" s="2" t="s">
        <v>43</v>
      </c>
      <c r="B13" s="14">
        <v>76794</v>
      </c>
      <c r="D13" t="str">
        <f t="shared" si="0"/>
        <v>Oct</v>
      </c>
      <c r="E13">
        <f t="shared" si="1"/>
        <v>76794</v>
      </c>
    </row>
    <row r="14" spans="1:5" x14ac:dyDescent="0.25">
      <c r="A14" s="2" t="s">
        <v>40</v>
      </c>
      <c r="B14" s="14">
        <v>69243</v>
      </c>
      <c r="D14" t="str">
        <f t="shared" si="0"/>
        <v>Nov</v>
      </c>
      <c r="E14">
        <f t="shared" si="1"/>
        <v>69243</v>
      </c>
    </row>
    <row r="15" spans="1:5" x14ac:dyDescent="0.25">
      <c r="A15" s="2" t="s">
        <v>44</v>
      </c>
      <c r="B15" s="14">
        <v>70697</v>
      </c>
      <c r="D15" t="str">
        <f t="shared" si="0"/>
        <v>Dec</v>
      </c>
      <c r="E15">
        <f t="shared" si="1"/>
        <v>70697</v>
      </c>
    </row>
    <row r="16" spans="1:5" x14ac:dyDescent="0.25">
      <c r="A16" s="2" t="s">
        <v>50</v>
      </c>
      <c r="B16" s="14">
        <v>794448</v>
      </c>
      <c r="D16" s="4" t="s">
        <v>50</v>
      </c>
      <c r="E16" s="4">
        <f>GETPIVOTDATA("Year",$A$3)</f>
        <v>794448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518F0-D664-4D50-BDE1-374446171354}">
  <dimension ref="B2:M28"/>
  <sheetViews>
    <sheetView showGridLines="0" topLeftCell="A13" workbookViewId="0">
      <selection activeCell="G30" sqref="G30"/>
    </sheetView>
  </sheetViews>
  <sheetFormatPr defaultRowHeight="15" x14ac:dyDescent="0.25"/>
  <cols>
    <col min="1" max="1" width="14.28515625" customWidth="1"/>
    <col min="2" max="2" width="25.85546875" bestFit="1" customWidth="1"/>
    <col min="5" max="5" width="29" bestFit="1" customWidth="1"/>
    <col min="6" max="6" width="7" bestFit="1" customWidth="1"/>
    <col min="8" max="8" width="10.85546875" customWidth="1"/>
    <col min="10" max="10" width="41.7109375" bestFit="1" customWidth="1"/>
  </cols>
  <sheetData>
    <row r="2" spans="2:13" x14ac:dyDescent="0.25">
      <c r="B2" s="3" t="s">
        <v>77</v>
      </c>
      <c r="C2" s="3"/>
      <c r="E2" s="3" t="s">
        <v>78</v>
      </c>
      <c r="J2" s="3" t="s">
        <v>82</v>
      </c>
    </row>
    <row r="3" spans="2:13" x14ac:dyDescent="0.25">
      <c r="B3" s="4" t="s">
        <v>36</v>
      </c>
      <c r="C3" s="4" t="s">
        <v>52</v>
      </c>
      <c r="E3" s="4" t="s">
        <v>72</v>
      </c>
      <c r="F3" s="4" t="s">
        <v>73</v>
      </c>
      <c r="G3" s="4" t="s">
        <v>80</v>
      </c>
      <c r="H3" s="4"/>
      <c r="J3" s="4" t="s">
        <v>81</v>
      </c>
      <c r="K3" s="4" t="s">
        <v>60</v>
      </c>
      <c r="L3" s="4"/>
      <c r="M3" s="4"/>
    </row>
    <row r="4" spans="2:13" x14ac:dyDescent="0.25">
      <c r="B4" t="s">
        <v>42</v>
      </c>
      <c r="C4">
        <v>57832</v>
      </c>
      <c r="E4" t="s">
        <v>67</v>
      </c>
      <c r="F4">
        <v>948</v>
      </c>
      <c r="G4">
        <v>6.3150742420911687E-3</v>
      </c>
      <c r="J4" t="s">
        <v>18</v>
      </c>
      <c r="K4">
        <v>26382</v>
      </c>
    </row>
    <row r="5" spans="2:13" x14ac:dyDescent="0.25">
      <c r="B5" t="s">
        <v>41</v>
      </c>
      <c r="C5">
        <v>57483</v>
      </c>
      <c r="E5" t="s">
        <v>68</v>
      </c>
      <c r="F5">
        <v>15879</v>
      </c>
      <c r="G5">
        <v>0.10577749355502708</v>
      </c>
      <c r="J5" t="s">
        <v>19</v>
      </c>
      <c r="K5">
        <v>26480</v>
      </c>
    </row>
    <row r="6" spans="2:13" x14ac:dyDescent="0.25">
      <c r="B6" t="s">
        <v>47</v>
      </c>
      <c r="C6">
        <v>58886</v>
      </c>
      <c r="E6" t="s">
        <v>70</v>
      </c>
      <c r="F6">
        <v>84798</v>
      </c>
      <c r="G6">
        <v>0.56487939407262333</v>
      </c>
      <c r="J6" t="s">
        <v>21</v>
      </c>
      <c r="K6">
        <v>28568</v>
      </c>
    </row>
    <row r="7" spans="2:13" x14ac:dyDescent="0.25">
      <c r="B7" t="s">
        <v>48</v>
      </c>
      <c r="C7">
        <v>57163</v>
      </c>
      <c r="E7" t="s">
        <v>71</v>
      </c>
      <c r="F7">
        <v>48492</v>
      </c>
      <c r="G7">
        <v>0.32302803813025838</v>
      </c>
      <c r="J7" t="s">
        <v>17</v>
      </c>
      <c r="K7">
        <v>31415</v>
      </c>
    </row>
    <row r="8" spans="2:13" x14ac:dyDescent="0.25">
      <c r="B8" t="s">
        <v>45</v>
      </c>
      <c r="C8">
        <v>66529</v>
      </c>
      <c r="E8" t="s">
        <v>66</v>
      </c>
      <c r="F8">
        <v>150117</v>
      </c>
      <c r="G8">
        <v>1</v>
      </c>
      <c r="J8" t="s">
        <v>9</v>
      </c>
      <c r="K8">
        <v>33592</v>
      </c>
    </row>
    <row r="9" spans="2:13" x14ac:dyDescent="0.25">
      <c r="B9" t="s">
        <v>46</v>
      </c>
      <c r="C9">
        <v>67555</v>
      </c>
      <c r="J9" t="s">
        <v>24</v>
      </c>
      <c r="K9">
        <v>39101</v>
      </c>
    </row>
    <row r="10" spans="2:13" x14ac:dyDescent="0.25">
      <c r="B10" t="s">
        <v>38</v>
      </c>
      <c r="C10">
        <v>68961</v>
      </c>
      <c r="E10" s="3" t="s">
        <v>79</v>
      </c>
      <c r="F10" s="3"/>
      <c r="J10" t="s">
        <v>5</v>
      </c>
      <c r="K10">
        <v>42089</v>
      </c>
    </row>
    <row r="11" spans="2:13" x14ac:dyDescent="0.25">
      <c r="B11" t="s">
        <v>39</v>
      </c>
      <c r="C11">
        <v>70896</v>
      </c>
      <c r="E11" s="4" t="s">
        <v>58</v>
      </c>
      <c r="F11" s="4" t="s">
        <v>59</v>
      </c>
      <c r="G11" s="4"/>
      <c r="J11" t="s">
        <v>7</v>
      </c>
      <c r="K11">
        <v>77587</v>
      </c>
    </row>
    <row r="12" spans="2:13" x14ac:dyDescent="0.25">
      <c r="B12" t="s">
        <v>37</v>
      </c>
      <c r="C12">
        <v>72409</v>
      </c>
      <c r="E12" t="s">
        <v>22</v>
      </c>
      <c r="F12">
        <v>91218</v>
      </c>
      <c r="J12" t="s">
        <v>10</v>
      </c>
      <c r="K12">
        <v>87199</v>
      </c>
    </row>
    <row r="13" spans="2:13" x14ac:dyDescent="0.25">
      <c r="B13" t="s">
        <v>43</v>
      </c>
      <c r="C13">
        <v>76794</v>
      </c>
      <c r="E13" t="s">
        <v>12</v>
      </c>
      <c r="F13">
        <v>212112</v>
      </c>
      <c r="J13" t="s">
        <v>4</v>
      </c>
      <c r="K13">
        <v>308634</v>
      </c>
    </row>
    <row r="14" spans="2:13" x14ac:dyDescent="0.25">
      <c r="B14" t="s">
        <v>40</v>
      </c>
      <c r="C14">
        <v>69243</v>
      </c>
      <c r="E14" t="s">
        <v>3</v>
      </c>
      <c r="F14">
        <v>491118</v>
      </c>
      <c r="J14" s="4" t="s">
        <v>50</v>
      </c>
      <c r="K14" s="4">
        <v>701047</v>
      </c>
    </row>
    <row r="15" spans="2:13" x14ac:dyDescent="0.25">
      <c r="B15" t="s">
        <v>44</v>
      </c>
      <c r="C15">
        <v>70697</v>
      </c>
      <c r="E15" s="4" t="s">
        <v>50</v>
      </c>
      <c r="F15" s="4">
        <v>794448</v>
      </c>
    </row>
    <row r="16" spans="2:13" x14ac:dyDescent="0.25">
      <c r="B16" s="4" t="s">
        <v>50</v>
      </c>
      <c r="C16" s="4">
        <v>794448</v>
      </c>
    </row>
    <row r="19" spans="2:11" x14ac:dyDescent="0.25">
      <c r="B19" s="3" t="s">
        <v>84</v>
      </c>
      <c r="C19" s="3"/>
      <c r="E19" s="3" t="s">
        <v>85</v>
      </c>
      <c r="F19" s="3"/>
      <c r="J19" s="3" t="s">
        <v>87</v>
      </c>
    </row>
    <row r="20" spans="2:11" x14ac:dyDescent="0.25">
      <c r="B20" s="4" t="s">
        <v>83</v>
      </c>
      <c r="C20" s="4" t="s">
        <v>52</v>
      </c>
      <c r="E20" s="4" t="s">
        <v>86</v>
      </c>
      <c r="F20" s="4" t="s">
        <v>63</v>
      </c>
      <c r="G20" s="4"/>
      <c r="H20" s="4"/>
      <c r="J20" s="4" t="s">
        <v>65</v>
      </c>
      <c r="K20" s="4" t="s">
        <v>52</v>
      </c>
    </row>
    <row r="21" spans="2:11" x14ac:dyDescent="0.25">
      <c r="B21" t="s">
        <v>75</v>
      </c>
      <c r="C21">
        <v>28219</v>
      </c>
      <c r="E21" t="s">
        <v>20</v>
      </c>
      <c r="F21">
        <v>607</v>
      </c>
      <c r="J21" t="s">
        <v>23</v>
      </c>
      <c r="K21">
        <v>13264</v>
      </c>
    </row>
    <row r="22" spans="2:11" x14ac:dyDescent="0.25">
      <c r="B22" t="s">
        <v>15</v>
      </c>
      <c r="C22">
        <v>71126</v>
      </c>
      <c r="E22" t="s">
        <v>27</v>
      </c>
      <c r="F22">
        <v>1452</v>
      </c>
      <c r="J22" t="s">
        <v>1</v>
      </c>
      <c r="K22">
        <v>22929</v>
      </c>
    </row>
    <row r="23" spans="2:11" x14ac:dyDescent="0.25">
      <c r="B23" t="s">
        <v>0</v>
      </c>
      <c r="C23">
        <v>624604</v>
      </c>
      <c r="E23" t="s">
        <v>26</v>
      </c>
      <c r="F23">
        <v>3243</v>
      </c>
      <c r="J23" t="s">
        <v>16</v>
      </c>
      <c r="K23">
        <v>35865</v>
      </c>
    </row>
    <row r="24" spans="2:11" x14ac:dyDescent="0.25">
      <c r="B24" t="s">
        <v>76</v>
      </c>
      <c r="C24">
        <v>45699</v>
      </c>
      <c r="E24" t="s">
        <v>11</v>
      </c>
      <c r="F24">
        <v>4352</v>
      </c>
      <c r="J24" t="s">
        <v>13</v>
      </c>
      <c r="K24">
        <v>37842</v>
      </c>
    </row>
    <row r="25" spans="2:11" x14ac:dyDescent="0.25">
      <c r="B25" t="s">
        <v>34</v>
      </c>
      <c r="C25">
        <v>1376</v>
      </c>
      <c r="E25" t="s">
        <v>28</v>
      </c>
      <c r="F25">
        <v>5966</v>
      </c>
      <c r="J25" t="s">
        <v>6</v>
      </c>
      <c r="K25">
        <v>174826</v>
      </c>
    </row>
    <row r="26" spans="2:11" x14ac:dyDescent="0.25">
      <c r="B26" t="s">
        <v>25</v>
      </c>
      <c r="C26">
        <v>23424</v>
      </c>
      <c r="E26" t="s">
        <v>16</v>
      </c>
      <c r="F26">
        <v>138068</v>
      </c>
      <c r="J26" t="s">
        <v>8</v>
      </c>
      <c r="K26">
        <v>509722</v>
      </c>
    </row>
    <row r="27" spans="2:11" x14ac:dyDescent="0.25">
      <c r="B27" s="4" t="s">
        <v>50</v>
      </c>
      <c r="C27" s="4">
        <v>794448</v>
      </c>
      <c r="E27" t="s">
        <v>2</v>
      </c>
      <c r="F27">
        <v>640760</v>
      </c>
      <c r="J27" s="4" t="s">
        <v>50</v>
      </c>
      <c r="K27" s="4">
        <v>794448</v>
      </c>
    </row>
    <row r="28" spans="2:11" x14ac:dyDescent="0.25">
      <c r="E28" s="4" t="s">
        <v>50</v>
      </c>
      <c r="F28" s="4">
        <v>794448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74A90-0AB0-4C49-A768-101883E357F9}">
  <dimension ref="A3:E12"/>
  <sheetViews>
    <sheetView workbookViewId="0">
      <selection activeCell="D13" sqref="D13"/>
    </sheetView>
  </sheetViews>
  <sheetFormatPr defaultRowHeight="15" x14ac:dyDescent="0.25"/>
  <cols>
    <col min="1" max="1" width="22.7109375" bestFit="1" customWidth="1"/>
    <col min="2" max="2" width="22.42578125" bestFit="1" customWidth="1"/>
    <col min="3" max="3" width="32.85546875" bestFit="1" customWidth="1"/>
    <col min="4" max="4" width="38.28515625" bestFit="1" customWidth="1"/>
    <col min="5" max="5" width="11.28515625" customWidth="1"/>
  </cols>
  <sheetData>
    <row r="3" spans="1:5" x14ac:dyDescent="0.25">
      <c r="A3" t="s">
        <v>53</v>
      </c>
      <c r="B3" t="s">
        <v>54</v>
      </c>
      <c r="C3" t="s">
        <v>55</v>
      </c>
      <c r="D3" t="s">
        <v>69</v>
      </c>
    </row>
    <row r="4" spans="1:5" x14ac:dyDescent="0.25">
      <c r="A4" s="14">
        <v>150117</v>
      </c>
      <c r="B4" s="14">
        <v>948</v>
      </c>
      <c r="C4" s="14">
        <v>15879</v>
      </c>
      <c r="D4" s="14">
        <v>84798</v>
      </c>
    </row>
    <row r="5" spans="1:5" x14ac:dyDescent="0.25">
      <c r="E5">
        <f>SUM(B4:D4)</f>
        <v>101625</v>
      </c>
    </row>
    <row r="7" spans="1:5" x14ac:dyDescent="0.25">
      <c r="A7" s="3" t="s">
        <v>72</v>
      </c>
      <c r="B7" s="3" t="s">
        <v>73</v>
      </c>
      <c r="C7" s="3" t="s">
        <v>74</v>
      </c>
    </row>
    <row r="8" spans="1:5" x14ac:dyDescent="0.25">
      <c r="A8" t="s">
        <v>67</v>
      </c>
      <c r="B8">
        <f>GETPIVOTDATA("Sum of INJURIES_FATAL",$A$3)</f>
        <v>948</v>
      </c>
      <c r="C8" s="11">
        <f>B8/B12</f>
        <v>6.3150742420911687E-3</v>
      </c>
      <c r="D8" s="6"/>
    </row>
    <row r="9" spans="1:5" x14ac:dyDescent="0.25">
      <c r="A9" t="s">
        <v>68</v>
      </c>
      <c r="B9">
        <f>GETPIVOTDATA("Sum of INJURIES_INCAPACITATING",$A$3)</f>
        <v>15879</v>
      </c>
      <c r="C9" s="10">
        <f>B9/B12</f>
        <v>0.10577749355502708</v>
      </c>
    </row>
    <row r="10" spans="1:5" x14ac:dyDescent="0.25">
      <c r="A10" t="s">
        <v>70</v>
      </c>
      <c r="B10">
        <f>GETPIVOTDATA("Sum of INJURIES_NON_INCAPACITATING",$A$3)</f>
        <v>84798</v>
      </c>
      <c r="C10" s="10">
        <f>B10/B12</f>
        <v>0.56487939407262333</v>
      </c>
    </row>
    <row r="11" spans="1:5" x14ac:dyDescent="0.25">
      <c r="A11" t="s">
        <v>71</v>
      </c>
      <c r="B11">
        <f>GETPIVOTDATA("Sum of INJURIES_TOTAL",$A$3)-E5</f>
        <v>48492</v>
      </c>
      <c r="C11" s="10">
        <f>B11/B12</f>
        <v>0.32302803813025838</v>
      </c>
    </row>
    <row r="12" spans="1:5" x14ac:dyDescent="0.25">
      <c r="A12" s="12" t="s">
        <v>66</v>
      </c>
      <c r="B12" s="12">
        <f>GETPIVOTDATA("Sum of INJURIES_TOTAL",$A$3)</f>
        <v>150117</v>
      </c>
      <c r="C12" s="1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8911E-CBBF-4B72-A2F0-A722EAD558E0}">
  <dimension ref="A3:F7"/>
  <sheetViews>
    <sheetView workbookViewId="0">
      <selection activeCell="E17" sqref="E17"/>
    </sheetView>
  </sheetViews>
  <sheetFormatPr defaultRowHeight="15" x14ac:dyDescent="0.25"/>
  <cols>
    <col min="1" max="1" width="13.42578125" bestFit="1" customWidth="1"/>
    <col min="2" max="2" width="21.42578125" bestFit="1" customWidth="1"/>
    <col min="4" max="4" width="18.5703125" bestFit="1" customWidth="1"/>
    <col min="5" max="5" width="18.42578125" customWidth="1"/>
  </cols>
  <sheetData>
    <row r="3" spans="1:6" x14ac:dyDescent="0.25">
      <c r="A3" s="1" t="s">
        <v>49</v>
      </c>
      <c r="B3" t="s">
        <v>57</v>
      </c>
      <c r="D3" s="3" t="s">
        <v>58</v>
      </c>
      <c r="E3" s="3" t="s">
        <v>59</v>
      </c>
      <c r="F3" s="15"/>
    </row>
    <row r="4" spans="1:6" x14ac:dyDescent="0.25">
      <c r="A4" s="2" t="s">
        <v>22</v>
      </c>
      <c r="B4" s="14">
        <v>91218</v>
      </c>
      <c r="D4" t="str">
        <f>A4</f>
        <v>$500 OR LESS</v>
      </c>
      <c r="E4">
        <f>GETPIVOTDATA("Damage Count",$A$3,"DAMAGE",A4)</f>
        <v>91218</v>
      </c>
    </row>
    <row r="5" spans="1:6" x14ac:dyDescent="0.25">
      <c r="A5" s="2" t="s">
        <v>12</v>
      </c>
      <c r="B5" s="14">
        <v>212112</v>
      </c>
      <c r="D5" t="str">
        <f t="shared" ref="D5:D7" si="0">A5</f>
        <v>$501 - $1,500</v>
      </c>
      <c r="E5">
        <f t="shared" ref="E5:E6" si="1">GETPIVOTDATA("Damage Count",$A$3,"DAMAGE",A5)</f>
        <v>212112</v>
      </c>
    </row>
    <row r="6" spans="1:6" x14ac:dyDescent="0.25">
      <c r="A6" s="2" t="s">
        <v>3</v>
      </c>
      <c r="B6" s="14">
        <v>491118</v>
      </c>
      <c r="D6" t="str">
        <f t="shared" si="0"/>
        <v>OVER $1,500</v>
      </c>
      <c r="E6">
        <f t="shared" si="1"/>
        <v>491118</v>
      </c>
    </row>
    <row r="7" spans="1:6" x14ac:dyDescent="0.25">
      <c r="A7" s="2" t="s">
        <v>50</v>
      </c>
      <c r="B7" s="14">
        <v>794448</v>
      </c>
      <c r="D7" t="str">
        <f t="shared" si="0"/>
        <v>Grand Total</v>
      </c>
      <c r="E7">
        <f>GETPIVOTDATA("Damage Count",$A$3)</f>
        <v>794448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024C-510C-4541-A942-DEF0E2807353}">
  <dimension ref="A3:B14"/>
  <sheetViews>
    <sheetView workbookViewId="0">
      <selection activeCell="C14" sqref="C14"/>
    </sheetView>
  </sheetViews>
  <sheetFormatPr defaultRowHeight="15" x14ac:dyDescent="0.25"/>
  <cols>
    <col min="1" max="1" width="41.7109375" bestFit="1" customWidth="1"/>
    <col min="2" max="2" width="24.42578125" bestFit="1" customWidth="1"/>
  </cols>
  <sheetData>
    <row r="3" spans="1:2" x14ac:dyDescent="0.25">
      <c r="A3" s="1" t="s">
        <v>49</v>
      </c>
      <c r="B3" t="s">
        <v>60</v>
      </c>
    </row>
    <row r="4" spans="1:2" x14ac:dyDescent="0.25">
      <c r="A4" s="2" t="s">
        <v>18</v>
      </c>
      <c r="B4" s="5">
        <v>26382</v>
      </c>
    </row>
    <row r="5" spans="1:2" x14ac:dyDescent="0.25">
      <c r="A5" s="2" t="s">
        <v>19</v>
      </c>
      <c r="B5" s="5">
        <v>26480</v>
      </c>
    </row>
    <row r="6" spans="1:2" x14ac:dyDescent="0.25">
      <c r="A6" s="2" t="s">
        <v>21</v>
      </c>
      <c r="B6" s="5">
        <v>28568</v>
      </c>
    </row>
    <row r="7" spans="1:2" x14ac:dyDescent="0.25">
      <c r="A7" s="2" t="s">
        <v>17</v>
      </c>
      <c r="B7" s="5">
        <v>31415</v>
      </c>
    </row>
    <row r="8" spans="1:2" x14ac:dyDescent="0.25">
      <c r="A8" s="2" t="s">
        <v>9</v>
      </c>
      <c r="B8" s="5">
        <v>33592</v>
      </c>
    </row>
    <row r="9" spans="1:2" x14ac:dyDescent="0.25">
      <c r="A9" s="2" t="s">
        <v>24</v>
      </c>
      <c r="B9" s="5">
        <v>39101</v>
      </c>
    </row>
    <row r="10" spans="1:2" x14ac:dyDescent="0.25">
      <c r="A10" s="2" t="s">
        <v>5</v>
      </c>
      <c r="B10" s="5">
        <v>42089</v>
      </c>
    </row>
    <row r="11" spans="1:2" x14ac:dyDescent="0.25">
      <c r="A11" s="2" t="s">
        <v>7</v>
      </c>
      <c r="B11" s="5">
        <v>77587</v>
      </c>
    </row>
    <row r="12" spans="1:2" x14ac:dyDescent="0.25">
      <c r="A12" s="2" t="s">
        <v>10</v>
      </c>
      <c r="B12" s="5">
        <v>87199</v>
      </c>
    </row>
    <row r="13" spans="1:2" x14ac:dyDescent="0.25">
      <c r="A13" s="2" t="s">
        <v>4</v>
      </c>
      <c r="B13" s="5">
        <v>308634</v>
      </c>
    </row>
    <row r="14" spans="1:2" x14ac:dyDescent="0.25">
      <c r="A14" s="2" t="s">
        <v>50</v>
      </c>
      <c r="B14" s="5">
        <v>701047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C4543-133B-4BAA-93E4-B76CA06B9057}">
  <dimension ref="A3:F16"/>
  <sheetViews>
    <sheetView topLeftCell="A10" workbookViewId="0">
      <selection activeCell="E14" sqref="E14"/>
    </sheetView>
  </sheetViews>
  <sheetFormatPr defaultRowHeight="15" x14ac:dyDescent="0.25"/>
  <cols>
    <col min="1" max="1" width="25.85546875" bestFit="1" customWidth="1"/>
    <col min="2" max="2" width="21.85546875" bestFit="1" customWidth="1"/>
    <col min="4" max="4" width="25.85546875" bestFit="1" customWidth="1"/>
    <col min="6" max="6" width="11.85546875" customWidth="1"/>
  </cols>
  <sheetData>
    <row r="3" spans="1:6" x14ac:dyDescent="0.25">
      <c r="A3" s="1" t="s">
        <v>49</v>
      </c>
      <c r="B3" t="s">
        <v>61</v>
      </c>
      <c r="D3" s="3" t="s">
        <v>62</v>
      </c>
      <c r="E3" s="3" t="s">
        <v>61</v>
      </c>
      <c r="F3" s="3"/>
    </row>
    <row r="4" spans="1:6" x14ac:dyDescent="0.25">
      <c r="A4" s="2" t="s">
        <v>34</v>
      </c>
      <c r="B4" s="14">
        <v>7</v>
      </c>
      <c r="D4" t="s">
        <v>75</v>
      </c>
      <c r="E4">
        <f>GETPIVOTDATA("Weather Count",$A$3,"WEATHER_CONDITION","SNOW")+GETPIVOTDATA("Weather Count",$A$3,"WEATHER_CONDITION","SLEET/HAIL")+GETPIVOTDATA("Weather Count",$A$3,"WEATHER_CONDITION","BLOWING SNOW")</f>
        <v>28219</v>
      </c>
    </row>
    <row r="5" spans="1:6" x14ac:dyDescent="0.25">
      <c r="A5" s="2" t="s">
        <v>30</v>
      </c>
      <c r="B5" s="14">
        <v>403</v>
      </c>
      <c r="D5" t="s">
        <v>15</v>
      </c>
      <c r="E5">
        <f>GETPIVOTDATA("Weather Count",$A$3,"WEATHER_CONDITION","FREEZING RAIN/DRIZZLE")+GETPIVOTDATA("Weather Count",$A$3,"WEATHER_CONDITION","RAIN")</f>
        <v>71126</v>
      </c>
    </row>
    <row r="6" spans="1:6" x14ac:dyDescent="0.25">
      <c r="A6" s="2" t="s">
        <v>0</v>
      </c>
      <c r="B6" s="14">
        <v>624604</v>
      </c>
      <c r="D6" t="s">
        <v>0</v>
      </c>
      <c r="E6">
        <f>GETPIVOTDATA("Weather Count",$A$3,"WEATHER_CONDITION","CLEAR")</f>
        <v>624604</v>
      </c>
    </row>
    <row r="7" spans="1:6" x14ac:dyDescent="0.25">
      <c r="A7" s="2" t="s">
        <v>25</v>
      </c>
      <c r="B7" s="14">
        <v>23424</v>
      </c>
      <c r="D7" t="s">
        <v>76</v>
      </c>
      <c r="E7">
        <f>GETPIVOTDATA("Weather Count",$A$3,"WEATHER_CONDITION","OTHER")+GETPIVOTDATA("Weather Count",$A$3,"WEATHER_CONDITION","UNKNOWN")</f>
        <v>45699</v>
      </c>
    </row>
    <row r="8" spans="1:6" x14ac:dyDescent="0.25">
      <c r="A8" s="2" t="s">
        <v>29</v>
      </c>
      <c r="B8" s="14">
        <v>1220</v>
      </c>
      <c r="D8" t="str">
        <f>A4</f>
        <v>BLOWING SAND, SOIL, DIRT</v>
      </c>
      <c r="E8">
        <f>GETPIVOTDATA("Weather Count",$A$3,"WEATHER_CONDITION","BLOWING SAND, SOIL, DIRT")+GETPIVOTDATA("Weather Count",$A$3,"WEATHER_CONDITION","FOG/SMOKE/HAZE")+GETPIVOTDATA("Weather Count",$A$3,"WEATHER_CONDITION","SEVERE CROSS WIND GATE")</f>
        <v>1376</v>
      </c>
      <c r="F8" s="7"/>
    </row>
    <row r="9" spans="1:6" x14ac:dyDescent="0.25">
      <c r="A9" s="2" t="s">
        <v>31</v>
      </c>
      <c r="B9" s="14">
        <v>1449</v>
      </c>
      <c r="D9" t="str">
        <f>A7</f>
        <v>CLOUDY/OVERCAST</v>
      </c>
      <c r="E9">
        <f>GETPIVOTDATA("Weather Count",$A$3,"WEATHER_CONDITION","CLOUDY/OVERCAST")</f>
        <v>23424</v>
      </c>
    </row>
    <row r="10" spans="1:6" x14ac:dyDescent="0.25">
      <c r="A10" s="2" t="s">
        <v>11</v>
      </c>
      <c r="B10" s="14">
        <v>2463</v>
      </c>
      <c r="D10" s="4" t="s">
        <v>50</v>
      </c>
      <c r="E10" s="4">
        <f>SUM(E4:E9)</f>
        <v>794448</v>
      </c>
    </row>
    <row r="11" spans="1:6" x14ac:dyDescent="0.25">
      <c r="A11" s="2" t="s">
        <v>15</v>
      </c>
      <c r="B11" s="14">
        <v>69677</v>
      </c>
    </row>
    <row r="12" spans="1:6" x14ac:dyDescent="0.25">
      <c r="A12" s="2" t="s">
        <v>32</v>
      </c>
      <c r="B12" s="14">
        <v>149</v>
      </c>
    </row>
    <row r="13" spans="1:6" x14ac:dyDescent="0.25">
      <c r="A13" s="2" t="s">
        <v>33</v>
      </c>
      <c r="B13" s="14">
        <v>947</v>
      </c>
    </row>
    <row r="14" spans="1:6" x14ac:dyDescent="0.25">
      <c r="A14" s="2" t="s">
        <v>14</v>
      </c>
      <c r="B14" s="14">
        <v>26869</v>
      </c>
    </row>
    <row r="15" spans="1:6" x14ac:dyDescent="0.25">
      <c r="A15" s="2" t="s">
        <v>16</v>
      </c>
      <c r="B15" s="14">
        <v>43236</v>
      </c>
    </row>
    <row r="16" spans="1:6" x14ac:dyDescent="0.25">
      <c r="A16" s="2" t="s">
        <v>50</v>
      </c>
      <c r="B16" s="14">
        <v>794448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88220-EBF3-4260-AB90-F8887C7B492C}">
  <dimension ref="A3:B11"/>
  <sheetViews>
    <sheetView workbookViewId="0">
      <selection activeCell="H13" sqref="H13"/>
    </sheetView>
  </sheetViews>
  <sheetFormatPr defaultRowHeight="15" x14ac:dyDescent="0.25"/>
  <cols>
    <col min="1" max="1" width="20.28515625" bestFit="1" customWidth="1"/>
    <col min="2" max="2" width="24.85546875" bestFit="1" customWidth="1"/>
  </cols>
  <sheetData>
    <row r="3" spans="1:2" x14ac:dyDescent="0.25">
      <c r="A3" s="1" t="s">
        <v>49</v>
      </c>
      <c r="B3" t="s">
        <v>63</v>
      </c>
    </row>
    <row r="4" spans="1:2" x14ac:dyDescent="0.25">
      <c r="A4" s="2" t="s">
        <v>20</v>
      </c>
      <c r="B4" s="9">
        <v>607</v>
      </c>
    </row>
    <row r="5" spans="1:2" x14ac:dyDescent="0.25">
      <c r="A5" s="2" t="s">
        <v>27</v>
      </c>
      <c r="B5" s="9">
        <v>1452</v>
      </c>
    </row>
    <row r="6" spans="1:2" x14ac:dyDescent="0.25">
      <c r="A6" s="2" t="s">
        <v>26</v>
      </c>
      <c r="B6" s="9">
        <v>3243</v>
      </c>
    </row>
    <row r="7" spans="1:2" x14ac:dyDescent="0.25">
      <c r="A7" s="2" t="s">
        <v>11</v>
      </c>
      <c r="B7" s="9">
        <v>4352</v>
      </c>
    </row>
    <row r="8" spans="1:2" x14ac:dyDescent="0.25">
      <c r="A8" s="2" t="s">
        <v>28</v>
      </c>
      <c r="B8" s="9">
        <v>5966</v>
      </c>
    </row>
    <row r="9" spans="1:2" x14ac:dyDescent="0.25">
      <c r="A9" s="2" t="s">
        <v>16</v>
      </c>
      <c r="B9" s="9">
        <v>138068</v>
      </c>
    </row>
    <row r="10" spans="1:2" x14ac:dyDescent="0.25">
      <c r="A10" s="2" t="s">
        <v>2</v>
      </c>
      <c r="B10" s="9">
        <v>640760</v>
      </c>
    </row>
    <row r="11" spans="1:2" x14ac:dyDescent="0.25">
      <c r="A11" s="2" t="s">
        <v>50</v>
      </c>
      <c r="B11" s="14">
        <v>794448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6F419-1CB2-4828-8214-5AC48201D5E2}">
  <dimension ref="A3:E10"/>
  <sheetViews>
    <sheetView topLeftCell="A2" workbookViewId="0">
      <selection activeCell="A3" sqref="A3:B10"/>
    </sheetView>
  </sheetViews>
  <sheetFormatPr defaultRowHeight="15" x14ac:dyDescent="0.25"/>
  <cols>
    <col min="1" max="1" width="25.28515625" bestFit="1" customWidth="1"/>
    <col min="2" max="2" width="30.5703125" bestFit="1" customWidth="1"/>
    <col min="4" max="4" width="25.28515625" bestFit="1" customWidth="1"/>
    <col min="5" max="5" width="15" customWidth="1"/>
  </cols>
  <sheetData>
    <row r="3" spans="1:5" x14ac:dyDescent="0.25">
      <c r="A3" s="1" t="s">
        <v>49</v>
      </c>
      <c r="B3" t="s">
        <v>64</v>
      </c>
      <c r="D3" s="3" t="s">
        <v>65</v>
      </c>
      <c r="E3" s="3" t="s">
        <v>52</v>
      </c>
    </row>
    <row r="4" spans="1:5" x14ac:dyDescent="0.25">
      <c r="A4" s="2" t="s">
        <v>23</v>
      </c>
      <c r="B4" s="14">
        <v>13264</v>
      </c>
      <c r="D4" t="str">
        <f t="shared" ref="D4:D9" si="0">A4</f>
        <v>DAWN</v>
      </c>
      <c r="E4" s="9">
        <f t="shared" ref="E4:E9" si="1">GETPIVOTDATA("Lighting Condition count",$A$3,"LIGHTING_CONDITION",A4)</f>
        <v>13264</v>
      </c>
    </row>
    <row r="5" spans="1:5" x14ac:dyDescent="0.25">
      <c r="A5" s="2" t="s">
        <v>1</v>
      </c>
      <c r="B5" s="14">
        <v>22929</v>
      </c>
      <c r="D5" t="str">
        <f t="shared" si="0"/>
        <v>DUSK</v>
      </c>
      <c r="E5" s="9">
        <f t="shared" si="1"/>
        <v>22929</v>
      </c>
    </row>
    <row r="6" spans="1:5" x14ac:dyDescent="0.25">
      <c r="A6" s="2" t="s">
        <v>16</v>
      </c>
      <c r="B6" s="14">
        <v>35865</v>
      </c>
      <c r="D6" t="str">
        <f t="shared" si="0"/>
        <v>UNKNOWN</v>
      </c>
      <c r="E6" s="9">
        <f t="shared" si="1"/>
        <v>35865</v>
      </c>
    </row>
    <row r="7" spans="1:5" x14ac:dyDescent="0.25">
      <c r="A7" s="2" t="s">
        <v>13</v>
      </c>
      <c r="B7" s="14">
        <v>37842</v>
      </c>
      <c r="D7" t="str">
        <f t="shared" si="0"/>
        <v>DARKNESS</v>
      </c>
      <c r="E7" s="9">
        <f t="shared" si="1"/>
        <v>37842</v>
      </c>
    </row>
    <row r="8" spans="1:5" x14ac:dyDescent="0.25">
      <c r="A8" s="2" t="s">
        <v>6</v>
      </c>
      <c r="B8" s="14">
        <v>174826</v>
      </c>
      <c r="D8" t="str">
        <f t="shared" si="0"/>
        <v>DARKNESS, LIGHTED ROAD</v>
      </c>
      <c r="E8" s="9">
        <f t="shared" si="1"/>
        <v>174826</v>
      </c>
    </row>
    <row r="9" spans="1:5" x14ac:dyDescent="0.25">
      <c r="A9" s="2" t="s">
        <v>8</v>
      </c>
      <c r="B9" s="14">
        <v>509722</v>
      </c>
      <c r="D9" t="str">
        <f t="shared" si="0"/>
        <v>DAYLIGHT</v>
      </c>
      <c r="E9" s="9">
        <f t="shared" si="1"/>
        <v>509722</v>
      </c>
    </row>
    <row r="10" spans="1:5" x14ac:dyDescent="0.25">
      <c r="A10" s="2" t="s">
        <v>50</v>
      </c>
      <c r="B10" s="14">
        <v>794448</v>
      </c>
      <c r="D10" s="4"/>
      <c r="E10"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C5DF5-549C-4D7C-A21B-392E79D20F46}">
  <dimension ref="A1"/>
  <sheetViews>
    <sheetView showGridLines="0" tabSelected="1" topLeftCell="A16" zoomScaleNormal="100" workbookViewId="0">
      <selection activeCell="F49" sqref="F49"/>
    </sheetView>
  </sheetViews>
  <sheetFormatPr defaultRowHeight="15" x14ac:dyDescent="0.25"/>
  <cols>
    <col min="1" max="16384" width="9.140625" style="8"/>
  </cols>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ebe62d02-2094-4069-97cf-582e1ff2d36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6AF5A50F98B8246A50530A717FEEA78" ma:contentTypeVersion="11" ma:contentTypeDescription="Create a new document." ma:contentTypeScope="" ma:versionID="44d3b5dcf646194fdb9b810aea1d5b64">
  <xsd:schema xmlns:xsd="http://www.w3.org/2001/XMLSchema" xmlns:xs="http://www.w3.org/2001/XMLSchema" xmlns:p="http://schemas.microsoft.com/office/2006/metadata/properties" xmlns:ns3="ebe62d02-2094-4069-97cf-582e1ff2d361" xmlns:ns4="5fee0232-6d45-456f-b636-35d0fb7b146a" targetNamespace="http://schemas.microsoft.com/office/2006/metadata/properties" ma:root="true" ma:fieldsID="4dc558440f4d914a339ab978e5cc6da3" ns3:_="" ns4:_="">
    <xsd:import namespace="ebe62d02-2094-4069-97cf-582e1ff2d361"/>
    <xsd:import namespace="5fee0232-6d45-456f-b636-35d0fb7b146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GenerationTime" minOccurs="0"/>
                <xsd:element ref="ns3:MediaServiceEventHashCode"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e62d02-2094-4069-97cf-582e1ff2d3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fee0232-6d45-456f-b636-35d0fb7b146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A A G A A B Q S w M E F A A C A A g A K w Z Z W P E 1 L 0 6 m A A A A 9 g A A A B I A H A B D b 2 5 m a W c v U G F j a 2 F n Z S 5 4 b W w g o h g A K K A U A A A A A A A A A A A A A A A A A A A A A A A A A A A A h Y + x D o I w G I R f h X S n L d U Y Q k o Z H F z E m J g Y 1 6 Z U a I Q f Q 4 v l 3 R x 8 J F 9 B j K J u j n f 3 X X J 3 v 9 5 4 N j R 1 c N G d N S 2 k K M I U B R p U W x g o U 9 S 7 Y x i j T P C t V C d Z 6 m C E w S a D N S m q n D s n h H j v s Z / h t i s J o z Q i h 3 y 9 U 5 V u Z G j A O g l K o 0 + r + N 9 C g u 9 f Y w T D E Z v j B Y s x 5 W Q y e W 7 g C 7 B x 7 z P 9 M f m y r 1 3 f a a E h 3 K w 4 m S Q n 7 w / i A V B L A w Q U A A I A C A A r B l l 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w Z Z W L t x S J j 4 A g A A c w 8 A A B M A H A B G b 3 J t d W x h c y 9 T Z W N 0 a W 9 u M S 5 t I K I Y A C i g F A A A A A A A A A A A A A A A A A A A A A A A A A A A A O 1 V X W / a M B R 9 R + I / R O k L l T K k V t s 0 b e L B t R 3 w I H Z m O 0 W s T F Y K b o s U k i k J 3 a q q / 3 0 3 D f 3 Y E l D f 9 g I P f P i c 3 H v P 9 b n c w i 7 K V Z Y 6 q v 4 8 + d L t d D v F T Z z b p X P k 6 j y + u l o t D M 7 j 4 s Y W 5 t 3 T N 9 c Z O I k t u x 0 H X i r b 5 A s L J 7 i 4 7 Z N s s V n b t O z 5 q 8 T 2 c Z a W 8 K P o u f j z P C p s X s y D m R N K i p m I 1 J x k v 9 I k i 5 f F f G e m / q K 4 d Y + 9 C 2 K T 1 X p V 2 n z g e q 7 n 4 C z Z r N N i 8 P 6 T 5 9 B 0 k S 1 X 6 f X g 5 P T D q e d 8 2 2 S l V e V d Y g c v X / s 8 S + 2 P Y 6 + u + M g N 8 2 w N 2 N I Z 2 X g J Z V W C d H w J x C 2 y P e / V 4 j z n Y n u O k k Q t 4 i T O i 0 G Z b 1 6 H x D d x e g 0 R 9 d 1 P + x I O h K X F V Z a v 6 4 o r s O i 1 5 P f u 7 1 0 s k R o Z a I 6 Q x D A C M k u g O 6 X 9 X T 5 4 z h N O k K a G K m 3 Y H k I D C o X S l B g V U n i f s I B p o L C 0 / P i + X 9 X 0 y N E S + T 7 D B g u u p Z g Y Q s 8 Z b o a q j y s W Y Z o J 3 i B M K d I j K v c w J m w 4 0 o w P 9 1 B 8 J k F j r U j P w m Y Z 2 2 q n a N a O T x C H I n m L T g T p e U A f o b + f k Q K R K q C K p I + 2 G l t J 0 B u f 4 p Y A N B R S t x e 0 R w v j m k o F A a E T Y I A J q u 6 q e b 9 c a C O r 1 h n h m 6 r O J m X E t E G c G B n x F p S g A A 1 b b r S y V C g m 1 b V C D u Y z 2 p Q d S h b U 1 m B n k R Z y Z j C K V D M Y y H g T T U t K N a R r 3 s 8 W I k z W H d n 5 L A q a c c / A f F V 7 B M a R l J Q / G v i f B O F I a K G M R m P a 1 i W l o R + V P 3 Z T i B C y 8 m 8 T m Q o 5 N t 8 F e G 8 f 1 u q C C g Y b G P h / V J C 9 z Q B R Y C L O t G p q C m D A j a L n V E J m / j W S s x a X w T G j o E p o N G m G e M Z 9 t B 9 n H K M Q Y Q Z 9 g i b s I X K w 8 5 v J 9 e y A 8 S u b w 3 8 M o W 3 D + y o 2 h C Y M o 6 1 F d v E i P u Z i 2 s K o 5 3 E k I r k L I z B i 1 a R R O t 5 F C c D p o y Y I E 8 x 0 R J 7 v O N 2 s L 2 1 e Q 4 I P d 2 P P c l 6 u 7 u G 4 2 1 m l r W v m j e v a 6 Z 0 e H 1 b 2 Y W U f V v Z h Z R 9 W 9 m F l H 1 b 2 f 1 z Z f w B Q S w E C L Q A U A A I A C A A r B l l Y 8 T U v T q Y A A A D 2 A A A A E g A A A A A A A A A A A A A A A A A A A A A A Q 2 9 u Z m l n L 1 B h Y 2 t h Z 2 U u e G 1 s U E s B A i 0 A F A A C A A g A K w Z Z W A / K 6 a u k A A A A 6 Q A A A B M A A A A A A A A A A A A A A A A A 8 g A A A F t D b 2 5 0 Z W 5 0 X 1 R 5 c G V z X S 5 4 b W x Q S w E C L Q A U A A I A C A A r B l l Y u 3 F I m P g C A A B z D w A A E w A A A A A A A A A A A A A A A A D j A Q A A R m 9 y b X V s Y X M v U 2 V j d G l v b j E u b V B L B Q Y A A A A A A w A D A M I A A A A o 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X A A A A A A A A F 1 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c m F m Z m l j X 0 N y Y X N o Z X N f L V 9 D c m F z a 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D F k Y z M 0 Y 2 M t Y z Q z O S 0 0 Y W Y 1 L W I 0 O G M t Z W I 5 Y T A 1 Y T N m N j k 0 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5 N D k 1 N i I g L z 4 8 R W 5 0 c n k g V H l w Z T 0 i R m l s b E V y c m 9 y Q 2 9 k Z S I g V m F s d W U 9 I n N V b m t u b 3 d u I i A v P j x F b n R y e S B U e X B l P S J G a W x s R X J y b 3 J D b 3 V u d C I g V m F s d W U 9 I m w w I i A v P j x F b n R y e S B U e X B l P S J G a W x s T G F z d F V w Z G F 0 Z W Q i I F Z h b H V l P S J k M j A y N C 0 w M i 0 w N V Q y M z o x O T o 1 N y 4 y O D U z M T E 1 W i I g L z 4 8 R W 5 0 c n k g V H l w Z T 0 i R m l s b E N v b H V t b l R 5 c G V z I i B W Y W x 1 Z T 0 i c 0 J n W U d B d 1 l H Q m d Z R 0 J n T U d C Z 1 l H Q m d Z R 0 J n W U d C Z 1 l E Q m d Z R E J n W U d C Z 1 l H Q X d Z R E F 3 T U R B d 0 1 E Q X d N R E J R V U c i I C 8 + P E V u d H J 5 I F R 5 c G U 9 I k Z p b G x D b 2 x 1 b W 5 O Y W 1 l c y I g V m F s d W U 9 I n N b J n F 1 b 3 Q 7 Q 1 J B U 0 h f U k V D T 1 J E X 0 l E J n F 1 b 3 Q 7 L C Z x d W 9 0 O 0 N S Q V N I X 0 R B V E V f R V N U X 0 k m c X V v d D s s J n F 1 b 3 Q 7 Q 1 J B U 0 h f R E F U R S Z x d W 9 0 O y w m c X V v d D t Q T 1 N U R U R f U 1 B F R U R f T E l N S V Q m c X V v d D s s J n F 1 b 3 Q 7 V F J B R k Z J Q 1 9 D T 0 5 U U k 9 M X 0 R F V k l D R S Z x d W 9 0 O y w m c X V v d D t E R V Z J Q 0 V f Q 0 9 O R E l U S U 9 O J n F 1 b 3 Q 7 L C Z x d W 9 0 O 1 d F Q V R I R V J f Q 0 9 O R E l U S U 9 O J n F 1 b 3 Q 7 L C Z x d W 9 0 O 0 x J R 0 h U S U 5 H X 0 N P T k R J V E l P T i Z x d W 9 0 O y w m c X V v d D t G S V J T V F 9 D U k F T S F 9 U W V B F J n F 1 b 3 Q 7 L C Z x d W 9 0 O 1 R S Q U Z G S U N X Q V l f V F l Q R S Z x d W 9 0 O y w m c X V v d D t M Q U 5 F X 0 N O V C Z x d W 9 0 O y w m c X V v d D t B T E l H T k 1 F T l Q m c X V v d D s s J n F 1 b 3 Q 7 U k 9 B R F d B W V 9 T V V J G Q U N F X 0 N P T k Q m c X V v d D s s J n F 1 b 3 Q 7 U k 9 B R F 9 E R U Z F Q 1 Q m c X V v d D s s J n F 1 b 3 Q 7 U k V Q T 1 J U X 1 R Z U E U m c X V v d D s s J n F 1 b 3 Q 7 Q 1 J B U 0 h f V F l Q R S Z x d W 9 0 O y w m c X V v d D t J T l R F U l N F Q 1 R J T 0 5 f U k V M Q V R F R F 9 J J n F 1 b 3 Q 7 L C Z x d W 9 0 O 0 5 P V F 9 S S U d I V F 9 P R l 9 X Q V l f S S Z x d W 9 0 O y w m c X V v d D t I S V R f Q U 5 E X 1 J V T l 9 J J n F 1 b 3 Q 7 L C Z x d W 9 0 O 0 R B T U F H R S Z x d W 9 0 O y w m c X V v d D t E Q V R F X 1 B P T E l D R V 9 O T 1 R J R k l F R C Z x d W 9 0 O y w m c X V v d D t Q U k l N X 0 N P T l R S S U J V V E 9 S W V 9 D Q V V T R S Z x d W 9 0 O y w m c X V v d D t T R U N f Q 0 9 O V F J J Q l V U T 1 J Z X 0 N B V V N F J n F 1 b 3 Q 7 L C Z x d W 9 0 O 1 N U U k V F V F 9 O T y Z x d W 9 0 O y w m c X V v d D t T V F J F R V R f R E l S R U N U S U 9 O J n F 1 b 3 Q 7 L C Z x d W 9 0 O 1 N U U k V F V F 9 O Q U 1 F J n F 1 b 3 Q 7 L C Z x d W 9 0 O 0 J F Q V R f T 0 Z f T 0 N D V V J S R U 5 D R S Z x d W 9 0 O y w m c X V v d D t Q S E 9 U T 1 N f V E F L R U 5 f S S Z x d W 9 0 O y w m c X V v d D t T V E F U R U 1 F T l R T X 1 R B S 0 V O X 0 k m c X V v d D s s J n F 1 b 3 Q 7 R E 9 P U k l O R 1 9 J J n F 1 b 3 Q 7 L C Z x d W 9 0 O 1 d P U k t f W k 9 O R V 9 J J n F 1 b 3 Q 7 L C Z x d W 9 0 O 1 d P U k t f W k 9 O R V 9 U W V B F J n F 1 b 3 Q 7 L C Z x d W 9 0 O 1 d P U k t F U l N f U F J F U 0 V O V F 9 J J n F 1 b 3 Q 7 L C Z x d W 9 0 O 0 5 V T V 9 V T k l U U y Z x d W 9 0 O y w m c X V v d D t N T 1 N U X 1 N F V k V S R V 9 J T k p V U l k m c X V v d D s s J n F 1 b 3 Q 7 S U 5 K V V J J R V N f V E 9 U Q U w m c X V v d D s s J n F 1 b 3 Q 7 S U 5 K V V J J R V N f R k F U Q U w m c X V v d D s s J n F 1 b 3 Q 7 S U 5 K V V J J R V N f S U 5 D Q V B B Q 0 l U Q V R J T k c m c X V v d D s s J n F 1 b 3 Q 7 S U 5 K V V J J R V N f T k 9 O X 0 l O Q 0 F Q Q U N J V E F U S U 5 H J n F 1 b 3 Q 7 L C Z x d W 9 0 O 0 l O S l V S S U V T X 1 J F U E 9 S V E V E X 0 5 P V F 9 F V k l E R U 5 U J n F 1 b 3 Q 7 L C Z x d W 9 0 O 0 l O S l V S S U V T X 0 5 P X 0 l O R E l D Q V R J T 0 4 m c X V v d D s s J n F 1 b 3 Q 7 S U 5 K V V J J R V N f V U 5 L T k 9 X T i Z x d W 9 0 O y w m c X V v d D t D U k F T S F 9 I T 1 V S J n F 1 b 3 Q 7 L C Z x d W 9 0 O 0 N S Q V N I X 0 R B W V 9 P R l 9 X R U V L J n F 1 b 3 Q 7 L C Z x d W 9 0 O 0 N S Q V N I X 0 1 P T l R I J n F 1 b 3 Q 7 L C Z x d W 9 0 O 0 x B V E l U V U R F J n F 1 b 3 Q 7 L C Z x d W 9 0 O 0 x P T k d J V F V E R S Z x d W 9 0 O y w m c X V v d D t M T 0 N B V E l P T i Z x d W 9 0 O 1 0 i I C 8 + P E V u d H J 5 I F R 5 c G U 9 I k Z p b G x T d G F 0 d X M i I F Z h b H V l P S J z Q 2 9 t c G x l d G U i I C 8 + P E V u d H J 5 I F R 5 c G U 9 I l J l b G F 0 a W 9 u c 2 h p c E l u Z m 9 D b 2 5 0 Y W l u Z X I i I F Z h b H V l P S J z e y Z x d W 9 0 O 2 N v b H V t b k N v d W 5 0 J n F 1 b 3 Q 7 O j Q 4 L C Z x d W 9 0 O 2 t l e U N v b H V t b k 5 h b W V z J n F 1 b 3 Q 7 O l t d L C Z x d W 9 0 O 3 F 1 Z X J 5 U m V s Y X R p b 2 5 z a G l w c y Z x d W 9 0 O z p b X S w m c X V v d D t j b 2 x 1 b W 5 J Z G V u d G l 0 a W V z J n F 1 b 3 Q 7 O l s m c X V v d D t T Z W N 0 a W 9 u M S 9 U c m F m Z m l j X 0 N y Y X N o Z X N f L V 9 D c m F z a G V z L 0 F 1 d G 9 S Z W 1 v d m V k Q 2 9 s d W 1 u c z E u e 0 N S Q V N I X 1 J F Q 0 9 S R F 9 J R C w w f S Z x d W 9 0 O y w m c X V v d D t T Z W N 0 a W 9 u M S 9 U c m F m Z m l j X 0 N y Y X N o Z X N f L V 9 D c m F z a G V z L 0 F 1 d G 9 S Z W 1 v d m V k Q 2 9 s d W 1 u c z E u e 0 N S Q V N I X 0 R B V E V f R V N U X 0 k s M X 0 m c X V v d D s s J n F 1 b 3 Q 7 U 2 V j d G l v b j E v V H J h Z m Z p Y 1 9 D c m F z a G V z X y 1 f Q 3 J h c 2 h l c y 9 B d X R v U m V t b 3 Z l Z E N v b H V t b n M x L n t D U k F T S F 9 E Q V R F L D J 9 J n F 1 b 3 Q 7 L C Z x d W 9 0 O 1 N l Y 3 R p b 2 4 x L 1 R y Y W Z m a W N f Q 3 J h c 2 h l c 1 8 t X 0 N y Y X N o Z X M v Q X V 0 b 1 J l b W 9 2 Z W R D b 2 x 1 b W 5 z M S 5 7 U E 9 T V E V E X 1 N Q R U V E X 0 x J T U l U L D N 9 J n F 1 b 3 Q 7 L C Z x d W 9 0 O 1 N l Y 3 R p b 2 4 x L 1 R y Y W Z m a W N f Q 3 J h c 2 h l c 1 8 t X 0 N y Y X N o Z X M v Q X V 0 b 1 J l b W 9 2 Z W R D b 2 x 1 b W 5 z M S 5 7 V F J B R k Z J Q 1 9 D T 0 5 U U k 9 M X 0 R F V k l D R S w 0 f S Z x d W 9 0 O y w m c X V v d D t T Z W N 0 a W 9 u M S 9 U c m F m Z m l j X 0 N y Y X N o Z X N f L V 9 D c m F z a G V z L 0 F 1 d G 9 S Z W 1 v d m V k Q 2 9 s d W 1 u c z E u e 0 R F V k l D R V 9 D T 0 5 E S V R J T 0 4 s N X 0 m c X V v d D s s J n F 1 b 3 Q 7 U 2 V j d G l v b j E v V H J h Z m Z p Y 1 9 D c m F z a G V z X y 1 f Q 3 J h c 2 h l c y 9 B d X R v U m V t b 3 Z l Z E N v b H V t b n M x L n t X R U F U S E V S X 0 N P T k R J V E l P T i w 2 f S Z x d W 9 0 O y w m c X V v d D t T Z W N 0 a W 9 u M S 9 U c m F m Z m l j X 0 N y Y X N o Z X N f L V 9 D c m F z a G V z L 0 F 1 d G 9 S Z W 1 v d m V k Q 2 9 s d W 1 u c z E u e 0 x J R 0 h U S U 5 H X 0 N P T k R J V E l P T i w 3 f S Z x d W 9 0 O y w m c X V v d D t T Z W N 0 a W 9 u M S 9 U c m F m Z m l j X 0 N y Y X N o Z X N f L V 9 D c m F z a G V z L 0 F 1 d G 9 S Z W 1 v d m V k Q 2 9 s d W 1 u c z E u e 0 Z J U l N U X 0 N S Q V N I X 1 R Z U E U s O H 0 m c X V v d D s s J n F 1 b 3 Q 7 U 2 V j d G l v b j E v V H J h Z m Z p Y 1 9 D c m F z a G V z X y 1 f Q 3 J h c 2 h l c y 9 B d X R v U m V t b 3 Z l Z E N v b H V t b n M x L n t U U k F G R k l D V 0 F Z X 1 R Z U E U s O X 0 m c X V v d D s s J n F 1 b 3 Q 7 U 2 V j d G l v b j E v V H J h Z m Z p Y 1 9 D c m F z a G V z X y 1 f Q 3 J h c 2 h l c y 9 B d X R v U m V t b 3 Z l Z E N v b H V t b n M x L n t M Q U 5 F X 0 N O V C w x M H 0 m c X V v d D s s J n F 1 b 3 Q 7 U 2 V j d G l v b j E v V H J h Z m Z p Y 1 9 D c m F z a G V z X y 1 f Q 3 J h c 2 h l c y 9 B d X R v U m V t b 3 Z l Z E N v b H V t b n M x L n t B T E l H T k 1 F T l Q s M T F 9 J n F 1 b 3 Q 7 L C Z x d W 9 0 O 1 N l Y 3 R p b 2 4 x L 1 R y Y W Z m a W N f Q 3 J h c 2 h l c 1 8 t X 0 N y Y X N o Z X M v Q X V 0 b 1 J l b W 9 2 Z W R D b 2 x 1 b W 5 z M S 5 7 U k 9 B R F d B W V 9 T V V J G Q U N F X 0 N P T k Q s M T J 9 J n F 1 b 3 Q 7 L C Z x d W 9 0 O 1 N l Y 3 R p b 2 4 x L 1 R y Y W Z m a W N f Q 3 J h c 2 h l c 1 8 t X 0 N y Y X N o Z X M v Q X V 0 b 1 J l b W 9 2 Z W R D b 2 x 1 b W 5 z M S 5 7 U k 9 B R F 9 E R U Z F Q 1 Q s M T N 9 J n F 1 b 3 Q 7 L C Z x d W 9 0 O 1 N l Y 3 R p b 2 4 x L 1 R y Y W Z m a W N f Q 3 J h c 2 h l c 1 8 t X 0 N y Y X N o Z X M v Q X V 0 b 1 J l b W 9 2 Z W R D b 2 x 1 b W 5 z M S 5 7 U k V Q T 1 J U X 1 R Z U E U s M T R 9 J n F 1 b 3 Q 7 L C Z x d W 9 0 O 1 N l Y 3 R p b 2 4 x L 1 R y Y W Z m a W N f Q 3 J h c 2 h l c 1 8 t X 0 N y Y X N o Z X M v Q X V 0 b 1 J l b W 9 2 Z W R D b 2 x 1 b W 5 z M S 5 7 Q 1 J B U 0 h f V F l Q R S w x N X 0 m c X V v d D s s J n F 1 b 3 Q 7 U 2 V j d G l v b j E v V H J h Z m Z p Y 1 9 D c m F z a G V z X y 1 f Q 3 J h c 2 h l c y 9 B d X R v U m V t b 3 Z l Z E N v b H V t b n M x L n t J T l R F U l N F Q 1 R J T 0 5 f U k V M Q V R F R F 9 J L D E 2 f S Z x d W 9 0 O y w m c X V v d D t T Z W N 0 a W 9 u M S 9 U c m F m Z m l j X 0 N y Y X N o Z X N f L V 9 D c m F z a G V z L 0 F 1 d G 9 S Z W 1 v d m V k Q 2 9 s d W 1 u c z E u e 0 5 P V F 9 S S U d I V F 9 P R l 9 X Q V l f S S w x N 3 0 m c X V v d D s s J n F 1 b 3 Q 7 U 2 V j d G l v b j E v V H J h Z m Z p Y 1 9 D c m F z a G V z X y 1 f Q 3 J h c 2 h l c y 9 B d X R v U m V t b 3 Z l Z E N v b H V t b n M x L n t I S V R f Q U 5 E X 1 J V T l 9 J L D E 4 f S Z x d W 9 0 O y w m c X V v d D t T Z W N 0 a W 9 u M S 9 U c m F m Z m l j X 0 N y Y X N o Z X N f L V 9 D c m F z a G V z L 0 F 1 d G 9 S Z W 1 v d m V k Q 2 9 s d W 1 u c z E u e 0 R B T U F H R S w x O X 0 m c X V v d D s s J n F 1 b 3 Q 7 U 2 V j d G l v b j E v V H J h Z m Z p Y 1 9 D c m F z a G V z X y 1 f Q 3 J h c 2 h l c y 9 B d X R v U m V t b 3 Z l Z E N v b H V t b n M x L n t E Q V R F X 1 B P T E l D R V 9 O T 1 R J R k l F R C w y M H 0 m c X V v d D s s J n F 1 b 3 Q 7 U 2 V j d G l v b j E v V H J h Z m Z p Y 1 9 D c m F z a G V z X y 1 f Q 3 J h c 2 h l c y 9 B d X R v U m V t b 3 Z l Z E N v b H V t b n M x L n t Q U k l N X 0 N P T l R S S U J V V E 9 S W V 9 D Q V V T R S w y M X 0 m c X V v d D s s J n F 1 b 3 Q 7 U 2 V j d G l v b j E v V H J h Z m Z p Y 1 9 D c m F z a G V z X y 1 f Q 3 J h c 2 h l c y 9 B d X R v U m V t b 3 Z l Z E N v b H V t b n M x L n t T R U N f Q 0 9 O V F J J Q l V U T 1 J Z X 0 N B V V N F L D I y f S Z x d W 9 0 O y w m c X V v d D t T Z W N 0 a W 9 u M S 9 U c m F m Z m l j X 0 N y Y X N o Z X N f L V 9 D c m F z a G V z L 0 F 1 d G 9 S Z W 1 v d m V k Q 2 9 s d W 1 u c z E u e 1 N U U k V F V F 9 O T y w y M 3 0 m c X V v d D s s J n F 1 b 3 Q 7 U 2 V j d G l v b j E v V H J h Z m Z p Y 1 9 D c m F z a G V z X y 1 f Q 3 J h c 2 h l c y 9 B d X R v U m V t b 3 Z l Z E N v b H V t b n M x L n t T V F J F R V R f R E l S R U N U S U 9 O L D I 0 f S Z x d W 9 0 O y w m c X V v d D t T Z W N 0 a W 9 u M S 9 U c m F m Z m l j X 0 N y Y X N o Z X N f L V 9 D c m F z a G V z L 0 F 1 d G 9 S Z W 1 v d m V k Q 2 9 s d W 1 u c z E u e 1 N U U k V F V F 9 O Q U 1 F L D I 1 f S Z x d W 9 0 O y w m c X V v d D t T Z W N 0 a W 9 u M S 9 U c m F m Z m l j X 0 N y Y X N o Z X N f L V 9 D c m F z a G V z L 0 F 1 d G 9 S Z W 1 v d m V k Q 2 9 s d W 1 u c z E u e 0 J F Q V R f T 0 Z f T 0 N D V V J S R U 5 D R S w y N n 0 m c X V v d D s s J n F 1 b 3 Q 7 U 2 V j d G l v b j E v V H J h Z m Z p Y 1 9 D c m F z a G V z X y 1 f Q 3 J h c 2 h l c y 9 B d X R v U m V t b 3 Z l Z E N v b H V t b n M x L n t Q S E 9 U T 1 N f V E F L R U 5 f S S w y N 3 0 m c X V v d D s s J n F 1 b 3 Q 7 U 2 V j d G l v b j E v V H J h Z m Z p Y 1 9 D c m F z a G V z X y 1 f Q 3 J h c 2 h l c y 9 B d X R v U m V t b 3 Z l Z E N v b H V t b n M x L n t T V E F U R U 1 F T l R T X 1 R B S 0 V O X 0 k s M j h 9 J n F 1 b 3 Q 7 L C Z x d W 9 0 O 1 N l Y 3 R p b 2 4 x L 1 R y Y W Z m a W N f Q 3 J h c 2 h l c 1 8 t X 0 N y Y X N o Z X M v Q X V 0 b 1 J l b W 9 2 Z W R D b 2 x 1 b W 5 z M S 5 7 R E 9 P U k l O R 1 9 J L D I 5 f S Z x d W 9 0 O y w m c X V v d D t T Z W N 0 a W 9 u M S 9 U c m F m Z m l j X 0 N y Y X N o Z X N f L V 9 D c m F z a G V z L 0 F 1 d G 9 S Z W 1 v d m V k Q 2 9 s d W 1 u c z E u e 1 d P U k t f W k 9 O R V 9 J L D M w f S Z x d W 9 0 O y w m c X V v d D t T Z W N 0 a W 9 u M S 9 U c m F m Z m l j X 0 N y Y X N o Z X N f L V 9 D c m F z a G V z L 0 F 1 d G 9 S Z W 1 v d m V k Q 2 9 s d W 1 u c z E u e 1 d P U k t f W k 9 O R V 9 U W V B F L D M x f S Z x d W 9 0 O y w m c X V v d D t T Z W N 0 a W 9 u M S 9 U c m F m Z m l j X 0 N y Y X N o Z X N f L V 9 D c m F z a G V z L 0 F 1 d G 9 S Z W 1 v d m V k Q 2 9 s d W 1 u c z E u e 1 d P U k t F U l N f U F J F U 0 V O V F 9 J L D M y f S Z x d W 9 0 O y w m c X V v d D t T Z W N 0 a W 9 u M S 9 U c m F m Z m l j X 0 N y Y X N o Z X N f L V 9 D c m F z a G V z L 0 F 1 d G 9 S Z W 1 v d m V k Q 2 9 s d W 1 u c z E u e 0 5 V T V 9 V T k l U U y w z M 3 0 m c X V v d D s s J n F 1 b 3 Q 7 U 2 V j d G l v b j E v V H J h Z m Z p Y 1 9 D c m F z a G V z X y 1 f Q 3 J h c 2 h l c y 9 B d X R v U m V t b 3 Z l Z E N v b H V t b n M x L n t N T 1 N U X 1 N F V k V S R V 9 J T k p V U l k s M z R 9 J n F 1 b 3 Q 7 L C Z x d W 9 0 O 1 N l Y 3 R p b 2 4 x L 1 R y Y W Z m a W N f Q 3 J h c 2 h l c 1 8 t X 0 N y Y X N o Z X M v Q X V 0 b 1 J l b W 9 2 Z W R D b 2 x 1 b W 5 z M S 5 7 S U 5 K V V J J R V N f V E 9 U Q U w s M z V 9 J n F 1 b 3 Q 7 L C Z x d W 9 0 O 1 N l Y 3 R p b 2 4 x L 1 R y Y W Z m a W N f Q 3 J h c 2 h l c 1 8 t X 0 N y Y X N o Z X M v Q X V 0 b 1 J l b W 9 2 Z W R D b 2 x 1 b W 5 z M S 5 7 S U 5 K V V J J R V N f R k F U Q U w s M z Z 9 J n F 1 b 3 Q 7 L C Z x d W 9 0 O 1 N l Y 3 R p b 2 4 x L 1 R y Y W Z m a W N f Q 3 J h c 2 h l c 1 8 t X 0 N y Y X N o Z X M v Q X V 0 b 1 J l b W 9 2 Z W R D b 2 x 1 b W 5 z M S 5 7 S U 5 K V V J J R V N f S U 5 D Q V B B Q 0 l U Q V R J T k c s M z d 9 J n F 1 b 3 Q 7 L C Z x d W 9 0 O 1 N l Y 3 R p b 2 4 x L 1 R y Y W Z m a W N f Q 3 J h c 2 h l c 1 8 t X 0 N y Y X N o Z X M v Q X V 0 b 1 J l b W 9 2 Z W R D b 2 x 1 b W 5 z M S 5 7 S U 5 K V V J J R V N f T k 9 O X 0 l O Q 0 F Q Q U N J V E F U S U 5 H L D M 4 f S Z x d W 9 0 O y w m c X V v d D t T Z W N 0 a W 9 u M S 9 U c m F m Z m l j X 0 N y Y X N o Z X N f L V 9 D c m F z a G V z L 0 F 1 d G 9 S Z W 1 v d m V k Q 2 9 s d W 1 u c z E u e 0 l O S l V S S U V T X 1 J F U E 9 S V E V E X 0 5 P V F 9 F V k l E R U 5 U L D M 5 f S Z x d W 9 0 O y w m c X V v d D t T Z W N 0 a W 9 u M S 9 U c m F m Z m l j X 0 N y Y X N o Z X N f L V 9 D c m F z a G V z L 0 F 1 d G 9 S Z W 1 v d m V k Q 2 9 s d W 1 u c z E u e 0 l O S l V S S U V T X 0 5 P X 0 l O R E l D Q V R J T 0 4 s N D B 9 J n F 1 b 3 Q 7 L C Z x d W 9 0 O 1 N l Y 3 R p b 2 4 x L 1 R y Y W Z m a W N f Q 3 J h c 2 h l c 1 8 t X 0 N y Y X N o Z X M v Q X V 0 b 1 J l b W 9 2 Z W R D b 2 x 1 b W 5 z M S 5 7 S U 5 K V V J J R V N f V U 5 L T k 9 X T i w 0 M X 0 m c X V v d D s s J n F 1 b 3 Q 7 U 2 V j d G l v b j E v V H J h Z m Z p Y 1 9 D c m F z a G V z X y 1 f Q 3 J h c 2 h l c y 9 B d X R v U m V t b 3 Z l Z E N v b H V t b n M x L n t D U k F T S F 9 I T 1 V S L D Q y f S Z x d W 9 0 O y w m c X V v d D t T Z W N 0 a W 9 u M S 9 U c m F m Z m l j X 0 N y Y X N o Z X N f L V 9 D c m F z a G V z L 0 F 1 d G 9 S Z W 1 v d m V k Q 2 9 s d W 1 u c z E u e 0 N S Q V N I X 0 R B W V 9 P R l 9 X R U V L L D Q z f S Z x d W 9 0 O y w m c X V v d D t T Z W N 0 a W 9 u M S 9 U c m F m Z m l j X 0 N y Y X N o Z X N f L V 9 D c m F z a G V z L 0 F 1 d G 9 S Z W 1 v d m V k Q 2 9 s d W 1 u c z E u e 0 N S Q V N I X 0 1 P T l R I L D Q 0 f S Z x d W 9 0 O y w m c X V v d D t T Z W N 0 a W 9 u M S 9 U c m F m Z m l j X 0 N y Y X N o Z X N f L V 9 D c m F z a G V z L 0 F 1 d G 9 S Z W 1 v d m V k Q 2 9 s d W 1 u c z E u e 0 x B V E l U V U R F L D Q 1 f S Z x d W 9 0 O y w m c X V v d D t T Z W N 0 a W 9 u M S 9 U c m F m Z m l j X 0 N y Y X N o Z X N f L V 9 D c m F z a G V z L 0 F 1 d G 9 S Z W 1 v d m V k Q 2 9 s d W 1 u c z E u e 0 x P T k d J V F V E R S w 0 N n 0 m c X V v d D s s J n F 1 b 3 Q 7 U 2 V j d G l v b j E v V H J h Z m Z p Y 1 9 D c m F z a G V z X y 1 f Q 3 J h c 2 h l c y 9 B d X R v U m V t b 3 Z l Z E N v b H V t b n M x L n t M T 0 N B V E l P T i w 0 N 3 0 m c X V v d D t d L C Z x d W 9 0 O 0 N v b H V t b k N v d W 5 0 J n F 1 b 3 Q 7 O j Q 4 L C Z x d W 9 0 O 0 t l e U N v b H V t b k 5 h b W V z J n F 1 b 3 Q 7 O l t d L C Z x d W 9 0 O 0 N v b H V t b k l k Z W 5 0 a X R p Z X M m c X V v d D s 6 W y Z x d W 9 0 O 1 N l Y 3 R p b 2 4 x L 1 R y Y W Z m a W N f Q 3 J h c 2 h l c 1 8 t X 0 N y Y X N o Z X M v Q X V 0 b 1 J l b W 9 2 Z W R D b 2 x 1 b W 5 z M S 5 7 Q 1 J B U 0 h f U k V D T 1 J E X 0 l E L D B 9 J n F 1 b 3 Q 7 L C Z x d W 9 0 O 1 N l Y 3 R p b 2 4 x L 1 R y Y W Z m a W N f Q 3 J h c 2 h l c 1 8 t X 0 N y Y X N o Z X M v Q X V 0 b 1 J l b W 9 2 Z W R D b 2 x 1 b W 5 z M S 5 7 Q 1 J B U 0 h f R E F U R V 9 F U 1 R f S S w x f S Z x d W 9 0 O y w m c X V v d D t T Z W N 0 a W 9 u M S 9 U c m F m Z m l j X 0 N y Y X N o Z X N f L V 9 D c m F z a G V z L 0 F 1 d G 9 S Z W 1 v d m V k Q 2 9 s d W 1 u c z E u e 0 N S Q V N I X 0 R B V E U s M n 0 m c X V v d D s s J n F 1 b 3 Q 7 U 2 V j d G l v b j E v V H J h Z m Z p Y 1 9 D c m F z a G V z X y 1 f Q 3 J h c 2 h l c y 9 B d X R v U m V t b 3 Z l Z E N v b H V t b n M x L n t Q T 1 N U R U R f U 1 B F R U R f T E l N S V Q s M 3 0 m c X V v d D s s J n F 1 b 3 Q 7 U 2 V j d G l v b j E v V H J h Z m Z p Y 1 9 D c m F z a G V z X y 1 f Q 3 J h c 2 h l c y 9 B d X R v U m V t b 3 Z l Z E N v b H V t b n M x L n t U U k F G R k l D X 0 N P T l R S T 0 x f R E V W S U N F L D R 9 J n F 1 b 3 Q 7 L C Z x d W 9 0 O 1 N l Y 3 R p b 2 4 x L 1 R y Y W Z m a W N f Q 3 J h c 2 h l c 1 8 t X 0 N y Y X N o Z X M v Q X V 0 b 1 J l b W 9 2 Z W R D b 2 x 1 b W 5 z M S 5 7 R E V W S U N F X 0 N P T k R J V E l P T i w 1 f S Z x d W 9 0 O y w m c X V v d D t T Z W N 0 a W 9 u M S 9 U c m F m Z m l j X 0 N y Y X N o Z X N f L V 9 D c m F z a G V z L 0 F 1 d G 9 S Z W 1 v d m V k Q 2 9 s d W 1 u c z E u e 1 d F Q V R I R V J f Q 0 9 O R E l U S U 9 O L D Z 9 J n F 1 b 3 Q 7 L C Z x d W 9 0 O 1 N l Y 3 R p b 2 4 x L 1 R y Y W Z m a W N f Q 3 J h c 2 h l c 1 8 t X 0 N y Y X N o Z X M v Q X V 0 b 1 J l b W 9 2 Z W R D b 2 x 1 b W 5 z M S 5 7 T E l H S F R J T k d f Q 0 9 O R E l U S U 9 O L D d 9 J n F 1 b 3 Q 7 L C Z x d W 9 0 O 1 N l Y 3 R p b 2 4 x L 1 R y Y W Z m a W N f Q 3 J h c 2 h l c 1 8 t X 0 N y Y X N o Z X M v Q X V 0 b 1 J l b W 9 2 Z W R D b 2 x 1 b W 5 z M S 5 7 R k l S U 1 R f Q 1 J B U 0 h f V F l Q R S w 4 f S Z x d W 9 0 O y w m c X V v d D t T Z W N 0 a W 9 u M S 9 U c m F m Z m l j X 0 N y Y X N o Z X N f L V 9 D c m F z a G V z L 0 F 1 d G 9 S Z W 1 v d m V k Q 2 9 s d W 1 u c z E u e 1 R S Q U Z G S U N X Q V l f V F l Q R S w 5 f S Z x d W 9 0 O y w m c X V v d D t T Z W N 0 a W 9 u M S 9 U c m F m Z m l j X 0 N y Y X N o Z X N f L V 9 D c m F z a G V z L 0 F 1 d G 9 S Z W 1 v d m V k Q 2 9 s d W 1 u c z E u e 0 x B T k V f Q 0 5 U L D E w f S Z x d W 9 0 O y w m c X V v d D t T Z W N 0 a W 9 u M S 9 U c m F m Z m l j X 0 N y Y X N o Z X N f L V 9 D c m F z a G V z L 0 F 1 d G 9 S Z W 1 v d m V k Q 2 9 s d W 1 u c z E u e 0 F M S U d O T U V O V C w x M X 0 m c X V v d D s s J n F 1 b 3 Q 7 U 2 V j d G l v b j E v V H J h Z m Z p Y 1 9 D c m F z a G V z X y 1 f Q 3 J h c 2 h l c y 9 B d X R v U m V t b 3 Z l Z E N v b H V t b n M x L n t S T 0 F E V 0 F Z X 1 N V U k Z B Q 0 V f Q 0 9 O R C w x M n 0 m c X V v d D s s J n F 1 b 3 Q 7 U 2 V j d G l v b j E v V H J h Z m Z p Y 1 9 D c m F z a G V z X y 1 f Q 3 J h c 2 h l c y 9 B d X R v U m V t b 3 Z l Z E N v b H V t b n M x L n t S T 0 F E X 0 R F R k V D V C w x M 3 0 m c X V v d D s s J n F 1 b 3 Q 7 U 2 V j d G l v b j E v V H J h Z m Z p Y 1 9 D c m F z a G V z X y 1 f Q 3 J h c 2 h l c y 9 B d X R v U m V t b 3 Z l Z E N v b H V t b n M x L n t S R V B P U l R f V F l Q R S w x N H 0 m c X V v d D s s J n F 1 b 3 Q 7 U 2 V j d G l v b j E v V H J h Z m Z p Y 1 9 D c m F z a G V z X y 1 f Q 3 J h c 2 h l c y 9 B d X R v U m V t b 3 Z l Z E N v b H V t b n M x L n t D U k F T S F 9 U W V B F L D E 1 f S Z x d W 9 0 O y w m c X V v d D t T Z W N 0 a W 9 u M S 9 U c m F m Z m l j X 0 N y Y X N o Z X N f L V 9 D c m F z a G V z L 0 F 1 d G 9 S Z W 1 v d m V k Q 2 9 s d W 1 u c z E u e 0 l O V E V S U 0 V D V E l P T l 9 S R U x B V E V E X 0 k s M T Z 9 J n F 1 b 3 Q 7 L C Z x d W 9 0 O 1 N l Y 3 R p b 2 4 x L 1 R y Y W Z m a W N f Q 3 J h c 2 h l c 1 8 t X 0 N y Y X N o Z X M v Q X V 0 b 1 J l b W 9 2 Z W R D b 2 x 1 b W 5 z M S 5 7 T k 9 U X 1 J J R 0 h U X 0 9 G X 1 d B W V 9 J L D E 3 f S Z x d W 9 0 O y w m c X V v d D t T Z W N 0 a W 9 u M S 9 U c m F m Z m l j X 0 N y Y X N o Z X N f L V 9 D c m F z a G V z L 0 F 1 d G 9 S Z W 1 v d m V k Q 2 9 s d W 1 u c z E u e 0 h J V F 9 B T k R f U l V O X 0 k s M T h 9 J n F 1 b 3 Q 7 L C Z x d W 9 0 O 1 N l Y 3 R p b 2 4 x L 1 R y Y W Z m a W N f Q 3 J h c 2 h l c 1 8 t X 0 N y Y X N o Z X M v Q X V 0 b 1 J l b W 9 2 Z W R D b 2 x 1 b W 5 z M S 5 7 R E F N Q U d F L D E 5 f S Z x d W 9 0 O y w m c X V v d D t T Z W N 0 a W 9 u M S 9 U c m F m Z m l j X 0 N y Y X N o Z X N f L V 9 D c m F z a G V z L 0 F 1 d G 9 S Z W 1 v d m V k Q 2 9 s d W 1 u c z E u e 0 R B V E V f U E 9 M S U N F X 0 5 P V E l G S U V E L D I w f S Z x d W 9 0 O y w m c X V v d D t T Z W N 0 a W 9 u M S 9 U c m F m Z m l j X 0 N y Y X N o Z X N f L V 9 D c m F z a G V z L 0 F 1 d G 9 S Z W 1 v d m V k Q 2 9 s d W 1 u c z E u e 1 B S S U 1 f Q 0 9 O V F J J Q l V U T 1 J Z X 0 N B V V N F L D I x f S Z x d W 9 0 O y w m c X V v d D t T Z W N 0 a W 9 u M S 9 U c m F m Z m l j X 0 N y Y X N o Z X N f L V 9 D c m F z a G V z L 0 F 1 d G 9 S Z W 1 v d m V k Q 2 9 s d W 1 u c z E u e 1 N F Q 1 9 D T 0 5 U U k l C V V R P U l l f Q 0 F V U 0 U s M j J 9 J n F 1 b 3 Q 7 L C Z x d W 9 0 O 1 N l Y 3 R p b 2 4 x L 1 R y Y W Z m a W N f Q 3 J h c 2 h l c 1 8 t X 0 N y Y X N o Z X M v Q X V 0 b 1 J l b W 9 2 Z W R D b 2 x 1 b W 5 z M S 5 7 U 1 R S R U V U X 0 5 P L D I z f S Z x d W 9 0 O y w m c X V v d D t T Z W N 0 a W 9 u M S 9 U c m F m Z m l j X 0 N y Y X N o Z X N f L V 9 D c m F z a G V z L 0 F 1 d G 9 S Z W 1 v d m V k Q 2 9 s d W 1 u c z E u e 1 N U U k V F V F 9 E S V J F Q 1 R J T 0 4 s M j R 9 J n F 1 b 3 Q 7 L C Z x d W 9 0 O 1 N l Y 3 R p b 2 4 x L 1 R y Y W Z m a W N f Q 3 J h c 2 h l c 1 8 t X 0 N y Y X N o Z X M v Q X V 0 b 1 J l b W 9 2 Z W R D b 2 x 1 b W 5 z M S 5 7 U 1 R S R U V U X 0 5 B T U U s M j V 9 J n F 1 b 3 Q 7 L C Z x d W 9 0 O 1 N l Y 3 R p b 2 4 x L 1 R y Y W Z m a W N f Q 3 J h c 2 h l c 1 8 t X 0 N y Y X N o Z X M v Q X V 0 b 1 J l b W 9 2 Z W R D b 2 x 1 b W 5 z M S 5 7 Q k V B V F 9 P R l 9 P Q 0 N V U l J F T k N F L D I 2 f S Z x d W 9 0 O y w m c X V v d D t T Z W N 0 a W 9 u M S 9 U c m F m Z m l j X 0 N y Y X N o Z X N f L V 9 D c m F z a G V z L 0 F 1 d G 9 S Z W 1 v d m V k Q 2 9 s d W 1 u c z E u e 1 B I T 1 R P U 1 9 U Q U t F T l 9 J L D I 3 f S Z x d W 9 0 O y w m c X V v d D t T Z W N 0 a W 9 u M S 9 U c m F m Z m l j X 0 N y Y X N o Z X N f L V 9 D c m F z a G V z L 0 F 1 d G 9 S Z W 1 v d m V k Q 2 9 s d W 1 u c z E u e 1 N U Q V R F T U V O V F N f V E F L R U 5 f S S w y O H 0 m c X V v d D s s J n F 1 b 3 Q 7 U 2 V j d G l v b j E v V H J h Z m Z p Y 1 9 D c m F z a G V z X y 1 f Q 3 J h c 2 h l c y 9 B d X R v U m V t b 3 Z l Z E N v b H V t b n M x L n t E T 0 9 S S U 5 H X 0 k s M j l 9 J n F 1 b 3 Q 7 L C Z x d W 9 0 O 1 N l Y 3 R p b 2 4 x L 1 R y Y W Z m a W N f Q 3 J h c 2 h l c 1 8 t X 0 N y Y X N o Z X M v Q X V 0 b 1 J l b W 9 2 Z W R D b 2 x 1 b W 5 z M S 5 7 V 0 9 S S 1 9 a T 0 5 F X 0 k s M z B 9 J n F 1 b 3 Q 7 L C Z x d W 9 0 O 1 N l Y 3 R p b 2 4 x L 1 R y Y W Z m a W N f Q 3 J h c 2 h l c 1 8 t X 0 N y Y X N o Z X M v Q X V 0 b 1 J l b W 9 2 Z W R D b 2 x 1 b W 5 z M S 5 7 V 0 9 S S 1 9 a T 0 5 F X 1 R Z U E U s M z F 9 J n F 1 b 3 Q 7 L C Z x d W 9 0 O 1 N l Y 3 R p b 2 4 x L 1 R y Y W Z m a W N f Q 3 J h c 2 h l c 1 8 t X 0 N y Y X N o Z X M v Q X V 0 b 1 J l b W 9 2 Z W R D b 2 x 1 b W 5 z M S 5 7 V 0 9 S S 0 V S U 1 9 Q U k V T R U 5 U X 0 k s M z J 9 J n F 1 b 3 Q 7 L C Z x d W 9 0 O 1 N l Y 3 R p b 2 4 x L 1 R y Y W Z m a W N f Q 3 J h c 2 h l c 1 8 t X 0 N y Y X N o Z X M v Q X V 0 b 1 J l b W 9 2 Z W R D b 2 x 1 b W 5 z M S 5 7 T l V N X 1 V O S V R T L D M z f S Z x d W 9 0 O y w m c X V v d D t T Z W N 0 a W 9 u M S 9 U c m F m Z m l j X 0 N y Y X N o Z X N f L V 9 D c m F z a G V z L 0 F 1 d G 9 S Z W 1 v d m V k Q 2 9 s d W 1 u c z E u e 0 1 P U 1 R f U 0 V W R V J F X 0 l O S l V S W S w z N H 0 m c X V v d D s s J n F 1 b 3 Q 7 U 2 V j d G l v b j E v V H J h Z m Z p Y 1 9 D c m F z a G V z X y 1 f Q 3 J h c 2 h l c y 9 B d X R v U m V t b 3 Z l Z E N v b H V t b n M x L n t J T k p V U k l F U 1 9 U T 1 R B T C w z N X 0 m c X V v d D s s J n F 1 b 3 Q 7 U 2 V j d G l v b j E v V H J h Z m Z p Y 1 9 D c m F z a G V z X y 1 f Q 3 J h c 2 h l c y 9 B d X R v U m V t b 3 Z l Z E N v b H V t b n M x L n t J T k p V U k l F U 1 9 G Q V R B T C w z N n 0 m c X V v d D s s J n F 1 b 3 Q 7 U 2 V j d G l v b j E v V H J h Z m Z p Y 1 9 D c m F z a G V z X y 1 f Q 3 J h c 2 h l c y 9 B d X R v U m V t b 3 Z l Z E N v b H V t b n M x L n t J T k p V U k l F U 1 9 J T k N B U E F D S V R B V E l O R y w z N 3 0 m c X V v d D s s J n F 1 b 3 Q 7 U 2 V j d G l v b j E v V H J h Z m Z p Y 1 9 D c m F z a G V z X y 1 f Q 3 J h c 2 h l c y 9 B d X R v U m V t b 3 Z l Z E N v b H V t b n M x L n t J T k p V U k l F U 1 9 O T 0 5 f S U 5 D Q V B B Q 0 l U Q V R J T k c s M z h 9 J n F 1 b 3 Q 7 L C Z x d W 9 0 O 1 N l Y 3 R p b 2 4 x L 1 R y Y W Z m a W N f Q 3 J h c 2 h l c 1 8 t X 0 N y Y X N o Z X M v Q X V 0 b 1 J l b W 9 2 Z W R D b 2 x 1 b W 5 z M S 5 7 S U 5 K V V J J R V N f U k V Q T 1 J U R U R f T k 9 U X 0 V W S U R F T l Q s M z l 9 J n F 1 b 3 Q 7 L C Z x d W 9 0 O 1 N l Y 3 R p b 2 4 x L 1 R y Y W Z m a W N f Q 3 J h c 2 h l c 1 8 t X 0 N y Y X N o Z X M v Q X V 0 b 1 J l b W 9 2 Z W R D b 2 x 1 b W 5 z M S 5 7 S U 5 K V V J J R V N f T k 9 f S U 5 E S U N B V E l P T i w 0 M H 0 m c X V v d D s s J n F 1 b 3 Q 7 U 2 V j d G l v b j E v V H J h Z m Z p Y 1 9 D c m F z a G V z X y 1 f Q 3 J h c 2 h l c y 9 B d X R v U m V t b 3 Z l Z E N v b H V t b n M x L n t J T k p V U k l F U 1 9 V T k t O T 1 d O L D Q x f S Z x d W 9 0 O y w m c X V v d D t T Z W N 0 a W 9 u M S 9 U c m F m Z m l j X 0 N y Y X N o Z X N f L V 9 D c m F z a G V z L 0 F 1 d G 9 S Z W 1 v d m V k Q 2 9 s d W 1 u c z E u e 0 N S Q V N I X 0 h P V V I s N D J 9 J n F 1 b 3 Q 7 L C Z x d W 9 0 O 1 N l Y 3 R p b 2 4 x L 1 R y Y W Z m a W N f Q 3 J h c 2 h l c 1 8 t X 0 N y Y X N o Z X M v Q X V 0 b 1 J l b W 9 2 Z W R D b 2 x 1 b W 5 z M S 5 7 Q 1 J B U 0 h f R E F Z X 0 9 G X 1 d F R U s s N D N 9 J n F 1 b 3 Q 7 L C Z x d W 9 0 O 1 N l Y 3 R p b 2 4 x L 1 R y Y W Z m a W N f Q 3 J h c 2 h l c 1 8 t X 0 N y Y X N o Z X M v Q X V 0 b 1 J l b W 9 2 Z W R D b 2 x 1 b W 5 z M S 5 7 Q 1 J B U 0 h f T U 9 O V E g s N D R 9 J n F 1 b 3 Q 7 L C Z x d W 9 0 O 1 N l Y 3 R p b 2 4 x L 1 R y Y W Z m a W N f Q 3 J h c 2 h l c 1 8 t X 0 N y Y X N o Z X M v Q X V 0 b 1 J l b W 9 2 Z W R D b 2 x 1 b W 5 z M S 5 7 T E F U S V R V R E U s N D V 9 J n F 1 b 3 Q 7 L C Z x d W 9 0 O 1 N l Y 3 R p b 2 4 x L 1 R y Y W Z m a W N f Q 3 J h c 2 h l c 1 8 t X 0 N y Y X N o Z X M v Q X V 0 b 1 J l b W 9 2 Z W R D b 2 x 1 b W 5 z M S 5 7 T E 9 O R 0 l U V U R F L D Q 2 f S Z x d W 9 0 O y w m c X V v d D t T Z W N 0 a W 9 u M S 9 U c m F m Z m l j X 0 N y Y X N o Z X N f L V 9 D c m F z a G V z L 0 F 1 d G 9 S Z W 1 v d m V k Q 2 9 s d W 1 u c z E u e 0 x P Q 0 F U S U 9 O L D Q 3 f S Z x d W 9 0 O 1 0 s J n F 1 b 3 Q 7 U m V s Y X R p b 2 5 z a G l w S W 5 m b y Z x d W 9 0 O z p b X X 0 i I C 8 + P C 9 T d G F i b G V F b n R y a W V z P j w v S X R l b T 4 8 S X R l b T 4 8 S X R l b U x v Y 2 F 0 a W 9 u P j x J d G V t V H l w Z T 5 G b 3 J t d W x h P C 9 J d G V t V H l w Z T 4 8 S X R l b V B h d G g + U 2 V j d G l v b j E v V H J h Z m Z p Y 1 9 D c m F z a G V z X y 1 f Q 3 J h c 2 h l c y 9 T b 3 V y Y 2 U 8 L 0 l 0 Z W 1 Q Y X R o P j w v S X R l b U x v Y 2 F 0 a W 9 u P j x T d G F i b G V F b n R y a W V z I C 8 + P C 9 J d G V t P j x J d G V t P j x J d G V t T G 9 j Y X R p b 2 4 + P E l 0 Z W 1 U e X B l P k Z v c m 1 1 b G E 8 L 0 l 0 Z W 1 U e X B l P j x J d G V t U G F 0 a D 5 T Z W N 0 a W 9 u M S 9 U c m F m Z m l j X 0 N y Y X N o Z X N f L V 9 D c m F z a G V z L 1 B y b 2 1 v d G V k J T I w S G V h Z G V y c z w v S X R l b V B h d G g + P C 9 J d G V t T G 9 j Y X R p b 2 4 + P F N 0 Y W J s Z U V u d H J p Z X M g L z 4 8 L 0 l 0 Z W 0 + P E l 0 Z W 0 + P E l 0 Z W 1 M b 2 N h d G l v b j 4 8 S X R l b V R 5 c G U + R m 9 y b X V s Y T w v S X R l b V R 5 c G U + P E l 0 Z W 1 Q Y X R o P l N l Y 3 R p b 2 4 x L 1 R y Y W Z m a W N f Q 3 J h c 2 h l c 1 8 t X 0 N y Y X N o Z X M v Q 2 h h b m d l Z C U y M F R 5 c G U 8 L 0 l 0 Z W 1 Q Y X R o P j w v S X R l b U x v Y 2 F 0 a W 9 u P j x T d G F i b G V F b n R y a W V z I C 8 + P C 9 J d G V t P j x J d G V t P j x J d G V t T G 9 j Y X R p b 2 4 + P E l 0 Z W 1 U e X B l P k Z v c m 1 1 b G E 8 L 0 l 0 Z W 1 U e X B l P j x J d G V t U G F 0 a D 5 T Z W N 0 a W 9 u M S 9 U c m F m Z m l j X 0 N y Y X N o Z X N f L V 9 D c m F z a G V 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W Y 3 Z D I 2 Y j g t Z m N i Y i 0 0 Z T E 3 L W I 5 Z D c t Z D B l O G J i N D M z Z G N i 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Z G U i I F Z h b H V l P S J z V W 5 r b m 9 3 b i I g L z 4 8 R W 5 0 c n k g V H l w Z T 0 i R m l s b E V y c m 9 y Q 2 9 1 b n Q i I F Z h b H V l P S J s M C I g L z 4 8 R W 5 0 c n k g V H l w Z T 0 i R m l s b E x h c 3 R V c G R h d G V k I i B W Y W x 1 Z T 0 i Z D I w M j Q t M D I t M D V U M j M 6 M T k 6 N T c u M j g 1 M z E x N V o i I C 8 + P E V u d H J 5 I F R 5 c G U 9 I k Z p b G x D b 2 x 1 b W 5 U e X B l c y I g V m F s d W U 9 I n N C Z 1 l H Q X d Z R 0 J n W U d C Z 0 1 H Q m d Z R 0 J n W U d C Z 1 l H Q m d Z R E J n W U R C Z 1 l H Q m d Z R 0 F 3 W U R B d 0 1 E Q X d N R E F 3 T U R C U V V H I i A v P j x F b n R y e S B U e X B l P S J G a W x s Q 2 9 s d W 1 u T m F t Z X M i I F Z h b H V l P S J z W y Z x d W 9 0 O 0 N S Q V N I X 1 J F Q 0 9 S R F 9 J R C Z x d W 9 0 O y w m c X V v d D t D U k F T S F 9 E Q V R F X 0 V T V F 9 J J n F 1 b 3 Q 7 L C Z x d W 9 0 O 0 N S Q V N I X 0 R B V E U m c X V v d D s s J n F 1 b 3 Q 7 U E 9 T V E V E X 1 N Q R U V E X 0 x J T U l U J n F 1 b 3 Q 7 L C Z x d W 9 0 O 1 R S Q U Z G S U N f Q 0 9 O V F J P T F 9 E R V Z J Q 0 U m c X V v d D s s J n F 1 b 3 Q 7 R E V W S U N F X 0 N P T k R J V E l P T i Z x d W 9 0 O y w m c X V v d D t X R U F U S E V S X 0 N P T k R J V E l P T i Z x d W 9 0 O y w m c X V v d D t M S U d I V E l O R 1 9 D T 0 5 E S V R J T 0 4 m c X V v d D s s J n F 1 b 3 Q 7 R k l S U 1 R f Q 1 J B U 0 h f V F l Q R S Z x d W 9 0 O y w m c X V v d D t U U k F G R k l D V 0 F Z X 1 R Z U E U m c X V v d D s s J n F 1 b 3 Q 7 T E F O R V 9 D T l Q m c X V v d D s s J n F 1 b 3 Q 7 Q U x J R 0 5 N R U 5 U J n F 1 b 3 Q 7 L C Z x d W 9 0 O 1 J P Q U R X Q V l f U 1 V S R k F D R V 9 D T 0 5 E J n F 1 b 3 Q 7 L C Z x d W 9 0 O 1 J P Q U R f R E V G R U N U J n F 1 b 3 Q 7 L C Z x d W 9 0 O 1 J F U E 9 S V F 9 U W V B F J n F 1 b 3 Q 7 L C Z x d W 9 0 O 0 N S Q V N I X 1 R Z U E U m c X V v d D s s J n F 1 b 3 Q 7 S U 5 U R V J T R U N U S U 9 O X 1 J F T E F U R U R f S S Z x d W 9 0 O y w m c X V v d D t O T 1 R f U k l H S F R f T 0 Z f V 0 F Z X 0 k m c X V v d D s s J n F 1 b 3 Q 7 S E l U X 0 F O R F 9 S V U 5 f S S Z x d W 9 0 O y w m c X V v d D t E Q U 1 B R 0 U m c X V v d D s s J n F 1 b 3 Q 7 R E F U R V 9 Q T 0 x J Q 0 V f T k 9 U S U Z J R U Q m c X V v d D s s J n F 1 b 3 Q 7 U F J J T V 9 D T 0 5 U U k l C V V R P U l l f Q 0 F V U 0 U m c X V v d D s s J n F 1 b 3 Q 7 U 0 V D X 0 N P T l R S S U J V V E 9 S W V 9 D Q V V T R S Z x d W 9 0 O y w m c X V v d D t T V F J F R V R f T k 8 m c X V v d D s s J n F 1 b 3 Q 7 U 1 R S R U V U X 0 R J U k V D V E l P T i Z x d W 9 0 O y w m c X V v d D t T V F J F R V R f T k F N R S Z x d W 9 0 O y w m c X V v d D t C R U F U X 0 9 G X 0 9 D Q 1 V S U k V O Q 0 U m c X V v d D s s J n F 1 b 3 Q 7 U E h P V E 9 T X 1 R B S 0 V O X 0 k m c X V v d D s s J n F 1 b 3 Q 7 U 1 R B V E V N R U 5 U U 1 9 U Q U t F T l 9 J J n F 1 b 3 Q 7 L C Z x d W 9 0 O 0 R P T 1 J J T k d f S S Z x d W 9 0 O y w m c X V v d D t X T 1 J L X 1 p P T k V f S S Z x d W 9 0 O y w m c X V v d D t X T 1 J L X 1 p P T k V f V F l Q R S Z x d W 9 0 O y w m c X V v d D t X T 1 J L R V J T X 1 B S R V N F T l R f S S Z x d W 9 0 O y w m c X V v d D t O V U 1 f V U 5 J V F M m c X V v d D s s J n F 1 b 3 Q 7 T U 9 T V F 9 T R V Z F U k V f S U 5 K V V J Z J n F 1 b 3 Q 7 L C Z x d W 9 0 O 0 l O S l V S S U V T X 1 R P V E F M J n F 1 b 3 Q 7 L C Z x d W 9 0 O 0 l O S l V S S U V T X 0 Z B V E F M J n F 1 b 3 Q 7 L C Z x d W 9 0 O 0 l O S l V S S U V T X 0 l O Q 0 F Q Q U N J V E F U S U 5 H J n F 1 b 3 Q 7 L C Z x d W 9 0 O 0 l O S l V S S U V T X 0 5 P T l 9 J T k N B U E F D S V R B V E l O R y Z x d W 9 0 O y w m c X V v d D t J T k p V U k l F U 1 9 S R V B P U l R F R F 9 O T 1 R f R V Z J R E V O V C Z x d W 9 0 O y w m c X V v d D t J T k p V U k l F U 1 9 O T 1 9 J T k R J Q 0 F U S U 9 O J n F 1 b 3 Q 7 L C Z x d W 9 0 O 0 l O S l V S S U V T X 1 V O S 0 5 P V 0 4 m c X V v d D s s J n F 1 b 3 Q 7 Q 1 J B U 0 h f S E 9 V U i Z x d W 9 0 O y w m c X V v d D t D U k F T S F 9 E Q V l f T 0 Z f V 0 V F S y Z x d W 9 0 O y w m c X V v d D t D U k F T S F 9 N T 0 5 U S C Z x d W 9 0 O y w m c X V v d D t M Q V R J V F V E R S Z x d W 9 0 O y w m c X V v d D t M T 0 5 H S V R V R E U m c X V v d D s s J n F 1 b 3 Q 7 T E 9 D Q V R J T 0 4 m c X V v d D t d I i A v P j x F b n R y e S B U e X B l P S J G a W x s U 3 R h d H V z I i B W Y W x 1 Z T 0 i c 0 N v b X B s Z X R l I i A v P j x F b n R y e S B U e X B l P S J G a W x s Q 2 9 1 b n Q i I F Z h b H V l P S J s N z k 0 O T U 2 I i A v P j x F b n R y e S B U e X B l P S J S Z W x h d G l v b n N o a X B J b m Z v Q 2 9 u d G F p b m V y I i B W Y W x 1 Z T 0 i c 3 s m c X V v d D t j b 2 x 1 b W 5 D b 3 V u d C Z x d W 9 0 O z o 0 O C w m c X V v d D t r Z X l D b 2 x 1 b W 5 O Y W 1 l c y Z x d W 9 0 O z p b X S w m c X V v d D t x d W V y e V J l b G F 0 a W 9 u c 2 h p c H M m c X V v d D s 6 W 1 0 s J n F 1 b 3 Q 7 Y 2 9 s d W 1 u S W R l b n R p d G l l c y Z x d W 9 0 O z p b J n F 1 b 3 Q 7 U 2 V j d G l v b j E v V H J h Z m Z p Y 1 9 D c m F z a G V z X y 1 f Q 3 J h c 2 h l c y 9 B d X R v U m V t b 3 Z l Z E N v b H V t b n M x L n t D U k F T S F 9 S R U N P U k R f S U Q s M H 0 m c X V v d D s s J n F 1 b 3 Q 7 U 2 V j d G l v b j E v V H J h Z m Z p Y 1 9 D c m F z a G V z X y 1 f Q 3 J h c 2 h l c y 9 B d X R v U m V t b 3 Z l Z E N v b H V t b n M x L n t D U k F T S F 9 E Q V R F X 0 V T V F 9 J L D F 9 J n F 1 b 3 Q 7 L C Z x d W 9 0 O 1 N l Y 3 R p b 2 4 x L 1 R y Y W Z m a W N f Q 3 J h c 2 h l c 1 8 t X 0 N y Y X N o Z X M v Q X V 0 b 1 J l b W 9 2 Z W R D b 2 x 1 b W 5 z M S 5 7 Q 1 J B U 0 h f R E F U R S w y f S Z x d W 9 0 O y w m c X V v d D t T Z W N 0 a W 9 u M S 9 U c m F m Z m l j X 0 N y Y X N o Z X N f L V 9 D c m F z a G V z L 0 F 1 d G 9 S Z W 1 v d m V k Q 2 9 s d W 1 u c z E u e 1 B P U 1 R F R F 9 T U E V F R F 9 M S U 1 J V C w z f S Z x d W 9 0 O y w m c X V v d D t T Z W N 0 a W 9 u M S 9 U c m F m Z m l j X 0 N y Y X N o Z X N f L V 9 D c m F z a G V z L 0 F 1 d G 9 S Z W 1 v d m V k Q 2 9 s d W 1 u c z E u e 1 R S Q U Z G S U N f Q 0 9 O V F J P T F 9 E R V Z J Q 0 U s N H 0 m c X V v d D s s J n F 1 b 3 Q 7 U 2 V j d G l v b j E v V H J h Z m Z p Y 1 9 D c m F z a G V z X y 1 f Q 3 J h c 2 h l c y 9 B d X R v U m V t b 3 Z l Z E N v b H V t b n M x L n t E R V Z J Q 0 V f Q 0 9 O R E l U S U 9 O L D V 9 J n F 1 b 3 Q 7 L C Z x d W 9 0 O 1 N l Y 3 R p b 2 4 x L 1 R y Y W Z m a W N f Q 3 J h c 2 h l c 1 8 t X 0 N y Y X N o Z X M v Q X V 0 b 1 J l b W 9 2 Z W R D b 2 x 1 b W 5 z M S 5 7 V 0 V B V E h F U l 9 D T 0 5 E S V R J T 0 4 s N n 0 m c X V v d D s s J n F 1 b 3 Q 7 U 2 V j d G l v b j E v V H J h Z m Z p Y 1 9 D c m F z a G V z X y 1 f Q 3 J h c 2 h l c y 9 B d X R v U m V t b 3 Z l Z E N v b H V t b n M x L n t M S U d I V E l O R 1 9 D T 0 5 E S V R J T 0 4 s N 3 0 m c X V v d D s s J n F 1 b 3 Q 7 U 2 V j d G l v b j E v V H J h Z m Z p Y 1 9 D c m F z a G V z X y 1 f Q 3 J h c 2 h l c y 9 B d X R v U m V t b 3 Z l Z E N v b H V t b n M x L n t G S V J T V F 9 D U k F T S F 9 U W V B F L D h 9 J n F 1 b 3 Q 7 L C Z x d W 9 0 O 1 N l Y 3 R p b 2 4 x L 1 R y Y W Z m a W N f Q 3 J h c 2 h l c 1 8 t X 0 N y Y X N o Z X M v Q X V 0 b 1 J l b W 9 2 Z W R D b 2 x 1 b W 5 z M S 5 7 V F J B R k Z J Q 1 d B W V 9 U W V B F L D l 9 J n F 1 b 3 Q 7 L C Z x d W 9 0 O 1 N l Y 3 R p b 2 4 x L 1 R y Y W Z m a W N f Q 3 J h c 2 h l c 1 8 t X 0 N y Y X N o Z X M v Q X V 0 b 1 J l b W 9 2 Z W R D b 2 x 1 b W 5 z M S 5 7 T E F O R V 9 D T l Q s M T B 9 J n F 1 b 3 Q 7 L C Z x d W 9 0 O 1 N l Y 3 R p b 2 4 x L 1 R y Y W Z m a W N f Q 3 J h c 2 h l c 1 8 t X 0 N y Y X N o Z X M v Q X V 0 b 1 J l b W 9 2 Z W R D b 2 x 1 b W 5 z M S 5 7 Q U x J R 0 5 N R U 5 U L D E x f S Z x d W 9 0 O y w m c X V v d D t T Z W N 0 a W 9 u M S 9 U c m F m Z m l j X 0 N y Y X N o Z X N f L V 9 D c m F z a G V z L 0 F 1 d G 9 S Z W 1 v d m V k Q 2 9 s d W 1 u c z E u e 1 J P Q U R X Q V l f U 1 V S R k F D R V 9 D T 0 5 E L D E y f S Z x d W 9 0 O y w m c X V v d D t T Z W N 0 a W 9 u M S 9 U c m F m Z m l j X 0 N y Y X N o Z X N f L V 9 D c m F z a G V z L 0 F 1 d G 9 S Z W 1 v d m V k Q 2 9 s d W 1 u c z E u e 1 J P Q U R f R E V G R U N U L D E z f S Z x d W 9 0 O y w m c X V v d D t T Z W N 0 a W 9 u M S 9 U c m F m Z m l j X 0 N y Y X N o Z X N f L V 9 D c m F z a G V z L 0 F 1 d G 9 S Z W 1 v d m V k Q 2 9 s d W 1 u c z E u e 1 J F U E 9 S V F 9 U W V B F L D E 0 f S Z x d W 9 0 O y w m c X V v d D t T Z W N 0 a W 9 u M S 9 U c m F m Z m l j X 0 N y Y X N o Z X N f L V 9 D c m F z a G V z L 0 F 1 d G 9 S Z W 1 v d m V k Q 2 9 s d W 1 u c z E u e 0 N S Q V N I X 1 R Z U E U s M T V 9 J n F 1 b 3 Q 7 L C Z x d W 9 0 O 1 N l Y 3 R p b 2 4 x L 1 R y Y W Z m a W N f Q 3 J h c 2 h l c 1 8 t X 0 N y Y X N o Z X M v Q X V 0 b 1 J l b W 9 2 Z W R D b 2 x 1 b W 5 z M S 5 7 S U 5 U R V J T R U N U S U 9 O X 1 J F T E F U R U R f S S w x N n 0 m c X V v d D s s J n F 1 b 3 Q 7 U 2 V j d G l v b j E v V H J h Z m Z p Y 1 9 D c m F z a G V z X y 1 f Q 3 J h c 2 h l c y 9 B d X R v U m V t b 3 Z l Z E N v b H V t b n M x L n t O T 1 R f U k l H S F R f T 0 Z f V 0 F Z X 0 k s M T d 9 J n F 1 b 3 Q 7 L C Z x d W 9 0 O 1 N l Y 3 R p b 2 4 x L 1 R y Y W Z m a W N f Q 3 J h c 2 h l c 1 8 t X 0 N y Y X N o Z X M v Q X V 0 b 1 J l b W 9 2 Z W R D b 2 x 1 b W 5 z M S 5 7 S E l U X 0 F O R F 9 S V U 5 f S S w x O H 0 m c X V v d D s s J n F 1 b 3 Q 7 U 2 V j d G l v b j E v V H J h Z m Z p Y 1 9 D c m F z a G V z X y 1 f Q 3 J h c 2 h l c y 9 B d X R v U m V t b 3 Z l Z E N v b H V t b n M x L n t E Q U 1 B R 0 U s M T l 9 J n F 1 b 3 Q 7 L C Z x d W 9 0 O 1 N l Y 3 R p b 2 4 x L 1 R y Y W Z m a W N f Q 3 J h c 2 h l c 1 8 t X 0 N y Y X N o Z X M v Q X V 0 b 1 J l b W 9 2 Z W R D b 2 x 1 b W 5 z M S 5 7 R E F U R V 9 Q T 0 x J Q 0 V f T k 9 U S U Z J R U Q s M j B 9 J n F 1 b 3 Q 7 L C Z x d W 9 0 O 1 N l Y 3 R p b 2 4 x L 1 R y Y W Z m a W N f Q 3 J h c 2 h l c 1 8 t X 0 N y Y X N o Z X M v Q X V 0 b 1 J l b W 9 2 Z W R D b 2 x 1 b W 5 z M S 5 7 U F J J T V 9 D T 0 5 U U k l C V V R P U l l f Q 0 F V U 0 U s M j F 9 J n F 1 b 3 Q 7 L C Z x d W 9 0 O 1 N l Y 3 R p b 2 4 x L 1 R y Y W Z m a W N f Q 3 J h c 2 h l c 1 8 t X 0 N y Y X N o Z X M v Q X V 0 b 1 J l b W 9 2 Z W R D b 2 x 1 b W 5 z M S 5 7 U 0 V D X 0 N P T l R S S U J V V E 9 S W V 9 D Q V V T R S w y M n 0 m c X V v d D s s J n F 1 b 3 Q 7 U 2 V j d G l v b j E v V H J h Z m Z p Y 1 9 D c m F z a G V z X y 1 f Q 3 J h c 2 h l c y 9 B d X R v U m V t b 3 Z l Z E N v b H V t b n M x L n t T V F J F R V R f T k 8 s M j N 9 J n F 1 b 3 Q 7 L C Z x d W 9 0 O 1 N l Y 3 R p b 2 4 x L 1 R y Y W Z m a W N f Q 3 J h c 2 h l c 1 8 t X 0 N y Y X N o Z X M v Q X V 0 b 1 J l b W 9 2 Z W R D b 2 x 1 b W 5 z M S 5 7 U 1 R S R U V U X 0 R J U k V D V E l P T i w y N H 0 m c X V v d D s s J n F 1 b 3 Q 7 U 2 V j d G l v b j E v V H J h Z m Z p Y 1 9 D c m F z a G V z X y 1 f Q 3 J h c 2 h l c y 9 B d X R v U m V t b 3 Z l Z E N v b H V t b n M x L n t T V F J F R V R f T k F N R S w y N X 0 m c X V v d D s s J n F 1 b 3 Q 7 U 2 V j d G l v b j E v V H J h Z m Z p Y 1 9 D c m F z a G V z X y 1 f Q 3 J h c 2 h l c y 9 B d X R v U m V t b 3 Z l Z E N v b H V t b n M x L n t C R U F U X 0 9 G X 0 9 D Q 1 V S U k V O Q 0 U s M j Z 9 J n F 1 b 3 Q 7 L C Z x d W 9 0 O 1 N l Y 3 R p b 2 4 x L 1 R y Y W Z m a W N f Q 3 J h c 2 h l c 1 8 t X 0 N y Y X N o Z X M v Q X V 0 b 1 J l b W 9 2 Z W R D b 2 x 1 b W 5 z M S 5 7 U E h P V E 9 T X 1 R B S 0 V O X 0 k s M j d 9 J n F 1 b 3 Q 7 L C Z x d W 9 0 O 1 N l Y 3 R p b 2 4 x L 1 R y Y W Z m a W N f Q 3 J h c 2 h l c 1 8 t X 0 N y Y X N o Z X M v Q X V 0 b 1 J l b W 9 2 Z W R D b 2 x 1 b W 5 z M S 5 7 U 1 R B V E V N R U 5 U U 1 9 U Q U t F T l 9 J L D I 4 f S Z x d W 9 0 O y w m c X V v d D t T Z W N 0 a W 9 u M S 9 U c m F m Z m l j X 0 N y Y X N o Z X N f L V 9 D c m F z a G V z L 0 F 1 d G 9 S Z W 1 v d m V k Q 2 9 s d W 1 u c z E u e 0 R P T 1 J J T k d f S S w y O X 0 m c X V v d D s s J n F 1 b 3 Q 7 U 2 V j d G l v b j E v V H J h Z m Z p Y 1 9 D c m F z a G V z X y 1 f Q 3 J h c 2 h l c y 9 B d X R v U m V t b 3 Z l Z E N v b H V t b n M x L n t X T 1 J L X 1 p P T k V f S S w z M H 0 m c X V v d D s s J n F 1 b 3 Q 7 U 2 V j d G l v b j E v V H J h Z m Z p Y 1 9 D c m F z a G V z X y 1 f Q 3 J h c 2 h l c y 9 B d X R v U m V t b 3 Z l Z E N v b H V t b n M x L n t X T 1 J L X 1 p P T k V f V F l Q R S w z M X 0 m c X V v d D s s J n F 1 b 3 Q 7 U 2 V j d G l v b j E v V H J h Z m Z p Y 1 9 D c m F z a G V z X y 1 f Q 3 J h c 2 h l c y 9 B d X R v U m V t b 3 Z l Z E N v b H V t b n M x L n t X T 1 J L R V J T X 1 B S R V N F T l R f S S w z M n 0 m c X V v d D s s J n F 1 b 3 Q 7 U 2 V j d G l v b j E v V H J h Z m Z p Y 1 9 D c m F z a G V z X y 1 f Q 3 J h c 2 h l c y 9 B d X R v U m V t b 3 Z l Z E N v b H V t b n M x L n t O V U 1 f V U 5 J V F M s M z N 9 J n F 1 b 3 Q 7 L C Z x d W 9 0 O 1 N l Y 3 R p b 2 4 x L 1 R y Y W Z m a W N f Q 3 J h c 2 h l c 1 8 t X 0 N y Y X N o Z X M v Q X V 0 b 1 J l b W 9 2 Z W R D b 2 x 1 b W 5 z M S 5 7 T U 9 T V F 9 T R V Z F U k V f S U 5 K V V J Z L D M 0 f S Z x d W 9 0 O y w m c X V v d D t T Z W N 0 a W 9 u M S 9 U c m F m Z m l j X 0 N y Y X N o Z X N f L V 9 D c m F z a G V z L 0 F 1 d G 9 S Z W 1 v d m V k Q 2 9 s d W 1 u c z E u e 0 l O S l V S S U V T X 1 R P V E F M L D M 1 f S Z x d W 9 0 O y w m c X V v d D t T Z W N 0 a W 9 u M S 9 U c m F m Z m l j X 0 N y Y X N o Z X N f L V 9 D c m F z a G V z L 0 F 1 d G 9 S Z W 1 v d m V k Q 2 9 s d W 1 u c z E u e 0 l O S l V S S U V T X 0 Z B V E F M L D M 2 f S Z x d W 9 0 O y w m c X V v d D t T Z W N 0 a W 9 u M S 9 U c m F m Z m l j X 0 N y Y X N o Z X N f L V 9 D c m F z a G V z L 0 F 1 d G 9 S Z W 1 v d m V k Q 2 9 s d W 1 u c z E u e 0 l O S l V S S U V T X 0 l O Q 0 F Q Q U N J V E F U S U 5 H L D M 3 f S Z x d W 9 0 O y w m c X V v d D t T Z W N 0 a W 9 u M S 9 U c m F m Z m l j X 0 N y Y X N o Z X N f L V 9 D c m F z a G V z L 0 F 1 d G 9 S Z W 1 v d m V k Q 2 9 s d W 1 u c z E u e 0 l O S l V S S U V T X 0 5 P T l 9 J T k N B U E F D S V R B V E l O R y w z O H 0 m c X V v d D s s J n F 1 b 3 Q 7 U 2 V j d G l v b j E v V H J h Z m Z p Y 1 9 D c m F z a G V z X y 1 f Q 3 J h c 2 h l c y 9 B d X R v U m V t b 3 Z l Z E N v b H V t b n M x L n t J T k p V U k l F U 1 9 S R V B P U l R F R F 9 O T 1 R f R V Z J R E V O V C w z O X 0 m c X V v d D s s J n F 1 b 3 Q 7 U 2 V j d G l v b j E v V H J h Z m Z p Y 1 9 D c m F z a G V z X y 1 f Q 3 J h c 2 h l c y 9 B d X R v U m V t b 3 Z l Z E N v b H V t b n M x L n t J T k p V U k l F U 1 9 O T 1 9 J T k R J Q 0 F U S U 9 O L D Q w f S Z x d W 9 0 O y w m c X V v d D t T Z W N 0 a W 9 u M S 9 U c m F m Z m l j X 0 N y Y X N o Z X N f L V 9 D c m F z a G V z L 0 F 1 d G 9 S Z W 1 v d m V k Q 2 9 s d W 1 u c z E u e 0 l O S l V S S U V T X 1 V O S 0 5 P V 0 4 s N D F 9 J n F 1 b 3 Q 7 L C Z x d W 9 0 O 1 N l Y 3 R p b 2 4 x L 1 R y Y W Z m a W N f Q 3 J h c 2 h l c 1 8 t X 0 N y Y X N o Z X M v Q X V 0 b 1 J l b W 9 2 Z W R D b 2 x 1 b W 5 z M S 5 7 Q 1 J B U 0 h f S E 9 V U i w 0 M n 0 m c X V v d D s s J n F 1 b 3 Q 7 U 2 V j d G l v b j E v V H J h Z m Z p Y 1 9 D c m F z a G V z X y 1 f Q 3 J h c 2 h l c y 9 B d X R v U m V t b 3 Z l Z E N v b H V t b n M x L n t D U k F T S F 9 E Q V l f T 0 Z f V 0 V F S y w 0 M 3 0 m c X V v d D s s J n F 1 b 3 Q 7 U 2 V j d G l v b j E v V H J h Z m Z p Y 1 9 D c m F z a G V z X y 1 f Q 3 J h c 2 h l c y 9 B d X R v U m V t b 3 Z l Z E N v b H V t b n M x L n t D U k F T S F 9 N T 0 5 U S C w 0 N H 0 m c X V v d D s s J n F 1 b 3 Q 7 U 2 V j d G l v b j E v V H J h Z m Z p Y 1 9 D c m F z a G V z X y 1 f Q 3 J h c 2 h l c y 9 B d X R v U m V t b 3 Z l Z E N v b H V t b n M x L n t M Q V R J V F V E R S w 0 N X 0 m c X V v d D s s J n F 1 b 3 Q 7 U 2 V j d G l v b j E v V H J h Z m Z p Y 1 9 D c m F z a G V z X y 1 f Q 3 J h c 2 h l c y 9 B d X R v U m V t b 3 Z l Z E N v b H V t b n M x L n t M T 0 5 H S V R V R E U s N D Z 9 J n F 1 b 3 Q 7 L C Z x d W 9 0 O 1 N l Y 3 R p b 2 4 x L 1 R y Y W Z m a W N f Q 3 J h c 2 h l c 1 8 t X 0 N y Y X N o Z X M v Q X V 0 b 1 J l b W 9 2 Z W R D b 2 x 1 b W 5 z M S 5 7 T E 9 D Q V R J T 0 4 s N D d 9 J n F 1 b 3 Q 7 X S w m c X V v d D t D b 2 x 1 b W 5 D b 3 V u d C Z x d W 9 0 O z o 0 O C w m c X V v d D t L Z X l D b 2 x 1 b W 5 O Y W 1 l c y Z x d W 9 0 O z p b X S w m c X V v d D t D b 2 x 1 b W 5 J Z G V u d G l 0 a W V z J n F 1 b 3 Q 7 O l s m c X V v d D t T Z W N 0 a W 9 u M S 9 U c m F m Z m l j X 0 N y Y X N o Z X N f L V 9 D c m F z a G V z L 0 F 1 d G 9 S Z W 1 v d m V k Q 2 9 s d W 1 u c z E u e 0 N S Q V N I X 1 J F Q 0 9 S R F 9 J R C w w f S Z x d W 9 0 O y w m c X V v d D t T Z W N 0 a W 9 u M S 9 U c m F m Z m l j X 0 N y Y X N o Z X N f L V 9 D c m F z a G V z L 0 F 1 d G 9 S Z W 1 v d m V k Q 2 9 s d W 1 u c z E u e 0 N S Q V N I X 0 R B V E V f R V N U X 0 k s M X 0 m c X V v d D s s J n F 1 b 3 Q 7 U 2 V j d G l v b j E v V H J h Z m Z p Y 1 9 D c m F z a G V z X y 1 f Q 3 J h c 2 h l c y 9 B d X R v U m V t b 3 Z l Z E N v b H V t b n M x L n t D U k F T S F 9 E Q V R F L D J 9 J n F 1 b 3 Q 7 L C Z x d W 9 0 O 1 N l Y 3 R p b 2 4 x L 1 R y Y W Z m a W N f Q 3 J h c 2 h l c 1 8 t X 0 N y Y X N o Z X M v Q X V 0 b 1 J l b W 9 2 Z W R D b 2 x 1 b W 5 z M S 5 7 U E 9 T V E V E X 1 N Q R U V E X 0 x J T U l U L D N 9 J n F 1 b 3 Q 7 L C Z x d W 9 0 O 1 N l Y 3 R p b 2 4 x L 1 R y Y W Z m a W N f Q 3 J h c 2 h l c 1 8 t X 0 N y Y X N o Z X M v Q X V 0 b 1 J l b W 9 2 Z W R D b 2 x 1 b W 5 z M S 5 7 V F J B R k Z J Q 1 9 D T 0 5 U U k 9 M X 0 R F V k l D R S w 0 f S Z x d W 9 0 O y w m c X V v d D t T Z W N 0 a W 9 u M S 9 U c m F m Z m l j X 0 N y Y X N o Z X N f L V 9 D c m F z a G V z L 0 F 1 d G 9 S Z W 1 v d m V k Q 2 9 s d W 1 u c z E u e 0 R F V k l D R V 9 D T 0 5 E S V R J T 0 4 s N X 0 m c X V v d D s s J n F 1 b 3 Q 7 U 2 V j d G l v b j E v V H J h Z m Z p Y 1 9 D c m F z a G V z X y 1 f Q 3 J h c 2 h l c y 9 B d X R v U m V t b 3 Z l Z E N v b H V t b n M x L n t X R U F U S E V S X 0 N P T k R J V E l P T i w 2 f S Z x d W 9 0 O y w m c X V v d D t T Z W N 0 a W 9 u M S 9 U c m F m Z m l j X 0 N y Y X N o Z X N f L V 9 D c m F z a G V z L 0 F 1 d G 9 S Z W 1 v d m V k Q 2 9 s d W 1 u c z E u e 0 x J R 0 h U S U 5 H X 0 N P T k R J V E l P T i w 3 f S Z x d W 9 0 O y w m c X V v d D t T Z W N 0 a W 9 u M S 9 U c m F m Z m l j X 0 N y Y X N o Z X N f L V 9 D c m F z a G V z L 0 F 1 d G 9 S Z W 1 v d m V k Q 2 9 s d W 1 u c z E u e 0 Z J U l N U X 0 N S Q V N I X 1 R Z U E U s O H 0 m c X V v d D s s J n F 1 b 3 Q 7 U 2 V j d G l v b j E v V H J h Z m Z p Y 1 9 D c m F z a G V z X y 1 f Q 3 J h c 2 h l c y 9 B d X R v U m V t b 3 Z l Z E N v b H V t b n M x L n t U U k F G R k l D V 0 F Z X 1 R Z U E U s O X 0 m c X V v d D s s J n F 1 b 3 Q 7 U 2 V j d G l v b j E v V H J h Z m Z p Y 1 9 D c m F z a G V z X y 1 f Q 3 J h c 2 h l c y 9 B d X R v U m V t b 3 Z l Z E N v b H V t b n M x L n t M Q U 5 F X 0 N O V C w x M H 0 m c X V v d D s s J n F 1 b 3 Q 7 U 2 V j d G l v b j E v V H J h Z m Z p Y 1 9 D c m F z a G V z X y 1 f Q 3 J h c 2 h l c y 9 B d X R v U m V t b 3 Z l Z E N v b H V t b n M x L n t B T E l H T k 1 F T l Q s M T F 9 J n F 1 b 3 Q 7 L C Z x d W 9 0 O 1 N l Y 3 R p b 2 4 x L 1 R y Y W Z m a W N f Q 3 J h c 2 h l c 1 8 t X 0 N y Y X N o Z X M v Q X V 0 b 1 J l b W 9 2 Z W R D b 2 x 1 b W 5 z M S 5 7 U k 9 B R F d B W V 9 T V V J G Q U N F X 0 N P T k Q s M T J 9 J n F 1 b 3 Q 7 L C Z x d W 9 0 O 1 N l Y 3 R p b 2 4 x L 1 R y Y W Z m a W N f Q 3 J h c 2 h l c 1 8 t X 0 N y Y X N o Z X M v Q X V 0 b 1 J l b W 9 2 Z W R D b 2 x 1 b W 5 z M S 5 7 U k 9 B R F 9 E R U Z F Q 1 Q s M T N 9 J n F 1 b 3 Q 7 L C Z x d W 9 0 O 1 N l Y 3 R p b 2 4 x L 1 R y Y W Z m a W N f Q 3 J h c 2 h l c 1 8 t X 0 N y Y X N o Z X M v Q X V 0 b 1 J l b W 9 2 Z W R D b 2 x 1 b W 5 z M S 5 7 U k V Q T 1 J U X 1 R Z U E U s M T R 9 J n F 1 b 3 Q 7 L C Z x d W 9 0 O 1 N l Y 3 R p b 2 4 x L 1 R y Y W Z m a W N f Q 3 J h c 2 h l c 1 8 t X 0 N y Y X N o Z X M v Q X V 0 b 1 J l b W 9 2 Z W R D b 2 x 1 b W 5 z M S 5 7 Q 1 J B U 0 h f V F l Q R S w x N X 0 m c X V v d D s s J n F 1 b 3 Q 7 U 2 V j d G l v b j E v V H J h Z m Z p Y 1 9 D c m F z a G V z X y 1 f Q 3 J h c 2 h l c y 9 B d X R v U m V t b 3 Z l Z E N v b H V t b n M x L n t J T l R F U l N F Q 1 R J T 0 5 f U k V M Q V R F R F 9 J L D E 2 f S Z x d W 9 0 O y w m c X V v d D t T Z W N 0 a W 9 u M S 9 U c m F m Z m l j X 0 N y Y X N o Z X N f L V 9 D c m F z a G V z L 0 F 1 d G 9 S Z W 1 v d m V k Q 2 9 s d W 1 u c z E u e 0 5 P V F 9 S S U d I V F 9 P R l 9 X Q V l f S S w x N 3 0 m c X V v d D s s J n F 1 b 3 Q 7 U 2 V j d G l v b j E v V H J h Z m Z p Y 1 9 D c m F z a G V z X y 1 f Q 3 J h c 2 h l c y 9 B d X R v U m V t b 3 Z l Z E N v b H V t b n M x L n t I S V R f Q U 5 E X 1 J V T l 9 J L D E 4 f S Z x d W 9 0 O y w m c X V v d D t T Z W N 0 a W 9 u M S 9 U c m F m Z m l j X 0 N y Y X N o Z X N f L V 9 D c m F z a G V z L 0 F 1 d G 9 S Z W 1 v d m V k Q 2 9 s d W 1 u c z E u e 0 R B T U F H R S w x O X 0 m c X V v d D s s J n F 1 b 3 Q 7 U 2 V j d G l v b j E v V H J h Z m Z p Y 1 9 D c m F z a G V z X y 1 f Q 3 J h c 2 h l c y 9 B d X R v U m V t b 3 Z l Z E N v b H V t b n M x L n t E Q V R F X 1 B P T E l D R V 9 O T 1 R J R k l F R C w y M H 0 m c X V v d D s s J n F 1 b 3 Q 7 U 2 V j d G l v b j E v V H J h Z m Z p Y 1 9 D c m F z a G V z X y 1 f Q 3 J h c 2 h l c y 9 B d X R v U m V t b 3 Z l Z E N v b H V t b n M x L n t Q U k l N X 0 N P T l R S S U J V V E 9 S W V 9 D Q V V T R S w y M X 0 m c X V v d D s s J n F 1 b 3 Q 7 U 2 V j d G l v b j E v V H J h Z m Z p Y 1 9 D c m F z a G V z X y 1 f Q 3 J h c 2 h l c y 9 B d X R v U m V t b 3 Z l Z E N v b H V t b n M x L n t T R U N f Q 0 9 O V F J J Q l V U T 1 J Z X 0 N B V V N F L D I y f S Z x d W 9 0 O y w m c X V v d D t T Z W N 0 a W 9 u M S 9 U c m F m Z m l j X 0 N y Y X N o Z X N f L V 9 D c m F z a G V z L 0 F 1 d G 9 S Z W 1 v d m V k Q 2 9 s d W 1 u c z E u e 1 N U U k V F V F 9 O T y w y M 3 0 m c X V v d D s s J n F 1 b 3 Q 7 U 2 V j d G l v b j E v V H J h Z m Z p Y 1 9 D c m F z a G V z X y 1 f Q 3 J h c 2 h l c y 9 B d X R v U m V t b 3 Z l Z E N v b H V t b n M x L n t T V F J F R V R f R E l S R U N U S U 9 O L D I 0 f S Z x d W 9 0 O y w m c X V v d D t T Z W N 0 a W 9 u M S 9 U c m F m Z m l j X 0 N y Y X N o Z X N f L V 9 D c m F z a G V z L 0 F 1 d G 9 S Z W 1 v d m V k Q 2 9 s d W 1 u c z E u e 1 N U U k V F V F 9 O Q U 1 F L D I 1 f S Z x d W 9 0 O y w m c X V v d D t T Z W N 0 a W 9 u M S 9 U c m F m Z m l j X 0 N y Y X N o Z X N f L V 9 D c m F z a G V z L 0 F 1 d G 9 S Z W 1 v d m V k Q 2 9 s d W 1 u c z E u e 0 J F Q V R f T 0 Z f T 0 N D V V J S R U 5 D R S w y N n 0 m c X V v d D s s J n F 1 b 3 Q 7 U 2 V j d G l v b j E v V H J h Z m Z p Y 1 9 D c m F z a G V z X y 1 f Q 3 J h c 2 h l c y 9 B d X R v U m V t b 3 Z l Z E N v b H V t b n M x L n t Q S E 9 U T 1 N f V E F L R U 5 f S S w y N 3 0 m c X V v d D s s J n F 1 b 3 Q 7 U 2 V j d G l v b j E v V H J h Z m Z p Y 1 9 D c m F z a G V z X y 1 f Q 3 J h c 2 h l c y 9 B d X R v U m V t b 3 Z l Z E N v b H V t b n M x L n t T V E F U R U 1 F T l R T X 1 R B S 0 V O X 0 k s M j h 9 J n F 1 b 3 Q 7 L C Z x d W 9 0 O 1 N l Y 3 R p b 2 4 x L 1 R y Y W Z m a W N f Q 3 J h c 2 h l c 1 8 t X 0 N y Y X N o Z X M v Q X V 0 b 1 J l b W 9 2 Z W R D b 2 x 1 b W 5 z M S 5 7 R E 9 P U k l O R 1 9 J L D I 5 f S Z x d W 9 0 O y w m c X V v d D t T Z W N 0 a W 9 u M S 9 U c m F m Z m l j X 0 N y Y X N o Z X N f L V 9 D c m F z a G V z L 0 F 1 d G 9 S Z W 1 v d m V k Q 2 9 s d W 1 u c z E u e 1 d P U k t f W k 9 O R V 9 J L D M w f S Z x d W 9 0 O y w m c X V v d D t T Z W N 0 a W 9 u M S 9 U c m F m Z m l j X 0 N y Y X N o Z X N f L V 9 D c m F z a G V z L 0 F 1 d G 9 S Z W 1 v d m V k Q 2 9 s d W 1 u c z E u e 1 d P U k t f W k 9 O R V 9 U W V B F L D M x f S Z x d W 9 0 O y w m c X V v d D t T Z W N 0 a W 9 u M S 9 U c m F m Z m l j X 0 N y Y X N o Z X N f L V 9 D c m F z a G V z L 0 F 1 d G 9 S Z W 1 v d m V k Q 2 9 s d W 1 u c z E u e 1 d P U k t F U l N f U F J F U 0 V O V F 9 J L D M y f S Z x d W 9 0 O y w m c X V v d D t T Z W N 0 a W 9 u M S 9 U c m F m Z m l j X 0 N y Y X N o Z X N f L V 9 D c m F z a G V z L 0 F 1 d G 9 S Z W 1 v d m V k Q 2 9 s d W 1 u c z E u e 0 5 V T V 9 V T k l U U y w z M 3 0 m c X V v d D s s J n F 1 b 3 Q 7 U 2 V j d G l v b j E v V H J h Z m Z p Y 1 9 D c m F z a G V z X y 1 f Q 3 J h c 2 h l c y 9 B d X R v U m V t b 3 Z l Z E N v b H V t b n M x L n t N T 1 N U X 1 N F V k V S R V 9 J T k p V U l k s M z R 9 J n F 1 b 3 Q 7 L C Z x d W 9 0 O 1 N l Y 3 R p b 2 4 x L 1 R y Y W Z m a W N f Q 3 J h c 2 h l c 1 8 t X 0 N y Y X N o Z X M v Q X V 0 b 1 J l b W 9 2 Z W R D b 2 x 1 b W 5 z M S 5 7 S U 5 K V V J J R V N f V E 9 U Q U w s M z V 9 J n F 1 b 3 Q 7 L C Z x d W 9 0 O 1 N l Y 3 R p b 2 4 x L 1 R y Y W Z m a W N f Q 3 J h c 2 h l c 1 8 t X 0 N y Y X N o Z X M v Q X V 0 b 1 J l b W 9 2 Z W R D b 2 x 1 b W 5 z M S 5 7 S U 5 K V V J J R V N f R k F U Q U w s M z Z 9 J n F 1 b 3 Q 7 L C Z x d W 9 0 O 1 N l Y 3 R p b 2 4 x L 1 R y Y W Z m a W N f Q 3 J h c 2 h l c 1 8 t X 0 N y Y X N o Z X M v Q X V 0 b 1 J l b W 9 2 Z W R D b 2 x 1 b W 5 z M S 5 7 S U 5 K V V J J R V N f S U 5 D Q V B B Q 0 l U Q V R J T k c s M z d 9 J n F 1 b 3 Q 7 L C Z x d W 9 0 O 1 N l Y 3 R p b 2 4 x L 1 R y Y W Z m a W N f Q 3 J h c 2 h l c 1 8 t X 0 N y Y X N o Z X M v Q X V 0 b 1 J l b W 9 2 Z W R D b 2 x 1 b W 5 z M S 5 7 S U 5 K V V J J R V N f T k 9 O X 0 l O Q 0 F Q Q U N J V E F U S U 5 H L D M 4 f S Z x d W 9 0 O y w m c X V v d D t T Z W N 0 a W 9 u M S 9 U c m F m Z m l j X 0 N y Y X N o Z X N f L V 9 D c m F z a G V z L 0 F 1 d G 9 S Z W 1 v d m V k Q 2 9 s d W 1 u c z E u e 0 l O S l V S S U V T X 1 J F U E 9 S V E V E X 0 5 P V F 9 F V k l E R U 5 U L D M 5 f S Z x d W 9 0 O y w m c X V v d D t T Z W N 0 a W 9 u M S 9 U c m F m Z m l j X 0 N y Y X N o Z X N f L V 9 D c m F z a G V z L 0 F 1 d G 9 S Z W 1 v d m V k Q 2 9 s d W 1 u c z E u e 0 l O S l V S S U V T X 0 5 P X 0 l O R E l D Q V R J T 0 4 s N D B 9 J n F 1 b 3 Q 7 L C Z x d W 9 0 O 1 N l Y 3 R p b 2 4 x L 1 R y Y W Z m a W N f Q 3 J h c 2 h l c 1 8 t X 0 N y Y X N o Z X M v Q X V 0 b 1 J l b W 9 2 Z W R D b 2 x 1 b W 5 z M S 5 7 S U 5 K V V J J R V N f V U 5 L T k 9 X T i w 0 M X 0 m c X V v d D s s J n F 1 b 3 Q 7 U 2 V j d G l v b j E v V H J h Z m Z p Y 1 9 D c m F z a G V z X y 1 f Q 3 J h c 2 h l c y 9 B d X R v U m V t b 3 Z l Z E N v b H V t b n M x L n t D U k F T S F 9 I T 1 V S L D Q y f S Z x d W 9 0 O y w m c X V v d D t T Z W N 0 a W 9 u M S 9 U c m F m Z m l j X 0 N y Y X N o Z X N f L V 9 D c m F z a G V z L 0 F 1 d G 9 S Z W 1 v d m V k Q 2 9 s d W 1 u c z E u e 0 N S Q V N I X 0 R B W V 9 P R l 9 X R U V L L D Q z f S Z x d W 9 0 O y w m c X V v d D t T Z W N 0 a W 9 u M S 9 U c m F m Z m l j X 0 N y Y X N o Z X N f L V 9 D c m F z a G V z L 0 F 1 d G 9 S Z W 1 v d m V k Q 2 9 s d W 1 u c z E u e 0 N S Q V N I X 0 1 P T l R I L D Q 0 f S Z x d W 9 0 O y w m c X V v d D t T Z W N 0 a W 9 u M S 9 U c m F m Z m l j X 0 N y Y X N o Z X N f L V 9 D c m F z a G V z L 0 F 1 d G 9 S Z W 1 v d m V k Q 2 9 s d W 1 u c z E u e 0 x B V E l U V U R F L D Q 1 f S Z x d W 9 0 O y w m c X V v d D t T Z W N 0 a W 9 u M S 9 U c m F m Z m l j X 0 N y Y X N o Z X N f L V 9 D c m F z a G V z L 0 F 1 d G 9 S Z W 1 v d m V k Q 2 9 s d W 1 u c z E u e 0 x P T k d J V F V E R S w 0 N n 0 m c X V v d D s s J n F 1 b 3 Q 7 U 2 V j d G l v b j E v V H J h Z m Z p Y 1 9 D c m F z a G V z X y 1 f Q 3 J h c 2 h l c y 9 B d X R v U m V t b 3 Z l Z E N v b H V t b n M x L n t M T 0 N B V E l P T i w 0 N 3 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1 R y Y W Z m a W N f Q 3 J h c 2 h l c 1 8 t X 0 N y Y X N o Z X M l M j A o M i k v U 2 9 1 c m N l P C 9 J d G V t U G F 0 a D 4 8 L 0 l 0 Z W 1 M b 2 N h d G l v b j 4 8 U 3 R h Y m x l R W 5 0 c m l l c y A v P j w v S X R l b T 4 8 S X R l b T 4 8 S X R l b U x v Y 2 F 0 a W 9 u P j x J d G V t V H l w Z T 5 G b 3 J t d W x h P C 9 J d G V t V H l w Z T 4 8 S X R l b V B h d G g + U 2 V j d G l v b j E v V H J h Z m Z p Y 1 9 D c m F z a G V z X y 1 f Q 3 J h c 2 h l c y U y M C g y K S 9 Q c m 9 t b 3 R l Z C U y M E h l Y W R l c n M 8 L 0 l 0 Z W 1 Q Y X R o P j w v S X R l b U x v Y 2 F 0 a W 9 u P j x T d G F i b G V F b n R y a W V z I C 8 + P C 9 J d G V t P j x J d G V t P j x J d G V t T G 9 j Y X R p b 2 4 + P E l 0 Z W 1 U e X B l P k Z v c m 1 1 b G E 8 L 0 l 0 Z W 1 U e X B l P j x J d G V t U G F 0 a D 5 T Z W N 0 a W 9 u M S 9 U c m F m Z m l j X 0 N y Y X N o Z X N f L V 9 D c m F z a G V z J T I w K D I p L 0 N o Y W 5 n Z W Q l M j B U e X B l P C 9 J d G V t U G F 0 a D 4 8 L 0 l 0 Z W 1 M b 2 N h d G l v b j 4 8 U 3 R h Y m x l R W 5 0 c m l l c y A v P j w v S X R l b T 4 8 L 0 l 0 Z W 1 z P j w v T G 9 j Y W x Q Y W N r Y W d l T W V 0 Y W R h d G F G a W x l P h Y A A A B Q S w U G A A A A A A A A A A A A A A A A A A A A A A A A J g E A A A E A A A D Q j J 3 f A R X R E Y x 6 A M B P w p f r A Q A A A E L 8 w I M s H 2 1 C k o 7 y Q B S O f 1 8 A A A A A A g A A A A A A E G Y A A A A B A A A g A A A A p s k B Z X 2 h E m 6 1 w 0 0 I 8 5 V 4 T A 9 6 E R n 7 3 z L k M 3 p L X V d f e X c A A A A A D o A A A A A C A A A g A A A A j s e b n v T q h b K 0 m N 8 l 0 g G 5 b n + z r r h K I L g j s G + 2 f P x p 1 s N Q A A A A g A I M y 4 Q m 6 N n Y c w 4 n L u I 2 h 0 B K 4 z j N C p L i L 8 c W 8 p f d e o W X O K 2 C G i x n q M b W s P u f E N D + H e L u n 1 T w 2 Z 2 5 6 H C I 4 B h b / x I g P N b e p u x m 8 B F d S c l J m s l A A A A A t M a Z o + v f X k w Z N u 6 A N d d 6 S r e 5 2 r 9 Q 6 g q 0 T l P d P F K v U 4 Q t z w B + n v U M o J 4 O / O C u 6 a N g 1 q M a Q Q G 6 d S v v s 5 o t 5 d d 2 O Q = = < / D a t a M a s h u p > 
</file>

<file path=customXml/itemProps1.xml><?xml version="1.0" encoding="utf-8"?>
<ds:datastoreItem xmlns:ds="http://schemas.openxmlformats.org/officeDocument/2006/customXml" ds:itemID="{DA63A058-2C77-41C7-A68B-23707C4D42F0}">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purl.org/dc/terms/"/>
    <ds:schemaRef ds:uri="5fee0232-6d45-456f-b636-35d0fb7b146a"/>
    <ds:schemaRef ds:uri="ebe62d02-2094-4069-97cf-582e1ff2d361"/>
    <ds:schemaRef ds:uri="http://www.w3.org/XML/1998/namespace"/>
    <ds:schemaRef ds:uri="http://purl.org/dc/dcmitype/"/>
  </ds:schemaRefs>
</ds:datastoreItem>
</file>

<file path=customXml/itemProps2.xml><?xml version="1.0" encoding="utf-8"?>
<ds:datastoreItem xmlns:ds="http://schemas.openxmlformats.org/officeDocument/2006/customXml" ds:itemID="{4106A99D-7547-4CA8-A950-5D6660D2665E}">
  <ds:schemaRefs>
    <ds:schemaRef ds:uri="http://schemas.microsoft.com/sharepoint/v3/contenttype/forms"/>
  </ds:schemaRefs>
</ds:datastoreItem>
</file>

<file path=customXml/itemProps3.xml><?xml version="1.0" encoding="utf-8"?>
<ds:datastoreItem xmlns:ds="http://schemas.openxmlformats.org/officeDocument/2006/customXml" ds:itemID="{C65A7C84-B6BB-4430-85D0-13A06035C6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e62d02-2094-4069-97cf-582e1ff2d361"/>
    <ds:schemaRef ds:uri="5fee0232-6d45-456f-b636-35d0fb7b14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D1BEA4A-FD41-425F-B4C8-6A45D8AA14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Total Crash</vt:lpstr>
      <vt:lpstr>Analysis</vt:lpstr>
      <vt:lpstr>Injuries</vt:lpstr>
      <vt:lpstr>Damages</vt:lpstr>
      <vt:lpstr>Primary Cause</vt:lpstr>
      <vt:lpstr>Weather</vt:lpstr>
      <vt:lpstr>Road defects</vt:lpstr>
      <vt:lpstr>Light Condition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Precious Ifidon Eboreime</dc:creator>
  <cp:lastModifiedBy>Precious Ifidon Eboreime</cp:lastModifiedBy>
  <dcterms:created xsi:type="dcterms:W3CDTF">2024-02-05T23:09:48Z</dcterms:created>
  <dcterms:modified xsi:type="dcterms:W3CDTF">2024-02-25T03:08:39Z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0x010100E6AF5A50F98B8246A50530A717FEEA78</vt:lpwstr>
  </property>
</Properties>
</file>