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cd3e99d6a3c3959/Documents/UBC 2016/APSC 160/Projects/Lab Projects/Lab 6/"/>
    </mc:Choice>
  </mc:AlternateContent>
  <bookViews>
    <workbookView xWindow="930" yWindow="0" windowWidth="15270" windowHeight="12795"/>
  </bookViews>
  <sheets>
    <sheet name="Trace 1" sheetId="1" r:id="rId1"/>
    <sheet name="Trace 2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G16" i="1" s="1"/>
  <c r="E20" i="1"/>
  <c r="F20" i="1" s="1"/>
  <c r="E24" i="1"/>
  <c r="G24" i="1" s="1"/>
  <c r="E28" i="1"/>
  <c r="G28" i="1" s="1"/>
  <c r="E32" i="1"/>
  <c r="F32" i="1" s="1"/>
  <c r="E36" i="1"/>
  <c r="G36" i="1" s="1"/>
  <c r="E40" i="1"/>
  <c r="G40" i="1" s="1"/>
  <c r="E44" i="1"/>
  <c r="F44" i="1" s="1"/>
  <c r="E48" i="1"/>
  <c r="G48" i="1" s="1"/>
  <c r="E52" i="1"/>
  <c r="G52" i="1" s="1"/>
  <c r="E56" i="1"/>
  <c r="F56" i="1" s="1"/>
  <c r="E60" i="1"/>
  <c r="G60" i="1" s="1"/>
  <c r="E12" i="1"/>
  <c r="G12" i="1" s="1"/>
  <c r="E18" i="2"/>
  <c r="F18" i="2" s="1"/>
  <c r="E19" i="2"/>
  <c r="E26" i="2"/>
  <c r="F26" i="2" s="1"/>
  <c r="E27" i="2"/>
  <c r="E34" i="2"/>
  <c r="F34" i="2" s="1"/>
  <c r="E35" i="2"/>
  <c r="E42" i="2"/>
  <c r="E43" i="2"/>
  <c r="E50" i="2"/>
  <c r="E51" i="2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D12" i="1"/>
  <c r="C12" i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F42" i="2" s="1"/>
  <c r="C43" i="2"/>
  <c r="C44" i="2"/>
  <c r="C45" i="2"/>
  <c r="C46" i="2"/>
  <c r="C47" i="2"/>
  <c r="C48" i="2"/>
  <c r="C49" i="2"/>
  <c r="C50" i="2"/>
  <c r="F50" i="2" s="1"/>
  <c r="C51" i="2"/>
  <c r="C52" i="2"/>
  <c r="C53" i="2"/>
  <c r="C12" i="2"/>
  <c r="G43" i="1" l="1"/>
  <c r="G13" i="1"/>
  <c r="G39" i="1"/>
  <c r="G38" i="1"/>
  <c r="G18" i="1"/>
  <c r="G53" i="1"/>
  <c r="F12" i="1"/>
  <c r="F52" i="1"/>
  <c r="F36" i="1"/>
  <c r="F24" i="1"/>
  <c r="F16" i="1"/>
  <c r="G56" i="1"/>
  <c r="G44" i="1"/>
  <c r="G32" i="1"/>
  <c r="E63" i="1"/>
  <c r="G63" i="1" s="1"/>
  <c r="E59" i="1"/>
  <c r="F59" i="1" s="1"/>
  <c r="E55" i="1"/>
  <c r="G55" i="1" s="1"/>
  <c r="E51" i="1"/>
  <c r="G51" i="1" s="1"/>
  <c r="E47" i="1"/>
  <c r="G47" i="1" s="1"/>
  <c r="E43" i="1"/>
  <c r="F43" i="1" s="1"/>
  <c r="E39" i="1"/>
  <c r="E35" i="1"/>
  <c r="G35" i="1" s="1"/>
  <c r="E31" i="1"/>
  <c r="F31" i="1" s="1"/>
  <c r="E27" i="1"/>
  <c r="G27" i="1" s="1"/>
  <c r="E23" i="1"/>
  <c r="G23" i="1" s="1"/>
  <c r="E19" i="1"/>
  <c r="G19" i="1" s="1"/>
  <c r="E15" i="1"/>
  <c r="F15" i="1" s="1"/>
  <c r="F55" i="1"/>
  <c r="F51" i="1"/>
  <c r="F39" i="1"/>
  <c r="F35" i="1"/>
  <c r="F23" i="1"/>
  <c r="F19" i="1"/>
  <c r="F60" i="1"/>
  <c r="F48" i="1"/>
  <c r="F40" i="1"/>
  <c r="F28" i="1"/>
  <c r="G20" i="1"/>
  <c r="E62" i="1"/>
  <c r="G62" i="1" s="1"/>
  <c r="E58" i="1"/>
  <c r="F58" i="1" s="1"/>
  <c r="E54" i="1"/>
  <c r="G54" i="1" s="1"/>
  <c r="E50" i="1"/>
  <c r="G50" i="1" s="1"/>
  <c r="E46" i="1"/>
  <c r="G46" i="1" s="1"/>
  <c r="E42" i="1"/>
  <c r="F42" i="1" s="1"/>
  <c r="E38" i="1"/>
  <c r="F38" i="1" s="1"/>
  <c r="E34" i="1"/>
  <c r="G34" i="1" s="1"/>
  <c r="E30" i="1"/>
  <c r="G30" i="1" s="1"/>
  <c r="E26" i="1"/>
  <c r="F26" i="1" s="1"/>
  <c r="E22" i="1"/>
  <c r="F22" i="1" s="1"/>
  <c r="E18" i="1"/>
  <c r="E14" i="1"/>
  <c r="G14" i="1" s="1"/>
  <c r="F62" i="1"/>
  <c r="F50" i="1"/>
  <c r="F46" i="1"/>
  <c r="F34" i="1"/>
  <c r="F30" i="1"/>
  <c r="F18" i="1"/>
  <c r="F14" i="1"/>
  <c r="E61" i="1"/>
  <c r="G61" i="1" s="1"/>
  <c r="E57" i="1"/>
  <c r="G57" i="1" s="1"/>
  <c r="E53" i="1"/>
  <c r="E49" i="1"/>
  <c r="F49" i="1" s="1"/>
  <c r="E45" i="1"/>
  <c r="F45" i="1" s="1"/>
  <c r="E41" i="1"/>
  <c r="G41" i="1" s="1"/>
  <c r="E37" i="1"/>
  <c r="G37" i="1" s="1"/>
  <c r="E33" i="1"/>
  <c r="G33" i="1" s="1"/>
  <c r="E29" i="1"/>
  <c r="G29" i="1" s="1"/>
  <c r="E25" i="1"/>
  <c r="G25" i="1" s="1"/>
  <c r="E21" i="1"/>
  <c r="G21" i="1" s="1"/>
  <c r="E17" i="1"/>
  <c r="F17" i="1" s="1"/>
  <c r="E13" i="1"/>
  <c r="F13" i="1" s="1"/>
  <c r="F57" i="1"/>
  <c r="F53" i="1"/>
  <c r="F41" i="1"/>
  <c r="F37" i="1"/>
  <c r="F25" i="1"/>
  <c r="F21" i="1"/>
  <c r="F21" i="2"/>
  <c r="G36" i="2"/>
  <c r="F51" i="2"/>
  <c r="G51" i="2"/>
  <c r="F43" i="2"/>
  <c r="G43" i="2"/>
  <c r="F35" i="2"/>
  <c r="G35" i="2"/>
  <c r="F27" i="2"/>
  <c r="G27" i="2"/>
  <c r="F19" i="2"/>
  <c r="G19" i="2"/>
  <c r="E47" i="2"/>
  <c r="F47" i="2" s="1"/>
  <c r="E39" i="2"/>
  <c r="F39" i="2" s="1"/>
  <c r="E31" i="2"/>
  <c r="F31" i="2" s="1"/>
  <c r="E23" i="2"/>
  <c r="F23" i="2" s="1"/>
  <c r="E15" i="2"/>
  <c r="F15" i="2" s="1"/>
  <c r="F53" i="2"/>
  <c r="F25" i="2"/>
  <c r="G32" i="2"/>
  <c r="G50" i="2"/>
  <c r="G42" i="2"/>
  <c r="G38" i="2"/>
  <c r="G34" i="2"/>
  <c r="G26" i="2"/>
  <c r="G18" i="2"/>
  <c r="E14" i="2"/>
  <c r="G14" i="2" s="1"/>
  <c r="E12" i="2"/>
  <c r="F12" i="2" s="1"/>
  <c r="E46" i="2"/>
  <c r="G46" i="2" s="1"/>
  <c r="E38" i="2"/>
  <c r="E30" i="2"/>
  <c r="G30" i="2" s="1"/>
  <c r="E22" i="2"/>
  <c r="G22" i="2" s="1"/>
  <c r="G12" i="2"/>
  <c r="F38" i="2"/>
  <c r="F30" i="2"/>
  <c r="F22" i="2"/>
  <c r="F14" i="2"/>
  <c r="E53" i="2"/>
  <c r="G53" i="2" s="1"/>
  <c r="E49" i="2"/>
  <c r="G49" i="2" s="1"/>
  <c r="E45" i="2"/>
  <c r="G45" i="2" s="1"/>
  <c r="E41" i="2"/>
  <c r="G41" i="2" s="1"/>
  <c r="E37" i="2"/>
  <c r="G37" i="2" s="1"/>
  <c r="E33" i="2"/>
  <c r="G33" i="2" s="1"/>
  <c r="E29" i="2"/>
  <c r="G29" i="2" s="1"/>
  <c r="E25" i="2"/>
  <c r="G25" i="2" s="1"/>
  <c r="E21" i="2"/>
  <c r="G21" i="2" s="1"/>
  <c r="E17" i="2"/>
  <c r="G17" i="2" s="1"/>
  <c r="E13" i="2"/>
  <c r="G13" i="2" s="1"/>
  <c r="E52" i="2"/>
  <c r="F52" i="2" s="1"/>
  <c r="E48" i="2"/>
  <c r="F48" i="2" s="1"/>
  <c r="E44" i="2"/>
  <c r="F44" i="2" s="1"/>
  <c r="E40" i="2"/>
  <c r="F40" i="2" s="1"/>
  <c r="E36" i="2"/>
  <c r="F36" i="2" s="1"/>
  <c r="E32" i="2"/>
  <c r="F32" i="2" s="1"/>
  <c r="E28" i="2"/>
  <c r="F28" i="2" s="1"/>
  <c r="E24" i="2"/>
  <c r="F24" i="2" s="1"/>
  <c r="E20" i="2"/>
  <c r="F20" i="2" s="1"/>
  <c r="E16" i="2"/>
  <c r="F16" i="2" s="1"/>
  <c r="G58" i="1" l="1"/>
  <c r="G17" i="1"/>
  <c r="G15" i="1"/>
  <c r="G59" i="1"/>
  <c r="G22" i="1"/>
  <c r="G45" i="1"/>
  <c r="G49" i="1"/>
  <c r="F29" i="1"/>
  <c r="F61" i="1"/>
  <c r="F54" i="1"/>
  <c r="F27" i="1"/>
  <c r="G42" i="1"/>
  <c r="G26" i="1"/>
  <c r="G31" i="1"/>
  <c r="F33" i="1"/>
  <c r="F47" i="1"/>
  <c r="F63" i="1"/>
  <c r="F29" i="2"/>
  <c r="G44" i="2"/>
  <c r="F33" i="2"/>
  <c r="G16" i="2"/>
  <c r="G48" i="2"/>
  <c r="F37" i="2"/>
  <c r="G15" i="2"/>
  <c r="G23" i="2"/>
  <c r="G31" i="2"/>
  <c r="G39" i="2"/>
  <c r="G47" i="2"/>
  <c r="G20" i="2"/>
  <c r="G52" i="2"/>
  <c r="F41" i="2"/>
  <c r="G40" i="2"/>
  <c r="F46" i="2"/>
  <c r="G24" i="2"/>
  <c r="F17" i="2"/>
  <c r="F45" i="2"/>
  <c r="G28" i="2"/>
  <c r="F13" i="2"/>
  <c r="F49" i="2"/>
</calcChain>
</file>

<file path=xl/sharedStrings.xml><?xml version="1.0" encoding="utf-8"?>
<sst xmlns="http://schemas.openxmlformats.org/spreadsheetml/2006/main" count="66" uniqueCount="29">
  <si>
    <t>APSC 160 Lab 6 Part 2</t>
  </si>
  <si>
    <t>Elbow voltage</t>
  </si>
  <si>
    <t>Base voltage</t>
  </si>
  <si>
    <t>[mV]</t>
  </si>
  <si>
    <t>Name</t>
  </si>
  <si>
    <t>Student ID</t>
  </si>
  <si>
    <t>Shape</t>
  </si>
  <si>
    <t>Mansur He</t>
  </si>
  <si>
    <t>#4</t>
  </si>
  <si>
    <t>Base angle equation:</t>
  </si>
  <si>
    <t>y = -0.0464x + 99.839</t>
  </si>
  <si>
    <t>Elbow angle equation:</t>
  </si>
  <si>
    <t>y = -0.0513x + 290.3</t>
  </si>
  <si>
    <t>Base angle</t>
  </si>
  <si>
    <t>Elbow angle</t>
  </si>
  <si>
    <r>
      <t>[</t>
    </r>
    <r>
      <rPr>
        <b/>
        <u/>
        <sz val="11"/>
        <color theme="3" tint="0.79998168889431442"/>
        <rFont val="Calibri"/>
        <family val="2"/>
      </rPr>
      <t>°</t>
    </r>
    <r>
      <rPr>
        <b/>
        <u/>
        <sz val="11"/>
        <color theme="3" tint="0.79998168889431442"/>
        <rFont val="Calibri"/>
        <family val="2"/>
        <scheme val="minor"/>
      </rPr>
      <t>]</t>
    </r>
  </si>
  <si>
    <t>Elbow absolute angle equation:</t>
  </si>
  <si>
    <r>
      <rPr>
        <b/>
        <sz val="11"/>
        <color theme="1"/>
        <rFont val="Calibri"/>
        <family val="2"/>
      </rPr>
      <t>θ_2</t>
    </r>
    <r>
      <rPr>
        <sz val="11"/>
        <color theme="1"/>
        <rFont val="Calibri"/>
        <family val="2"/>
      </rPr>
      <t xml:space="preserve"> =</t>
    </r>
    <r>
      <rPr>
        <sz val="11"/>
        <color theme="1"/>
        <rFont val="Calibri"/>
        <family val="2"/>
        <scheme val="minor"/>
      </rPr>
      <t xml:space="preserve"> (θ_1 + θ_2) - 180</t>
    </r>
  </si>
  <si>
    <r>
      <t>x = AB cos(θ_1) + BC cos(</t>
    </r>
    <r>
      <rPr>
        <b/>
        <sz val="11"/>
        <color theme="1"/>
        <rFont val="Calibri"/>
        <family val="2"/>
        <scheme val="minor"/>
      </rPr>
      <t>θ_2</t>
    </r>
    <r>
      <rPr>
        <sz val="11"/>
        <color theme="1"/>
        <rFont val="Calibri"/>
        <family val="2"/>
        <scheme val="minor"/>
      </rPr>
      <t>)</t>
    </r>
  </si>
  <si>
    <r>
      <t>y = AB sin(θ_1) + BC sin(</t>
    </r>
    <r>
      <rPr>
        <b/>
        <sz val="11"/>
        <color theme="1"/>
        <rFont val="Calibri"/>
        <family val="2"/>
        <scheme val="minor"/>
      </rPr>
      <t>θ_2</t>
    </r>
    <r>
      <rPr>
        <sz val="11"/>
        <color theme="1"/>
        <rFont val="Calibri"/>
        <family val="2"/>
        <scheme val="minor"/>
      </rPr>
      <t>)</t>
    </r>
  </si>
  <si>
    <t>Cordinates equations (radians):</t>
  </si>
  <si>
    <t>ABS angle</t>
  </si>
  <si>
    <t>Section</t>
  </si>
  <si>
    <t>L2F</t>
  </si>
  <si>
    <t>cm</t>
  </si>
  <si>
    <t>Arm length (AB)</t>
  </si>
  <si>
    <t>Elbow length (BC)</t>
  </si>
  <si>
    <t>x-coord</t>
  </si>
  <si>
    <t>y-coord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</si>
</sst>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3" tint="0.79998168889431442"/>
      <name val="Calibri"/>
      <family val="2"/>
      <scheme val="minor"/>
    </font>
    <font>
      <b/>
      <u/>
      <sz val="11"/>
      <color theme="3" tint="0.79998168889431442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1" applyBorder="1"/>
    <xf numFmtId="0" fontId="0" fillId="0" borderId="2" xfId="0" applyBorder="1"/>
    <xf numFmtId="2" fontId="0" fillId="0" borderId="0" xfId="0" applyNumberFormat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Shape #4 Plot - TRACE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'Trace 1'!$F$12:$F$63</c:f>
              <c:numCache>
                <c:formatCode>0.00</c:formatCode>
                <c:ptCount val="52"/>
                <c:pt idx="0">
                  <c:v>10.643860317427398</c:v>
                </c:pt>
                <c:pt idx="1">
                  <c:v>10.621277071735767</c:v>
                </c:pt>
                <c:pt idx="2">
                  <c:v>10.621277071735767</c:v>
                </c:pt>
                <c:pt idx="3">
                  <c:v>10.643860317427398</c:v>
                </c:pt>
                <c:pt idx="4">
                  <c:v>10.621277071735767</c:v>
                </c:pt>
                <c:pt idx="5">
                  <c:v>10.621277071735767</c:v>
                </c:pt>
                <c:pt idx="6">
                  <c:v>10.664402850012625</c:v>
                </c:pt>
                <c:pt idx="7">
                  <c:v>10.88032735417516</c:v>
                </c:pt>
                <c:pt idx="8">
                  <c:v>11.358918720362377</c:v>
                </c:pt>
                <c:pt idx="9">
                  <c:v>12.609286676050431</c:v>
                </c:pt>
                <c:pt idx="10">
                  <c:v>13.749775439772577</c:v>
                </c:pt>
                <c:pt idx="11">
                  <c:v>15.048020915936451</c:v>
                </c:pt>
                <c:pt idx="12">
                  <c:v>15.3410714312534</c:v>
                </c:pt>
                <c:pt idx="13">
                  <c:v>15.3410714312534</c:v>
                </c:pt>
                <c:pt idx="14">
                  <c:v>15.3410714312534</c:v>
                </c:pt>
                <c:pt idx="15">
                  <c:v>15.3410714312534</c:v>
                </c:pt>
                <c:pt idx="16">
                  <c:v>15.3410714312534</c:v>
                </c:pt>
                <c:pt idx="17">
                  <c:v>15.198536006831679</c:v>
                </c:pt>
                <c:pt idx="18">
                  <c:v>15.004523141894053</c:v>
                </c:pt>
                <c:pt idx="19">
                  <c:v>14.240177518666531</c:v>
                </c:pt>
                <c:pt idx="20">
                  <c:v>13.823826552051216</c:v>
                </c:pt>
                <c:pt idx="21">
                  <c:v>13.77404127789282</c:v>
                </c:pt>
                <c:pt idx="22">
                  <c:v>13.77404127789282</c:v>
                </c:pt>
                <c:pt idx="23">
                  <c:v>13.77404127789282</c:v>
                </c:pt>
                <c:pt idx="24">
                  <c:v>13.570132938064109</c:v>
                </c:pt>
                <c:pt idx="25">
                  <c:v>11.547769299113337</c:v>
                </c:pt>
                <c:pt idx="26">
                  <c:v>9.7481807696283553</c:v>
                </c:pt>
                <c:pt idx="27">
                  <c:v>8.312369758841232</c:v>
                </c:pt>
                <c:pt idx="28">
                  <c:v>7.9136137321037978</c:v>
                </c:pt>
                <c:pt idx="29">
                  <c:v>7.8554819642126388</c:v>
                </c:pt>
                <c:pt idx="30">
                  <c:v>7.6813752086187552</c:v>
                </c:pt>
                <c:pt idx="31">
                  <c:v>7.4264370932837345</c:v>
                </c:pt>
                <c:pt idx="32">
                  <c:v>7.2203125151845766</c:v>
                </c:pt>
                <c:pt idx="33">
                  <c:v>7.1198192518291794</c:v>
                </c:pt>
                <c:pt idx="34">
                  <c:v>6.8662991804014544</c:v>
                </c:pt>
                <c:pt idx="35">
                  <c:v>6.5778740596471152</c:v>
                </c:pt>
                <c:pt idx="36">
                  <c:v>6.5348184117917931</c:v>
                </c:pt>
                <c:pt idx="37">
                  <c:v>6.4829395414166537</c:v>
                </c:pt>
                <c:pt idx="38">
                  <c:v>6.6876355149359608</c:v>
                </c:pt>
                <c:pt idx="39">
                  <c:v>7.495672052003389</c:v>
                </c:pt>
                <c:pt idx="40">
                  <c:v>7.8951949536146753</c:v>
                </c:pt>
                <c:pt idx="41">
                  <c:v>9.0037625475307479</c:v>
                </c:pt>
                <c:pt idx="42">
                  <c:v>9.730104882235123</c:v>
                </c:pt>
                <c:pt idx="43">
                  <c:v>10.531584169223432</c:v>
                </c:pt>
                <c:pt idx="44">
                  <c:v>10.598075582920067</c:v>
                </c:pt>
                <c:pt idx="45">
                  <c:v>10.621277071735767</c:v>
                </c:pt>
                <c:pt idx="46">
                  <c:v>10.487924924356165</c:v>
                </c:pt>
                <c:pt idx="47">
                  <c:v>10.508822036050997</c:v>
                </c:pt>
                <c:pt idx="48">
                  <c:v>10.487924924356165</c:v>
                </c:pt>
                <c:pt idx="49">
                  <c:v>10.508822036050997</c:v>
                </c:pt>
                <c:pt idx="50">
                  <c:v>10.487924924356165</c:v>
                </c:pt>
                <c:pt idx="51">
                  <c:v>10.508822036050997</c:v>
                </c:pt>
              </c:numCache>
            </c:numRef>
          </c:xVal>
          <c:yVal>
            <c:numRef>
              <c:f>'Trace 1'!$G$12:$G$63</c:f>
              <c:numCache>
                <c:formatCode>0.00</c:formatCode>
                <c:ptCount val="52"/>
                <c:pt idx="0">
                  <c:v>16.222629416463182</c:v>
                </c:pt>
                <c:pt idx="1">
                  <c:v>16.20004617077155</c:v>
                </c:pt>
                <c:pt idx="2">
                  <c:v>16.20004617077155</c:v>
                </c:pt>
                <c:pt idx="3">
                  <c:v>16.222629416463182</c:v>
                </c:pt>
                <c:pt idx="4">
                  <c:v>16.20004617077155</c:v>
                </c:pt>
                <c:pt idx="5">
                  <c:v>16.20004617077155</c:v>
                </c:pt>
                <c:pt idx="6">
                  <c:v>16.158789365592803</c:v>
                </c:pt>
                <c:pt idx="7">
                  <c:v>16.033800201145979</c:v>
                </c:pt>
                <c:pt idx="8">
                  <c:v>15.903592391851967</c:v>
                </c:pt>
                <c:pt idx="9">
                  <c:v>15.25168469899819</c:v>
                </c:pt>
                <c:pt idx="10">
                  <c:v>14.512080351401373</c:v>
                </c:pt>
                <c:pt idx="11">
                  <c:v>13.063031244210652</c:v>
                </c:pt>
                <c:pt idx="12">
                  <c:v>12.610459098105736</c:v>
                </c:pt>
                <c:pt idx="13">
                  <c:v>12.610459098105736</c:v>
                </c:pt>
                <c:pt idx="14">
                  <c:v>12.610459098105736</c:v>
                </c:pt>
                <c:pt idx="15">
                  <c:v>12.610459098105736</c:v>
                </c:pt>
                <c:pt idx="16">
                  <c:v>12.610459098105736</c:v>
                </c:pt>
                <c:pt idx="17">
                  <c:v>12.467923673684012</c:v>
                </c:pt>
                <c:pt idx="18">
                  <c:v>12.273910808746386</c:v>
                </c:pt>
                <c:pt idx="19">
                  <c:v>11.23261472527064</c:v>
                </c:pt>
                <c:pt idx="20">
                  <c:v>10.358518179782903</c:v>
                </c:pt>
                <c:pt idx="21">
                  <c:v>10.308732905624508</c:v>
                </c:pt>
                <c:pt idx="22">
                  <c:v>10.308732905624508</c:v>
                </c:pt>
                <c:pt idx="23">
                  <c:v>10.308732905624508</c:v>
                </c:pt>
                <c:pt idx="24">
                  <c:v>10.104824565795795</c:v>
                </c:pt>
                <c:pt idx="25">
                  <c:v>9.0026541525871586</c:v>
                </c:pt>
                <c:pt idx="26">
                  <c:v>8.7060364150376</c:v>
                </c:pt>
                <c:pt idx="27">
                  <c:v>9.0746746704700296</c:v>
                </c:pt>
                <c:pt idx="28">
                  <c:v>8.8655664719454474</c:v>
                </c:pt>
                <c:pt idx="29">
                  <c:v>8.9021722736877908</c:v>
                </c:pt>
                <c:pt idx="30">
                  <c:v>9.6708653040847494</c:v>
                </c:pt>
                <c:pt idx="31">
                  <c:v>10.987025909179385</c:v>
                </c:pt>
                <c:pt idx="32">
                  <c:v>11.852854010475117</c:v>
                </c:pt>
                <c:pt idx="33">
                  <c:v>12.444414970115414</c:v>
                </c:pt>
                <c:pt idx="34">
                  <c:v>13.744217141291941</c:v>
                </c:pt>
                <c:pt idx="35">
                  <c:v>14.286347891192932</c:v>
                </c:pt>
                <c:pt idx="36">
                  <c:v>14.601906634144765</c:v>
                </c:pt>
                <c:pt idx="37">
                  <c:v>14.550027763769624</c:v>
                </c:pt>
                <c:pt idx="38">
                  <c:v>14.754723737288931</c:v>
                </c:pt>
                <c:pt idx="39">
                  <c:v>15.276851103216416</c:v>
                </c:pt>
                <c:pt idx="40">
                  <c:v>15.530481443523954</c:v>
                </c:pt>
                <c:pt idx="41">
                  <c:v>16.113626464297049</c:v>
                </c:pt>
                <c:pt idx="42">
                  <c:v>16.212908563138797</c:v>
                </c:pt>
                <c:pt idx="43">
                  <c:v>16.194386930877414</c:v>
                </c:pt>
                <c:pt idx="44">
                  <c:v>16.176844681955849</c:v>
                </c:pt>
                <c:pt idx="45">
                  <c:v>16.20004617077155</c:v>
                </c:pt>
                <c:pt idx="46">
                  <c:v>16.317727247541761</c:v>
                </c:pt>
                <c:pt idx="47">
                  <c:v>16.33862435923659</c:v>
                </c:pt>
                <c:pt idx="48">
                  <c:v>16.317727247541761</c:v>
                </c:pt>
                <c:pt idx="49">
                  <c:v>16.33862435923659</c:v>
                </c:pt>
                <c:pt idx="50">
                  <c:v>16.317727247541761</c:v>
                </c:pt>
                <c:pt idx="51">
                  <c:v>16.33862435923659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F-498C-AF0A-49F15904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47472"/>
        <c:axId val="250548128"/>
      </c:scatterChart>
      <c:valAx>
        <c:axId val="250547472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48128"/>
        <c:crosses val="autoZero"/>
        <c:crossBetween val="midCat"/>
        <c:minorUnit val="0.2"/>
      </c:valAx>
      <c:valAx>
        <c:axId val="250548128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4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Shape #4 Plot - TRACE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'Trace 2'!$F$12:$F$53</c:f>
              <c:numCache>
                <c:formatCode>0.00</c:formatCode>
                <c:ptCount val="42"/>
                <c:pt idx="0">
                  <c:v>10.444263893066889</c:v>
                </c:pt>
                <c:pt idx="1">
                  <c:v>10.444263893066889</c:v>
                </c:pt>
                <c:pt idx="2">
                  <c:v>10.444263893066889</c:v>
                </c:pt>
                <c:pt idx="3">
                  <c:v>10.444263893066889</c:v>
                </c:pt>
                <c:pt idx="4">
                  <c:v>10.640643696985096</c:v>
                </c:pt>
                <c:pt idx="5">
                  <c:v>11.740251911229826</c:v>
                </c:pt>
                <c:pt idx="6">
                  <c:v>13.52537351150826</c:v>
                </c:pt>
                <c:pt idx="7">
                  <c:v>14.943281596465631</c:v>
                </c:pt>
                <c:pt idx="8">
                  <c:v>15.208926656858354</c:v>
                </c:pt>
                <c:pt idx="9">
                  <c:v>15.208926656858354</c:v>
                </c:pt>
                <c:pt idx="10">
                  <c:v>15.226268082002166</c:v>
                </c:pt>
                <c:pt idx="11">
                  <c:v>15.180866751139693</c:v>
                </c:pt>
                <c:pt idx="12">
                  <c:v>15.002624114132953</c:v>
                </c:pt>
                <c:pt idx="13">
                  <c:v>14.926929607261663</c:v>
                </c:pt>
                <c:pt idx="14">
                  <c:v>14.598277686002929</c:v>
                </c:pt>
                <c:pt idx="15">
                  <c:v>14.119187557146674</c:v>
                </c:pt>
                <c:pt idx="16">
                  <c:v>13.799187357688533</c:v>
                </c:pt>
                <c:pt idx="17">
                  <c:v>13.621817350968584</c:v>
                </c:pt>
                <c:pt idx="18">
                  <c:v>13.621817350968584</c:v>
                </c:pt>
                <c:pt idx="19">
                  <c:v>13.213135135292109</c:v>
                </c:pt>
                <c:pt idx="20">
                  <c:v>10.718920968178908</c:v>
                </c:pt>
                <c:pt idx="21">
                  <c:v>8.7740724313622867</c:v>
                </c:pt>
                <c:pt idx="22">
                  <c:v>7.9977485856982113</c:v>
                </c:pt>
                <c:pt idx="23">
                  <c:v>7.7255793390136915</c:v>
                </c:pt>
                <c:pt idx="24">
                  <c:v>7.7124840975705959</c:v>
                </c:pt>
                <c:pt idx="25">
                  <c:v>7.6626831242843281</c:v>
                </c:pt>
                <c:pt idx="26">
                  <c:v>7.2677710425703079</c:v>
                </c:pt>
                <c:pt idx="27">
                  <c:v>6.9663095690981427</c:v>
                </c:pt>
                <c:pt idx="28">
                  <c:v>6.6129761360217953</c:v>
                </c:pt>
                <c:pt idx="29">
                  <c:v>6.3700278540213287</c:v>
                </c:pt>
                <c:pt idx="30">
                  <c:v>6.3700278540213287</c:v>
                </c:pt>
                <c:pt idx="31">
                  <c:v>6.3700278540213287</c:v>
                </c:pt>
                <c:pt idx="32">
                  <c:v>7.4055662629417496</c:v>
                </c:pt>
                <c:pt idx="33">
                  <c:v>9.3185334324931297</c:v>
                </c:pt>
                <c:pt idx="34">
                  <c:v>10.310432438542223</c:v>
                </c:pt>
                <c:pt idx="35">
                  <c:v>10.398124990122424</c:v>
                </c:pt>
                <c:pt idx="36">
                  <c:v>10.243298702808733</c:v>
                </c:pt>
                <c:pt idx="37">
                  <c:v>10.265617491542274</c:v>
                </c:pt>
                <c:pt idx="38">
                  <c:v>10.332692013838066</c:v>
                </c:pt>
                <c:pt idx="39">
                  <c:v>10.310432438542223</c:v>
                </c:pt>
                <c:pt idx="40">
                  <c:v>10.332692013838066</c:v>
                </c:pt>
                <c:pt idx="41">
                  <c:v>10.310432438542223</c:v>
                </c:pt>
              </c:numCache>
            </c:numRef>
          </c:xVal>
          <c:yVal>
            <c:numRef>
              <c:f>'Trace 2'!$G$12:$G$53</c:f>
              <c:numCache>
                <c:formatCode>0.00</c:formatCode>
                <c:ptCount val="42"/>
                <c:pt idx="0">
                  <c:v>16.274066216252486</c:v>
                </c:pt>
                <c:pt idx="1">
                  <c:v>16.274066216252486</c:v>
                </c:pt>
                <c:pt idx="2">
                  <c:v>16.274066216252486</c:v>
                </c:pt>
                <c:pt idx="3">
                  <c:v>16.274066216252486</c:v>
                </c:pt>
                <c:pt idx="4">
                  <c:v>16.135030212565276</c:v>
                </c:pt>
                <c:pt idx="5">
                  <c:v>15.751943089605629</c:v>
                </c:pt>
                <c:pt idx="6">
                  <c:v>14.761336645146855</c:v>
                </c:pt>
                <c:pt idx="7">
                  <c:v>13.33426973686618</c:v>
                </c:pt>
                <c:pt idx="8">
                  <c:v>12.849945417926996</c:v>
                </c:pt>
                <c:pt idx="9">
                  <c:v>12.849945417926996</c:v>
                </c:pt>
                <c:pt idx="10">
                  <c:v>12.774143205918163</c:v>
                </c:pt>
                <c:pt idx="11">
                  <c:v>12.72874187505569</c:v>
                </c:pt>
                <c:pt idx="12">
                  <c:v>12.55049923804895</c:v>
                </c:pt>
                <c:pt idx="13">
                  <c:v>12.381814460735486</c:v>
                </c:pt>
                <c:pt idx="14">
                  <c:v>12.053162539476752</c:v>
                </c:pt>
                <c:pt idx="15">
                  <c:v>11.296079909632306</c:v>
                </c:pt>
                <c:pt idx="16">
                  <c:v>10.516366989694843</c:v>
                </c:pt>
                <c:pt idx="17">
                  <c:v>10.15650897870027</c:v>
                </c:pt>
                <c:pt idx="18">
                  <c:v>10.15650897870027</c:v>
                </c:pt>
                <c:pt idx="19">
                  <c:v>9.8389652474239586</c:v>
                </c:pt>
                <c:pt idx="20">
                  <c:v>8.8277542038666681</c:v>
                </c:pt>
                <c:pt idx="21">
                  <c:v>8.8714198690110528</c:v>
                </c:pt>
                <c:pt idx="22">
                  <c:v>9.0444388951733643</c:v>
                </c:pt>
                <c:pt idx="23">
                  <c:v>8.8669417534915631</c:v>
                </c:pt>
                <c:pt idx="24">
                  <c:v>8.759174407045748</c:v>
                </c:pt>
                <c:pt idx="25">
                  <c:v>9.4644204915414925</c:v>
                </c:pt>
                <c:pt idx="26">
                  <c:v>10.279751697919039</c:v>
                </c:pt>
                <c:pt idx="27">
                  <c:v>12.629112330752124</c:v>
                </c:pt>
                <c:pt idx="28">
                  <c:v>14.17459773978452</c:v>
                </c:pt>
                <c:pt idx="29">
                  <c:v>14.646265924798486</c:v>
                </c:pt>
                <c:pt idx="30">
                  <c:v>14.646265924798486</c:v>
                </c:pt>
                <c:pt idx="31">
                  <c:v>14.646265924798486</c:v>
                </c:pt>
                <c:pt idx="32">
                  <c:v>15.186745314154777</c:v>
                </c:pt>
                <c:pt idx="33">
                  <c:v>16.27420336221423</c:v>
                </c:pt>
                <c:pt idx="34">
                  <c:v>16.305775859812456</c:v>
                </c:pt>
                <c:pt idx="35">
                  <c:v>16.227927313308019</c:v>
                </c:pt>
                <c:pt idx="36">
                  <c:v>16.320852792905931</c:v>
                </c:pt>
                <c:pt idx="37">
                  <c:v>16.343171581639471</c:v>
                </c:pt>
                <c:pt idx="38">
                  <c:v>16.328035435108301</c:v>
                </c:pt>
                <c:pt idx="39">
                  <c:v>16.305775859812456</c:v>
                </c:pt>
                <c:pt idx="40">
                  <c:v>16.328035435108301</c:v>
                </c:pt>
                <c:pt idx="41">
                  <c:v>16.305775859812456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5-4C93-88C6-0BD0006F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47472"/>
        <c:axId val="250548128"/>
      </c:scatterChart>
      <c:valAx>
        <c:axId val="250547472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48128"/>
        <c:crosses val="autoZero"/>
        <c:crossBetween val="midCat"/>
        <c:minorUnit val="0.2"/>
      </c:valAx>
      <c:valAx>
        <c:axId val="250548128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4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23</xdr:row>
      <xdr:rowOff>141684</xdr:rowOff>
    </xdr:from>
    <xdr:to>
      <xdr:col>15</xdr:col>
      <xdr:colOff>290512</xdr:colOff>
      <xdr:row>47</xdr:row>
      <xdr:rowOff>140493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160357</xdr:colOff>
      <xdr:row>22</xdr:row>
      <xdr:rowOff>104024</xdr:rowOff>
    </xdr:from>
    <xdr:to>
      <xdr:col>14</xdr:col>
      <xdr:colOff>598507</xdr:colOff>
      <xdr:row>46</xdr:row>
      <xdr:rowOff>104024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A11">
            <v>2148</v>
          </cell>
          <cell r="C11">
            <v>0</v>
          </cell>
        </row>
        <row r="12">
          <cell r="A12">
            <v>166</v>
          </cell>
          <cell r="C12">
            <v>90</v>
          </cell>
        </row>
        <row r="13">
          <cell r="A13">
            <v>2363</v>
          </cell>
          <cell r="C13">
            <v>-10</v>
          </cell>
        </row>
        <row r="14">
          <cell r="A14">
            <v>1533</v>
          </cell>
          <cell r="C14">
            <v>30</v>
          </cell>
        </row>
        <row r="15">
          <cell r="A15">
            <v>791</v>
          </cell>
          <cell r="C15">
            <v>60</v>
          </cell>
        </row>
        <row r="16">
          <cell r="A16">
            <v>9</v>
          </cell>
          <cell r="C16">
            <v>103</v>
          </cell>
        </row>
        <row r="17">
          <cell r="A17">
            <v>2167</v>
          </cell>
          <cell r="C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F3" sqref="F3"/>
    </sheetView>
  </sheetViews>
  <sheetFormatPr defaultRowHeight="15" x14ac:dyDescent="0.25"/>
  <cols>
    <col min="1" max="1" width="17.5703125" customWidth="1"/>
    <col min="2" max="2" width="13.42578125" customWidth="1"/>
    <col min="3" max="3" width="10.5703125" customWidth="1"/>
    <col min="4" max="4" width="12.85546875" customWidth="1"/>
    <col min="5" max="5" width="9.28515625" customWidth="1"/>
    <col min="6" max="6" width="11.28515625" customWidth="1"/>
    <col min="7" max="7" width="9.5703125" customWidth="1"/>
    <col min="8" max="8" width="11" customWidth="1"/>
    <col min="9" max="9" width="16.140625" customWidth="1"/>
    <col min="10" max="10" width="11.140625" customWidth="1"/>
    <col min="11" max="11" width="6.42578125" customWidth="1"/>
  </cols>
  <sheetData>
    <row r="1" spans="1:9" s="3" customFormat="1" ht="24" thickBot="1" x14ac:dyDescent="0.4">
      <c r="A1" s="3" t="s">
        <v>0</v>
      </c>
    </row>
    <row r="2" spans="1:9" ht="15.75" thickTop="1" x14ac:dyDescent="0.25"/>
    <row r="3" spans="1:9" x14ac:dyDescent="0.25">
      <c r="A3" s="7" t="s">
        <v>4</v>
      </c>
      <c r="B3" s="7" t="s">
        <v>7</v>
      </c>
    </row>
    <row r="4" spans="1:9" x14ac:dyDescent="0.25">
      <c r="A4" s="7" t="s">
        <v>5</v>
      </c>
      <c r="B4" s="7">
        <v>44638154</v>
      </c>
    </row>
    <row r="5" spans="1:9" x14ac:dyDescent="0.25">
      <c r="A5" s="7" t="s">
        <v>22</v>
      </c>
      <c r="B5" s="7" t="s">
        <v>23</v>
      </c>
    </row>
    <row r="6" spans="1:9" x14ac:dyDescent="0.25">
      <c r="A6" s="9" t="s">
        <v>6</v>
      </c>
      <c r="B6" s="9" t="s">
        <v>8</v>
      </c>
    </row>
    <row r="7" spans="1:9" x14ac:dyDescent="0.25">
      <c r="A7" s="8" t="s">
        <v>25</v>
      </c>
      <c r="B7" s="7">
        <v>8.5</v>
      </c>
      <c r="C7" s="4" t="s">
        <v>24</v>
      </c>
    </row>
    <row r="8" spans="1:9" x14ac:dyDescent="0.25">
      <c r="A8" s="8" t="s">
        <v>26</v>
      </c>
      <c r="B8" s="7">
        <v>8.5</v>
      </c>
      <c r="C8" s="4" t="s">
        <v>24</v>
      </c>
    </row>
    <row r="10" spans="1:9" x14ac:dyDescent="0.25">
      <c r="A10" s="6" t="s">
        <v>2</v>
      </c>
      <c r="B10" s="6" t="s">
        <v>1</v>
      </c>
      <c r="C10" s="6" t="s">
        <v>13</v>
      </c>
      <c r="D10" s="6" t="s">
        <v>14</v>
      </c>
      <c r="E10" s="6" t="s">
        <v>21</v>
      </c>
      <c r="F10" s="11" t="s">
        <v>27</v>
      </c>
      <c r="G10" s="11" t="s">
        <v>28</v>
      </c>
      <c r="I10" t="s">
        <v>9</v>
      </c>
    </row>
    <row r="11" spans="1:9" x14ac:dyDescent="0.25">
      <c r="A11" s="6" t="s">
        <v>3</v>
      </c>
      <c r="B11" s="6" t="s">
        <v>3</v>
      </c>
      <c r="C11" s="6" t="s">
        <v>15</v>
      </c>
      <c r="D11" s="6" t="s">
        <v>15</v>
      </c>
      <c r="E11" s="6" t="s">
        <v>15</v>
      </c>
      <c r="F11" s="12"/>
      <c r="G11" s="12"/>
      <c r="I11" t="s">
        <v>10</v>
      </c>
    </row>
    <row r="12" spans="1:9" x14ac:dyDescent="0.25">
      <c r="A12" s="1">
        <v>585.9375</v>
      </c>
      <c r="B12" s="1">
        <v>3906.25</v>
      </c>
      <c r="C12" s="5">
        <f>-0.0464*A12+99.839</f>
        <v>72.651499999999999</v>
      </c>
      <c r="D12" s="5">
        <f>-0.0513*B12 + 290.3</f>
        <v>89.909375000000011</v>
      </c>
      <c r="E12" s="5">
        <f xml:space="preserve"> (C12 + D12) - 180</f>
        <v>-17.43912499999999</v>
      </c>
      <c r="F12" s="2">
        <f xml:space="preserve"> $B$7*COS(RADIANS(C12)) + $B$8*COS(RADIANS(E12))</f>
        <v>10.643860317427398</v>
      </c>
      <c r="G12" s="2">
        <f>$B$7*SIN(RADIANS(C12))+$B$8*COS(RADIANS(E12))</f>
        <v>16.222629416463182</v>
      </c>
    </row>
    <row r="13" spans="1:9" x14ac:dyDescent="0.25">
      <c r="A13" s="1">
        <v>585.9375</v>
      </c>
      <c r="B13" s="1">
        <v>3916.015625</v>
      </c>
      <c r="C13" s="5">
        <f t="shared" ref="C13:C63" si="0">-0.0464*A13+99.839</f>
        <v>72.651499999999999</v>
      </c>
      <c r="D13" s="5">
        <f t="shared" ref="D13:D63" si="1">-0.0513*B13 + 290.3</f>
        <v>89.408398437500011</v>
      </c>
      <c r="E13" s="5">
        <f t="shared" ref="E13:E63" si="2" xml:space="preserve"> (C13 + D13) - 180</f>
        <v>-17.94010156249999</v>
      </c>
      <c r="F13" s="2">
        <f xml:space="preserve"> $B$7*COS(RADIANS(C13)) + $B$8*COS(RADIANS(E13))</f>
        <v>10.621277071735767</v>
      </c>
      <c r="G13" s="2">
        <f>$B$7*SIN(RADIANS(C13))+$B$8*COS(RADIANS(E13))</f>
        <v>16.20004617077155</v>
      </c>
      <c r="I13" t="s">
        <v>11</v>
      </c>
    </row>
    <row r="14" spans="1:9" x14ac:dyDescent="0.25">
      <c r="A14" s="1">
        <v>585.9375</v>
      </c>
      <c r="B14" s="1">
        <v>3916.015625</v>
      </c>
      <c r="C14" s="5">
        <f t="shared" si="0"/>
        <v>72.651499999999999</v>
      </c>
      <c r="D14" s="5">
        <f t="shared" si="1"/>
        <v>89.408398437500011</v>
      </c>
      <c r="E14" s="5">
        <f t="shared" si="2"/>
        <v>-17.94010156249999</v>
      </c>
      <c r="F14" s="2">
        <f xml:space="preserve"> $B$7*COS(RADIANS(C14)) + $B$8*COS(RADIANS(E14))</f>
        <v>10.621277071735767</v>
      </c>
      <c r="G14" s="2">
        <f>$B$7*SIN(RADIANS(C14))+$B$8*COS(RADIANS(E14))</f>
        <v>16.20004617077155</v>
      </c>
      <c r="I14" t="s">
        <v>12</v>
      </c>
    </row>
    <row r="15" spans="1:9" x14ac:dyDescent="0.25">
      <c r="A15" s="1">
        <v>585.9375</v>
      </c>
      <c r="B15" s="1">
        <v>3906.25</v>
      </c>
      <c r="C15" s="5">
        <f t="shared" si="0"/>
        <v>72.651499999999999</v>
      </c>
      <c r="D15" s="5">
        <f t="shared" si="1"/>
        <v>89.909375000000011</v>
      </c>
      <c r="E15" s="5">
        <f t="shared" si="2"/>
        <v>-17.43912499999999</v>
      </c>
      <c r="F15" s="2">
        <f xml:space="preserve"> $B$7*COS(RADIANS(C15)) + $B$8*COS(RADIANS(E15))</f>
        <v>10.643860317427398</v>
      </c>
      <c r="G15" s="2">
        <f>$B$7*SIN(RADIANS(C15))+$B$8*COS(RADIANS(E15))</f>
        <v>16.222629416463182</v>
      </c>
    </row>
    <row r="16" spans="1:9" x14ac:dyDescent="0.25">
      <c r="A16" s="1">
        <v>585.9375</v>
      </c>
      <c r="B16" s="1">
        <v>3916.015625</v>
      </c>
      <c r="C16" s="5">
        <f t="shared" si="0"/>
        <v>72.651499999999999</v>
      </c>
      <c r="D16" s="5">
        <f t="shared" si="1"/>
        <v>89.408398437500011</v>
      </c>
      <c r="E16" s="5">
        <f t="shared" si="2"/>
        <v>-17.94010156249999</v>
      </c>
      <c r="F16" s="2">
        <f xml:space="preserve"> $B$7*COS(RADIANS(C16)) + $B$8*COS(RADIANS(E16))</f>
        <v>10.621277071735767</v>
      </c>
      <c r="G16" s="2">
        <f>$B$7*SIN(RADIANS(C16))+$B$8*COS(RADIANS(E16))</f>
        <v>16.20004617077155</v>
      </c>
      <c r="I16" t="s">
        <v>16</v>
      </c>
    </row>
    <row r="17" spans="1:9" x14ac:dyDescent="0.25">
      <c r="A17" s="1">
        <v>585.9375</v>
      </c>
      <c r="B17" s="1">
        <v>3916.015625</v>
      </c>
      <c r="C17" s="5">
        <f t="shared" si="0"/>
        <v>72.651499999999999</v>
      </c>
      <c r="D17" s="5">
        <f t="shared" si="1"/>
        <v>89.408398437500011</v>
      </c>
      <c r="E17" s="5">
        <f t="shared" si="2"/>
        <v>-17.94010156249999</v>
      </c>
      <c r="F17" s="2">
        <f xml:space="preserve"> $B$7*COS(RADIANS(C17)) + $B$8*COS(RADIANS(E17))</f>
        <v>10.621277071735767</v>
      </c>
      <c r="G17" s="2">
        <f>$B$7*SIN(RADIANS(C17))+$B$8*COS(RADIANS(E17))</f>
        <v>16.20004617077155</v>
      </c>
      <c r="I17" t="s">
        <v>17</v>
      </c>
    </row>
    <row r="18" spans="1:9" x14ac:dyDescent="0.25">
      <c r="A18" s="1">
        <v>595.703125</v>
      </c>
      <c r="B18" s="1">
        <v>3916.015625</v>
      </c>
      <c r="C18" s="5">
        <f t="shared" si="0"/>
        <v>72.198374999999999</v>
      </c>
      <c r="D18" s="5">
        <f t="shared" si="1"/>
        <v>89.408398437500011</v>
      </c>
      <c r="E18" s="5">
        <f t="shared" si="2"/>
        <v>-18.39322656249999</v>
      </c>
      <c r="F18" s="2">
        <f xml:space="preserve"> $B$7*COS(RADIANS(C18)) + $B$8*COS(RADIANS(E18))</f>
        <v>10.664402850012625</v>
      </c>
      <c r="G18" s="2">
        <f>$B$7*SIN(RADIANS(C18))+$B$8*COS(RADIANS(E18))</f>
        <v>16.158789365592803</v>
      </c>
    </row>
    <row r="19" spans="1:9" x14ac:dyDescent="0.25">
      <c r="A19" s="1">
        <v>634.765625</v>
      </c>
      <c r="B19" s="1">
        <v>3896.484375</v>
      </c>
      <c r="C19" s="5">
        <f t="shared" si="0"/>
        <v>70.385874999999999</v>
      </c>
      <c r="D19" s="5">
        <f t="shared" si="1"/>
        <v>90.410351562500011</v>
      </c>
      <c r="E19" s="5">
        <f t="shared" si="2"/>
        <v>-19.20377343749999</v>
      </c>
      <c r="F19" s="2">
        <f xml:space="preserve"> $B$7*COS(RADIANS(C19)) + $B$8*COS(RADIANS(E19))</f>
        <v>10.88032735417516</v>
      </c>
      <c r="G19" s="2">
        <f>$B$7*SIN(RADIANS(C19))+$B$8*COS(RADIANS(E19))</f>
        <v>16.033800201145979</v>
      </c>
      <c r="I19" t="s">
        <v>20</v>
      </c>
    </row>
    <row r="20" spans="1:9" x14ac:dyDescent="0.25">
      <c r="A20" s="1">
        <v>703.125</v>
      </c>
      <c r="B20" s="1">
        <v>3818.359375</v>
      </c>
      <c r="C20" s="5">
        <f t="shared" si="0"/>
        <v>67.213999999999999</v>
      </c>
      <c r="D20" s="5">
        <f t="shared" si="1"/>
        <v>94.418164062500011</v>
      </c>
      <c r="E20" s="5">
        <f t="shared" si="2"/>
        <v>-18.36783593749999</v>
      </c>
      <c r="F20" s="2">
        <f xml:space="preserve"> $B$7*COS(RADIANS(C20)) + $B$8*COS(RADIANS(E20))</f>
        <v>11.358918720362377</v>
      </c>
      <c r="G20" s="2">
        <f>$B$7*SIN(RADIANS(C20))+$B$8*COS(RADIANS(E20))</f>
        <v>15.903592391851967</v>
      </c>
      <c r="I20" t="s">
        <v>18</v>
      </c>
    </row>
    <row r="21" spans="1:9" x14ac:dyDescent="0.25">
      <c r="A21" s="1">
        <v>908.203125</v>
      </c>
      <c r="B21" s="1">
        <v>3632.8125</v>
      </c>
      <c r="C21" s="5">
        <f t="shared" si="0"/>
        <v>57.698374999999999</v>
      </c>
      <c r="D21" s="5">
        <f t="shared" si="1"/>
        <v>103.93671875000001</v>
      </c>
      <c r="E21" s="5">
        <f t="shared" si="2"/>
        <v>-18.36490624999999</v>
      </c>
      <c r="F21" s="2">
        <f xml:space="preserve"> $B$7*COS(RADIANS(C21)) + $B$8*COS(RADIANS(E21))</f>
        <v>12.609286676050431</v>
      </c>
      <c r="G21" s="2">
        <f>$B$7*SIN(RADIANS(C21))+$B$8*COS(RADIANS(E21))</f>
        <v>15.25168469899819</v>
      </c>
      <c r="I21" t="s">
        <v>19</v>
      </c>
    </row>
    <row r="22" spans="1:9" x14ac:dyDescent="0.25">
      <c r="A22" s="1">
        <v>1103.515625</v>
      </c>
      <c r="B22" s="1">
        <v>3427.734375</v>
      </c>
      <c r="C22" s="5">
        <f t="shared" si="0"/>
        <v>48.635874999999999</v>
      </c>
      <c r="D22" s="5">
        <f t="shared" si="1"/>
        <v>114.45722656250001</v>
      </c>
      <c r="E22" s="5">
        <f t="shared" si="2"/>
        <v>-16.90689843749999</v>
      </c>
      <c r="F22" s="2">
        <f xml:space="preserve"> $B$7*COS(RADIANS(C22)) + $B$8*COS(RADIANS(E22))</f>
        <v>13.749775439772577</v>
      </c>
      <c r="G22" s="2">
        <f>$B$7*SIN(RADIANS(C22))+$B$8*COS(RADIANS(E22))</f>
        <v>14.512080351401373</v>
      </c>
    </row>
    <row r="23" spans="1:9" x14ac:dyDescent="0.25">
      <c r="A23" s="1">
        <v>1386.71875</v>
      </c>
      <c r="B23" s="1">
        <v>3173.828125</v>
      </c>
      <c r="C23" s="5">
        <f t="shared" si="0"/>
        <v>35.495249999999999</v>
      </c>
      <c r="D23" s="5">
        <f t="shared" si="1"/>
        <v>127.48261718750001</v>
      </c>
      <c r="E23" s="5">
        <f t="shared" si="2"/>
        <v>-17.02213281249999</v>
      </c>
      <c r="F23" s="2">
        <f xml:space="preserve"> $B$7*COS(RADIANS(C23)) + $B$8*COS(RADIANS(E23))</f>
        <v>15.048020915936451</v>
      </c>
      <c r="G23" s="2">
        <f>$B$7*SIN(RADIANS(C23))+$B$8*COS(RADIANS(E23))</f>
        <v>13.063031244210652</v>
      </c>
    </row>
    <row r="24" spans="1:9" x14ac:dyDescent="0.25">
      <c r="A24" s="1">
        <v>1464.84375</v>
      </c>
      <c r="B24" s="1">
        <v>3105.46875</v>
      </c>
      <c r="C24" s="5">
        <f t="shared" si="0"/>
        <v>31.870249999999999</v>
      </c>
      <c r="D24" s="5">
        <f t="shared" si="1"/>
        <v>130.98945312500001</v>
      </c>
      <c r="E24" s="5">
        <f t="shared" si="2"/>
        <v>-17.14029687499999</v>
      </c>
      <c r="F24" s="2">
        <f xml:space="preserve"> $B$7*COS(RADIANS(C24)) + $B$8*COS(RADIANS(E24))</f>
        <v>15.3410714312534</v>
      </c>
      <c r="G24" s="2">
        <f>$B$7*SIN(RADIANS(C24))+$B$8*COS(RADIANS(E24))</f>
        <v>12.610459098105736</v>
      </c>
    </row>
    <row r="25" spans="1:9" x14ac:dyDescent="0.25">
      <c r="A25" s="1">
        <v>1464.84375</v>
      </c>
      <c r="B25" s="1">
        <v>3105.46875</v>
      </c>
      <c r="C25" s="5">
        <f t="shared" si="0"/>
        <v>31.870249999999999</v>
      </c>
      <c r="D25" s="5">
        <f t="shared" si="1"/>
        <v>130.98945312500001</v>
      </c>
      <c r="E25" s="5">
        <f t="shared" si="2"/>
        <v>-17.14029687499999</v>
      </c>
      <c r="F25" s="2">
        <f xml:space="preserve"> $B$7*COS(RADIANS(C25)) + $B$8*COS(RADIANS(E25))</f>
        <v>15.3410714312534</v>
      </c>
      <c r="G25" s="2">
        <f>$B$7*SIN(RADIANS(C25))+$B$8*COS(RADIANS(E25))</f>
        <v>12.610459098105736</v>
      </c>
    </row>
    <row r="26" spans="1:9" x14ac:dyDescent="0.25">
      <c r="A26" s="1">
        <v>1464.84375</v>
      </c>
      <c r="B26" s="1">
        <v>3105.46875</v>
      </c>
      <c r="C26" s="5">
        <f t="shared" si="0"/>
        <v>31.870249999999999</v>
      </c>
      <c r="D26" s="5">
        <f t="shared" si="1"/>
        <v>130.98945312500001</v>
      </c>
      <c r="E26" s="5">
        <f t="shared" si="2"/>
        <v>-17.14029687499999</v>
      </c>
      <c r="F26" s="2">
        <f xml:space="preserve"> $B$7*COS(RADIANS(C26)) + $B$8*COS(RADIANS(E26))</f>
        <v>15.3410714312534</v>
      </c>
      <c r="G26" s="2">
        <f>$B$7*SIN(RADIANS(C26))+$B$8*COS(RADIANS(E26))</f>
        <v>12.610459098105736</v>
      </c>
    </row>
    <row r="27" spans="1:9" x14ac:dyDescent="0.25">
      <c r="A27" s="1">
        <v>1464.84375</v>
      </c>
      <c r="B27" s="1">
        <v>3105.46875</v>
      </c>
      <c r="C27" s="5">
        <f t="shared" si="0"/>
        <v>31.870249999999999</v>
      </c>
      <c r="D27" s="5">
        <f t="shared" si="1"/>
        <v>130.98945312500001</v>
      </c>
      <c r="E27" s="5">
        <f t="shared" si="2"/>
        <v>-17.14029687499999</v>
      </c>
      <c r="F27" s="2">
        <f xml:space="preserve"> $B$7*COS(RADIANS(C27)) + $B$8*COS(RADIANS(E27))</f>
        <v>15.3410714312534</v>
      </c>
      <c r="G27" s="2">
        <f>$B$7*SIN(RADIANS(C27))+$B$8*COS(RADIANS(E27))</f>
        <v>12.610459098105736</v>
      </c>
    </row>
    <row r="28" spans="1:9" x14ac:dyDescent="0.25">
      <c r="A28" s="1">
        <v>1464.84375</v>
      </c>
      <c r="B28" s="1">
        <v>3105.46875</v>
      </c>
      <c r="C28" s="5">
        <f t="shared" si="0"/>
        <v>31.870249999999999</v>
      </c>
      <c r="D28" s="5">
        <f t="shared" si="1"/>
        <v>130.98945312500001</v>
      </c>
      <c r="E28" s="5">
        <f t="shared" si="2"/>
        <v>-17.14029687499999</v>
      </c>
      <c r="F28" s="2">
        <f xml:space="preserve"> $B$7*COS(RADIANS(C28)) + $B$8*COS(RADIANS(E28))</f>
        <v>15.3410714312534</v>
      </c>
      <c r="G28" s="2">
        <f>$B$7*SIN(RADIANS(C28))+$B$8*COS(RADIANS(E28))</f>
        <v>12.610459098105736</v>
      </c>
    </row>
    <row r="29" spans="1:9" x14ac:dyDescent="0.25">
      <c r="A29" s="1">
        <v>1464.84375</v>
      </c>
      <c r="B29" s="1">
        <v>3164.0625</v>
      </c>
      <c r="C29" s="5">
        <f t="shared" si="0"/>
        <v>31.870249999999999</v>
      </c>
      <c r="D29" s="5">
        <f t="shared" si="1"/>
        <v>127.98359375000001</v>
      </c>
      <c r="E29" s="5">
        <f t="shared" si="2"/>
        <v>-20.14615624999999</v>
      </c>
      <c r="F29" s="2">
        <f xml:space="preserve"> $B$7*COS(RADIANS(C29)) + $B$8*COS(RADIANS(E29))</f>
        <v>15.198536006831679</v>
      </c>
      <c r="G29" s="2">
        <f>$B$7*SIN(RADIANS(C29))+$B$8*COS(RADIANS(E29))</f>
        <v>12.467923673684012</v>
      </c>
    </row>
    <row r="30" spans="1:9" x14ac:dyDescent="0.25">
      <c r="A30" s="1">
        <v>1464.84375</v>
      </c>
      <c r="B30" s="1">
        <v>3232.421875</v>
      </c>
      <c r="C30" s="5">
        <f t="shared" si="0"/>
        <v>31.870249999999999</v>
      </c>
      <c r="D30" s="5">
        <f t="shared" si="1"/>
        <v>124.47675781250001</v>
      </c>
      <c r="E30" s="5">
        <f t="shared" si="2"/>
        <v>-23.65299218749999</v>
      </c>
      <c r="F30" s="2">
        <f xml:space="preserve"> $B$7*COS(RADIANS(C30)) + $B$8*COS(RADIANS(E30))</f>
        <v>15.004523141894053</v>
      </c>
      <c r="G30" s="2">
        <f>$B$7*SIN(RADIANS(C30))+$B$8*COS(RADIANS(E30))</f>
        <v>12.273910808746386</v>
      </c>
    </row>
    <row r="31" spans="1:9" x14ac:dyDescent="0.25">
      <c r="A31" s="1">
        <v>1494.140625</v>
      </c>
      <c r="B31" s="1">
        <v>3437.5</v>
      </c>
      <c r="C31" s="5">
        <f t="shared" si="0"/>
        <v>30.510874999999999</v>
      </c>
      <c r="D31" s="5">
        <f t="shared" si="1"/>
        <v>113.95625000000001</v>
      </c>
      <c r="E31" s="5">
        <f t="shared" si="2"/>
        <v>-35.53287499999999</v>
      </c>
      <c r="F31" s="2">
        <f xml:space="preserve"> $B$7*COS(RADIANS(C31)) + $B$8*COS(RADIANS(E31))</f>
        <v>14.240177518666531</v>
      </c>
      <c r="G31" s="2">
        <f>$B$7*SIN(RADIANS(C31))+$B$8*COS(RADIANS(E31))</f>
        <v>11.23261472527064</v>
      </c>
    </row>
    <row r="32" spans="1:9" x14ac:dyDescent="0.25">
      <c r="A32" s="1">
        <v>1542.96875</v>
      </c>
      <c r="B32" s="1">
        <v>3515.625</v>
      </c>
      <c r="C32" s="5">
        <f t="shared" si="0"/>
        <v>28.245249999999999</v>
      </c>
      <c r="D32" s="5">
        <f t="shared" si="1"/>
        <v>109.94843750000001</v>
      </c>
      <c r="E32" s="5">
        <f t="shared" si="2"/>
        <v>-41.80631249999999</v>
      </c>
      <c r="F32" s="2">
        <f xml:space="preserve"> $B$7*COS(RADIANS(C32)) + $B$8*COS(RADIANS(E32))</f>
        <v>13.823826552051216</v>
      </c>
      <c r="G32" s="2">
        <f>$B$7*SIN(RADIANS(C32))+$B$8*COS(RADIANS(E32))</f>
        <v>10.358518179782903</v>
      </c>
    </row>
    <row r="33" spans="1:7" x14ac:dyDescent="0.25">
      <c r="A33" s="1">
        <v>1542.96875</v>
      </c>
      <c r="B33" s="1">
        <v>3525.390625</v>
      </c>
      <c r="C33" s="5">
        <f t="shared" si="0"/>
        <v>28.245249999999999</v>
      </c>
      <c r="D33" s="5">
        <f t="shared" si="1"/>
        <v>109.44746093750001</v>
      </c>
      <c r="E33" s="5">
        <f t="shared" si="2"/>
        <v>-42.30728906249999</v>
      </c>
      <c r="F33" s="2">
        <f xml:space="preserve"> $B$7*COS(RADIANS(C33)) + $B$8*COS(RADIANS(E33))</f>
        <v>13.77404127789282</v>
      </c>
      <c r="G33" s="2">
        <f>$B$7*SIN(RADIANS(C33))+$B$8*COS(RADIANS(E33))</f>
        <v>10.308732905624508</v>
      </c>
    </row>
    <row r="34" spans="1:7" x14ac:dyDescent="0.25">
      <c r="A34" s="1">
        <v>1542.96875</v>
      </c>
      <c r="B34" s="1">
        <v>3525.390625</v>
      </c>
      <c r="C34" s="5">
        <f t="shared" si="0"/>
        <v>28.245249999999999</v>
      </c>
      <c r="D34" s="5">
        <f t="shared" si="1"/>
        <v>109.44746093750001</v>
      </c>
      <c r="E34" s="5">
        <f t="shared" si="2"/>
        <v>-42.30728906249999</v>
      </c>
      <c r="F34" s="2">
        <f xml:space="preserve"> $B$7*COS(RADIANS(C34)) + $B$8*COS(RADIANS(E34))</f>
        <v>13.77404127789282</v>
      </c>
      <c r="G34" s="2">
        <f>$B$7*SIN(RADIANS(C34))+$B$8*COS(RADIANS(E34))</f>
        <v>10.308732905624508</v>
      </c>
    </row>
    <row r="35" spans="1:7" x14ac:dyDescent="0.25">
      <c r="A35" s="1">
        <v>1542.96875</v>
      </c>
      <c r="B35" s="1">
        <v>3525.390625</v>
      </c>
      <c r="C35" s="5">
        <f t="shared" si="0"/>
        <v>28.245249999999999</v>
      </c>
      <c r="D35" s="5">
        <f t="shared" si="1"/>
        <v>109.44746093750001</v>
      </c>
      <c r="E35" s="5">
        <f t="shared" si="2"/>
        <v>-42.30728906249999</v>
      </c>
      <c r="F35" s="2">
        <f xml:space="preserve"> $B$7*COS(RADIANS(C35)) + $B$8*COS(RADIANS(E35))</f>
        <v>13.77404127789282</v>
      </c>
      <c r="G35" s="2">
        <f>$B$7*SIN(RADIANS(C35))+$B$8*COS(RADIANS(E35))</f>
        <v>10.308732905624508</v>
      </c>
    </row>
    <row r="36" spans="1:7" x14ac:dyDescent="0.25">
      <c r="A36" s="1">
        <v>1542.96875</v>
      </c>
      <c r="B36" s="1">
        <v>3564.453125</v>
      </c>
      <c r="C36" s="5">
        <f t="shared" si="0"/>
        <v>28.245249999999999</v>
      </c>
      <c r="D36" s="5">
        <f t="shared" si="1"/>
        <v>107.44355468750001</v>
      </c>
      <c r="E36" s="5">
        <f t="shared" si="2"/>
        <v>-44.31119531249999</v>
      </c>
      <c r="F36" s="2">
        <f xml:space="preserve"> $B$7*COS(RADIANS(C36)) + $B$8*COS(RADIANS(E36))</f>
        <v>13.570132938064109</v>
      </c>
      <c r="G36" s="2">
        <f>$B$7*SIN(RADIANS(C36))+$B$8*COS(RADIANS(E36))</f>
        <v>10.104824565795795</v>
      </c>
    </row>
    <row r="37" spans="1:7" x14ac:dyDescent="0.25">
      <c r="A37" s="1">
        <v>1445.3125</v>
      </c>
      <c r="B37" s="1">
        <v>3935.546875</v>
      </c>
      <c r="C37" s="5">
        <f t="shared" si="0"/>
        <v>32.776499999999999</v>
      </c>
      <c r="D37" s="5">
        <f t="shared" si="1"/>
        <v>88.406445312500011</v>
      </c>
      <c r="E37" s="5">
        <f t="shared" si="2"/>
        <v>-58.81705468749999</v>
      </c>
      <c r="F37" s="2">
        <f xml:space="preserve"> $B$7*COS(RADIANS(C37)) + $B$8*COS(RADIANS(E37))</f>
        <v>11.547769299113337</v>
      </c>
      <c r="G37" s="2">
        <f>$B$7*SIN(RADIANS(C37))+$B$8*COS(RADIANS(E37))</f>
        <v>9.0026541525871586</v>
      </c>
    </row>
    <row r="38" spans="1:7" x14ac:dyDescent="0.25">
      <c r="A38" s="1">
        <v>1289.0625</v>
      </c>
      <c r="B38" s="1">
        <v>4248.046875</v>
      </c>
      <c r="C38" s="5">
        <f t="shared" si="0"/>
        <v>40.026500000000006</v>
      </c>
      <c r="D38" s="5">
        <f t="shared" si="1"/>
        <v>72.375195312500011</v>
      </c>
      <c r="E38" s="5">
        <f t="shared" si="2"/>
        <v>-67.59830468749999</v>
      </c>
      <c r="F38" s="2">
        <f xml:space="preserve"> $B$7*COS(RADIANS(C38)) + $B$8*COS(RADIANS(E38))</f>
        <v>9.7481807696283553</v>
      </c>
      <c r="G38" s="2">
        <f>$B$7*SIN(RADIANS(C38))+$B$8*COS(RADIANS(E38))</f>
        <v>8.7060364150376</v>
      </c>
    </row>
    <row r="39" spans="1:7" x14ac:dyDescent="0.25">
      <c r="A39" s="1">
        <v>1103.515625</v>
      </c>
      <c r="B39" s="1">
        <v>4492.1875</v>
      </c>
      <c r="C39" s="5">
        <f t="shared" si="0"/>
        <v>48.635874999999999</v>
      </c>
      <c r="D39" s="5">
        <f t="shared" si="1"/>
        <v>59.850781250000011</v>
      </c>
      <c r="E39" s="5">
        <f t="shared" si="2"/>
        <v>-71.51334374999999</v>
      </c>
      <c r="F39" s="2">
        <f xml:space="preserve"> $B$7*COS(RADIANS(C39)) + $B$8*COS(RADIANS(E39))</f>
        <v>8.312369758841232</v>
      </c>
      <c r="G39" s="2">
        <f>$B$7*SIN(RADIANS(C39))+$B$8*COS(RADIANS(E39))</f>
        <v>9.0746746704700296</v>
      </c>
    </row>
    <row r="40" spans="1:7" x14ac:dyDescent="0.25">
      <c r="A40" s="1">
        <v>1083.984375</v>
      </c>
      <c r="B40" s="1">
        <v>4550.78125</v>
      </c>
      <c r="C40" s="5">
        <f t="shared" si="0"/>
        <v>49.542124999999999</v>
      </c>
      <c r="D40" s="5">
        <f t="shared" si="1"/>
        <v>56.844921875000011</v>
      </c>
      <c r="E40" s="5">
        <f t="shared" si="2"/>
        <v>-73.61295312499999</v>
      </c>
      <c r="F40" s="2">
        <f xml:space="preserve"> $B$7*COS(RADIANS(C40)) + $B$8*COS(RADIANS(E40))</f>
        <v>7.9136137321037978</v>
      </c>
      <c r="G40" s="2">
        <f>$B$7*SIN(RADIANS(C40))+$B$8*COS(RADIANS(E40))</f>
        <v>8.8655664719454474</v>
      </c>
    </row>
    <row r="41" spans="1:7" x14ac:dyDescent="0.25">
      <c r="A41" s="1">
        <v>1074.21875</v>
      </c>
      <c r="B41" s="1">
        <v>4560.546875</v>
      </c>
      <c r="C41" s="5">
        <f t="shared" si="0"/>
        <v>49.995249999999999</v>
      </c>
      <c r="D41" s="5">
        <f t="shared" si="1"/>
        <v>56.343945312500011</v>
      </c>
      <c r="E41" s="5">
        <f t="shared" si="2"/>
        <v>-73.66080468749999</v>
      </c>
      <c r="F41" s="2">
        <f xml:space="preserve"> $B$7*COS(RADIANS(C41)) + $B$8*COS(RADIANS(E41))</f>
        <v>7.8554819642126388</v>
      </c>
      <c r="G41" s="2">
        <f>$B$7*SIN(RADIANS(C41))+$B$8*COS(RADIANS(E41))</f>
        <v>8.9021722736877908</v>
      </c>
    </row>
    <row r="42" spans="1:7" x14ac:dyDescent="0.25">
      <c r="A42" s="1">
        <v>976.5625</v>
      </c>
      <c r="B42" s="1">
        <v>4599.609375</v>
      </c>
      <c r="C42" s="5">
        <f t="shared" si="0"/>
        <v>54.526499999999999</v>
      </c>
      <c r="D42" s="5">
        <f t="shared" si="1"/>
        <v>54.340039062500011</v>
      </c>
      <c r="E42" s="5">
        <f t="shared" si="2"/>
        <v>-71.13346093749999</v>
      </c>
      <c r="F42" s="2">
        <f xml:space="preserve"> $B$7*COS(RADIANS(C42)) + $B$8*COS(RADIANS(E42))</f>
        <v>7.6813752086187552</v>
      </c>
      <c r="G42" s="2">
        <f>$B$7*SIN(RADIANS(C42))+$B$8*COS(RADIANS(E42))</f>
        <v>9.6708653040847494</v>
      </c>
    </row>
    <row r="43" spans="1:7" x14ac:dyDescent="0.25">
      <c r="A43" s="1">
        <v>810.546875</v>
      </c>
      <c r="B43" s="1">
        <v>4648.4375</v>
      </c>
      <c r="C43" s="5">
        <f t="shared" si="0"/>
        <v>62.229624999999999</v>
      </c>
      <c r="D43" s="5">
        <f t="shared" si="1"/>
        <v>51.835156250000011</v>
      </c>
      <c r="E43" s="5">
        <f t="shared" si="2"/>
        <v>-65.93521874999999</v>
      </c>
      <c r="F43" s="2">
        <f xml:space="preserve"> $B$7*COS(RADIANS(C43)) + $B$8*COS(RADIANS(E43))</f>
        <v>7.4264370932837345</v>
      </c>
      <c r="G43" s="2">
        <f>$B$7*SIN(RADIANS(C43))+$B$8*COS(RADIANS(E43))</f>
        <v>10.987025909179385</v>
      </c>
    </row>
    <row r="44" spans="1:7" x14ac:dyDescent="0.25">
      <c r="A44" s="1">
        <v>693.359375</v>
      </c>
      <c r="B44" s="1">
        <v>4677.734375</v>
      </c>
      <c r="C44" s="5">
        <f t="shared" si="0"/>
        <v>67.667124999999999</v>
      </c>
      <c r="D44" s="5">
        <f t="shared" si="1"/>
        <v>50.332226562500011</v>
      </c>
      <c r="E44" s="5">
        <f t="shared" si="2"/>
        <v>-62.00064843749999</v>
      </c>
      <c r="F44" s="2">
        <f xml:space="preserve"> $B$7*COS(RADIANS(C44)) + $B$8*COS(RADIANS(E44))</f>
        <v>7.2203125151845766</v>
      </c>
      <c r="G44" s="2">
        <f>$B$7*SIN(RADIANS(C44))+$B$8*COS(RADIANS(E44))</f>
        <v>11.852854010475117</v>
      </c>
    </row>
    <row r="45" spans="1:7" x14ac:dyDescent="0.25">
      <c r="A45" s="1">
        <v>615.234375</v>
      </c>
      <c r="B45" s="1">
        <v>4687.5</v>
      </c>
      <c r="C45" s="5">
        <f t="shared" si="0"/>
        <v>71.292124999999999</v>
      </c>
      <c r="D45" s="5">
        <f t="shared" si="1"/>
        <v>49.831250000000011</v>
      </c>
      <c r="E45" s="5">
        <f t="shared" si="2"/>
        <v>-58.87662499999999</v>
      </c>
      <c r="F45" s="2">
        <f xml:space="preserve"> $B$7*COS(RADIANS(C45)) + $B$8*COS(RADIANS(E45))</f>
        <v>7.1198192518291794</v>
      </c>
      <c r="G45" s="2">
        <f>$B$7*SIN(RADIANS(C45))+$B$8*COS(RADIANS(E45))</f>
        <v>12.444414970115414</v>
      </c>
    </row>
    <row r="46" spans="1:7" x14ac:dyDescent="0.25">
      <c r="A46" s="1">
        <v>429.6875</v>
      </c>
      <c r="B46" s="1">
        <v>4697.265625</v>
      </c>
      <c r="C46" s="5">
        <f t="shared" si="0"/>
        <v>79.901499999999999</v>
      </c>
      <c r="D46" s="5">
        <f t="shared" si="1"/>
        <v>49.330273437500011</v>
      </c>
      <c r="E46" s="5">
        <f t="shared" si="2"/>
        <v>-50.76822656249999</v>
      </c>
      <c r="F46" s="2">
        <f xml:space="preserve"> $B$7*COS(RADIANS(C46)) + $B$8*COS(RADIANS(E46))</f>
        <v>6.8662991804014544</v>
      </c>
      <c r="G46" s="2">
        <f>$B$7*SIN(RADIANS(C46))+$B$8*COS(RADIANS(E46))</f>
        <v>13.744217141291941</v>
      </c>
    </row>
    <row r="47" spans="1:7" x14ac:dyDescent="0.25">
      <c r="A47" s="1">
        <v>322.265625</v>
      </c>
      <c r="B47" s="1">
        <v>4716.796875</v>
      </c>
      <c r="C47" s="5">
        <f t="shared" si="0"/>
        <v>84.885874999999999</v>
      </c>
      <c r="D47" s="5">
        <f t="shared" si="1"/>
        <v>48.328320312500011</v>
      </c>
      <c r="E47" s="5">
        <f t="shared" si="2"/>
        <v>-46.78580468749999</v>
      </c>
      <c r="F47" s="2">
        <f xml:space="preserve"> $B$7*COS(RADIANS(C47)) + $B$8*COS(RADIANS(E47))</f>
        <v>6.5778740596471152</v>
      </c>
      <c r="G47" s="2">
        <f>$B$7*SIN(RADIANS(C47))+$B$8*COS(RADIANS(E47))</f>
        <v>14.286347891192932</v>
      </c>
    </row>
    <row r="48" spans="1:7" x14ac:dyDescent="0.25">
      <c r="A48" s="1">
        <v>273.4375</v>
      </c>
      <c r="B48" s="1">
        <v>4707.03125</v>
      </c>
      <c r="C48" s="5">
        <f t="shared" si="0"/>
        <v>87.151499999999999</v>
      </c>
      <c r="D48" s="5">
        <f t="shared" si="1"/>
        <v>48.829296875000011</v>
      </c>
      <c r="E48" s="5">
        <f t="shared" si="2"/>
        <v>-44.01920312499999</v>
      </c>
      <c r="F48" s="2">
        <f xml:space="preserve"> $B$7*COS(RADIANS(C48)) + $B$8*COS(RADIANS(E48))</f>
        <v>6.5348184117917931</v>
      </c>
      <c r="G48" s="2">
        <f>$B$7*SIN(RADIANS(C48))+$B$8*COS(RADIANS(E48))</f>
        <v>14.601906634144765</v>
      </c>
    </row>
    <row r="49" spans="1:7" x14ac:dyDescent="0.25">
      <c r="A49" s="1">
        <v>273.4375</v>
      </c>
      <c r="B49" s="1">
        <v>4716.796875</v>
      </c>
      <c r="C49" s="5">
        <f t="shared" si="0"/>
        <v>87.151499999999999</v>
      </c>
      <c r="D49" s="5">
        <f t="shared" si="1"/>
        <v>48.328320312500011</v>
      </c>
      <c r="E49" s="5">
        <f t="shared" si="2"/>
        <v>-44.52017968749999</v>
      </c>
      <c r="F49" s="2">
        <f xml:space="preserve"> $B$7*COS(RADIANS(C49)) + $B$8*COS(RADIANS(E49))</f>
        <v>6.4829395414166537</v>
      </c>
      <c r="G49" s="2">
        <f>$B$7*SIN(RADIANS(C49))+$B$8*COS(RADIANS(E49))</f>
        <v>14.550027763769624</v>
      </c>
    </row>
    <row r="50" spans="1:7" x14ac:dyDescent="0.25">
      <c r="A50" s="1">
        <v>273.4375</v>
      </c>
      <c r="B50" s="1">
        <v>4677.734375</v>
      </c>
      <c r="C50" s="5">
        <f t="shared" si="0"/>
        <v>87.151499999999999</v>
      </c>
      <c r="D50" s="5">
        <f t="shared" si="1"/>
        <v>50.332226562500011</v>
      </c>
      <c r="E50" s="5">
        <f t="shared" si="2"/>
        <v>-42.51627343749999</v>
      </c>
      <c r="F50" s="2">
        <f xml:space="preserve"> $B$7*COS(RADIANS(C50)) + $B$8*COS(RADIANS(E50))</f>
        <v>6.6876355149359608</v>
      </c>
      <c r="G50" s="2">
        <f>$B$7*SIN(RADIANS(C50))+$B$8*COS(RADIANS(E50))</f>
        <v>14.754723737288931</v>
      </c>
    </row>
    <row r="51" spans="1:7" x14ac:dyDescent="0.25">
      <c r="A51" s="1">
        <v>312.5</v>
      </c>
      <c r="B51" s="1">
        <v>4531.25</v>
      </c>
      <c r="C51" s="5">
        <f t="shared" si="0"/>
        <v>85.338999999999999</v>
      </c>
      <c r="D51" s="5">
        <f t="shared" si="1"/>
        <v>57.846875000000011</v>
      </c>
      <c r="E51" s="5">
        <f t="shared" si="2"/>
        <v>-36.81412499999999</v>
      </c>
      <c r="F51" s="2">
        <f xml:space="preserve"> $B$7*COS(RADIANS(C51)) + $B$8*COS(RADIANS(E51))</f>
        <v>7.495672052003389</v>
      </c>
      <c r="G51" s="2">
        <f>$B$7*SIN(RADIANS(C51))+$B$8*COS(RADIANS(E51))</f>
        <v>15.276851103216416</v>
      </c>
    </row>
    <row r="52" spans="1:7" x14ac:dyDescent="0.25">
      <c r="A52" s="1">
        <v>332.03125</v>
      </c>
      <c r="B52" s="1">
        <v>4453.125</v>
      </c>
      <c r="C52" s="5">
        <f t="shared" si="0"/>
        <v>84.432749999999999</v>
      </c>
      <c r="D52" s="5">
        <f t="shared" si="1"/>
        <v>61.854687500000011</v>
      </c>
      <c r="E52" s="5">
        <f t="shared" si="2"/>
        <v>-33.71256249999999</v>
      </c>
      <c r="F52" s="2">
        <f xml:space="preserve"> $B$7*COS(RADIANS(C52)) + $B$8*COS(RADIANS(E52))</f>
        <v>7.8951949536146753</v>
      </c>
      <c r="G52" s="2">
        <f>$B$7*SIN(RADIANS(C52))+$B$8*COS(RADIANS(E52))</f>
        <v>15.530481443523954</v>
      </c>
    </row>
    <row r="53" spans="1:7" x14ac:dyDescent="0.25">
      <c r="A53" s="1">
        <v>400.390625</v>
      </c>
      <c r="B53" s="1">
        <v>4218.75</v>
      </c>
      <c r="C53" s="5">
        <f t="shared" si="0"/>
        <v>81.260874999999999</v>
      </c>
      <c r="D53" s="5">
        <f t="shared" si="1"/>
        <v>73.878125000000011</v>
      </c>
      <c r="E53" s="5">
        <f t="shared" si="2"/>
        <v>-24.86099999999999</v>
      </c>
      <c r="F53" s="2">
        <f xml:space="preserve"> $B$7*COS(RADIANS(C53)) + $B$8*COS(RADIANS(E53))</f>
        <v>9.0037625475307479</v>
      </c>
      <c r="G53" s="2">
        <f>$B$7*SIN(RADIANS(C53))+$B$8*COS(RADIANS(E53))</f>
        <v>16.113626464297049</v>
      </c>
    </row>
    <row r="54" spans="1:7" x14ac:dyDescent="0.25">
      <c r="A54" s="1">
        <v>478.515625</v>
      </c>
      <c r="B54" s="1">
        <v>4082.03125</v>
      </c>
      <c r="C54" s="5">
        <f t="shared" si="0"/>
        <v>77.635874999999999</v>
      </c>
      <c r="D54" s="5">
        <f t="shared" si="1"/>
        <v>80.891796875000011</v>
      </c>
      <c r="E54" s="5">
        <f t="shared" si="2"/>
        <v>-21.47232812499999</v>
      </c>
      <c r="F54" s="2">
        <f xml:space="preserve"> $B$7*COS(RADIANS(C54)) + $B$8*COS(RADIANS(E54))</f>
        <v>9.730104882235123</v>
      </c>
      <c r="G54" s="2">
        <f>$B$7*SIN(RADIANS(C54))+$B$8*COS(RADIANS(E54))</f>
        <v>16.212908563138797</v>
      </c>
    </row>
    <row r="55" spans="1:7" x14ac:dyDescent="0.25">
      <c r="A55" s="1">
        <v>576.171875</v>
      </c>
      <c r="B55" s="1">
        <v>3935.546875</v>
      </c>
      <c r="C55" s="5">
        <f t="shared" si="0"/>
        <v>73.104624999999999</v>
      </c>
      <c r="D55" s="5">
        <f t="shared" si="1"/>
        <v>88.406445312500011</v>
      </c>
      <c r="E55" s="5">
        <f t="shared" si="2"/>
        <v>-18.48892968749999</v>
      </c>
      <c r="F55" s="2">
        <f xml:space="preserve"> $B$7*COS(RADIANS(C55)) + $B$8*COS(RADIANS(E55))</f>
        <v>10.531584169223432</v>
      </c>
      <c r="G55" s="2">
        <f>$B$7*SIN(RADIANS(C55))+$B$8*COS(RADIANS(E55))</f>
        <v>16.194386930877414</v>
      </c>
    </row>
    <row r="56" spans="1:7" x14ac:dyDescent="0.25">
      <c r="A56" s="1">
        <v>585.9375</v>
      </c>
      <c r="B56" s="1">
        <v>3925.78125</v>
      </c>
      <c r="C56" s="5">
        <f t="shared" si="0"/>
        <v>72.651499999999999</v>
      </c>
      <c r="D56" s="5">
        <f t="shared" si="1"/>
        <v>88.907421875000011</v>
      </c>
      <c r="E56" s="5">
        <f t="shared" si="2"/>
        <v>-18.44107812499999</v>
      </c>
      <c r="F56" s="2">
        <f xml:space="preserve"> $B$7*COS(RADIANS(C56)) + $B$8*COS(RADIANS(E56))</f>
        <v>10.598075582920067</v>
      </c>
      <c r="G56" s="2">
        <f>$B$7*SIN(RADIANS(C56))+$B$8*COS(RADIANS(E56))</f>
        <v>16.176844681955849</v>
      </c>
    </row>
    <row r="57" spans="1:7" x14ac:dyDescent="0.25">
      <c r="A57" s="1">
        <v>585.9375</v>
      </c>
      <c r="B57" s="1">
        <v>3916.015625</v>
      </c>
      <c r="C57" s="5">
        <f t="shared" si="0"/>
        <v>72.651499999999999</v>
      </c>
      <c r="D57" s="5">
        <f t="shared" si="1"/>
        <v>89.408398437500011</v>
      </c>
      <c r="E57" s="5">
        <f t="shared" si="2"/>
        <v>-17.94010156249999</v>
      </c>
      <c r="F57" s="2">
        <f xml:space="preserve"> $B$7*COS(RADIANS(C57)) + $B$8*COS(RADIANS(E57))</f>
        <v>10.621277071735767</v>
      </c>
      <c r="G57" s="2">
        <f>$B$7*SIN(RADIANS(C57))+$B$8*COS(RADIANS(E57))</f>
        <v>16.20004617077155</v>
      </c>
    </row>
    <row r="58" spans="1:7" x14ac:dyDescent="0.25">
      <c r="A58" s="1">
        <v>556.640625</v>
      </c>
      <c r="B58" s="1">
        <v>3916.015625</v>
      </c>
      <c r="C58" s="5">
        <f t="shared" si="0"/>
        <v>74.010874999999999</v>
      </c>
      <c r="D58" s="5">
        <f t="shared" si="1"/>
        <v>89.408398437500011</v>
      </c>
      <c r="E58" s="5">
        <f t="shared" si="2"/>
        <v>-16.58072656249999</v>
      </c>
      <c r="F58" s="2">
        <f xml:space="preserve"> $B$7*COS(RADIANS(C58)) + $B$8*COS(RADIANS(E58))</f>
        <v>10.487924924356165</v>
      </c>
      <c r="G58" s="2">
        <f>$B$7*SIN(RADIANS(C58))+$B$8*COS(RADIANS(E58))</f>
        <v>16.317727247541761</v>
      </c>
    </row>
    <row r="59" spans="1:7" x14ac:dyDescent="0.25">
      <c r="A59" s="1">
        <v>556.640625</v>
      </c>
      <c r="B59" s="1">
        <v>3906.25</v>
      </c>
      <c r="C59" s="5">
        <f t="shared" si="0"/>
        <v>74.010874999999999</v>
      </c>
      <c r="D59" s="5">
        <f t="shared" si="1"/>
        <v>89.909375000000011</v>
      </c>
      <c r="E59" s="5">
        <f t="shared" si="2"/>
        <v>-16.07974999999999</v>
      </c>
      <c r="F59" s="2">
        <f xml:space="preserve"> $B$7*COS(RADIANS(C59)) + $B$8*COS(RADIANS(E59))</f>
        <v>10.508822036050997</v>
      </c>
      <c r="G59" s="2">
        <f>$B$7*SIN(RADIANS(C59))+$B$8*COS(RADIANS(E59))</f>
        <v>16.33862435923659</v>
      </c>
    </row>
    <row r="60" spans="1:7" x14ac:dyDescent="0.25">
      <c r="A60" s="1">
        <v>556.640625</v>
      </c>
      <c r="B60" s="1">
        <v>3916.015625</v>
      </c>
      <c r="C60" s="5">
        <f t="shared" si="0"/>
        <v>74.010874999999999</v>
      </c>
      <c r="D60" s="5">
        <f t="shared" si="1"/>
        <v>89.408398437500011</v>
      </c>
      <c r="E60" s="5">
        <f t="shared" si="2"/>
        <v>-16.58072656249999</v>
      </c>
      <c r="F60" s="2">
        <f xml:space="preserve"> $B$7*COS(RADIANS(C60)) + $B$8*COS(RADIANS(E60))</f>
        <v>10.487924924356165</v>
      </c>
      <c r="G60" s="2">
        <f>$B$7*SIN(RADIANS(C60))+$B$8*COS(RADIANS(E60))</f>
        <v>16.317727247541761</v>
      </c>
    </row>
    <row r="61" spans="1:7" x14ac:dyDescent="0.25">
      <c r="A61" s="1">
        <v>556.640625</v>
      </c>
      <c r="B61" s="1">
        <v>3906.25</v>
      </c>
      <c r="C61" s="5">
        <f t="shared" si="0"/>
        <v>74.010874999999999</v>
      </c>
      <c r="D61" s="5">
        <f t="shared" si="1"/>
        <v>89.909375000000011</v>
      </c>
      <c r="E61" s="5">
        <f t="shared" si="2"/>
        <v>-16.07974999999999</v>
      </c>
      <c r="F61" s="2">
        <f xml:space="preserve"> $B$7*COS(RADIANS(C61)) + $B$8*COS(RADIANS(E61))</f>
        <v>10.508822036050997</v>
      </c>
      <c r="G61" s="2">
        <f>$B$7*SIN(RADIANS(C61))+$B$8*COS(RADIANS(E61))</f>
        <v>16.33862435923659</v>
      </c>
    </row>
    <row r="62" spans="1:7" x14ac:dyDescent="0.25">
      <c r="A62" s="1">
        <v>556.640625</v>
      </c>
      <c r="B62" s="1">
        <v>3916.015625</v>
      </c>
      <c r="C62" s="5">
        <f t="shared" si="0"/>
        <v>74.010874999999999</v>
      </c>
      <c r="D62" s="5">
        <f t="shared" si="1"/>
        <v>89.408398437500011</v>
      </c>
      <c r="E62" s="5">
        <f t="shared" si="2"/>
        <v>-16.58072656249999</v>
      </c>
      <c r="F62" s="2">
        <f xml:space="preserve"> $B$7*COS(RADIANS(C62)) + $B$8*COS(RADIANS(E62))</f>
        <v>10.487924924356165</v>
      </c>
      <c r="G62" s="2">
        <f>$B$7*SIN(RADIANS(C62))+$B$8*COS(RADIANS(E62))</f>
        <v>16.317727247541761</v>
      </c>
    </row>
    <row r="63" spans="1:7" x14ac:dyDescent="0.25">
      <c r="A63" s="1">
        <v>556.640625</v>
      </c>
      <c r="B63" s="1">
        <v>3906.25</v>
      </c>
      <c r="C63" s="5">
        <f t="shared" si="0"/>
        <v>74.010874999999999</v>
      </c>
      <c r="D63" s="5">
        <f t="shared" si="1"/>
        <v>89.909375000000011</v>
      </c>
      <c r="E63" s="5">
        <f t="shared" si="2"/>
        <v>-16.07974999999999</v>
      </c>
      <c r="F63" s="2">
        <f xml:space="preserve"> $B$7*COS(RADIANS(C63)) + $B$8*COS(RADIANS(E63))</f>
        <v>10.508822036050997</v>
      </c>
      <c r="G63" s="2">
        <f>$B$7*SIN(RADIANS(C63))+$B$8*COS(RADIANS(E63))</f>
        <v>16.33862435923659</v>
      </c>
    </row>
  </sheetData>
  <mergeCells count="2">
    <mergeCell ref="F10:F11"/>
    <mergeCell ref="G10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Normal="100" workbookViewId="0">
      <selection activeCell="H6" sqref="H6"/>
    </sheetView>
  </sheetViews>
  <sheetFormatPr defaultRowHeight="15" x14ac:dyDescent="0.25"/>
  <cols>
    <col min="1" max="1" width="18" customWidth="1"/>
    <col min="2" max="2" width="14.5703125" customWidth="1"/>
    <col min="3" max="3" width="11.42578125" customWidth="1"/>
    <col min="4" max="4" width="12.140625" customWidth="1"/>
    <col min="5" max="5" width="12" customWidth="1"/>
    <col min="6" max="6" width="10.42578125" customWidth="1"/>
    <col min="7" max="7" width="10.7109375" customWidth="1"/>
    <col min="8" max="8" width="11.28515625" customWidth="1"/>
    <col min="9" max="9" width="18.7109375" customWidth="1"/>
    <col min="10" max="10" width="11.5703125" customWidth="1"/>
    <col min="11" max="11" width="6.7109375" customWidth="1"/>
  </cols>
  <sheetData>
    <row r="1" spans="1:9" s="3" customFormat="1" ht="24" thickBot="1" x14ac:dyDescent="0.4">
      <c r="A1" s="3" t="s">
        <v>0</v>
      </c>
    </row>
    <row r="2" spans="1:9" ht="15.75" thickTop="1" x14ac:dyDescent="0.25"/>
    <row r="3" spans="1:9" x14ac:dyDescent="0.25">
      <c r="A3" s="7" t="s">
        <v>4</v>
      </c>
      <c r="B3" s="7" t="s">
        <v>7</v>
      </c>
      <c r="H3" s="10"/>
    </row>
    <row r="4" spans="1:9" x14ac:dyDescent="0.25">
      <c r="A4" s="7" t="s">
        <v>5</v>
      </c>
      <c r="B4" s="7">
        <v>44638154</v>
      </c>
      <c r="H4" s="10"/>
    </row>
    <row r="5" spans="1:9" x14ac:dyDescent="0.25">
      <c r="A5" s="7" t="s">
        <v>22</v>
      </c>
      <c r="B5" s="7" t="s">
        <v>23</v>
      </c>
      <c r="H5" s="10"/>
    </row>
    <row r="6" spans="1:9" x14ac:dyDescent="0.25">
      <c r="A6" s="9" t="s">
        <v>6</v>
      </c>
      <c r="B6" s="9" t="s">
        <v>8</v>
      </c>
    </row>
    <row r="7" spans="1:9" x14ac:dyDescent="0.25">
      <c r="A7" s="8" t="s">
        <v>25</v>
      </c>
      <c r="B7" s="7">
        <v>8.5</v>
      </c>
      <c r="C7" s="4" t="s">
        <v>24</v>
      </c>
    </row>
    <row r="8" spans="1:9" x14ac:dyDescent="0.25">
      <c r="A8" s="8" t="s">
        <v>26</v>
      </c>
      <c r="B8" s="7">
        <v>8.5</v>
      </c>
      <c r="C8" s="4" t="s">
        <v>24</v>
      </c>
    </row>
    <row r="10" spans="1:9" x14ac:dyDescent="0.25">
      <c r="A10" s="6" t="s">
        <v>2</v>
      </c>
      <c r="B10" s="6" t="s">
        <v>1</v>
      </c>
      <c r="C10" s="6" t="s">
        <v>13</v>
      </c>
      <c r="D10" s="6" t="s">
        <v>14</v>
      </c>
      <c r="E10" s="6" t="s">
        <v>21</v>
      </c>
      <c r="F10" s="11" t="s">
        <v>27</v>
      </c>
      <c r="G10" s="11" t="s">
        <v>28</v>
      </c>
      <c r="I10" t="s">
        <v>9</v>
      </c>
    </row>
    <row r="11" spans="1:9" x14ac:dyDescent="0.25">
      <c r="A11" s="6" t="s">
        <v>3</v>
      </c>
      <c r="B11" s="6" t="s">
        <v>3</v>
      </c>
      <c r="C11" s="6" t="s">
        <v>15</v>
      </c>
      <c r="D11" s="6" t="s">
        <v>15</v>
      </c>
      <c r="E11" s="6" t="s">
        <v>15</v>
      </c>
      <c r="F11" s="12"/>
      <c r="G11" s="12"/>
      <c r="I11" t="s">
        <v>10</v>
      </c>
    </row>
    <row r="12" spans="1:9" x14ac:dyDescent="0.25">
      <c r="A12" s="2">
        <v>556.640625</v>
      </c>
      <c r="B12" s="2">
        <v>3935.546875</v>
      </c>
      <c r="C12" s="5">
        <f>-0.0464*A12+99.839</f>
        <v>74.010874999999999</v>
      </c>
      <c r="D12" s="5">
        <f>-0.0513*B12 + 290.3</f>
        <v>88.406445312500011</v>
      </c>
      <c r="E12" s="5">
        <f xml:space="preserve"> (C12 + D12) - 180</f>
        <v>-17.58267968749999</v>
      </c>
      <c r="F12" s="2">
        <f xml:space="preserve"> $B$7*COS(RADIANS(C12)) + $B$8*COS(RADIANS(E12))</f>
        <v>10.444263893066889</v>
      </c>
      <c r="G12" s="2">
        <f>$B$7*SIN(RADIANS(C12))+$B$8*COS(RADIANS(E12))</f>
        <v>16.274066216252486</v>
      </c>
    </row>
    <row r="13" spans="1:9" x14ac:dyDescent="0.25">
      <c r="A13" s="2">
        <v>556.640625</v>
      </c>
      <c r="B13" s="2">
        <v>3935.546875</v>
      </c>
      <c r="C13" s="5">
        <f t="shared" ref="C13:C53" si="0">-0.0464*A13+99.839</f>
        <v>74.010874999999999</v>
      </c>
      <c r="D13" s="5">
        <f t="shared" ref="D13:D53" si="1">-0.0513*B13 + 290.3</f>
        <v>88.406445312500011</v>
      </c>
      <c r="E13" s="5">
        <f t="shared" ref="E13:E53" si="2" xml:space="preserve"> (C13 + D13) - 180</f>
        <v>-17.58267968749999</v>
      </c>
      <c r="F13" s="2">
        <f xml:space="preserve"> $B$7*COS(RADIANS(C13)) + $B$8*COS(RADIANS(E13))</f>
        <v>10.444263893066889</v>
      </c>
      <c r="G13" s="2">
        <f>$B$7*SIN(RADIANS(C13))+$B$8*COS(RADIANS(E13))</f>
        <v>16.274066216252486</v>
      </c>
      <c r="I13" t="s">
        <v>11</v>
      </c>
    </row>
    <row r="14" spans="1:9" x14ac:dyDescent="0.25">
      <c r="A14" s="2">
        <v>556.640625</v>
      </c>
      <c r="B14" s="2">
        <v>3935.546875</v>
      </c>
      <c r="C14" s="5">
        <f t="shared" si="0"/>
        <v>74.010874999999999</v>
      </c>
      <c r="D14" s="5">
        <f t="shared" si="1"/>
        <v>88.406445312500011</v>
      </c>
      <c r="E14" s="5">
        <f t="shared" si="2"/>
        <v>-17.58267968749999</v>
      </c>
      <c r="F14" s="2">
        <f xml:space="preserve"> $B$7*COS(RADIANS(C14)) + $B$8*COS(RADIANS(E14))</f>
        <v>10.444263893066889</v>
      </c>
      <c r="G14" s="2">
        <f>$B$7*SIN(RADIANS(C14))+$B$8*COS(RADIANS(E14))</f>
        <v>16.274066216252486</v>
      </c>
      <c r="I14" t="s">
        <v>12</v>
      </c>
    </row>
    <row r="15" spans="1:9" x14ac:dyDescent="0.25">
      <c r="A15" s="2">
        <v>556.640625</v>
      </c>
      <c r="B15" s="2">
        <v>3935.546875</v>
      </c>
      <c r="C15" s="5">
        <f t="shared" si="0"/>
        <v>74.010874999999999</v>
      </c>
      <c r="D15" s="5">
        <f t="shared" si="1"/>
        <v>88.406445312500011</v>
      </c>
      <c r="E15" s="5">
        <f t="shared" si="2"/>
        <v>-17.58267968749999</v>
      </c>
      <c r="F15" s="2">
        <f xml:space="preserve"> $B$7*COS(RADIANS(C15)) + $B$8*COS(RADIANS(E15))</f>
        <v>10.444263893066889</v>
      </c>
      <c r="G15" s="2">
        <f>$B$7*SIN(RADIANS(C15))+$B$8*COS(RADIANS(E15))</f>
        <v>16.274066216252486</v>
      </c>
    </row>
    <row r="16" spans="1:9" x14ac:dyDescent="0.25">
      <c r="A16" s="2">
        <v>595.703125</v>
      </c>
      <c r="B16" s="2">
        <v>3925.78125</v>
      </c>
      <c r="C16" s="5">
        <f t="shared" si="0"/>
        <v>72.198374999999999</v>
      </c>
      <c r="D16" s="5">
        <f t="shared" si="1"/>
        <v>88.907421875000011</v>
      </c>
      <c r="E16" s="5">
        <f t="shared" si="2"/>
        <v>-18.89420312499999</v>
      </c>
      <c r="F16" s="2">
        <f xml:space="preserve"> $B$7*COS(RADIANS(C16)) + $B$8*COS(RADIANS(E16))</f>
        <v>10.640643696985096</v>
      </c>
      <c r="G16" s="2">
        <f>$B$7*SIN(RADIANS(C16))+$B$8*COS(RADIANS(E16))</f>
        <v>16.135030212565276</v>
      </c>
      <c r="I16" t="s">
        <v>16</v>
      </c>
    </row>
    <row r="17" spans="1:9" x14ac:dyDescent="0.25">
      <c r="A17" s="2">
        <v>761.71875</v>
      </c>
      <c r="B17" s="2">
        <v>3759.765625</v>
      </c>
      <c r="C17" s="5">
        <f t="shared" si="0"/>
        <v>64.495249999999999</v>
      </c>
      <c r="D17" s="5">
        <f t="shared" si="1"/>
        <v>97.424023437500011</v>
      </c>
      <c r="E17" s="5">
        <f t="shared" si="2"/>
        <v>-18.08072656249999</v>
      </c>
      <c r="F17" s="2">
        <f xml:space="preserve"> $B$7*COS(RADIANS(C17)) + $B$8*COS(RADIANS(E17))</f>
        <v>11.740251911229826</v>
      </c>
      <c r="G17" s="2">
        <f>$B$7*SIN(RADIANS(C17))+$B$8*COS(RADIANS(E17))</f>
        <v>15.751943089605629</v>
      </c>
      <c r="I17" t="s">
        <v>17</v>
      </c>
    </row>
    <row r="18" spans="1:9" x14ac:dyDescent="0.25">
      <c r="A18" s="2">
        <v>1054.6875</v>
      </c>
      <c r="B18" s="2">
        <v>3457.03125</v>
      </c>
      <c r="C18" s="5">
        <f t="shared" si="0"/>
        <v>50.901499999999999</v>
      </c>
      <c r="D18" s="5">
        <f t="shared" si="1"/>
        <v>112.95429687500001</v>
      </c>
      <c r="E18" s="5">
        <f t="shared" si="2"/>
        <v>-16.14420312499999</v>
      </c>
      <c r="F18" s="2">
        <f xml:space="preserve"> $B$7*COS(RADIANS(C18)) + $B$8*COS(RADIANS(E18))</f>
        <v>13.52537351150826</v>
      </c>
      <c r="G18" s="2">
        <f>$B$7*SIN(RADIANS(C18))+$B$8*COS(RADIANS(E18))</f>
        <v>14.761336645146855</v>
      </c>
    </row>
    <row r="19" spans="1:9" x14ac:dyDescent="0.25">
      <c r="A19" s="2">
        <v>1347.65625</v>
      </c>
      <c r="B19" s="2">
        <v>3183.59375</v>
      </c>
      <c r="C19" s="5">
        <f t="shared" si="0"/>
        <v>37.307750000000006</v>
      </c>
      <c r="D19" s="5">
        <f t="shared" si="1"/>
        <v>126.98164062500001</v>
      </c>
      <c r="E19" s="5">
        <f t="shared" si="2"/>
        <v>-15.71060937499999</v>
      </c>
      <c r="F19" s="2">
        <f xml:space="preserve"> $B$7*COS(RADIANS(C19)) + $B$8*COS(RADIANS(E19))</f>
        <v>14.943281596465631</v>
      </c>
      <c r="G19" s="2">
        <f>$B$7*SIN(RADIANS(C19))+$B$8*COS(RADIANS(E19))</f>
        <v>13.33426973686618</v>
      </c>
      <c r="I19" t="s">
        <v>20</v>
      </c>
    </row>
    <row r="20" spans="1:9" x14ac:dyDescent="0.25">
      <c r="A20" s="2">
        <v>1425.78125</v>
      </c>
      <c r="B20" s="2">
        <v>3134.765625</v>
      </c>
      <c r="C20" s="5">
        <f t="shared" si="0"/>
        <v>33.682749999999999</v>
      </c>
      <c r="D20" s="5">
        <f t="shared" si="1"/>
        <v>129.48652343750001</v>
      </c>
      <c r="E20" s="5">
        <f t="shared" si="2"/>
        <v>-16.83072656249999</v>
      </c>
      <c r="F20" s="2">
        <f xml:space="preserve"> $B$7*COS(RADIANS(C20)) + $B$8*COS(RADIANS(E20))</f>
        <v>15.208926656858354</v>
      </c>
      <c r="G20" s="2">
        <f>$B$7*SIN(RADIANS(C20))+$B$8*COS(RADIANS(E20))</f>
        <v>12.849945417926996</v>
      </c>
      <c r="I20" t="s">
        <v>18</v>
      </c>
    </row>
    <row r="21" spans="1:9" x14ac:dyDescent="0.25">
      <c r="A21" s="2">
        <v>1425.78125</v>
      </c>
      <c r="B21" s="2">
        <v>3134.765625</v>
      </c>
      <c r="C21" s="5">
        <f t="shared" si="0"/>
        <v>33.682749999999999</v>
      </c>
      <c r="D21" s="5">
        <f t="shared" si="1"/>
        <v>129.48652343750001</v>
      </c>
      <c r="E21" s="5">
        <f t="shared" si="2"/>
        <v>-16.83072656249999</v>
      </c>
      <c r="F21" s="2">
        <f xml:space="preserve"> $B$7*COS(RADIANS(C21)) + $B$8*COS(RADIANS(E21))</f>
        <v>15.208926656858354</v>
      </c>
      <c r="G21" s="2">
        <f>$B$7*SIN(RADIANS(C21))+$B$8*COS(RADIANS(E21))</f>
        <v>12.849945417926996</v>
      </c>
      <c r="I21" t="s">
        <v>19</v>
      </c>
    </row>
    <row r="22" spans="1:9" x14ac:dyDescent="0.25">
      <c r="A22" s="2">
        <v>1435.546875</v>
      </c>
      <c r="B22" s="2">
        <v>3134.765625</v>
      </c>
      <c r="C22" s="5">
        <f t="shared" si="0"/>
        <v>33.229624999999999</v>
      </c>
      <c r="D22" s="5">
        <f t="shared" si="1"/>
        <v>129.48652343750001</v>
      </c>
      <c r="E22" s="5">
        <f t="shared" si="2"/>
        <v>-17.28385156249999</v>
      </c>
      <c r="F22" s="2">
        <f xml:space="preserve"> $B$7*COS(RADIANS(C22)) + $B$8*COS(RADIANS(E22))</f>
        <v>15.226268082002166</v>
      </c>
      <c r="G22" s="2">
        <f>$B$7*SIN(RADIANS(C22))+$B$8*COS(RADIANS(E22))</f>
        <v>12.774143205918163</v>
      </c>
    </row>
    <row r="23" spans="1:9" x14ac:dyDescent="0.25">
      <c r="A23" s="2">
        <v>1435.546875</v>
      </c>
      <c r="B23" s="2">
        <v>3154.296875</v>
      </c>
      <c r="C23" s="5">
        <f t="shared" si="0"/>
        <v>33.229624999999999</v>
      </c>
      <c r="D23" s="5">
        <f t="shared" si="1"/>
        <v>128.48457031250001</v>
      </c>
      <c r="E23" s="5">
        <f t="shared" si="2"/>
        <v>-18.28580468749999</v>
      </c>
      <c r="F23" s="2">
        <f xml:space="preserve"> $B$7*COS(RADIANS(C23)) + $B$8*COS(RADIANS(E23))</f>
        <v>15.180866751139693</v>
      </c>
      <c r="G23" s="2">
        <f>$B$7*SIN(RADIANS(C23))+$B$8*COS(RADIANS(E23))</f>
        <v>12.72874187505569</v>
      </c>
    </row>
    <row r="24" spans="1:9" x14ac:dyDescent="0.25">
      <c r="A24" s="2">
        <v>1435.546875</v>
      </c>
      <c r="B24" s="2">
        <v>3222.65625</v>
      </c>
      <c r="C24" s="5">
        <f t="shared" si="0"/>
        <v>33.229624999999999</v>
      </c>
      <c r="D24" s="5">
        <f t="shared" si="1"/>
        <v>124.97773437500001</v>
      </c>
      <c r="E24" s="5">
        <f t="shared" si="2"/>
        <v>-21.79264062499999</v>
      </c>
      <c r="F24" s="2">
        <f xml:space="preserve"> $B$7*COS(RADIANS(C24)) + $B$8*COS(RADIANS(E24))</f>
        <v>15.002624114132953</v>
      </c>
      <c r="G24" s="2">
        <f>$B$7*SIN(RADIANS(C24))+$B$8*COS(RADIANS(E24))</f>
        <v>12.55049923804895</v>
      </c>
    </row>
    <row r="25" spans="1:9" x14ac:dyDescent="0.25">
      <c r="A25" s="2">
        <v>1445.3125</v>
      </c>
      <c r="B25" s="2">
        <v>3251.953125</v>
      </c>
      <c r="C25" s="5">
        <f t="shared" si="0"/>
        <v>32.776499999999999</v>
      </c>
      <c r="D25" s="5">
        <f t="shared" si="1"/>
        <v>123.47480468750001</v>
      </c>
      <c r="E25" s="5">
        <f t="shared" si="2"/>
        <v>-23.74869531249999</v>
      </c>
      <c r="F25" s="2">
        <f xml:space="preserve"> $B$7*COS(RADIANS(C25)) + $B$8*COS(RADIANS(E25))</f>
        <v>14.926929607261663</v>
      </c>
      <c r="G25" s="2">
        <f>$B$7*SIN(RADIANS(C25))+$B$8*COS(RADIANS(E25))</f>
        <v>12.381814460735486</v>
      </c>
    </row>
    <row r="26" spans="1:9" x14ac:dyDescent="0.25">
      <c r="A26" s="2">
        <v>1445.3125</v>
      </c>
      <c r="B26" s="2">
        <v>3349.609375</v>
      </c>
      <c r="C26" s="5">
        <f t="shared" si="0"/>
        <v>32.776499999999999</v>
      </c>
      <c r="D26" s="5">
        <f t="shared" si="1"/>
        <v>118.46503906250001</v>
      </c>
      <c r="E26" s="5">
        <f t="shared" si="2"/>
        <v>-28.75846093749999</v>
      </c>
      <c r="F26" s="2">
        <f xml:space="preserve"> $B$7*COS(RADIANS(C26)) + $B$8*COS(RADIANS(E26))</f>
        <v>14.598277686002929</v>
      </c>
      <c r="G26" s="2">
        <f>$B$7*SIN(RADIANS(C26))+$B$8*COS(RADIANS(E26))</f>
        <v>12.053162539476752</v>
      </c>
    </row>
    <row r="27" spans="1:9" x14ac:dyDescent="0.25">
      <c r="A27" s="2">
        <v>1474.609375</v>
      </c>
      <c r="B27" s="2">
        <v>3466.796875</v>
      </c>
      <c r="C27" s="5">
        <f t="shared" si="0"/>
        <v>31.417124999999999</v>
      </c>
      <c r="D27" s="5">
        <f t="shared" si="1"/>
        <v>112.45332031250001</v>
      </c>
      <c r="E27" s="5">
        <f t="shared" si="2"/>
        <v>-36.12955468749999</v>
      </c>
      <c r="F27" s="2">
        <f xml:space="preserve"> $B$7*COS(RADIANS(C27)) + $B$8*COS(RADIANS(E27))</f>
        <v>14.119187557146674</v>
      </c>
      <c r="G27" s="2">
        <f>$B$7*SIN(RADIANS(C27))+$B$8*COS(RADIANS(E27))</f>
        <v>11.296079909632306</v>
      </c>
    </row>
    <row r="28" spans="1:9" x14ac:dyDescent="0.25">
      <c r="A28" s="2">
        <v>1523.4375</v>
      </c>
      <c r="B28" s="2">
        <v>3525.390625</v>
      </c>
      <c r="C28" s="5">
        <f t="shared" si="0"/>
        <v>29.151499999999999</v>
      </c>
      <c r="D28" s="5">
        <f t="shared" si="1"/>
        <v>109.44746093750001</v>
      </c>
      <c r="E28" s="5">
        <f t="shared" si="2"/>
        <v>-41.40103906249999</v>
      </c>
      <c r="F28" s="2">
        <f xml:space="preserve"> $B$7*COS(RADIANS(C28)) + $B$8*COS(RADIANS(E28))</f>
        <v>13.799187357688533</v>
      </c>
      <c r="G28" s="2">
        <f>$B$7*SIN(RADIANS(C28))+$B$8*COS(RADIANS(E28))</f>
        <v>10.516366989694843</v>
      </c>
    </row>
    <row r="29" spans="1:9" x14ac:dyDescent="0.25">
      <c r="A29" s="2">
        <v>1542.96875</v>
      </c>
      <c r="B29" s="2">
        <v>3554.6875</v>
      </c>
      <c r="C29" s="5">
        <f t="shared" si="0"/>
        <v>28.245249999999999</v>
      </c>
      <c r="D29" s="5">
        <f t="shared" si="1"/>
        <v>107.94453125000001</v>
      </c>
      <c r="E29" s="5">
        <f t="shared" si="2"/>
        <v>-43.81021874999999</v>
      </c>
      <c r="F29" s="2">
        <f xml:space="preserve"> $B$7*COS(RADIANS(C29)) + $B$8*COS(RADIANS(E29))</f>
        <v>13.621817350968584</v>
      </c>
      <c r="G29" s="2">
        <f>$B$7*SIN(RADIANS(C29))+$B$8*COS(RADIANS(E29))</f>
        <v>10.15650897870027</v>
      </c>
    </row>
    <row r="30" spans="1:9" x14ac:dyDescent="0.25">
      <c r="A30" s="2">
        <v>1542.96875</v>
      </c>
      <c r="B30" s="2">
        <v>3554.6875</v>
      </c>
      <c r="C30" s="5">
        <f t="shared" si="0"/>
        <v>28.245249999999999</v>
      </c>
      <c r="D30" s="5">
        <f t="shared" si="1"/>
        <v>107.94453125000001</v>
      </c>
      <c r="E30" s="5">
        <f t="shared" si="2"/>
        <v>-43.81021874999999</v>
      </c>
      <c r="F30" s="2">
        <f xml:space="preserve"> $B$7*COS(RADIANS(C30)) + $B$8*COS(RADIANS(E30))</f>
        <v>13.621817350968584</v>
      </c>
      <c r="G30" s="2">
        <f>$B$7*SIN(RADIANS(C30))+$B$8*COS(RADIANS(E30))</f>
        <v>10.15650897870027</v>
      </c>
    </row>
    <row r="31" spans="1:9" x14ac:dyDescent="0.25">
      <c r="A31" s="2">
        <v>1533.203125</v>
      </c>
      <c r="B31" s="2">
        <v>3632.8125</v>
      </c>
      <c r="C31" s="5">
        <f t="shared" si="0"/>
        <v>28.698374999999999</v>
      </c>
      <c r="D31" s="5">
        <f t="shared" si="1"/>
        <v>103.93671875000001</v>
      </c>
      <c r="E31" s="5">
        <f t="shared" si="2"/>
        <v>-47.36490624999999</v>
      </c>
      <c r="F31" s="2">
        <f xml:space="preserve"> $B$7*COS(RADIANS(C31)) + $B$8*COS(RADIANS(E31))</f>
        <v>13.213135135292109</v>
      </c>
      <c r="G31" s="2">
        <f>$B$7*SIN(RADIANS(C31))+$B$8*COS(RADIANS(E31))</f>
        <v>9.8389652474239586</v>
      </c>
    </row>
    <row r="32" spans="1:9" x14ac:dyDescent="0.25">
      <c r="A32" s="2">
        <v>1376.953125</v>
      </c>
      <c r="B32" s="2">
        <v>4082.03125</v>
      </c>
      <c r="C32" s="5">
        <f t="shared" si="0"/>
        <v>35.948375000000006</v>
      </c>
      <c r="D32" s="5">
        <f t="shared" si="1"/>
        <v>80.891796875000011</v>
      </c>
      <c r="E32" s="5">
        <f t="shared" si="2"/>
        <v>-63.15982812499999</v>
      </c>
      <c r="F32" s="2">
        <f xml:space="preserve"> $B$7*COS(RADIANS(C32)) + $B$8*COS(RADIANS(E32))</f>
        <v>10.718920968178908</v>
      </c>
      <c r="G32" s="2">
        <f>$B$7*SIN(RADIANS(C32))+$B$8*COS(RADIANS(E32))</f>
        <v>8.8277542038666681</v>
      </c>
    </row>
    <row r="33" spans="1:7" x14ac:dyDescent="0.25">
      <c r="A33" s="2">
        <v>1171.875</v>
      </c>
      <c r="B33" s="2">
        <v>4414.0625</v>
      </c>
      <c r="C33" s="5">
        <f t="shared" si="0"/>
        <v>45.464000000000006</v>
      </c>
      <c r="D33" s="5">
        <f t="shared" si="1"/>
        <v>63.858593750000011</v>
      </c>
      <c r="E33" s="5">
        <f t="shared" si="2"/>
        <v>-70.67740624999999</v>
      </c>
      <c r="F33" s="2">
        <f xml:space="preserve"> $B$7*COS(RADIANS(C33)) + $B$8*COS(RADIANS(E33))</f>
        <v>8.7740724313622867</v>
      </c>
      <c r="G33" s="2">
        <f>$B$7*SIN(RADIANS(C33))+$B$8*COS(RADIANS(E33))</f>
        <v>8.8714198690110528</v>
      </c>
    </row>
    <row r="34" spans="1:7" x14ac:dyDescent="0.25">
      <c r="A34" s="2">
        <v>1074.21875</v>
      </c>
      <c r="B34" s="2">
        <v>4541.015625</v>
      </c>
      <c r="C34" s="5">
        <f t="shared" si="0"/>
        <v>49.995249999999999</v>
      </c>
      <c r="D34" s="5">
        <f t="shared" si="1"/>
        <v>57.345898437500011</v>
      </c>
      <c r="E34" s="5">
        <f t="shared" si="2"/>
        <v>-72.65885156249999</v>
      </c>
      <c r="F34" s="2">
        <f xml:space="preserve"> $B$7*COS(RADIANS(C34)) + $B$8*COS(RADIANS(E34))</f>
        <v>7.9977485856982113</v>
      </c>
      <c r="G34" s="2">
        <f>$B$7*SIN(RADIANS(C34))+$B$8*COS(RADIANS(E34))</f>
        <v>9.0444388951733643</v>
      </c>
    </row>
    <row r="35" spans="1:7" x14ac:dyDescent="0.25">
      <c r="A35" s="2">
        <v>1064.453125</v>
      </c>
      <c r="B35" s="2">
        <v>4580.078125</v>
      </c>
      <c r="C35" s="5">
        <f t="shared" si="0"/>
        <v>50.448374999999999</v>
      </c>
      <c r="D35" s="5">
        <f t="shared" si="1"/>
        <v>55.341992187500011</v>
      </c>
      <c r="E35" s="5">
        <f t="shared" si="2"/>
        <v>-74.20963281249999</v>
      </c>
      <c r="F35" s="2">
        <f xml:space="preserve"> $B$7*COS(RADIANS(C35)) + $B$8*COS(RADIANS(E35))</f>
        <v>7.7255793390136915</v>
      </c>
      <c r="G35" s="2">
        <f>$B$7*SIN(RADIANS(C35))+$B$8*COS(RADIANS(E35))</f>
        <v>8.8669417534915631</v>
      </c>
    </row>
    <row r="36" spans="1:7" x14ac:dyDescent="0.25">
      <c r="A36" s="2">
        <v>1074.21875</v>
      </c>
      <c r="B36" s="2">
        <v>4580.078125</v>
      </c>
      <c r="C36" s="5">
        <f t="shared" si="0"/>
        <v>49.995249999999999</v>
      </c>
      <c r="D36" s="5">
        <f t="shared" si="1"/>
        <v>55.341992187500011</v>
      </c>
      <c r="E36" s="5">
        <f t="shared" si="2"/>
        <v>-74.66275781249999</v>
      </c>
      <c r="F36" s="2">
        <f xml:space="preserve"> $B$7*COS(RADIANS(C36)) + $B$8*COS(RADIANS(E36))</f>
        <v>7.7124840975705959</v>
      </c>
      <c r="G36" s="2">
        <f>$B$7*SIN(RADIANS(C36))+$B$8*COS(RADIANS(E36))</f>
        <v>8.759174407045748</v>
      </c>
    </row>
    <row r="37" spans="1:7" x14ac:dyDescent="0.25">
      <c r="A37" s="2">
        <v>996.09375</v>
      </c>
      <c r="B37" s="2">
        <v>4599.609375</v>
      </c>
      <c r="C37" s="5">
        <f t="shared" si="0"/>
        <v>53.620249999999999</v>
      </c>
      <c r="D37" s="5">
        <f t="shared" si="1"/>
        <v>54.340039062500011</v>
      </c>
      <c r="E37" s="5">
        <f t="shared" si="2"/>
        <v>-72.03971093749999</v>
      </c>
      <c r="F37" s="2">
        <f xml:space="preserve"> $B$7*COS(RADIANS(C37)) + $B$8*COS(RADIANS(E37))</f>
        <v>7.6626831242843281</v>
      </c>
      <c r="G37" s="2">
        <f>$B$7*SIN(RADIANS(C37))+$B$8*COS(RADIANS(E37))</f>
        <v>9.4644204915414925</v>
      </c>
    </row>
    <row r="38" spans="1:7" x14ac:dyDescent="0.25">
      <c r="A38" s="2">
        <v>869.140625</v>
      </c>
      <c r="B38" s="2">
        <v>4667.96875</v>
      </c>
      <c r="C38" s="5">
        <f t="shared" si="0"/>
        <v>59.510874999999999</v>
      </c>
      <c r="D38" s="5">
        <f t="shared" si="1"/>
        <v>50.833203125000011</v>
      </c>
      <c r="E38" s="5">
        <f t="shared" si="2"/>
        <v>-69.65592187499999</v>
      </c>
      <c r="F38" s="2">
        <f xml:space="preserve"> $B$7*COS(RADIANS(C38)) + $B$8*COS(RADIANS(E38))</f>
        <v>7.2677710425703079</v>
      </c>
      <c r="G38" s="2">
        <f>$B$7*SIN(RADIANS(C38))+$B$8*COS(RADIANS(E38))</f>
        <v>10.279751697919039</v>
      </c>
    </row>
    <row r="39" spans="1:7" x14ac:dyDescent="0.25">
      <c r="A39" s="2">
        <v>576.171875</v>
      </c>
      <c r="B39" s="2">
        <v>4707.03125</v>
      </c>
      <c r="C39" s="5">
        <f t="shared" si="0"/>
        <v>73.104624999999999</v>
      </c>
      <c r="D39" s="5">
        <f t="shared" si="1"/>
        <v>48.829296875000011</v>
      </c>
      <c r="E39" s="5">
        <f t="shared" si="2"/>
        <v>-58.06607812499999</v>
      </c>
      <c r="F39" s="2">
        <f xml:space="preserve"> $B$7*COS(RADIANS(C39)) + $B$8*COS(RADIANS(E39))</f>
        <v>6.9663095690981427</v>
      </c>
      <c r="G39" s="2">
        <f>$B$7*SIN(RADIANS(C39))+$B$8*COS(RADIANS(E39))</f>
        <v>12.629112330752124</v>
      </c>
    </row>
    <row r="40" spans="1:7" x14ac:dyDescent="0.25">
      <c r="A40" s="2">
        <v>341.796875</v>
      </c>
      <c r="B40" s="2">
        <v>4716.796875</v>
      </c>
      <c r="C40" s="5">
        <f t="shared" si="0"/>
        <v>83.979624999999999</v>
      </c>
      <c r="D40" s="5">
        <f t="shared" si="1"/>
        <v>48.328320312500011</v>
      </c>
      <c r="E40" s="5">
        <f t="shared" si="2"/>
        <v>-47.69205468749999</v>
      </c>
      <c r="F40" s="2">
        <f xml:space="preserve"> $B$7*COS(RADIANS(C40)) + $B$8*COS(RADIANS(E40))</f>
        <v>6.6129761360217953</v>
      </c>
      <c r="G40" s="2">
        <f>$B$7*SIN(RADIANS(C40))+$B$8*COS(RADIANS(E40))</f>
        <v>14.17459773978452</v>
      </c>
    </row>
    <row r="41" spans="1:7" x14ac:dyDescent="0.25">
      <c r="A41" s="2">
        <v>244.140625</v>
      </c>
      <c r="B41" s="2">
        <v>4726.5625</v>
      </c>
      <c r="C41" s="5">
        <f t="shared" si="0"/>
        <v>88.510874999999999</v>
      </c>
      <c r="D41" s="5">
        <f t="shared" si="1"/>
        <v>47.827343750000011</v>
      </c>
      <c r="E41" s="5">
        <f t="shared" si="2"/>
        <v>-43.66178124999999</v>
      </c>
      <c r="F41" s="2">
        <f xml:space="preserve"> $B$7*COS(RADIANS(C41)) + $B$8*COS(RADIANS(E41))</f>
        <v>6.3700278540213287</v>
      </c>
      <c r="G41" s="2">
        <f>$B$7*SIN(RADIANS(C41))+$B$8*COS(RADIANS(E41))</f>
        <v>14.646265924798486</v>
      </c>
    </row>
    <row r="42" spans="1:7" x14ac:dyDescent="0.25">
      <c r="A42" s="2">
        <v>244.140625</v>
      </c>
      <c r="B42" s="2">
        <v>4726.5625</v>
      </c>
      <c r="C42" s="5">
        <f t="shared" si="0"/>
        <v>88.510874999999999</v>
      </c>
      <c r="D42" s="5">
        <f t="shared" si="1"/>
        <v>47.827343750000011</v>
      </c>
      <c r="E42" s="5">
        <f t="shared" si="2"/>
        <v>-43.66178124999999</v>
      </c>
      <c r="F42" s="2">
        <f xml:space="preserve"> $B$7*COS(RADIANS(C42)) + $B$8*COS(RADIANS(E42))</f>
        <v>6.3700278540213287</v>
      </c>
      <c r="G42" s="2">
        <f>$B$7*SIN(RADIANS(C42))+$B$8*COS(RADIANS(E42))</f>
        <v>14.646265924798486</v>
      </c>
    </row>
    <row r="43" spans="1:7" x14ac:dyDescent="0.25">
      <c r="A43" s="2">
        <v>244.140625</v>
      </c>
      <c r="B43" s="2">
        <v>4726.5625</v>
      </c>
      <c r="C43" s="5">
        <f t="shared" si="0"/>
        <v>88.510874999999999</v>
      </c>
      <c r="D43" s="5">
        <f t="shared" si="1"/>
        <v>47.827343750000011</v>
      </c>
      <c r="E43" s="5">
        <f t="shared" si="2"/>
        <v>-43.66178124999999</v>
      </c>
      <c r="F43" s="2">
        <f xml:space="preserve"> $B$7*COS(RADIANS(C43)) + $B$8*COS(RADIANS(E43))</f>
        <v>6.3700278540213287</v>
      </c>
      <c r="G43" s="2">
        <f>$B$7*SIN(RADIANS(C43))+$B$8*COS(RADIANS(E43))</f>
        <v>14.646265924798486</v>
      </c>
    </row>
    <row r="44" spans="1:7" x14ac:dyDescent="0.25">
      <c r="A44" s="2">
        <v>312.5</v>
      </c>
      <c r="B44" s="2">
        <v>4550.78125</v>
      </c>
      <c r="C44" s="5">
        <f t="shared" si="0"/>
        <v>85.338999999999999</v>
      </c>
      <c r="D44" s="5">
        <f t="shared" si="1"/>
        <v>56.844921875000011</v>
      </c>
      <c r="E44" s="5">
        <f t="shared" si="2"/>
        <v>-37.81607812499999</v>
      </c>
      <c r="F44" s="2">
        <f xml:space="preserve"> $B$7*COS(RADIANS(C44)) + $B$8*COS(RADIANS(E44))</f>
        <v>7.4055662629417496</v>
      </c>
      <c r="G44" s="2">
        <f>$B$7*SIN(RADIANS(C44))+$B$8*COS(RADIANS(E44))</f>
        <v>15.186745314154777</v>
      </c>
    </row>
    <row r="45" spans="1:7" x14ac:dyDescent="0.25">
      <c r="A45" s="2">
        <v>419.921875</v>
      </c>
      <c r="B45" s="2">
        <v>4140.625</v>
      </c>
      <c r="C45" s="5">
        <f t="shared" si="0"/>
        <v>80.354624999999999</v>
      </c>
      <c r="D45" s="5">
        <f t="shared" si="1"/>
        <v>77.885937500000011</v>
      </c>
      <c r="E45" s="5">
        <f t="shared" si="2"/>
        <v>-21.75943749999999</v>
      </c>
      <c r="F45" s="2">
        <f xml:space="preserve"> $B$7*COS(RADIANS(C45)) + $B$8*COS(RADIANS(E45))</f>
        <v>9.3185334324931297</v>
      </c>
      <c r="G45" s="2">
        <f>$B$7*SIN(RADIANS(C45))+$B$8*COS(RADIANS(E45))</f>
        <v>16.27420336221423</v>
      </c>
    </row>
    <row r="46" spans="1:7" x14ac:dyDescent="0.25">
      <c r="A46" s="2">
        <v>537.109375</v>
      </c>
      <c r="B46" s="2">
        <v>3955.078125</v>
      </c>
      <c r="C46" s="5">
        <f t="shared" si="0"/>
        <v>74.917124999999999</v>
      </c>
      <c r="D46" s="5">
        <f t="shared" si="1"/>
        <v>87.404492187500011</v>
      </c>
      <c r="E46" s="5">
        <f t="shared" si="2"/>
        <v>-17.67838281249999</v>
      </c>
      <c r="F46" s="2">
        <f xml:space="preserve"> $B$7*COS(RADIANS(C46)) + $B$8*COS(RADIANS(E46))</f>
        <v>10.310432438542223</v>
      </c>
      <c r="G46" s="2">
        <f>$B$7*SIN(RADIANS(C46))+$B$8*COS(RADIANS(E46))</f>
        <v>16.305775859812456</v>
      </c>
    </row>
    <row r="47" spans="1:7" x14ac:dyDescent="0.25">
      <c r="A47" s="2">
        <v>556.640625</v>
      </c>
      <c r="B47" s="2">
        <v>3955.078125</v>
      </c>
      <c r="C47" s="5">
        <f t="shared" si="0"/>
        <v>74.010874999999999</v>
      </c>
      <c r="D47" s="5">
        <f t="shared" si="1"/>
        <v>87.404492187500011</v>
      </c>
      <c r="E47" s="5">
        <f t="shared" si="2"/>
        <v>-18.58463281249999</v>
      </c>
      <c r="F47" s="2">
        <f xml:space="preserve"> $B$7*COS(RADIANS(C47)) + $B$8*COS(RADIANS(E47))</f>
        <v>10.398124990122424</v>
      </c>
      <c r="G47" s="2">
        <f>$B$7*SIN(RADIANS(C47))+$B$8*COS(RADIANS(E47))</f>
        <v>16.227927313308019</v>
      </c>
    </row>
    <row r="48" spans="1:7" x14ac:dyDescent="0.25">
      <c r="A48" s="2">
        <v>527.34375</v>
      </c>
      <c r="B48" s="2">
        <v>3964.84375</v>
      </c>
      <c r="C48" s="5">
        <f t="shared" si="0"/>
        <v>75.370249999999999</v>
      </c>
      <c r="D48" s="5">
        <f t="shared" si="1"/>
        <v>86.903515625000011</v>
      </c>
      <c r="E48" s="5">
        <f t="shared" si="2"/>
        <v>-17.72623437499999</v>
      </c>
      <c r="F48" s="2">
        <f xml:space="preserve"> $B$7*COS(RADIANS(C48)) + $B$8*COS(RADIANS(E48))</f>
        <v>10.243298702808733</v>
      </c>
      <c r="G48" s="2">
        <f>$B$7*SIN(RADIANS(C48))+$B$8*COS(RADIANS(E48))</f>
        <v>16.320852792905931</v>
      </c>
    </row>
    <row r="49" spans="1:7" x14ac:dyDescent="0.25">
      <c r="A49" s="2">
        <v>527.34375</v>
      </c>
      <c r="B49" s="2">
        <v>3955.078125</v>
      </c>
      <c r="C49" s="5">
        <f t="shared" si="0"/>
        <v>75.370249999999999</v>
      </c>
      <c r="D49" s="5">
        <f t="shared" si="1"/>
        <v>87.404492187500011</v>
      </c>
      <c r="E49" s="5">
        <f t="shared" si="2"/>
        <v>-17.22525781249999</v>
      </c>
      <c r="F49" s="2">
        <f xml:space="preserve"> $B$7*COS(RADIANS(C49)) + $B$8*COS(RADIANS(E49))</f>
        <v>10.265617491542274</v>
      </c>
      <c r="G49" s="2">
        <f>$B$7*SIN(RADIANS(C49))+$B$8*COS(RADIANS(E49))</f>
        <v>16.343171581639471</v>
      </c>
    </row>
    <row r="50" spans="1:7" x14ac:dyDescent="0.25">
      <c r="A50" s="2">
        <v>537.109375</v>
      </c>
      <c r="B50" s="2">
        <v>3945.3125</v>
      </c>
      <c r="C50" s="5">
        <f t="shared" si="0"/>
        <v>74.917124999999999</v>
      </c>
      <c r="D50" s="5">
        <f t="shared" si="1"/>
        <v>87.905468750000011</v>
      </c>
      <c r="E50" s="5">
        <f t="shared" si="2"/>
        <v>-17.17740624999999</v>
      </c>
      <c r="F50" s="2">
        <f xml:space="preserve"> $B$7*COS(RADIANS(C50)) + $B$8*COS(RADIANS(E50))</f>
        <v>10.332692013838066</v>
      </c>
      <c r="G50" s="2">
        <f>$B$7*SIN(RADIANS(C50))+$B$8*COS(RADIANS(E50))</f>
        <v>16.328035435108301</v>
      </c>
    </row>
    <row r="51" spans="1:7" x14ac:dyDescent="0.25">
      <c r="A51" s="2">
        <v>537.109375</v>
      </c>
      <c r="B51" s="2">
        <v>3955.078125</v>
      </c>
      <c r="C51" s="5">
        <f t="shared" si="0"/>
        <v>74.917124999999999</v>
      </c>
      <c r="D51" s="5">
        <f t="shared" si="1"/>
        <v>87.404492187500011</v>
      </c>
      <c r="E51" s="5">
        <f t="shared" si="2"/>
        <v>-17.67838281249999</v>
      </c>
      <c r="F51" s="2">
        <f xml:space="preserve"> $B$7*COS(RADIANS(C51)) + $B$8*COS(RADIANS(E51))</f>
        <v>10.310432438542223</v>
      </c>
      <c r="G51" s="2">
        <f>$B$7*SIN(RADIANS(C51))+$B$8*COS(RADIANS(E51))</f>
        <v>16.305775859812456</v>
      </c>
    </row>
    <row r="52" spans="1:7" x14ac:dyDescent="0.25">
      <c r="A52" s="2">
        <v>537.109375</v>
      </c>
      <c r="B52" s="2">
        <v>3945.3125</v>
      </c>
      <c r="C52" s="5">
        <f t="shared" si="0"/>
        <v>74.917124999999999</v>
      </c>
      <c r="D52" s="5">
        <f t="shared" si="1"/>
        <v>87.905468750000011</v>
      </c>
      <c r="E52" s="5">
        <f t="shared" si="2"/>
        <v>-17.17740624999999</v>
      </c>
      <c r="F52" s="2">
        <f xml:space="preserve"> $B$7*COS(RADIANS(C52)) + $B$8*COS(RADIANS(E52))</f>
        <v>10.332692013838066</v>
      </c>
      <c r="G52" s="2">
        <f>$B$7*SIN(RADIANS(C52))+$B$8*COS(RADIANS(E52))</f>
        <v>16.328035435108301</v>
      </c>
    </row>
    <row r="53" spans="1:7" x14ac:dyDescent="0.25">
      <c r="A53" s="2">
        <v>537.109375</v>
      </c>
      <c r="B53" s="2">
        <v>3955.078125</v>
      </c>
      <c r="C53" s="5">
        <f t="shared" si="0"/>
        <v>74.917124999999999</v>
      </c>
      <c r="D53" s="5">
        <f t="shared" si="1"/>
        <v>87.404492187500011</v>
      </c>
      <c r="E53" s="5">
        <f t="shared" si="2"/>
        <v>-17.67838281249999</v>
      </c>
      <c r="F53" s="2">
        <f xml:space="preserve"> $B$7*COS(RADIANS(C53)) + $B$8*COS(RADIANS(E53))</f>
        <v>10.310432438542223</v>
      </c>
      <c r="G53" s="2">
        <f>$B$7*SIN(RADIANS(C53))+$B$8*COS(RADIANS(E53))</f>
        <v>16.305775859812456</v>
      </c>
    </row>
  </sheetData>
  <mergeCells count="2">
    <mergeCell ref="F10:F11"/>
    <mergeCell ref="G10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 1</vt:lpstr>
      <vt:lpstr>Trace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Mansur He</cp:lastModifiedBy>
  <dcterms:created xsi:type="dcterms:W3CDTF">2016-03-19T00:35:45Z</dcterms:created>
  <dcterms:modified xsi:type="dcterms:W3CDTF">2016-03-19T01:35:57Z</dcterms:modified>
</cp:coreProperties>
</file>