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erinbristow/Desktop/school work/"/>
    </mc:Choice>
  </mc:AlternateContent>
  <xr:revisionPtr revIDLastSave="0" documentId="8_{83FEE975-EAC8-E640-AB45-526083C7784A}" xr6:coauthVersionLast="45" xr6:coauthVersionMax="45" xr10:uidLastSave="{00000000-0000-0000-0000-000000000000}"/>
  <bookViews>
    <workbookView xWindow="0" yWindow="0" windowWidth="38400" windowHeight="21600" activeTab="1" xr2:uid="{00000000-000D-0000-FFFF-FFFF00000000}"/>
  </bookViews>
  <sheets>
    <sheet name="Sheet16" sheetId="16" state="hidden" r:id="rId1"/>
    <sheet name="Sheet1" sheetId="1" r:id="rId2"/>
    <sheet name="Outcome Data" sheetId="13" r:id="rId3"/>
    <sheet name="Category with titles" sheetId="17" r:id="rId4"/>
    <sheet name="Category" sheetId="6" state="hidden" r:id="rId5"/>
    <sheet name="Sub Category" sheetId="7" r:id="rId6"/>
    <sheet name="Date" sheetId="12" r:id="rId7"/>
    <sheet name="Outcomes based on Goals" sheetId="18" r:id="rId8"/>
  </sheet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2" i="13" l="1"/>
  <c r="C12" i="13"/>
  <c r="B12" i="13"/>
  <c r="D12" i="13"/>
  <c r="D11" i="13"/>
  <c r="D10" i="13"/>
  <c r="D9" i="13"/>
  <c r="D8" i="13"/>
  <c r="D7" i="13"/>
  <c r="D13" i="13"/>
  <c r="D6" i="13"/>
  <c r="C10" i="13"/>
  <c r="C13" i="13"/>
  <c r="C11" i="13"/>
  <c r="C9" i="13"/>
  <c r="C8" i="13"/>
  <c r="C7" i="13"/>
  <c r="C6" i="13"/>
  <c r="C5" i="13"/>
  <c r="B13" i="13"/>
  <c r="B11" i="13"/>
  <c r="B10" i="13"/>
  <c r="B9" i="13"/>
  <c r="B8" i="13"/>
  <c r="D5" i="13"/>
  <c r="F2" i="13"/>
  <c r="E2" i="13"/>
  <c r="B7" i="13"/>
  <c r="B6" i="13"/>
  <c r="B5" i="13"/>
  <c r="B4" i="13"/>
  <c r="B3" i="13"/>
  <c r="B2" i="13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4" i="13"/>
  <c r="D3" i="13"/>
  <c r="C4" i="13"/>
  <c r="C3" i="13"/>
  <c r="C2" i="13"/>
  <c r="D2" i="13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3" i="13" l="1"/>
  <c r="G13" i="13" s="1"/>
  <c r="E9" i="13"/>
  <c r="H9" i="13" s="1"/>
  <c r="E8" i="13"/>
  <c r="H8" i="13" s="1"/>
  <c r="E7" i="13"/>
  <c r="G7" i="13" s="1"/>
  <c r="F12" i="13"/>
  <c r="E11" i="13"/>
  <c r="E10" i="13"/>
  <c r="E6" i="13"/>
  <c r="F6" i="13" s="1"/>
  <c r="E5" i="13"/>
  <c r="E4" i="13"/>
  <c r="H4" i="13" s="1"/>
  <c r="E3" i="13"/>
  <c r="H3" i="13" s="1"/>
  <c r="F9" i="13" l="1"/>
  <c r="G9" i="13"/>
  <c r="H13" i="13"/>
  <c r="F13" i="13"/>
  <c r="F8" i="13"/>
  <c r="G8" i="13"/>
  <c r="F7" i="13"/>
  <c r="H7" i="13"/>
  <c r="H12" i="13"/>
  <c r="G12" i="13"/>
  <c r="H11" i="13"/>
  <c r="G11" i="13"/>
  <c r="F11" i="13"/>
  <c r="H10" i="13"/>
  <c r="G10" i="13"/>
  <c r="F10" i="13"/>
  <c r="H6" i="13"/>
  <c r="G6" i="13"/>
  <c r="H5" i="13"/>
  <c r="G5" i="13"/>
  <c r="F5" i="13"/>
  <c r="G4" i="13"/>
  <c r="F3" i="13"/>
  <c r="F4" i="13"/>
  <c r="G3" i="13"/>
  <c r="H2" i="13"/>
  <c r="G2" i="13"/>
</calcChain>
</file>

<file path=xl/sharedStrings.xml><?xml version="1.0" encoding="utf-8"?>
<sst xmlns="http://schemas.openxmlformats.org/spreadsheetml/2006/main" count="33138" uniqueCount="8406">
  <si>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</si>
  <si>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</si>
  <si>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</si>
  <si>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</si>
  <si>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</si>
  <si>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</si>
  <si>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</si>
  <si>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</si>
  <si>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</si>
  <si>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</si>
  <si>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</si>
  <si>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</si>
  <si>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</si>
  <si>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</si>
  <si>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</si>
  <si>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</si>
  <si>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</si>
  <si>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</si>
  <si>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</si>
  <si>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</si>
  <si>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</si>
  <si>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</si>
  <si>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</si>
  <si>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</si>
  <si>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</si>
  <si>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</si>
  <si>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</si>
  <si>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</si>
  <si>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</si>
  <si>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</si>
  <si>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</si>
  <si>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</si>
  <si>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</si>
  <si>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</si>
  <si>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</si>
  <si>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</si>
  <si>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</si>
  <si>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</si>
  <si>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</si>
  <si>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</si>
  <si>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</si>
  <si>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</si>
  <si>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</si>
  <si>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</si>
  <si>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</si>
  <si>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</si>
  <si>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</si>
  <si>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</si>
  <si>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</si>
  <si>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</si>
  <si>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</si>
  <si>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</si>
  <si>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</si>
  <si>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</si>
  <si>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</si>
  <si>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</si>
  <si>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</si>
  <si>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</si>
  <si>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</si>
  <si>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</si>
  <si>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</si>
  <si>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</si>
  <si>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</si>
  <si>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</si>
  <si>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</si>
  <si>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</si>
  <si>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</si>
  <si>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</si>
  <si>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</si>
  <si>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</si>
  <si>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</si>
  <si>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</si>
  <si>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</si>
  <si>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</si>
  <si>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</si>
  <si>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</si>
  <si>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</si>
  <si>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</si>
  <si>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</si>
  <si>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</si>
  <si>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</si>
  <si>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</si>
  <si>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</si>
  <si>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</si>
  <si>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</si>
  <si>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</si>
  <si>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</si>
  <si>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</si>
  <si>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</si>
  <si>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</si>
  <si>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</si>
  <si>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</si>
  <si>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</si>
  <si>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</si>
  <si>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</si>
  <si>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</si>
  <si>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</si>
  <si>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</si>
  <si>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</si>
  <si>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</si>
  <si>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</si>
  <si>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</si>
  <si>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</si>
  <si>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</si>
  <si>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</si>
  <si>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</si>
  <si>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</si>
  <si>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</si>
  <si>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</si>
  <si>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</si>
  <si>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</si>
  <si>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</si>
  <si>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</si>
  <si>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</si>
  <si>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</si>
  <si>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</si>
  <si>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</si>
  <si>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</si>
  <si>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</si>
  <si>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</si>
  <si>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</si>
  <si>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</si>
  <si>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</si>
  <si>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</si>
  <si>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</si>
  <si>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</si>
  <si>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</si>
  <si>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</si>
  <si>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</si>
  <si>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</si>
  <si>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</si>
  <si>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</si>
  <si>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</si>
  <si>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</si>
  <si>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</si>
  <si>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</si>
  <si>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</si>
  <si>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</si>
  <si>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</si>
  <si>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</si>
  <si>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</si>
  <si>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</si>
  <si>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</si>
  <si>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</si>
  <si>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</si>
  <si>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</si>
  <si>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</si>
  <si>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</si>
  <si>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</si>
  <si>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</si>
  <si>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</si>
  <si>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</si>
  <si>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</si>
  <si>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</si>
  <si>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</si>
  <si>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</si>
  <si>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</si>
  <si>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</si>
  <si>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</si>
  <si>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</si>
  <si>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</si>
  <si>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</si>
  <si>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</si>
  <si>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</si>
  <si>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</si>
  <si>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</si>
  <si>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</si>
  <si>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</si>
  <si>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</si>
  <si>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</si>
  <si>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</si>
  <si>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</si>
  <si>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</si>
  <si>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</si>
  <si>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</si>
  <si>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</si>
  <si>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</si>
  <si>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</si>
  <si>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</si>
  <si>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</si>
  <si>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</si>
  <si>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</si>
  <si>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</si>
  <si>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</si>
  <si>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</si>
  <si>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</si>
  <si>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</si>
  <si>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</si>
  <si>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</si>
  <si>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</si>
  <si>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</si>
  <si>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</si>
  <si>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</si>
  <si>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</si>
  <si>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</si>
  <si>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</si>
  <si>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</si>
  <si>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</si>
  <si>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</si>
  <si>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</si>
  <si>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</si>
  <si>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</si>
  <si>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</si>
  <si>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</si>
  <si>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</si>
  <si>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</si>
  <si>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</si>
  <si>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</si>
  <si>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</si>
  <si>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</si>
  <si>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</si>
  <si>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</si>
  <si>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</si>
  <si>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</si>
  <si>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</si>
  <si>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</si>
  <si>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</si>
  <si>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</si>
  <si>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</si>
  <si>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</si>
  <si>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</si>
  <si>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</si>
  <si>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</si>
  <si>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</si>
  <si>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</si>
  <si>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</si>
  <si>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</si>
  <si>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</si>
  <si>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</si>
  <si>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</si>
  <si>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</si>
  <si>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</si>
  <si>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</si>
  <si>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</si>
  <si>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</si>
  <si>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</si>
  <si>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</si>
  <si>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</si>
  <si>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</si>
  <si>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</si>
  <si>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</si>
  <si>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</si>
  <si>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</si>
  <si>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</si>
  <si>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</si>
  <si>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</si>
  <si>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</si>
  <si>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</si>
  <si>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</si>
  <si>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</si>
  <si>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</si>
  <si>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</si>
  <si>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</si>
  <si>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</si>
  <si>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</si>
  <si>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</si>
  <si>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</si>
  <si>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</si>
  <si>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</si>
  <si>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</si>
  <si>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</si>
  <si>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</si>
  <si>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</si>
  <si>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</si>
  <si>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</si>
  <si>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</si>
  <si>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</si>
  <si>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</si>
  <si>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</si>
  <si>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</si>
  <si>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</si>
  <si>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</si>
  <si>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</si>
  <si>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</si>
  <si>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</si>
  <si>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</si>
  <si>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</si>
  <si>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</si>
  <si>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</si>
  <si>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</si>
  <si>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</si>
  <si>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</si>
  <si>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</si>
  <si>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</si>
  <si>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</si>
  <si>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</si>
  <si>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</si>
  <si>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</si>
  <si>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</si>
  <si>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</si>
  <si>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</si>
  <si>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</si>
  <si>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</si>
  <si>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</si>
  <si>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</si>
  <si>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</si>
  <si>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</si>
  <si>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</si>
  <si>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</si>
  <si>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</si>
  <si>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</si>
  <si>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</si>
  <si>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</si>
  <si>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</si>
  <si>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</si>
  <si>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</si>
  <si>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</si>
  <si>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</si>
  <si>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</si>
  <si>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</si>
  <si>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</si>
  <si>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</si>
  <si>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</si>
  <si>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</si>
  <si>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</si>
  <si>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</si>
  <si>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</si>
  <si>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</si>
  <si>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</si>
  <si>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</si>
  <si>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</si>
  <si>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</si>
  <si>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</si>
  <si>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</si>
  <si>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</si>
  <si>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</si>
  <si>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</si>
  <si>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</si>
  <si>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</si>
  <si>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</si>
  <si>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</si>
  <si>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</si>
  <si>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</si>
  <si>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</si>
  <si>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</si>
  <si>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</si>
  <si>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</si>
  <si>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</si>
  <si>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</si>
  <si>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</si>
  <si>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</si>
  <si>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</si>
  <si>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</si>
  <si>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</si>
  <si>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</si>
  <si>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</si>
  <si>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</si>
  <si>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</si>
  <si>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</si>
  <si>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</si>
  <si>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</si>
  <si>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</si>
  <si>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</si>
  <si>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</si>
  <si>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</si>
  <si>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</si>
  <si>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</si>
  <si>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</si>
  <si>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</si>
  <si>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</si>
  <si>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</si>
  <si>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</si>
  <si>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</si>
  <si>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</si>
  <si>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</si>
  <si>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</si>
  <si>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</si>
  <si>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</si>
  <si>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</si>
  <si>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</si>
  <si>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</si>
  <si>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</si>
  <si>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</si>
  <si>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</si>
  <si>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</si>
  <si>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</si>
  <si>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</si>
  <si>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</si>
  <si>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</si>
  <si>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</si>
  <si>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</si>
  <si>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</si>
  <si>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</si>
  <si>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</si>
  <si>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</si>
  <si>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</si>
  <si>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</si>
  <si>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</si>
  <si>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</si>
  <si>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</si>
  <si>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</si>
  <si>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</si>
  <si>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</si>
  <si>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</si>
  <si>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</si>
  <si>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</si>
  <si>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</si>
  <si>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</si>
  <si>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</si>
  <si>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</si>
  <si>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</si>
  <si>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</si>
  <si>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</si>
  <si>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</si>
  <si>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</si>
  <si>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</si>
  <si>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</si>
  <si>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</si>
  <si>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</si>
  <si>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</si>
  <si>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</si>
  <si>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</si>
  <si>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</si>
  <si>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</si>
  <si>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</si>
  <si>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</si>
  <si>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</si>
  <si>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</si>
  <si>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</si>
  <si>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</si>
  <si>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</si>
  <si>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</si>
  <si>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</si>
  <si>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</si>
  <si>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</si>
  <si>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</si>
  <si>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</si>
  <si>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</si>
  <si>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</si>
  <si>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</si>
  <si>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</si>
  <si>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</si>
  <si>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</si>
  <si>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</si>
  <si>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</si>
  <si>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</si>
  <si>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</si>
  <si>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</si>
  <si>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</si>
  <si>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</si>
  <si>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</si>
  <si>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</si>
  <si>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</si>
  <si>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</si>
  <si>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</si>
  <si>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</si>
  <si>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</si>
  <si>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</si>
  <si>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</si>
  <si>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</si>
  <si>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</si>
  <si>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</si>
  <si>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</si>
  <si>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</si>
  <si>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</si>
  <si>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</si>
  <si>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</si>
  <si>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</si>
  <si>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</si>
  <si>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</si>
  <si>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</si>
  <si>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</si>
  <si>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</si>
  <si>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</si>
  <si>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</si>
  <si>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</si>
  <si>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</si>
  <si>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</si>
  <si>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</si>
  <si>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</si>
  <si>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</si>
  <si>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</si>
  <si>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</si>
  <si>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</si>
  <si>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</si>
  <si>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</si>
  <si>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</si>
  <si>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</si>
  <si>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</si>
  <si>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</si>
  <si>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</si>
  <si>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</si>
  <si>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</si>
  <si>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</si>
  <si>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</si>
  <si>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</si>
  <si>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</si>
  <si>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</si>
  <si>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</si>
  <si>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</si>
  <si>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</si>
  <si>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</si>
  <si>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</si>
  <si>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</si>
  <si>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</si>
  <si>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</si>
  <si>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</si>
  <si>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</si>
  <si>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</si>
  <si>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</si>
  <si>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</si>
  <si>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</si>
  <si>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</si>
  <si>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</si>
  <si>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</si>
  <si>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</si>
  <si>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</si>
  <si>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</si>
  <si>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</si>
  <si>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</si>
  <si>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</si>
  <si>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</si>
  <si>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</si>
  <si>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</si>
  <si>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</si>
  <si>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</si>
  <si>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</si>
  <si>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</si>
  <si>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</si>
  <si>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</si>
  <si>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</si>
  <si>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</si>
  <si>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</si>
  <si>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</si>
  <si>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</si>
  <si>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</si>
  <si>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</si>
  <si>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</si>
  <si>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</si>
  <si>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</si>
  <si>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</si>
  <si>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</si>
  <si>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</si>
  <si>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</si>
  <si>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</si>
  <si>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</si>
  <si>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</si>
  <si>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</si>
  <si>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</si>
  <si>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</si>
  <si>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</si>
  <si>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</si>
  <si>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</si>
  <si>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</si>
  <si>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</si>
  <si>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</si>
  <si>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</si>
  <si>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</si>
  <si>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</si>
  <si>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</si>
  <si>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</si>
  <si>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</si>
  <si>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</si>
  <si>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</si>
  <si>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</si>
  <si>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</si>
  <si>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</si>
  <si>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</si>
  <si>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</si>
  <si>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</si>
  <si>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</si>
  <si>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</si>
  <si>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</si>
  <si>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</si>
  <si>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</si>
  <si>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</si>
  <si>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</si>
  <si>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</si>
  <si>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</si>
  <si>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</si>
  <si>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</si>
  <si>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</si>
  <si>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</si>
  <si>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</si>
  <si>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</si>
  <si>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</si>
  <si>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</si>
  <si>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</si>
  <si>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</si>
  <si>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</si>
  <si>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</si>
  <si>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</si>
  <si>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</si>
  <si>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</si>
  <si>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</si>
  <si>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</si>
  <si>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</si>
  <si>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</si>
  <si>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</si>
  <si>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</si>
  <si>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</si>
  <si>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</si>
  <si>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</si>
  <si>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</si>
  <si>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</si>
  <si>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</si>
  <si>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</si>
  <si>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</si>
  <si>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</si>
  <si>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</si>
  <si>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</si>
  <si>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</si>
  <si>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</si>
  <si>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</si>
  <si>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</si>
  <si>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</si>
  <si>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</si>
  <si>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</si>
  <si>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</si>
  <si>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</si>
  <si>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</si>
  <si>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</si>
  <si>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</si>
  <si>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</si>
  <si>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</si>
  <si>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</si>
  <si>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</si>
  <si>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</si>
  <si>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</si>
  <si>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</si>
  <si>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</si>
  <si>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</si>
  <si>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</si>
  <si>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</si>
  <si>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</si>
  <si>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</si>
  <si>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</si>
  <si>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</si>
  <si>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</si>
  <si>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</si>
  <si>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</si>
  <si>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</si>
  <si>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</si>
  <si>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</si>
  <si>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</si>
  <si>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</si>
  <si>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</si>
  <si>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</si>
  <si>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</si>
  <si>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</si>
  <si>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</si>
  <si>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</si>
  <si>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</si>
  <si>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</si>
  <si>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</si>
  <si>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</si>
  <si>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</si>
  <si>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</si>
  <si>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</si>
  <si>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</si>
  <si>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</si>
  <si>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</si>
  <si>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</si>
  <si>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</si>
  <si>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</si>
  <si>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</si>
  <si>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</si>
  <si>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</si>
  <si>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</si>
  <si>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</si>
  <si>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</si>
  <si>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</si>
  <si>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</si>
  <si>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</si>
  <si>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</si>
  <si>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</si>
  <si>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</si>
  <si>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</si>
  <si>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</si>
  <si>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</si>
  <si>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</si>
  <si>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</si>
  <si>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</si>
  <si>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</si>
  <si>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</si>
  <si>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</si>
  <si>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</si>
  <si>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</si>
  <si>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</si>
  <si>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</si>
  <si>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</si>
  <si>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</si>
  <si>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</si>
  <si>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</si>
  <si>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</si>
  <si>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</si>
  <si>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</si>
  <si>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</si>
  <si>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</si>
  <si>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</si>
  <si>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</si>
  <si>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</si>
  <si>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</si>
  <si>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</si>
  <si>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</si>
  <si>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</si>
  <si>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</si>
  <si>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</si>
  <si>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</si>
  <si>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</si>
  <si>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</si>
  <si>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</si>
  <si>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</si>
  <si>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</si>
  <si>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</si>
  <si>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</si>
  <si>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</si>
  <si>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</si>
  <si>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</si>
  <si>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</si>
  <si>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</si>
  <si>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</si>
  <si>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</si>
  <si>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</si>
  <si>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</si>
  <si>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</si>
  <si>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</si>
  <si>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</si>
  <si>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</si>
  <si>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</si>
  <si>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</si>
  <si>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</si>
  <si>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</si>
  <si>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</si>
  <si>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</si>
  <si>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</si>
  <si>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</si>
  <si>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</si>
  <si>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</si>
  <si>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</si>
  <si>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</si>
  <si>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</si>
  <si>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</si>
  <si>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</si>
  <si>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</si>
  <si>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</si>
  <si>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</si>
  <si>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</si>
  <si>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</si>
  <si>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</si>
  <si>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</si>
  <si>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</si>
  <si>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</si>
  <si>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</si>
  <si>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</si>
  <si>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</si>
  <si>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</si>
  <si>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</si>
  <si>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</si>
  <si>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</si>
  <si>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</si>
  <si>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</si>
  <si>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</si>
  <si>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</si>
  <si>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</si>
  <si>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</si>
  <si>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</si>
  <si>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</si>
  <si>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</si>
  <si>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</si>
  <si>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</si>
  <si>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</si>
  <si>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</si>
  <si>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</si>
  <si>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</si>
  <si>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</si>
  <si>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</si>
  <si>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</si>
  <si>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</si>
  <si>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</si>
  <si>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</si>
  <si>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</si>
  <si>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</si>
  <si>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</si>
  <si>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</si>
  <si>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</si>
  <si>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</si>
  <si>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</si>
  <si>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</si>
  <si>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</si>
  <si>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</si>
  <si>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</si>
  <si>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</si>
  <si>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</si>
  <si>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</si>
  <si>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</si>
  <si>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</si>
  <si>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</si>
  <si>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</si>
  <si>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</si>
  <si>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</si>
  <si>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</si>
  <si>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</si>
  <si>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</si>
  <si>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</si>
  <si>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</si>
  <si>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</si>
  <si>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</si>
  <si>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</si>
  <si>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</si>
  <si>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</si>
  <si>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</si>
  <si>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</si>
  <si>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</si>
  <si>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</si>
  <si>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</si>
  <si>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</si>
  <si>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</si>
  <si>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</si>
  <si>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</si>
  <si>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</si>
  <si>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</si>
  <si>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</si>
  <si>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</si>
  <si>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</si>
  <si>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</si>
  <si>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</si>
  <si>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</si>
  <si>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</si>
  <si>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</si>
  <si>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</si>
  <si>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</si>
  <si>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</si>
  <si>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</si>
  <si>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</si>
  <si>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</si>
  <si>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</si>
  <si>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</si>
  <si>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</si>
  <si>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</si>
  <si>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</si>
  <si>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</si>
  <si>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</si>
  <si>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</si>
  <si>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</si>
  <si>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</si>
  <si>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</si>
  <si>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</si>
  <si>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</si>
  <si>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</si>
  <si>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</si>
  <si>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</si>
  <si>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</si>
  <si>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</si>
  <si>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</si>
  <si>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</si>
  <si>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</si>
  <si>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</si>
  <si>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</si>
  <si>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</si>
  <si>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</si>
  <si>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</si>
  <si>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</si>
  <si>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</si>
  <si>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</si>
  <si>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</si>
  <si>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</si>
  <si>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</si>
  <si>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</si>
  <si>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</si>
  <si>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</si>
  <si>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</si>
  <si>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</si>
  <si>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</si>
  <si>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</si>
  <si>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</si>
  <si>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</si>
  <si>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</si>
  <si>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</si>
  <si>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</si>
  <si>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</si>
  <si>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</si>
  <si>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</si>
  <si>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</si>
  <si>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</si>
  <si>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</si>
  <si>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</si>
  <si>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</si>
  <si>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</si>
  <si>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</si>
  <si>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</si>
  <si>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</si>
  <si>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</si>
  <si>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</si>
  <si>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</si>
  <si>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</si>
  <si>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</si>
  <si>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</si>
  <si>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</si>
  <si>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</si>
  <si>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</si>
  <si>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</si>
  <si>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</si>
  <si>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</si>
  <si>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</si>
  <si>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</si>
  <si>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</si>
  <si>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</si>
  <si>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</si>
  <si>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</si>
  <si>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</si>
  <si>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</si>
  <si>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</si>
  <si>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</si>
  <si>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</si>
  <si>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</si>
  <si>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</si>
  <si>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</si>
  <si>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</si>
  <si>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</si>
  <si>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</si>
  <si>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</si>
  <si>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</si>
  <si>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</si>
  <si>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</si>
  <si>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</si>
  <si>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</si>
  <si>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</si>
  <si>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</si>
  <si>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</si>
  <si>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</si>
  <si>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</si>
  <si>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</si>
  <si>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</si>
  <si>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</si>
  <si>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</si>
  <si>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</si>
  <si>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</si>
  <si>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</si>
  <si>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</si>
  <si>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</si>
  <si>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</si>
  <si>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</si>
  <si>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</si>
  <si>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</si>
  <si>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</si>
  <si>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</si>
  <si>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</si>
  <si>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</si>
  <si>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</si>
  <si>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</si>
  <si>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</si>
  <si>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</si>
  <si>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</si>
  <si>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</si>
  <si>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</si>
  <si>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</si>
  <si>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</si>
  <si>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</si>
  <si>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</si>
  <si>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</si>
  <si>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</si>
  <si>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</si>
  <si>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</si>
  <si>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</si>
  <si>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</si>
  <si>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</si>
  <si>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</si>
  <si>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</si>
  <si>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</si>
  <si>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</si>
  <si>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</si>
  <si>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</si>
  <si>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</si>
  <si>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</si>
  <si>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</si>
  <si>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</si>
  <si>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</si>
  <si>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</si>
  <si>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</si>
  <si>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</si>
  <si>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</si>
  <si>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</si>
  <si>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</si>
  <si>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</si>
  <si>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</si>
  <si>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</si>
  <si>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</si>
  <si>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</si>
  <si>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</si>
  <si>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</si>
  <si>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</si>
  <si>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</si>
  <si>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</si>
  <si>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</si>
  <si>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</si>
  <si>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</si>
  <si>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</si>
  <si>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</si>
  <si>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</si>
  <si>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</si>
  <si>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</si>
  <si>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</si>
  <si>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</si>
  <si>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</si>
  <si>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</si>
  <si>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</si>
  <si>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</si>
  <si>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</si>
  <si>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</si>
  <si>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</si>
  <si>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</si>
  <si>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</si>
  <si>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</si>
  <si>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</si>
  <si>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</si>
  <si>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</si>
  <si>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</si>
  <si>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</si>
  <si>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</si>
  <si>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</si>
  <si>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</si>
  <si>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</si>
  <si>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</si>
  <si>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</si>
  <si>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</si>
  <si>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</si>
  <si>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</si>
  <si>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</si>
  <si>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</si>
  <si>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</si>
  <si>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</si>
  <si>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</si>
  <si>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</si>
  <si>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</si>
  <si>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</si>
  <si>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</si>
  <si>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</si>
  <si>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</si>
  <si>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</si>
  <si>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</si>
  <si>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</si>
  <si>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</si>
  <si>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</si>
  <si>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</si>
  <si>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</si>
  <si>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</si>
  <si>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</si>
  <si>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</si>
  <si>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</si>
  <si>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</si>
  <si>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</si>
  <si>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</si>
  <si>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</si>
  <si>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</si>
  <si>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</si>
  <si>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</si>
  <si>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</si>
  <si>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</si>
  <si>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</si>
  <si>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</si>
  <si>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</si>
  <si>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</si>
  <si>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</si>
  <si>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</si>
  <si>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</si>
  <si>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</si>
  <si>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</si>
  <si>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</si>
  <si>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</si>
  <si>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</si>
  <si>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</si>
  <si>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</si>
  <si>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</si>
  <si>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</si>
  <si>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</si>
  <si>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</si>
  <si>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</si>
  <si>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</si>
  <si>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</si>
  <si>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</si>
  <si>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</si>
  <si>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</si>
  <si>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</si>
  <si>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</si>
  <si>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</si>
  <si>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</si>
  <si>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</si>
  <si>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</si>
  <si>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</si>
  <si>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</si>
  <si>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</si>
  <si>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</si>
  <si>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</si>
  <si>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</si>
  <si>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</si>
  <si>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</si>
  <si>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</si>
  <si>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</si>
  <si>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</si>
  <si>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</si>
  <si>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</si>
  <si>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</si>
  <si>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</si>
  <si>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</si>
  <si>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</si>
  <si>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</si>
  <si>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</si>
  <si>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</si>
  <si>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</si>
  <si>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</si>
  <si>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</si>
  <si>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</si>
  <si>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</si>
  <si>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</si>
  <si>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</si>
  <si>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</si>
  <si>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</si>
  <si>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</si>
  <si>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</si>
  <si>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</si>
  <si>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</si>
  <si>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</si>
  <si>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</si>
  <si>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</si>
  <si>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</si>
  <si>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</si>
  <si>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</si>
  <si>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</si>
  <si>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</si>
  <si>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</si>
  <si>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</si>
  <si>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</si>
  <si>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</si>
  <si>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</si>
  <si>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</si>
  <si>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</si>
  <si>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</si>
  <si>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</si>
  <si>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</si>
  <si>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</si>
  <si>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</si>
  <si>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</si>
  <si>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</si>
  <si>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</si>
  <si>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</si>
  <si>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</si>
  <si>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</si>
  <si>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</si>
  <si>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</si>
  <si>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</si>
  <si>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</si>
  <si>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</si>
  <si>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</si>
  <si>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</si>
  <si>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</si>
  <si>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</si>
  <si>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</si>
  <si>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</si>
  <si>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</si>
  <si>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</si>
  <si>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</si>
  <si>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</si>
  <si>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</si>
  <si>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</si>
  <si>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</si>
  <si>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</si>
  <si>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</si>
  <si>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</si>
  <si>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</si>
  <si>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</si>
  <si>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</si>
  <si>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</si>
  <si>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</si>
  <si>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</si>
  <si>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</si>
  <si>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</si>
  <si>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</si>
  <si>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</si>
  <si>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</si>
  <si>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</si>
  <si>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</si>
  <si>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</si>
  <si>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</si>
  <si>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</si>
  <si>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</si>
  <si>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</si>
  <si>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</si>
  <si>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</si>
  <si>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</si>
  <si>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</si>
  <si>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</si>
  <si>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</si>
  <si>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</si>
  <si>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</si>
  <si>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</si>
  <si>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</si>
  <si>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</si>
  <si>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</si>
  <si>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</si>
  <si>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</si>
  <si>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</si>
  <si>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</si>
  <si>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</si>
  <si>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</si>
  <si>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</si>
  <si>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</si>
  <si>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</si>
  <si>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</si>
  <si>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</si>
  <si>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</si>
  <si>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</si>
  <si>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</si>
  <si>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</si>
  <si>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</si>
  <si>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</si>
  <si>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</si>
  <si>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</si>
  <si>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</si>
  <si>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</si>
  <si>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</si>
  <si>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</si>
  <si>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</si>
  <si>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</si>
  <si>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</si>
  <si>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</si>
  <si>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</si>
  <si>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</si>
  <si>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</si>
  <si>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</si>
  <si>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</si>
  <si>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</si>
  <si>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</si>
  <si>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</si>
  <si>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</si>
  <si>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</si>
  <si>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</si>
  <si>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</si>
  <si>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</si>
  <si>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</si>
  <si>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</si>
  <si>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</si>
  <si>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</si>
  <si>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</si>
  <si>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</si>
  <si>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</si>
  <si>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</si>
  <si>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</si>
  <si>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</si>
  <si>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</si>
  <si>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</si>
  <si>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</si>
  <si>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</si>
  <si>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</si>
  <si>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</si>
  <si>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</si>
  <si>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</si>
  <si>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</si>
  <si>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</si>
  <si>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</si>
  <si>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</si>
  <si>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</si>
  <si>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</si>
  <si>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</si>
  <si>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</si>
  <si>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</si>
  <si>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</si>
  <si>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</si>
  <si>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</si>
  <si>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</si>
  <si>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</si>
  <si>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</si>
  <si>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</si>
  <si>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</si>
  <si>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</si>
  <si>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</si>
  <si>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</si>
  <si>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</si>
  <si>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</si>
  <si>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</si>
  <si>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</si>
  <si>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</si>
  <si>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</si>
  <si>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</si>
  <si>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</si>
  <si>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</si>
  <si>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</si>
  <si>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</si>
  <si>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</si>
  <si>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</si>
  <si>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</si>
  <si>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</si>
  <si>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</si>
  <si>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</si>
  <si>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</si>
  <si>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</si>
  <si>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</si>
  <si>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</si>
  <si>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</si>
  <si>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</si>
  <si>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</si>
  <si>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</si>
  <si>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</si>
  <si>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</si>
  <si>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</si>
  <si>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</si>
  <si>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</si>
  <si>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</si>
  <si>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</si>
  <si>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</si>
  <si>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</si>
  <si>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</si>
  <si>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</si>
  <si>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</si>
  <si>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</si>
  <si>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</si>
  <si>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</si>
  <si>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</si>
  <si>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</si>
  <si>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</si>
  <si>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</si>
  <si>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</si>
  <si>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</si>
  <si>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</si>
  <si>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</si>
  <si>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</si>
  <si>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</si>
  <si>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</si>
  <si>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</si>
  <si>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</si>
  <si>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</si>
  <si>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</si>
  <si>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</si>
  <si>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</si>
  <si>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</si>
  <si>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</si>
  <si>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</si>
  <si>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</si>
  <si>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</si>
  <si>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</si>
  <si>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</si>
  <si>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</si>
  <si>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</si>
  <si>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</si>
  <si>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</si>
  <si>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</si>
  <si>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</si>
  <si>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</si>
  <si>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</si>
  <si>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</si>
  <si>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</si>
  <si>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</si>
  <si>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</si>
  <si>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</si>
  <si>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</si>
  <si>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</si>
  <si>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</si>
  <si>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</si>
  <si>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</si>
  <si>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</si>
  <si>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</si>
  <si>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</si>
  <si>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</si>
  <si>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</si>
  <si>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</si>
  <si>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</si>
  <si>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</si>
  <si>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</si>
  <si>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</si>
  <si>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</si>
  <si>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</si>
  <si>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</si>
  <si>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</si>
  <si>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</si>
  <si>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</si>
  <si>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</si>
  <si>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</si>
  <si>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</si>
  <si>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</si>
  <si>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</si>
  <si>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</si>
  <si>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</si>
  <si>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</si>
  <si>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</si>
  <si>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</si>
  <si>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</si>
  <si>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</si>
  <si>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</si>
  <si>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</si>
  <si>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</si>
  <si>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</si>
  <si>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</si>
  <si>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</si>
  <si>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</si>
  <si>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</si>
  <si>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</si>
  <si>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</si>
  <si>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</si>
  <si>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</si>
  <si>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</si>
  <si>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</si>
  <si>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</si>
  <si>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</si>
  <si>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</si>
  <si>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</si>
  <si>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</si>
  <si>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</si>
  <si>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</si>
  <si>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</si>
  <si>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</si>
  <si>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</si>
  <si>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</si>
  <si>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</si>
  <si>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</si>
  <si>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</si>
  <si>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</si>
  <si>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</si>
  <si>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</si>
  <si>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</si>
  <si>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</si>
  <si>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</si>
  <si>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</si>
  <si>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</si>
  <si>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</si>
  <si>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</si>
  <si>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</si>
  <si>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</si>
  <si>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</si>
  <si>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</si>
  <si>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</si>
  <si>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</si>
  <si>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</si>
  <si>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</si>
  <si>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</si>
  <si>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</si>
  <si>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</si>
  <si>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</si>
  <si>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</si>
  <si>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</si>
  <si>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</si>
  <si>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</si>
  <si>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</si>
  <si>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</si>
  <si>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</si>
  <si>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</si>
  <si>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</si>
  <si>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</si>
  <si>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</si>
  <si>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</si>
  <si>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</si>
  <si>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</si>
  <si>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</si>
  <si>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</si>
  <si>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</si>
  <si>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</si>
  <si>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</si>
  <si>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</si>
  <si>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</si>
  <si>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</si>
  <si>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</si>
  <si>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</si>
  <si>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</si>
  <si>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</si>
  <si>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</si>
  <si>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</si>
  <si>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</si>
  <si>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</si>
  <si>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</si>
  <si>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</si>
  <si>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</si>
  <si>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</si>
  <si>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</si>
  <si>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</si>
  <si>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</si>
  <si>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</si>
  <si>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</si>
  <si>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</si>
  <si>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</si>
  <si>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</si>
  <si>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</si>
  <si>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</si>
  <si>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</si>
  <si>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</si>
  <si>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</si>
  <si>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</si>
  <si>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</si>
  <si>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</si>
  <si>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</si>
  <si>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</si>
  <si>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</si>
  <si>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</si>
  <si>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</si>
  <si>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</si>
  <si>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</si>
  <si>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</si>
  <si>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</si>
  <si>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</si>
  <si>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</si>
  <si>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</si>
  <si>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</si>
  <si>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</si>
  <si>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</si>
  <si>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</si>
  <si>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</si>
  <si>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</si>
  <si>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</si>
  <si>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</si>
  <si>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</si>
  <si>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</si>
  <si>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</si>
  <si>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</si>
  <si>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</si>
  <si>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</si>
  <si>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</si>
  <si>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</si>
  <si>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</si>
  <si>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</si>
  <si>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</si>
  <si>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</si>
  <si>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</si>
  <si>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</si>
  <si>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</si>
  <si>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</si>
  <si>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</si>
  <si>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</si>
  <si>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</si>
  <si>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</si>
  <si>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</si>
  <si>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</si>
  <si>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</si>
  <si>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</si>
  <si>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</si>
  <si>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</si>
  <si>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</si>
  <si>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</si>
  <si>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</si>
  <si>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</si>
  <si>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</si>
  <si>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</si>
  <si>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</si>
  <si>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</si>
  <si>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</si>
  <si>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</si>
  <si>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</si>
  <si>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</si>
  <si>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</si>
  <si>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</si>
  <si>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</si>
  <si>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</si>
  <si>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</si>
  <si>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</si>
  <si>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</si>
  <si>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</si>
  <si>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</si>
  <si>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</si>
  <si>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</si>
  <si>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</si>
  <si>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</si>
  <si>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</si>
  <si>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</si>
  <si>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</si>
  <si>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</si>
  <si>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</si>
  <si>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</si>
  <si>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</si>
  <si>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</si>
  <si>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</si>
  <si>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</si>
  <si>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</si>
  <si>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</si>
  <si>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</si>
  <si>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</si>
  <si>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</si>
  <si>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</si>
  <si>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</si>
  <si>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</si>
  <si>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</si>
  <si>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</si>
  <si>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</si>
  <si>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</si>
  <si>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</si>
  <si>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</si>
  <si>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</si>
  <si>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</si>
  <si>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</si>
  <si>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</si>
  <si>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</si>
  <si>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</si>
  <si>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</si>
  <si>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</si>
  <si>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</si>
  <si>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</si>
  <si>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</si>
  <si>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</si>
  <si>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</si>
  <si>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</si>
  <si>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</si>
  <si>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</si>
  <si>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</si>
  <si>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</si>
  <si>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</si>
  <si>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</si>
  <si>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</si>
  <si>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</si>
  <si>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</si>
  <si>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</si>
  <si>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</si>
  <si>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</si>
  <si>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</si>
  <si>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</si>
  <si>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</si>
  <si>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</si>
  <si>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</si>
  <si>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</si>
  <si>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</si>
  <si>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</si>
  <si>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</si>
  <si>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</si>
  <si>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</si>
  <si>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</si>
  <si>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</si>
  <si>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</si>
  <si>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</si>
  <si>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</si>
  <si>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</si>
  <si>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</si>
  <si>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</si>
  <si>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</si>
  <si>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</si>
  <si>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</si>
  <si>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</si>
  <si>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</si>
  <si>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</si>
  <si>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</si>
  <si>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</si>
  <si>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</si>
  <si>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</si>
  <si>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</si>
  <si>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</si>
  <si>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</si>
  <si>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</si>
  <si>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</si>
  <si>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</si>
  <si>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</si>
  <si>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</si>
  <si>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</si>
  <si>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</si>
  <si>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</si>
  <si>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</si>
  <si>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</si>
  <si>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</si>
  <si>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</si>
  <si>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</si>
  <si>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</si>
  <si>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</si>
  <si>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</si>
  <si>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</si>
  <si>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</si>
  <si>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</si>
  <si>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</si>
  <si>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</si>
  <si>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</si>
  <si>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</si>
  <si>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</si>
  <si>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</si>
  <si>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</si>
  <si>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</si>
  <si>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</si>
  <si>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</si>
  <si>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</si>
  <si>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</si>
  <si>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</si>
  <si>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</si>
  <si>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</si>
  <si>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</si>
  <si>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</si>
  <si>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</si>
  <si>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</si>
  <si>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</si>
  <si>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</si>
  <si>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</si>
  <si>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</si>
  <si>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</si>
  <si>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</si>
  <si>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</si>
  <si>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</si>
  <si>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</si>
  <si>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</si>
  <si>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</si>
  <si>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</si>
  <si>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</si>
  <si>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</si>
  <si>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</si>
  <si>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</si>
  <si>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</si>
  <si>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</si>
  <si>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</si>
  <si>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</si>
  <si>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</si>
  <si>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</si>
  <si>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</si>
  <si>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</si>
  <si>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</si>
  <si>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</si>
  <si>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</si>
  <si>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</si>
  <si>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</si>
  <si>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</si>
  <si>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</si>
  <si>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</si>
  <si>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</si>
  <si>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</si>
  <si>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</si>
  <si>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</si>
  <si>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</si>
  <si>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</si>
  <si>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</si>
  <si>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</si>
  <si>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</si>
  <si>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</si>
  <si>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</si>
  <si>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</si>
  <si>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</si>
  <si>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</si>
  <si>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</si>
  <si>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</si>
  <si>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</si>
  <si>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</si>
  <si>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</si>
  <si>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</si>
  <si>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</si>
  <si>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</si>
  <si>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</si>
  <si>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</si>
  <si>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</si>
  <si>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</si>
  <si>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</si>
  <si>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</si>
  <si>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</si>
  <si>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</si>
  <si>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</si>
  <si>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</si>
  <si>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</si>
  <si>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</si>
  <si>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</si>
  <si>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</si>
  <si>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</si>
  <si>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</si>
  <si>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</si>
  <si>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</si>
  <si>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</si>
  <si>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</si>
  <si>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</si>
  <si>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</si>
  <si>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</si>
  <si>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</si>
  <si>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</si>
  <si>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</si>
  <si>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</si>
  <si>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</si>
  <si>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</si>
  <si>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</si>
  <si>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</si>
  <si>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</si>
  <si>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</si>
  <si>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</si>
  <si>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</si>
  <si>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</si>
  <si>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</si>
  <si>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</si>
  <si>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</si>
  <si>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</si>
  <si>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</si>
  <si>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</si>
  <si>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</si>
  <si>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</si>
  <si>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</si>
  <si>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</si>
  <si>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</si>
  <si>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</si>
  <si>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</si>
  <si>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</si>
  <si>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</si>
  <si>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</si>
  <si>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</si>
  <si>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</si>
  <si>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</si>
  <si>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</si>
  <si>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</si>
  <si>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</si>
  <si>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</si>
  <si>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</si>
  <si>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</si>
  <si>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</si>
  <si>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</si>
  <si>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</si>
  <si>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</si>
  <si>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</si>
  <si>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</si>
  <si>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</si>
  <si>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</si>
  <si>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</si>
  <si>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</si>
  <si>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</si>
  <si>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</si>
  <si>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</si>
  <si>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</si>
  <si>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</si>
  <si>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</si>
  <si>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</si>
  <si>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</si>
  <si>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</si>
  <si>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</si>
  <si>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</si>
  <si>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</si>
  <si>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</si>
  <si>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</si>
  <si>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</si>
  <si>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</si>
  <si>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</si>
  <si>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</si>
  <si>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</si>
  <si>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</si>
  <si>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</si>
  <si>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</si>
  <si>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</si>
  <si>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</si>
  <si>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</si>
  <si>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</si>
  <si>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</si>
  <si>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</si>
  <si>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</si>
  <si>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</si>
  <si>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</si>
  <si>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</si>
  <si>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</si>
  <si>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</si>
  <si>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</si>
  <si>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</si>
  <si>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</si>
  <si>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</si>
  <si>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</si>
  <si>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</si>
  <si>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</si>
  <si>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</si>
  <si>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</si>
  <si>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</si>
  <si>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</si>
  <si>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</si>
  <si>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</si>
  <si>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</si>
  <si>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</si>
  <si>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</si>
  <si>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</si>
  <si>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</si>
  <si>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</si>
  <si>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</si>
  <si>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</si>
  <si>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</si>
  <si>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</si>
  <si>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</si>
  <si>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</si>
  <si>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</si>
  <si>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</si>
  <si>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</si>
  <si>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</si>
  <si>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</si>
  <si>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</si>
  <si>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</si>
  <si>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</si>
  <si>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</si>
  <si>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</si>
  <si>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</si>
  <si>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</si>
  <si>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</si>
  <si>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</si>
  <si>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</si>
  <si>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</si>
  <si>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</si>
  <si>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</si>
  <si>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</si>
  <si>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</si>
  <si>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</si>
  <si>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</si>
  <si>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</si>
  <si>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</si>
  <si>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</si>
  <si>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</si>
  <si>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</si>
  <si>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</si>
  <si>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</si>
  <si>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</si>
  <si>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</si>
  <si>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</si>
  <si>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</si>
  <si>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</si>
  <si>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</si>
  <si>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</si>
  <si>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</si>
  <si>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</si>
  <si>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</si>
  <si>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</si>
  <si>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</si>
  <si>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</si>
  <si>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</si>
  <si>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</si>
  <si>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</si>
  <si>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</si>
  <si>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</si>
  <si>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</si>
  <si>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</si>
  <si>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</si>
  <si>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</si>
  <si>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</si>
  <si>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</si>
  <si>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</si>
  <si>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</si>
  <si>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</si>
  <si>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</si>
  <si>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</si>
  <si>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</si>
  <si>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</si>
  <si>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</si>
  <si>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</si>
  <si>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</si>
  <si>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</si>
  <si>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</si>
  <si>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</si>
  <si>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</si>
  <si>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</si>
  <si>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</si>
  <si>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</si>
  <si>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</si>
  <si>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</si>
  <si>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</si>
  <si>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</si>
  <si>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</si>
  <si>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</si>
  <si>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</si>
  <si>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</si>
  <si>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</si>
  <si>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</si>
  <si>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</si>
  <si>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</si>
  <si>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</si>
  <si>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</si>
  <si>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</si>
  <si>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</si>
  <si>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</si>
  <si>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</si>
  <si>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</si>
  <si>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</si>
  <si>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</si>
  <si>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</si>
  <si>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</si>
  <si>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</si>
  <si>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</si>
  <si>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</si>
  <si>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</si>
  <si>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</si>
  <si>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</si>
  <si>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</si>
  <si>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</si>
  <si>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</si>
  <si>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</si>
  <si>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</si>
  <si>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</si>
  <si>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</si>
  <si>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</si>
  <si>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</si>
  <si>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</si>
  <si>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</si>
  <si>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</si>
  <si>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</si>
  <si>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</si>
  <si>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</si>
  <si>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</si>
  <si>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</si>
  <si>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</si>
  <si>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</si>
  <si>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</si>
  <si>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</si>
  <si>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</si>
  <si>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</si>
  <si>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</si>
  <si>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</si>
  <si>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</si>
  <si>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</si>
  <si>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</si>
  <si>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</si>
  <si>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</si>
  <si>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</si>
  <si>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</si>
  <si>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</si>
  <si>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</si>
  <si>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</si>
  <si>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</si>
  <si>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</si>
  <si>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</si>
  <si>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</si>
  <si>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</si>
  <si>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</si>
  <si>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</si>
  <si>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</si>
  <si>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</si>
  <si>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</si>
  <si>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</si>
  <si>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</si>
  <si>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</si>
  <si>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</si>
  <si>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</si>
  <si>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</si>
  <si>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</si>
  <si>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</si>
  <si>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</si>
  <si>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</si>
  <si>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</si>
  <si>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</si>
  <si>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</si>
  <si>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</si>
  <si>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</si>
  <si>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</si>
  <si>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</si>
  <si>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</si>
  <si>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</si>
  <si>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</si>
  <si>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</si>
  <si>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</si>
  <si>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</si>
  <si>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</si>
  <si>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</si>
  <si>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</si>
  <si>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</si>
  <si>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</si>
  <si>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</si>
  <si>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</si>
  <si>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</si>
  <si>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</si>
  <si>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</si>
  <si>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</si>
  <si>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</si>
  <si>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</si>
  <si>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</si>
  <si>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</si>
  <si>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</si>
  <si>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</si>
  <si>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</si>
  <si>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</si>
  <si>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</si>
  <si>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</si>
  <si>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</si>
  <si>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</si>
  <si>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</si>
  <si>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</si>
  <si>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</si>
  <si>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</si>
  <si>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</si>
  <si>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</si>
  <si>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</si>
  <si>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</si>
  <si>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</si>
  <si>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</si>
  <si>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</si>
  <si>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</si>
  <si>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</si>
  <si>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</si>
  <si>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</si>
  <si>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</si>
  <si>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</si>
  <si>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</si>
  <si>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</si>
  <si>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</si>
  <si>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</si>
  <si>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</si>
  <si>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</si>
  <si>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</si>
  <si>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</si>
  <si>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</si>
  <si>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</si>
  <si>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</si>
  <si>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</si>
  <si>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</si>
  <si>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</si>
  <si>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</si>
  <si>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</si>
  <si>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</si>
  <si>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</si>
  <si>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</si>
  <si>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</si>
  <si>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</si>
  <si>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</si>
  <si>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</si>
  <si>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</si>
  <si>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</si>
  <si>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</si>
  <si>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</si>
  <si>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</si>
  <si>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</si>
  <si>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</si>
  <si>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</si>
  <si>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</si>
  <si>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</si>
  <si>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</si>
  <si>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</si>
  <si>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</si>
  <si>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</si>
  <si>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</si>
  <si>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</si>
  <si>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</si>
  <si>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</si>
  <si>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</si>
  <si>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</si>
  <si>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</si>
  <si>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</si>
  <si>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</si>
  <si>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</si>
  <si>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</si>
  <si>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</si>
  <si>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</si>
  <si>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</si>
  <si>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</si>
  <si>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</si>
  <si>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</si>
  <si>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</si>
  <si>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</si>
  <si>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</si>
  <si>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</si>
  <si>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</si>
  <si>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</si>
  <si>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</si>
  <si>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</si>
  <si>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</si>
  <si>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</si>
  <si>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</si>
  <si>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</si>
  <si>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</si>
  <si>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</si>
  <si>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</si>
  <si>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</si>
  <si>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</si>
  <si>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</si>
  <si>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</si>
  <si>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</si>
  <si>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</si>
  <si>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</si>
  <si>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</si>
  <si>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</si>
  <si>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</si>
  <si>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</si>
  <si>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</si>
  <si>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</si>
  <si>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</si>
  <si>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</si>
  <si>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</si>
  <si>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</si>
  <si>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</si>
  <si>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</si>
  <si>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</si>
  <si>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</si>
  <si>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</si>
  <si>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</si>
  <si>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</si>
  <si>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</si>
  <si>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</si>
  <si>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</si>
  <si>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</si>
  <si>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</si>
  <si>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</si>
  <si>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</si>
  <si>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</si>
  <si>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</si>
  <si>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</si>
  <si>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</si>
  <si>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</si>
  <si>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</si>
  <si>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</si>
  <si>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</si>
  <si>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</si>
  <si>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</si>
  <si>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</si>
  <si>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</si>
  <si>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</si>
  <si>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</si>
  <si>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</si>
  <si>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</si>
  <si>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</si>
  <si>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</si>
  <si>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</si>
  <si>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</si>
  <si>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</si>
  <si>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</si>
  <si>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</si>
  <si>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</si>
  <si>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</si>
  <si>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</si>
  <si>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</si>
  <si>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</si>
  <si>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</si>
  <si>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</si>
  <si>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</si>
  <si>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</si>
  <si>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</si>
  <si>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</si>
  <si>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</si>
  <si>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</si>
  <si>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</si>
  <si>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</si>
  <si>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</si>
  <si>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</si>
  <si>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</si>
  <si>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</si>
  <si>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</si>
  <si>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</si>
  <si>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</si>
  <si>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</si>
  <si>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</si>
  <si>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</si>
  <si>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</si>
  <si>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</si>
  <si>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</si>
  <si>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</si>
  <si>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</si>
  <si>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</si>
  <si>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</si>
  <si>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</si>
  <si>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</si>
  <si>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</si>
  <si>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</si>
  <si>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</si>
  <si>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</si>
  <si>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</si>
  <si>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</si>
  <si>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</si>
  <si>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</si>
  <si>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</si>
  <si>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</si>
  <si>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</si>
  <si>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</si>
  <si>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</si>
  <si>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</si>
  <si>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</si>
  <si>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</si>
  <si>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</si>
  <si>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</si>
  <si>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</si>
  <si>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</si>
  <si>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</si>
  <si>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</si>
  <si>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</si>
  <si>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</si>
  <si>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</si>
  <si>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</si>
  <si>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</si>
  <si>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</si>
  <si>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</si>
  <si>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</si>
  <si>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</si>
  <si>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</si>
  <si>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</si>
  <si>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</si>
  <si>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</si>
  <si>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</si>
  <si>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</si>
  <si>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</si>
  <si>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</si>
  <si>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</si>
  <si>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</si>
  <si>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</si>
  <si>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</si>
  <si>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</si>
  <si>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</si>
  <si>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</si>
  <si>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</si>
  <si>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</si>
  <si>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</si>
  <si>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</si>
  <si>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</si>
  <si>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</si>
  <si>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</si>
  <si>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</si>
  <si>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</si>
  <si>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</si>
  <si>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</si>
  <si>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</si>
  <si>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</si>
  <si>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</si>
  <si>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</si>
  <si>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</si>
  <si>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</si>
  <si>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</si>
  <si>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</si>
  <si>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</si>
  <si>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</si>
  <si>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</si>
  <si>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</si>
  <si>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</si>
  <si>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</si>
  <si>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</si>
  <si>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</si>
  <si>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</si>
  <si>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</si>
  <si>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</si>
  <si>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</si>
  <si>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</si>
  <si>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</si>
  <si>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</si>
  <si>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</si>
  <si>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</si>
  <si>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</si>
  <si>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</si>
  <si>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</si>
  <si>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</si>
  <si>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</si>
  <si>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</si>
  <si>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</si>
  <si>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</si>
  <si>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</si>
  <si>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</si>
  <si>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</si>
  <si>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</si>
  <si>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</si>
  <si>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</si>
  <si>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</si>
  <si>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</si>
  <si>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</si>
  <si>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</si>
  <si>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</si>
  <si>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</si>
  <si>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</si>
  <si>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</si>
  <si>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</si>
  <si>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</si>
  <si>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</si>
  <si>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</si>
  <si>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</si>
  <si>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</si>
  <si>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</si>
  <si>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</si>
  <si>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</si>
  <si>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</si>
  <si>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</si>
  <si>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</si>
  <si>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</si>
  <si>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</si>
  <si>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</si>
  <si>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</si>
  <si>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</si>
  <si>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</si>
  <si>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</si>
  <si>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</si>
  <si>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</si>
  <si>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</si>
  <si>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</si>
  <si>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</si>
  <si>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</si>
  <si>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</si>
  <si>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</si>
  <si>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</si>
  <si>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</si>
  <si>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</si>
  <si>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</si>
  <si>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</si>
  <si>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</si>
  <si>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</si>
  <si>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</si>
  <si>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</si>
  <si>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</si>
  <si>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</si>
  <si>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</si>
  <si>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</si>
  <si>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</si>
  <si>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</si>
  <si>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</si>
  <si>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</si>
  <si>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</si>
  <si>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</si>
  <si>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</si>
  <si>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</si>
  <si>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</si>
  <si>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</si>
  <si>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</si>
  <si>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</si>
  <si>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</si>
  <si>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</si>
  <si>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</si>
  <si>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</si>
  <si>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</si>
  <si>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</si>
  <si>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</si>
  <si>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</si>
  <si>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</si>
  <si>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</si>
  <si>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</si>
  <si>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</si>
  <si>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</si>
  <si>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</si>
  <si>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</si>
  <si>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</si>
  <si>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</si>
  <si>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</si>
  <si>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</si>
  <si>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</si>
  <si>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</si>
  <si>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</si>
  <si>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</si>
  <si>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</si>
  <si>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</si>
  <si>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</si>
  <si>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</si>
  <si>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</si>
  <si>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</si>
  <si>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</si>
  <si>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</si>
  <si>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</si>
  <si>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</si>
  <si>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</si>
  <si>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</si>
  <si>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</si>
  <si>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</si>
  <si>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</si>
  <si>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</si>
  <si>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</si>
  <si>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</si>
  <si>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</si>
  <si>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</si>
  <si>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</si>
  <si>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</si>
  <si>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</si>
  <si>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</si>
  <si>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</si>
  <si>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</si>
  <si>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</si>
  <si>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</si>
  <si>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</si>
  <si>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</si>
  <si>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</si>
  <si>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</si>
  <si>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</si>
  <si>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</si>
  <si>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</si>
  <si>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</si>
  <si>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</si>
  <si>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</si>
  <si>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</si>
  <si>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</si>
  <si>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</si>
  <si>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</si>
  <si>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</si>
  <si>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</si>
  <si>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</si>
  <si>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</si>
  <si>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</si>
  <si>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</si>
  <si>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</si>
  <si>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</si>
  <si>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</si>
  <si>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</si>
  <si>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</si>
  <si>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</si>
  <si>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</si>
  <si>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</si>
  <si>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</si>
  <si>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</si>
  <si>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</si>
  <si>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</si>
  <si>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</si>
  <si>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</si>
  <si>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</si>
  <si>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</si>
  <si>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</si>
  <si>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</si>
  <si>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</si>
  <si>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</si>
  <si>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</si>
  <si>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</si>
  <si>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</si>
  <si>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</si>
  <si>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</si>
  <si>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</si>
  <si>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</si>
  <si>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</si>
  <si>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</si>
  <si>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</si>
  <si>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</si>
  <si>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</si>
  <si>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</si>
  <si>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</si>
  <si>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</si>
  <si>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</si>
  <si>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</si>
  <si>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</si>
  <si>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</si>
  <si>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</si>
  <si>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</si>
  <si>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</si>
  <si>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</si>
  <si>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</si>
  <si>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</si>
  <si>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</si>
  <si>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</si>
  <si>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</si>
  <si>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</si>
  <si>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</si>
  <si>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</si>
  <si>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</si>
  <si>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</si>
  <si>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</si>
  <si>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</si>
  <si>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</si>
  <si>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</si>
  <si>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</si>
  <si>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</si>
  <si>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</si>
  <si>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</si>
  <si>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</si>
  <si>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</si>
  <si>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</si>
  <si>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</si>
  <si>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</si>
  <si>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</si>
  <si>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</si>
  <si>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</si>
  <si>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</si>
  <si>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</si>
  <si>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</si>
  <si>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</si>
  <si>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</si>
  <si>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</si>
  <si>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</si>
  <si>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</si>
  <si>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</si>
  <si>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</si>
  <si>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</si>
  <si>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</si>
  <si>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</si>
  <si>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</si>
  <si>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</si>
  <si>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</si>
  <si>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</si>
  <si>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</si>
  <si>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</si>
  <si>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</si>
  <si>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</si>
  <si>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</si>
  <si>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</si>
  <si>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</si>
  <si>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</si>
  <si>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</si>
  <si>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</si>
  <si>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</si>
  <si>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</si>
  <si>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</si>
  <si>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</si>
  <si>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</si>
  <si>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</si>
  <si>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</si>
  <si>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</si>
  <si>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</si>
  <si>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</si>
  <si>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</si>
  <si>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</si>
  <si>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</si>
  <si>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</si>
  <si>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</si>
  <si>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</si>
  <si>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</si>
  <si>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</si>
  <si>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</si>
  <si>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</si>
  <si>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</si>
  <si>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</si>
  <si>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</si>
  <si>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</si>
  <si>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</si>
  <si>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</si>
  <si>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</si>
  <si>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</si>
  <si>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</si>
  <si>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</si>
  <si>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</si>
  <si>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</si>
  <si>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</si>
  <si>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</si>
  <si>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</si>
  <si>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</si>
  <si>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</si>
  <si>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</si>
  <si>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</si>
  <si>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</si>
  <si>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</si>
  <si>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</si>
  <si>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</si>
  <si>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</si>
  <si>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</si>
  <si>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</si>
  <si>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</si>
  <si>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</si>
  <si>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</si>
  <si>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</si>
  <si>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</si>
  <si>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</si>
  <si>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</si>
  <si>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</si>
  <si>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</si>
  <si>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</si>
  <si>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</si>
  <si>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</si>
  <si>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</si>
  <si>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</si>
  <si>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</si>
  <si>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</si>
  <si>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</si>
  <si>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</si>
  <si>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</si>
  <si>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</si>
  <si>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</si>
  <si>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</si>
  <si>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</si>
  <si>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</si>
  <si>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</si>
  <si>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</si>
  <si>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</si>
  <si>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</si>
  <si>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</si>
  <si>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</si>
  <si>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</si>
  <si>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</si>
  <si>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</si>
  <si>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</si>
  <si>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</si>
  <si>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</si>
  <si>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</si>
  <si>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</si>
  <si>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</si>
  <si>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</si>
  <si>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</si>
  <si>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</si>
  <si>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</si>
  <si>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</si>
  <si>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</si>
  <si>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</si>
  <si>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</si>
  <si>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</si>
  <si>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</si>
  <si>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</si>
  <si>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</si>
  <si>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</si>
  <si>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</si>
  <si>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</si>
  <si>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</si>
  <si>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</si>
  <si>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</si>
  <si>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</si>
  <si>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</si>
  <si>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</si>
  <si>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</si>
  <si>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</si>
  <si>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</si>
  <si>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</si>
  <si>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</si>
  <si>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</si>
  <si>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</si>
  <si>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</si>
  <si>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</si>
  <si>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</si>
  <si>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</si>
  <si>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</si>
  <si>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</si>
  <si>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</si>
  <si>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</si>
  <si>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</si>
  <si>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</si>
  <si>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</si>
  <si>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</si>
  <si>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</si>
  <si>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</si>
  <si>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</si>
  <si>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</si>
  <si>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</si>
  <si>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</si>
  <si>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</si>
  <si>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</si>
  <si>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</si>
  <si>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</si>
  <si>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</si>
  <si>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</si>
  <si>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</si>
  <si>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</si>
  <si>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</si>
  <si>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</si>
  <si>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</si>
  <si>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</si>
  <si>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</si>
  <si>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</si>
  <si>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</si>
  <si>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</si>
  <si>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</si>
  <si>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</si>
  <si>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</si>
  <si>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</si>
  <si>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</si>
  <si>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</si>
  <si>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</si>
  <si>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</si>
  <si>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</si>
  <si>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</si>
  <si>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</si>
  <si>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</si>
  <si>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</si>
  <si>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</si>
  <si>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</si>
  <si>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</si>
  <si>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</si>
  <si>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</si>
  <si>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</si>
  <si>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</si>
  <si>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</si>
  <si>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</si>
  <si>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</si>
  <si>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</si>
  <si>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</si>
  <si>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</si>
  <si>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</si>
  <si>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</si>
  <si>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</si>
  <si>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</si>
  <si>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</si>
  <si>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</si>
  <si>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</si>
  <si>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</si>
  <si>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</si>
  <si>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</si>
  <si>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</si>
  <si>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</si>
  <si>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</si>
  <si>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</si>
  <si>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</si>
  <si>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</si>
  <si>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</si>
  <si>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</si>
  <si>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</si>
  <si>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</si>
  <si>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</si>
  <si>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</si>
  <si>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</si>
  <si>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</si>
  <si>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</si>
  <si>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</si>
  <si>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</si>
  <si>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</si>
  <si>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</si>
  <si>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</si>
  <si>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</si>
  <si>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</si>
  <si>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</si>
  <si>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</si>
  <si>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</si>
  <si>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</si>
  <si>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</si>
  <si>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</si>
  <si>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</si>
  <si>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</si>
  <si>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</si>
  <si>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</si>
  <si>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</si>
  <si>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</si>
  <si>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</si>
  <si>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</si>
  <si>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</si>
  <si>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</si>
  <si>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</si>
  <si>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</si>
  <si>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</si>
  <si>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</si>
  <si>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</si>
  <si>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</si>
  <si>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</si>
  <si>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</si>
  <si>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</si>
  <si>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</si>
  <si>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</si>
  <si>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</si>
  <si>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</si>
  <si>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</si>
  <si>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</si>
  <si>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</si>
  <si>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</si>
  <si>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</si>
  <si>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</si>
  <si>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</si>
  <si>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</si>
  <si>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</si>
  <si>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</si>
  <si>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</si>
  <si>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</si>
  <si>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</si>
  <si>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</si>
  <si>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</si>
  <si>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</si>
  <si>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</si>
  <si>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</si>
  <si>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</si>
  <si>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</si>
  <si>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</si>
  <si>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</si>
  <si>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</si>
  <si>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</si>
  <si>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</si>
  <si>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</si>
  <si>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</si>
  <si>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</si>
  <si>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</si>
  <si>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</si>
  <si>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</si>
  <si>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</si>
  <si>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</si>
  <si>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</si>
  <si>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</si>
  <si>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</si>
  <si>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</si>
  <si>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</si>
  <si>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</si>
  <si>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</si>
  <si>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</si>
  <si>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</si>
  <si>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</si>
  <si>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</si>
  <si>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</si>
  <si>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</si>
  <si>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</si>
  <si>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</si>
  <si>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</si>
  <si>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</si>
  <si>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</si>
  <si>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</si>
  <si>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</si>
  <si>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</si>
  <si>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</si>
  <si>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</si>
  <si>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</si>
  <si>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</si>
  <si>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</si>
  <si>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</si>
  <si>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</si>
  <si>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</si>
  <si>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</si>
  <si>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</si>
  <si>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</si>
  <si>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</si>
  <si>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</si>
  <si>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</si>
  <si>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</si>
  <si>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</si>
  <si>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</si>
  <si>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</si>
  <si>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</si>
  <si>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</si>
  <si>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</si>
  <si>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</si>
  <si>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</si>
  <si>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</si>
  <si>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</si>
  <si>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</si>
  <si>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</si>
  <si>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</si>
  <si>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</si>
  <si>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</si>
  <si>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</si>
  <si>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</si>
  <si>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</si>
  <si>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</si>
  <si>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</si>
  <si>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</si>
  <si>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</si>
  <si>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</si>
  <si>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</si>
  <si>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</si>
  <si>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</si>
  <si>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</si>
  <si>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</si>
  <si>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</si>
  <si>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</si>
  <si>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</si>
  <si>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</si>
  <si>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</si>
  <si>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</si>
  <si>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</si>
  <si>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</si>
  <si>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</si>
  <si>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</si>
  <si>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</si>
  <si>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</si>
  <si>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</si>
  <si>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</si>
  <si>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</si>
  <si>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</si>
  <si>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</si>
  <si>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</si>
  <si>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</si>
  <si>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</si>
  <si>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</si>
  <si>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</si>
  <si>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</si>
  <si>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</si>
  <si>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</si>
  <si>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</si>
  <si>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</si>
  <si>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</si>
  <si>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</si>
  <si>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</si>
  <si>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</si>
  <si>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</si>
  <si>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</si>
  <si>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</si>
  <si>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</si>
  <si>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</si>
  <si>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</si>
  <si>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</si>
  <si>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</si>
  <si>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</si>
  <si>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</si>
  <si>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</si>
  <si>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</si>
  <si>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</si>
  <si>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</si>
  <si>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</si>
  <si>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</si>
  <si>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</si>
  <si>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</si>
  <si>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</si>
  <si>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</si>
  <si>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</si>
  <si>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</si>
  <si>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</si>
  <si>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</si>
  <si>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</si>
  <si>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</si>
  <si>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</si>
  <si>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</si>
  <si>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</si>
  <si>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</si>
  <si>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</si>
  <si>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</si>
  <si>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</si>
  <si>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</si>
  <si>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</si>
  <si>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</si>
  <si>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</si>
  <si>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</si>
  <si>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</si>
  <si>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</si>
  <si>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</si>
  <si>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</si>
  <si>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</si>
  <si>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</si>
  <si>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</si>
  <si>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</si>
  <si>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</si>
  <si>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</si>
  <si>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</si>
  <si>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</si>
  <si>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</si>
  <si>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</si>
  <si>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</si>
  <si>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</si>
  <si>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</si>
  <si>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</si>
  <si>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</si>
  <si>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</si>
  <si>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</si>
  <si>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</si>
  <si>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</si>
  <si>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</si>
  <si>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</si>
  <si>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</si>
  <si>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</si>
  <si>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</si>
  <si>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</si>
  <si>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</si>
  <si>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</si>
  <si>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</si>
  <si>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</si>
  <si>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</si>
  <si>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</si>
  <si>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</si>
  <si>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</si>
  <si>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</si>
  <si>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</si>
  <si>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</si>
  <si>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</si>
  <si>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</si>
  <si>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</si>
  <si>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</si>
  <si>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</si>
  <si>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</si>
  <si>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</si>
  <si>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</si>
  <si>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</si>
  <si>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</si>
  <si>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</si>
  <si>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</si>
  <si>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</si>
  <si>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</si>
  <si>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</si>
  <si>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</si>
  <si>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</si>
  <si>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</si>
  <si>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</si>
  <si>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</si>
  <si>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</si>
  <si>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</si>
  <si>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</si>
  <si>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</si>
  <si>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</si>
  <si>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</si>
  <si>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</si>
  <si>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</si>
  <si>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</si>
  <si>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</si>
  <si>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</si>
  <si>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</si>
  <si>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</si>
  <si>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</si>
  <si>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</si>
  <si>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</si>
  <si>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</si>
  <si>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</si>
  <si>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</si>
  <si>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</si>
  <si>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</si>
  <si>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</si>
  <si>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</si>
  <si>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</si>
  <si>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</si>
  <si>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</si>
  <si>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</si>
  <si>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</si>
  <si>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</si>
  <si>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</si>
  <si>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</si>
  <si>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</si>
  <si>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</si>
  <si>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</si>
  <si>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</si>
  <si>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</si>
  <si>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</si>
  <si>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</si>
  <si>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</si>
  <si>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</si>
  <si>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</si>
  <si>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</si>
  <si>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</si>
  <si>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</si>
  <si>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</si>
  <si>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</si>
  <si>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</si>
  <si>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</si>
  <si>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</si>
  <si>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</si>
  <si>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</si>
  <si>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</si>
  <si>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</si>
  <si>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</si>
  <si>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</si>
  <si>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</si>
  <si>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</si>
  <si>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</si>
  <si>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</si>
  <si>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</si>
  <si>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</si>
  <si>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</si>
  <si>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</si>
  <si>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</si>
  <si>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</si>
  <si>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</si>
  <si>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</si>
  <si>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</si>
  <si>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</si>
  <si>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</si>
  <si>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</si>
  <si>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</si>
  <si>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</si>
  <si>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</si>
  <si>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</si>
  <si>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</si>
  <si>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</si>
  <si>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</si>
  <si>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</si>
  <si>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</si>
  <si>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</si>
  <si>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</si>
  <si>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</si>
  <si>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</si>
  <si>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</si>
  <si>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</si>
  <si>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</si>
  <si>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</si>
  <si>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</si>
  <si>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</si>
  <si>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</si>
  <si>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</si>
  <si>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</si>
  <si>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</si>
  <si>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</si>
  <si>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</si>
  <si>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</si>
  <si>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</si>
  <si>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</si>
  <si>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</si>
  <si>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</si>
  <si>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</si>
  <si>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</si>
  <si>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</si>
  <si>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</si>
  <si>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</si>
  <si>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</si>
  <si>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</si>
  <si>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</si>
  <si>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</si>
  <si>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</si>
  <si>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</si>
  <si>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</si>
  <si>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</si>
  <si>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</si>
  <si>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</si>
  <si>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</si>
  <si>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</si>
  <si>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</si>
  <si>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</si>
  <si>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</si>
  <si>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</si>
  <si>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</si>
  <si>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</si>
  <si>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</si>
  <si>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</si>
  <si>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</si>
  <si>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</si>
  <si>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</si>
  <si>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</si>
  <si>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</si>
  <si>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</si>
  <si>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</si>
  <si>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</si>
  <si>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</si>
  <si>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</si>
  <si>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</si>
  <si>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</si>
  <si>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</si>
  <si>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</si>
  <si>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</si>
  <si>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</si>
  <si>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</si>
  <si>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</si>
  <si>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</si>
  <si>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</si>
  <si>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</si>
  <si>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</si>
  <si>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</si>
  <si>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</si>
  <si>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</si>
  <si>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</si>
  <si>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</si>
  <si>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</si>
  <si>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</si>
  <si>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</si>
  <si>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</si>
  <si>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</si>
  <si>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</si>
  <si>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</si>
  <si>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</si>
  <si>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</si>
  <si>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</si>
  <si>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</si>
  <si>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</si>
  <si>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</si>
  <si>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</si>
  <si>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</si>
  <si>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</si>
  <si>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</si>
  <si>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</si>
  <si>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</si>
  <si>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</si>
  <si>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</si>
  <si>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</si>
  <si>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</si>
  <si>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</si>
  <si>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</si>
  <si>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</si>
  <si>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</si>
  <si>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</si>
  <si>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</si>
  <si>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</si>
  <si>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</si>
  <si>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</si>
  <si>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</si>
  <si>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</si>
  <si>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</si>
  <si>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</si>
  <si>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</si>
  <si>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</si>
  <si>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</si>
  <si>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</si>
  <si>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</si>
  <si>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</si>
  <si>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</si>
  <si>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</si>
  <si>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</si>
  <si>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</si>
  <si>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</si>
  <si>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</si>
  <si>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</si>
  <si>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</si>
  <si>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</si>
  <si>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</si>
  <si>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</si>
  <si>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</si>
  <si>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</si>
  <si>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</si>
  <si>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</si>
  <si>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</si>
  <si>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</si>
  <si>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</si>
  <si>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</si>
  <si>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</si>
  <si>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</si>
  <si>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</si>
  <si>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</si>
  <si>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</si>
  <si>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</si>
  <si>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</si>
  <si>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</si>
  <si>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</si>
  <si>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</si>
  <si>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</si>
  <si>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</si>
  <si>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</si>
  <si>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</si>
  <si>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</si>
  <si>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</si>
  <si>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</si>
  <si>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</si>
  <si>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</si>
  <si>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</si>
  <si>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</si>
  <si>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</si>
  <si>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</si>
  <si>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</si>
  <si>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</si>
  <si>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</si>
  <si>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</si>
  <si>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</si>
  <si>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</si>
  <si>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</si>
  <si>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</si>
  <si>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</si>
  <si>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</si>
  <si>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</si>
  <si>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</si>
  <si>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</si>
  <si>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</si>
  <si>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</si>
  <si>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</si>
  <si>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</si>
  <si>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</si>
  <si>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</si>
  <si>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</si>
  <si>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</si>
  <si>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</si>
  <si>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</si>
  <si>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</si>
  <si>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</si>
  <si>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</si>
  <si>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</si>
  <si>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</si>
  <si>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</si>
  <si>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</si>
  <si>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</si>
  <si>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</si>
  <si>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</si>
  <si>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</si>
  <si>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</si>
  <si>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</si>
  <si>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</si>
  <si>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</si>
  <si>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</si>
  <si>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</si>
  <si>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</si>
  <si>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</si>
  <si>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</si>
  <si>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</si>
  <si>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</si>
  <si>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</si>
  <si>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</si>
  <si>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</si>
  <si>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</si>
  <si>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</si>
  <si>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</si>
  <si>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</si>
  <si>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</si>
  <si>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</si>
  <si>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</si>
  <si>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</si>
  <si>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</si>
  <si>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</si>
  <si>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</si>
  <si>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</si>
  <si>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</si>
  <si>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</si>
  <si>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</si>
  <si>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</si>
  <si>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</si>
  <si>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</si>
  <si>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</si>
  <si>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</si>
  <si>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</si>
  <si>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</si>
  <si>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</si>
  <si>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</si>
  <si>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</si>
  <si>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</si>
  <si>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</si>
  <si>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</si>
  <si>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</si>
  <si>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</si>
  <si>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</si>
  <si>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</si>
  <si>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</si>
  <si>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</si>
  <si>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</si>
  <si>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</si>
  <si>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</si>
  <si>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</si>
  <si>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</si>
  <si>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</si>
  <si>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</si>
  <si>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</si>
  <si>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</si>
  <si>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</si>
  <si>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</si>
  <si>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</si>
  <si>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</si>
  <si>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</si>
  <si>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</si>
  <si>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</si>
  <si>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</si>
  <si>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</si>
  <si>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</si>
  <si>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</si>
  <si>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</si>
  <si>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</si>
  <si>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</si>
  <si>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</si>
  <si>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</si>
  <si>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</si>
  <si>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</si>
  <si>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</si>
  <si>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</si>
  <si>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</si>
  <si>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</si>
  <si>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</si>
  <si>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</si>
  <si>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</si>
  <si>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</si>
  <si>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</si>
  <si>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</si>
  <si>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</si>
  <si>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</si>
  <si>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</si>
  <si>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</si>
  <si>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</si>
  <si>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</si>
  <si>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</si>
  <si>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</si>
  <si>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</si>
  <si>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</si>
  <si>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</si>
  <si>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</si>
  <si>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</si>
  <si>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</si>
  <si>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</si>
  <si>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</si>
  <si>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</si>
  <si>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</si>
  <si>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</si>
  <si>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</si>
  <si>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</si>
  <si>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</si>
  <si>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</si>
  <si>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</si>
  <si>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</si>
  <si>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</si>
  <si>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</si>
  <si>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</si>
  <si>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</si>
  <si>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</si>
  <si>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</si>
  <si>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</si>
  <si>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</si>
  <si>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</si>
  <si>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</si>
  <si>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</si>
  <si>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</si>
  <si>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</si>
  <si>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</si>
  <si>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</si>
  <si>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</si>
  <si>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</si>
  <si>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</si>
  <si>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</si>
  <si>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</si>
  <si>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</si>
  <si>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</si>
  <si>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</si>
  <si>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</si>
  <si>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</si>
  <si>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</si>
  <si>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</si>
  <si>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</si>
  <si>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</si>
  <si>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</si>
  <si>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</si>
  <si>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</si>
  <si>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</si>
  <si>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</si>
  <si>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</si>
  <si>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</si>
  <si>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</si>
  <si>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</si>
  <si>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</si>
  <si>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</si>
  <si>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</si>
  <si>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</si>
  <si>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</si>
  <si>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</si>
  <si>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</si>
  <si>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</si>
  <si>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</si>
  <si>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</si>
  <si>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</si>
  <si>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</si>
  <si>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</si>
  <si>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</si>
  <si>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</si>
  <si>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</si>
  <si>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</si>
  <si>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</si>
  <si>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</si>
  <si>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</si>
  <si>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</si>
  <si>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</si>
  <si>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</si>
  <si>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</si>
  <si>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</si>
  <si>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</si>
  <si>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</si>
  <si>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</si>
  <si>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</si>
  <si>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</si>
  <si>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</si>
  <si>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</si>
  <si>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</si>
  <si>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</si>
  <si>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</si>
  <si>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</si>
  <si>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</si>
  <si>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</si>
  <si>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</si>
  <si>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</si>
  <si>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</si>
  <si>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</si>
  <si>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</si>
  <si>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</si>
  <si>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</si>
  <si>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</si>
  <si>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</si>
  <si>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</si>
  <si>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</si>
  <si>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</si>
  <si>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</si>
  <si>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</si>
  <si>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</si>
  <si>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</si>
  <si>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</si>
  <si>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</si>
  <si>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</si>
  <si>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</si>
  <si>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</si>
  <si>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</si>
  <si>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</si>
  <si>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</si>
  <si>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</si>
  <si>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</si>
  <si>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</si>
  <si>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</si>
  <si>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</si>
  <si>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</si>
  <si>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</si>
  <si>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</si>
  <si>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</si>
  <si>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</si>
  <si>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</si>
  <si>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</si>
  <si>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</si>
  <si>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</si>
  <si>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</si>
  <si>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</si>
  <si>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</si>
  <si>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</si>
  <si>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</si>
  <si>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</si>
  <si>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</si>
  <si>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</si>
  <si>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</si>
  <si>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</si>
  <si>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</si>
  <si>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</si>
  <si>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</si>
  <si>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</si>
  <si>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</si>
  <si>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</si>
  <si>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</si>
  <si>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</si>
  <si>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</si>
  <si>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</si>
  <si>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</si>
  <si>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</si>
  <si>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</si>
  <si>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</si>
  <si>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</si>
  <si>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</si>
  <si>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</si>
  <si>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</si>
  <si>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</si>
  <si>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</si>
  <si>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</si>
  <si>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</si>
  <si>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</si>
  <si>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</si>
  <si>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</si>
  <si>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</si>
  <si>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</si>
  <si>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</si>
  <si>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</si>
  <si>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</si>
  <si>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</si>
  <si>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</si>
  <si>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</si>
  <si>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</si>
  <si>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</si>
  <si>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</si>
  <si>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</si>
  <si>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</si>
  <si>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</si>
  <si>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</si>
  <si>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</si>
  <si>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</si>
  <si>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</si>
  <si>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</si>
  <si>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</si>
  <si>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</si>
  <si>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</si>
  <si>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</si>
  <si>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</si>
  <si>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</si>
  <si>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</si>
  <si>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</si>
  <si>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</si>
  <si>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</si>
  <si>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</si>
  <si>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</si>
  <si>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</si>
  <si>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</si>
  <si>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</si>
  <si>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</si>
  <si>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</si>
  <si>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</si>
  <si>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</si>
  <si>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</si>
  <si>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</si>
  <si>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</si>
  <si>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</si>
  <si>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</si>
  <si>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</si>
  <si>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</si>
  <si>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</si>
  <si>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</si>
  <si>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</si>
  <si>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</si>
  <si>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</si>
  <si>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</si>
  <si>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</si>
  <si>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</si>
  <si>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</si>
  <si>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</si>
  <si>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</si>
  <si>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</si>
  <si>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</si>
  <si>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</si>
  <si>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</si>
  <si>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</si>
  <si>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</si>
  <si>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</si>
  <si>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</si>
  <si>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</si>
  <si>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</si>
  <si>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</si>
  <si>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</si>
  <si>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</si>
  <si>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</si>
  <si>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</si>
  <si>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</si>
  <si>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</si>
  <si>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</si>
  <si>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</si>
  <si>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</si>
  <si>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</si>
  <si>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</si>
  <si>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</si>
  <si>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</si>
  <si>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</si>
  <si>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</si>
  <si>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</si>
  <si>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</si>
  <si>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</si>
  <si>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</si>
  <si>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</si>
  <si>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</si>
  <si>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</si>
  <si>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</si>
  <si>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</si>
  <si>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</si>
  <si>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</si>
  <si>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</si>
  <si>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</si>
  <si>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</si>
  <si>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</si>
  <si>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</si>
  <si>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</si>
  <si>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</si>
  <si>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</si>
  <si>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</si>
  <si>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</si>
  <si>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</si>
  <si>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</si>
  <si>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</si>
  <si>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</si>
  <si>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</si>
  <si>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</si>
  <si>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</si>
  <si>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</si>
  <si>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</si>
  <si>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</si>
  <si>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</si>
  <si>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</si>
  <si>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</si>
  <si>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</si>
  <si>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</si>
  <si>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</si>
  <si>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</si>
  <si>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</si>
  <si>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</si>
  <si>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</si>
  <si>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</si>
  <si>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</si>
  <si>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</si>
  <si>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</si>
  <si>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</si>
  <si>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</si>
  <si>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</si>
  <si>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</si>
  <si>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</si>
  <si>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</si>
  <si>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</si>
  <si>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</si>
  <si>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</si>
  <si>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</si>
  <si>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</si>
  <si>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</si>
  <si>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</si>
  <si>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</si>
  <si>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</si>
  <si>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</si>
  <si>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</si>
  <si>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</si>
  <si>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</si>
  <si>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</si>
  <si>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</si>
  <si>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</si>
  <si>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</si>
  <si>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</si>
  <si>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</si>
  <si>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</si>
  <si>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</si>
  <si>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</si>
  <si>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</si>
  <si>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</si>
  <si>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</si>
  <si>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</si>
  <si>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</si>
  <si>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</si>
  <si>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</si>
  <si>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</si>
  <si>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</si>
  <si>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</si>
  <si>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</si>
  <si>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</si>
  <si>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</si>
  <si>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</si>
  <si>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</si>
  <si>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</si>
  <si>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</si>
  <si>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</si>
  <si>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</si>
  <si>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</si>
  <si>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</si>
  <si>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</si>
  <si>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</si>
  <si>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</si>
  <si>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</si>
  <si>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</si>
  <si>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</si>
  <si>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</si>
  <si>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</si>
  <si>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</si>
  <si>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</si>
  <si>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</si>
  <si>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</si>
  <si>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</si>
  <si>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</si>
  <si>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</si>
  <si>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</si>
  <si>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</si>
  <si>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</si>
  <si>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</si>
  <si>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</si>
  <si>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</si>
  <si>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</si>
  <si>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</si>
  <si>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</si>
  <si>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</si>
  <si>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</si>
  <si>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</si>
  <si>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</si>
  <si>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</si>
  <si>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</si>
  <si>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</si>
  <si>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</si>
  <si>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</si>
  <si>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</si>
  <si>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</si>
  <si>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</si>
  <si>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</si>
  <si>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</si>
  <si>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</si>
  <si>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</si>
  <si>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</si>
  <si>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</si>
  <si>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</si>
  <si>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</si>
  <si>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</si>
  <si>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</si>
  <si>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</si>
  <si>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</si>
  <si>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</si>
  <si>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</si>
  <si>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</si>
  <si>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</si>
  <si>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</si>
  <si>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</si>
  <si>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</si>
  <si>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</si>
  <si>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</si>
  <si>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</si>
  <si>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</si>
  <si>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</si>
  <si>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</si>
  <si>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</si>
  <si>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</si>
  <si>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</si>
  <si>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</si>
  <si>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</si>
  <si>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</si>
  <si>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</si>
  <si>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</si>
  <si>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</si>
  <si>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</si>
  <si>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</si>
  <si>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</si>
  <si>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</si>
  <si>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</si>
  <si>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</si>
  <si>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</si>
  <si>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</si>
  <si>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</si>
  <si>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</si>
  <si>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</si>
  <si>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</si>
  <si>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</si>
  <si>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</si>
  <si>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</si>
  <si>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</si>
  <si>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</si>
  <si>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</si>
  <si>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</si>
  <si>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</si>
  <si>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</si>
  <si>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</si>
  <si>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</si>
  <si>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</si>
  <si>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</si>
  <si>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</si>
  <si>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</si>
  <si>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</si>
  <si>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</si>
  <si>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</si>
  <si>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</si>
  <si>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</si>
  <si>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</si>
  <si>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</si>
  <si>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</si>
  <si>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</si>
  <si>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</si>
  <si>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</si>
  <si>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</si>
  <si>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</si>
  <si>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</si>
  <si>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</si>
  <si>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</si>
  <si>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</si>
  <si>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</si>
  <si>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</si>
  <si>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</si>
  <si>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</si>
  <si>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</si>
  <si>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</si>
  <si>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</si>
  <si>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</si>
  <si>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</si>
  <si>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</si>
  <si>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</si>
  <si>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</si>
  <si>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</si>
  <si>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</si>
  <si>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</si>
  <si>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</si>
  <si>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</si>
  <si>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</si>
  <si>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</si>
  <si>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</si>
  <si>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</si>
  <si>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</si>
  <si>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</si>
  <si>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</si>
  <si>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</si>
  <si>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</si>
  <si>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</si>
  <si>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</si>
  <si>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</si>
  <si>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</si>
  <si>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</si>
  <si>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</si>
  <si>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</si>
  <si>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</si>
  <si>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</si>
  <si>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</si>
  <si>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</si>
  <si>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</si>
  <si>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</si>
  <si>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</si>
  <si>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</si>
  <si>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</si>
  <si>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</si>
  <si>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</si>
  <si>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</si>
  <si>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</si>
  <si>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</si>
  <si>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</si>
  <si>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</si>
  <si>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</si>
  <si>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</si>
  <si>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</si>
  <si>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</si>
  <si>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</si>
  <si>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</si>
  <si>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</si>
  <si>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</si>
  <si>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</si>
  <si>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</si>
  <si>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</si>
  <si>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</si>
  <si>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</si>
  <si>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</si>
  <si>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</si>
  <si>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</si>
  <si>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</si>
  <si>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</si>
  <si>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</si>
  <si>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</si>
  <si>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</si>
  <si>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</si>
  <si>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</si>
  <si>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</si>
  <si>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</si>
  <si>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</si>
  <si>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</si>
  <si>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</si>
  <si>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</si>
  <si>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</si>
  <si>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</si>
  <si>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</si>
  <si>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</si>
  <si>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</si>
  <si>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</si>
  <si>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</si>
  <si>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</si>
  <si>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</si>
  <si>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</si>
  <si>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</si>
  <si>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</si>
  <si>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</si>
  <si>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</si>
  <si>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</si>
  <si>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</si>
  <si>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</si>
  <si>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</si>
  <si>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</si>
  <si>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</si>
  <si>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</si>
  <si>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</si>
  <si>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</si>
  <si>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</si>
  <si>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</si>
  <si>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</si>
  <si>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</si>
  <si>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</si>
  <si>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</si>
  <si>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</si>
  <si>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</si>
  <si>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</si>
  <si>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</si>
  <si>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</si>
  <si>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</si>
  <si>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</si>
  <si>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</si>
  <si>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</si>
  <si>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</si>
  <si>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</si>
  <si>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</si>
  <si>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</si>
  <si>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</si>
  <si>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</si>
  <si>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</si>
  <si>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</si>
  <si>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</si>
  <si>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</si>
  <si>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</si>
  <si>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</si>
  <si>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</si>
  <si>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</si>
  <si>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</si>
  <si>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</si>
  <si>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</si>
  <si>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</si>
  <si>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</si>
  <si>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</si>
  <si>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</si>
  <si>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</si>
  <si>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</si>
  <si>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</si>
  <si>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</si>
  <si>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</si>
  <si>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</si>
  <si>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</si>
  <si>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</si>
  <si>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</si>
  <si>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</si>
  <si>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</si>
  <si>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</si>
  <si>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</si>
  <si>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</si>
  <si>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</si>
  <si>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</si>
  <si>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</si>
  <si>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</si>
  <si>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</si>
  <si>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</si>
  <si>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</si>
  <si>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</si>
  <si>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</si>
  <si>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</si>
  <si>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</si>
  <si>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</si>
  <si>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</si>
  <si>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</si>
  <si>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</si>
  <si>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</si>
  <si>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</si>
  <si>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</si>
  <si>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</si>
  <si>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</si>
  <si>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</si>
  <si>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</si>
  <si>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</si>
  <si>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</si>
  <si>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</si>
  <si>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</si>
  <si>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</si>
  <si>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</si>
  <si>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</si>
  <si>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</si>
  <si>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</si>
  <si>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</si>
  <si>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</si>
  <si>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</si>
  <si>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</si>
  <si>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</si>
  <si>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</si>
  <si>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</si>
  <si>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</si>
  <si>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</si>
  <si>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</si>
  <si>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</si>
  <si>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</si>
  <si>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</si>
  <si>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</si>
  <si>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</si>
  <si>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</si>
  <si>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</si>
  <si>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</si>
  <si>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</si>
  <si>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</si>
  <si>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</si>
  <si>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</si>
  <si>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</si>
  <si>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</si>
  <si>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</si>
  <si>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</si>
  <si>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</si>
  <si>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</si>
  <si>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</si>
  <si>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</si>
  <si>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</si>
  <si>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</si>
  <si>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</si>
  <si>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</si>
  <si>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</si>
  <si>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</si>
  <si>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</si>
  <si>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</si>
  <si>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</si>
  <si>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</si>
  <si>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</si>
  <si>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</si>
  <si>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</si>
  <si>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</si>
  <si>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</si>
  <si>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</si>
  <si>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</si>
  <si>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</si>
  <si>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</si>
  <si>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</si>
  <si>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</si>
  <si>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</si>
  <si>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</si>
  <si>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</si>
  <si>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</si>
  <si>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</si>
  <si>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</si>
  <si>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</si>
  <si>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</si>
  <si>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</si>
  <si>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</si>
  <si>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</si>
  <si>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</si>
  <si>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</si>
  <si>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</si>
  <si>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</si>
  <si>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</si>
  <si>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</si>
  <si>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</si>
  <si>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</si>
  <si>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</si>
  <si>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</si>
  <si>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</si>
  <si>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</si>
  <si>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</si>
  <si>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</si>
  <si>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</si>
  <si>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</si>
  <si>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</si>
  <si>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</si>
  <si>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</si>
  <si>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</si>
  <si>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</si>
  <si>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</si>
  <si>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</si>
  <si>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</si>
  <si>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</si>
  <si>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</si>
  <si>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</si>
  <si>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</si>
  <si>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</si>
  <si>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</si>
  <si>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</si>
  <si>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</si>
  <si>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</si>
  <si>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</si>
  <si>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</si>
  <si>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</si>
  <si>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</si>
  <si>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</si>
  <si>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</si>
  <si>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</si>
  <si>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</si>
  <si>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</si>
  <si>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</si>
  <si>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</si>
  <si>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</si>
  <si>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</si>
  <si>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</si>
  <si>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</si>
  <si>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</si>
  <si>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</si>
  <si>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</si>
  <si>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</si>
  <si>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</si>
  <si>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</si>
  <si>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</si>
  <si>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</si>
  <si>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</si>
  <si>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</si>
  <si>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</si>
  <si>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</si>
  <si>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</si>
  <si>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</si>
  <si>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</si>
  <si>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</si>
  <si>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</si>
  <si>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</si>
  <si>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</si>
  <si>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</si>
  <si>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</si>
  <si>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</si>
  <si>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</si>
  <si>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</si>
  <si>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</si>
  <si>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</si>
  <si>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</si>
  <si>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</si>
  <si>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</si>
  <si>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</si>
  <si>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</si>
  <si>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</si>
  <si>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</si>
  <si>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</si>
  <si>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</si>
  <si>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</si>
  <si>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</si>
  <si>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</si>
  <si>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</si>
  <si>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</si>
  <si>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</si>
  <si>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</si>
  <si>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</si>
  <si>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</si>
  <si>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</si>
  <si>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</si>
  <si>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</si>
  <si>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</si>
  <si>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</si>
  <si>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</si>
  <si>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</si>
  <si>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</si>
  <si>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</si>
  <si>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</si>
  <si>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</si>
  <si>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</si>
  <si>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</si>
  <si>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</si>
  <si>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</si>
  <si>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</si>
  <si>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</si>
  <si>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</si>
  <si>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</si>
  <si>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</si>
  <si>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</si>
  <si>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</si>
  <si>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</si>
  <si>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</si>
  <si>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</si>
  <si>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</si>
  <si>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</si>
  <si>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</si>
  <si>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</si>
  <si>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</si>
  <si>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</si>
  <si>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</si>
  <si>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</si>
  <si>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</si>
  <si>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</si>
  <si>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</si>
  <si>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</si>
  <si>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</si>
  <si>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</si>
  <si>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</si>
  <si>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</si>
  <si>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</si>
  <si>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</si>
  <si>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</si>
  <si>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</si>
  <si>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</si>
  <si>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</si>
  <si>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</si>
  <si>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</si>
  <si>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</si>
  <si>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</si>
  <si>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</si>
  <si>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</si>
  <si>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</si>
  <si>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</si>
  <si>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</si>
  <si>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</si>
  <si>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</si>
  <si>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</si>
  <si>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</si>
  <si>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</si>
  <si>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</si>
  <si>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</si>
  <si>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</si>
  <si>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</si>
  <si>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</si>
  <si>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</si>
  <si>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</si>
  <si>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</si>
  <si>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</si>
  <si>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</si>
  <si>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</si>
  <si>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</si>
  <si>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</si>
  <si>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</si>
  <si>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</si>
  <si>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</si>
  <si>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</si>
  <si>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</si>
  <si>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</si>
  <si>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</si>
  <si>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</si>
  <si>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</si>
  <si>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</si>
  <si>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</si>
  <si>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</si>
  <si>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</si>
  <si>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</si>
  <si>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</si>
  <si>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</si>
  <si>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</si>
  <si>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</si>
  <si>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</si>
  <si>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</si>
  <si>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</si>
  <si>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</si>
  <si>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</si>
  <si>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</si>
  <si>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</si>
  <si>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</si>
  <si>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</si>
  <si>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</si>
  <si>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</si>
  <si>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</si>
  <si>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</si>
  <si>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</si>
  <si>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</si>
  <si>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</si>
  <si>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</si>
  <si>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</si>
  <si>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</si>
  <si>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</si>
  <si>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</si>
  <si>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</si>
  <si>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</si>
  <si>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</si>
  <si>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</si>
  <si>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</si>
  <si>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</si>
  <si>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</si>
  <si>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</si>
  <si>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</si>
  <si>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</si>
  <si>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</si>
  <si>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</si>
  <si>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</si>
  <si>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</si>
  <si>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</si>
  <si>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</si>
  <si>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</si>
  <si>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</si>
  <si>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</si>
  <si>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</si>
  <si>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</si>
  <si>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</si>
  <si>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</si>
  <si>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</si>
  <si>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</si>
  <si>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</si>
  <si>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</si>
  <si>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</si>
  <si>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</si>
  <si>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</si>
  <si>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</si>
  <si>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</si>
  <si>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</si>
  <si>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</si>
  <si>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</si>
  <si>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</si>
  <si>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</si>
  <si>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</si>
  <si>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</si>
  <si>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</si>
  <si>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</si>
  <si>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</si>
  <si>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</si>
  <si>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</si>
  <si>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</si>
  <si>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</si>
  <si>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</si>
  <si>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</si>
  <si>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</si>
  <si>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</si>
  <si>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</si>
  <si>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</si>
  <si>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</si>
  <si>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</si>
  <si>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</si>
  <si>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</si>
  <si>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</si>
  <si>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</si>
  <si>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</si>
  <si>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</si>
  <si>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</si>
  <si>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</si>
  <si>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</si>
  <si>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</si>
  <si>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</si>
  <si>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</si>
  <si>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</si>
  <si>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</si>
  <si>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</si>
  <si>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</si>
  <si>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</si>
  <si>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</si>
  <si>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</si>
  <si>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</si>
  <si>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</si>
  <si>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</si>
  <si>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</si>
  <si>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</si>
  <si>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</si>
  <si>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</si>
  <si>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</si>
  <si>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</si>
  <si>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</si>
  <si>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</si>
  <si>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</si>
  <si>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</si>
  <si>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</si>
  <si>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</si>
  <si>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</si>
  <si>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</si>
  <si>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</si>
  <si>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</si>
  <si>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</si>
  <si>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</si>
  <si>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</si>
  <si>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</si>
  <si>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</si>
  <si>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</si>
  <si>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</si>
  <si>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</si>
  <si>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</si>
  <si>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</si>
  <si>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</si>
  <si>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</si>
  <si>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</si>
  <si>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</si>
  <si>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</si>
  <si>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</si>
  <si>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</si>
  <si>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</si>
  <si>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</si>
  <si>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</si>
  <si>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</si>
  <si>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</si>
  <si>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</si>
  <si>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</si>
  <si>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</si>
  <si>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</si>
  <si>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</si>
  <si>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</si>
  <si>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</si>
  <si>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</si>
  <si>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</si>
  <si>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</si>
  <si>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</si>
  <si>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</si>
  <si>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</si>
  <si>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</si>
  <si>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</si>
  <si>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</si>
  <si>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</si>
  <si>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</si>
  <si>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</si>
  <si>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</si>
  <si>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</si>
  <si>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</si>
  <si>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</si>
  <si>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</si>
  <si>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</si>
  <si>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</si>
  <si>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</si>
  <si>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</si>
  <si>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</si>
  <si>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</si>
  <si>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</si>
  <si>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</si>
  <si>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</si>
  <si>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</si>
  <si>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</si>
  <si>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</si>
  <si>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</si>
  <si>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</si>
  <si>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</si>
  <si>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</si>
  <si>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</si>
  <si>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</si>
  <si>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</si>
  <si>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</si>
  <si>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</si>
  <si>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</si>
  <si>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</si>
  <si>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</si>
  <si>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</si>
  <si>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</si>
  <si>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</si>
  <si>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</si>
  <si>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</si>
  <si>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</si>
  <si>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</si>
  <si>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</si>
  <si>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</si>
  <si>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</si>
  <si>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</si>
  <si>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</si>
  <si>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</si>
  <si>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</si>
  <si>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</si>
  <si>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</si>
  <si>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</si>
  <si>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</si>
  <si>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</si>
  <si>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</si>
  <si>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</si>
  <si>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</si>
  <si>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</si>
  <si>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</si>
  <si>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</si>
  <si>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</si>
  <si>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</si>
  <si>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</si>
  <si>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</si>
  <si>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</si>
  <si>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</si>
  <si>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</si>
  <si>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</si>
  <si>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</si>
  <si>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</si>
  <si>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</si>
  <si>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</si>
  <si>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</si>
  <si>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</si>
  <si>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</si>
  <si>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</si>
  <si>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</si>
  <si>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</si>
  <si>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</si>
  <si>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</si>
  <si>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</si>
  <si>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</si>
  <si>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</si>
  <si>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</si>
  <si>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</si>
  <si>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</si>
  <si>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</si>
  <si>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</si>
  <si>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</si>
  <si>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</si>
  <si>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</si>
  <si>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</si>
  <si>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</si>
  <si>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</si>
  <si>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</si>
  <si>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</si>
  <si>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</si>
  <si>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</si>
  <si>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</si>
  <si>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</si>
  <si>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</si>
  <si>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</si>
  <si>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</si>
  <si>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</si>
  <si>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</si>
  <si>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</si>
  <si>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</si>
  <si>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</si>
  <si>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</si>
  <si>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</si>
  <si>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</si>
  <si>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</si>
  <si>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</si>
  <si>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</si>
  <si>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</si>
  <si>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</si>
  <si>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</si>
  <si>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</si>
  <si>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</si>
  <si>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</si>
  <si>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</si>
  <si>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</si>
  <si>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</si>
  <si>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</si>
  <si>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</si>
  <si>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</si>
  <si>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</si>
  <si>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</si>
  <si>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</si>
  <si>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</si>
  <si>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</si>
  <si>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</si>
  <si>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</si>
  <si>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</si>
  <si>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</si>
  <si>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</si>
  <si>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</si>
  <si>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</si>
  <si>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</si>
  <si>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</si>
  <si>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</si>
  <si>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</si>
  <si>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</si>
  <si>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</si>
  <si>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</si>
  <si>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</si>
  <si>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</si>
  <si>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</si>
  <si>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</si>
  <si>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</si>
  <si>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</si>
  <si>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</si>
  <si>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</si>
  <si>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</si>
  <si>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</si>
  <si>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</si>
  <si>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</si>
  <si>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</si>
  <si>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</si>
  <si>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</si>
  <si>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</si>
  <si>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</si>
  <si>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</si>
  <si>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</si>
  <si>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</si>
  <si>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</si>
  <si>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</si>
  <si>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</si>
  <si>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</si>
  <si>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</si>
  <si>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</si>
  <si>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</si>
  <si>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</si>
  <si>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</si>
  <si>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</si>
  <si>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</si>
  <si>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</si>
  <si>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</si>
  <si>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</si>
  <si>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</si>
  <si>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</si>
  <si>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</si>
  <si>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</si>
  <si>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</si>
  <si>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</si>
  <si>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</si>
  <si>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</si>
  <si>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</si>
  <si>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</si>
  <si>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</si>
  <si>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</si>
  <si>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</si>
  <si>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</si>
  <si>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</si>
  <si>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</si>
  <si>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</si>
  <si>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</si>
  <si>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</si>
  <si>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</si>
  <si>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</si>
  <si>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</si>
  <si>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</si>
  <si>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</si>
  <si>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</si>
  <si>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</si>
  <si>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</si>
  <si>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</si>
  <si>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</si>
  <si>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</si>
  <si>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</si>
  <si>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</si>
  <si>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</si>
  <si>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</si>
  <si>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</si>
  <si>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</si>
  <si>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</si>
  <si>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</si>
  <si>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</si>
  <si>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</si>
  <si>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</si>
  <si>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</si>
  <si>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</si>
  <si>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</si>
  <si>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</si>
  <si>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</si>
  <si>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</si>
  <si>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</si>
  <si>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</si>
  <si>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</si>
  <si>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</si>
  <si>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</si>
  <si>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</si>
  <si>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</si>
  <si>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</si>
  <si>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</si>
  <si>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</si>
  <si>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</si>
  <si>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</si>
  <si>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</si>
  <si>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</si>
  <si>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</si>
  <si>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</si>
  <si>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</si>
  <si>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</si>
  <si>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</si>
  <si>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</si>
  <si>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</si>
  <si>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</si>
  <si>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</si>
  <si>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</si>
  <si>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</si>
  <si>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</si>
  <si>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</si>
  <si>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</si>
  <si>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</si>
  <si>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</si>
  <si>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</si>
  <si>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</si>
  <si>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</si>
  <si>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</si>
  <si>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</si>
  <si>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</si>
  <si>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</si>
  <si>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</si>
  <si>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</si>
  <si>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</si>
  <si>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</si>
  <si>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</si>
  <si>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</si>
  <si>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</si>
  <si>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</si>
  <si>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</si>
  <si>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</si>
  <si>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</si>
  <si>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</si>
  <si>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</si>
  <si>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</si>
  <si>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</si>
  <si>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</si>
  <si>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</si>
  <si>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</si>
  <si>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</si>
  <si>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</si>
  <si>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</si>
  <si>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</si>
  <si>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</si>
  <si>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</si>
  <si>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</si>
  <si>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</si>
  <si>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</si>
  <si>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</si>
  <si>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</si>
  <si>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</si>
  <si>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</si>
  <si>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</si>
  <si>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</si>
  <si>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</si>
  <si>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</si>
  <si>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</si>
  <si>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</si>
  <si>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</si>
  <si>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</si>
  <si>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</si>
  <si>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</si>
  <si>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</si>
  <si>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</si>
  <si>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</si>
  <si>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</si>
  <si>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</si>
  <si>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</si>
  <si>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</si>
  <si>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</si>
  <si>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</si>
  <si>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</si>
  <si>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</si>
  <si>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</si>
  <si>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</si>
  <si>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</si>
  <si>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</si>
  <si>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</si>
  <si>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</si>
  <si>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</si>
  <si>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</si>
  <si>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</si>
  <si>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</si>
  <si>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</si>
  <si>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</si>
  <si>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</si>
  <si>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</si>
  <si>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</si>
  <si>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</si>
  <si>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</si>
  <si>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</si>
  <si>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</si>
  <si>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</si>
  <si>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</si>
  <si>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</si>
  <si>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</si>
  <si>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</si>
  <si>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</si>
  <si>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</si>
  <si>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</si>
  <si>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</si>
  <si>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</si>
  <si>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</si>
  <si>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</si>
  <si>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</si>
  <si>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</si>
  <si>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</si>
  <si>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</si>
  <si>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</si>
  <si>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</si>
  <si>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</si>
  <si>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</si>
  <si>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</si>
  <si>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</si>
  <si>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</si>
  <si>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</si>
  <si>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</si>
  <si>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</si>
  <si>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</si>
  <si>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</si>
  <si>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</si>
  <si>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</si>
  <si>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</si>
  <si>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</si>
  <si>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</si>
  <si>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</si>
  <si>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</si>
  <si>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</si>
  <si>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</si>
  <si>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</si>
  <si>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</si>
  <si>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</si>
  <si>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</si>
  <si>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</si>
  <si>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</si>
  <si>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</si>
  <si>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</si>
  <si>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</si>
  <si>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</si>
  <si>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</si>
  <si>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</si>
  <si>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</si>
  <si>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</si>
  <si>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</si>
  <si>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</si>
  <si>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</si>
  <si>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</si>
  <si>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</si>
  <si>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</si>
  <si>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</si>
  <si>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</si>
  <si>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</si>
  <si>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</si>
  <si>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</si>
  <si>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</si>
  <si>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</si>
  <si>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</si>
  <si>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</si>
  <si>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</si>
  <si>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</si>
  <si>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</si>
  <si>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</si>
  <si>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</si>
  <si>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</si>
  <si>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</si>
  <si>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</si>
  <si>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</si>
  <si>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</si>
  <si>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</si>
  <si>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</si>
  <si>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</si>
  <si>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</si>
  <si>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</si>
  <si>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</si>
  <si>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</si>
  <si>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</si>
  <si>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</si>
  <si>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</si>
  <si>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</si>
  <si>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</si>
  <si>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</si>
  <si>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</si>
  <si>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</si>
  <si>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</si>
  <si>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</si>
  <si>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</si>
  <si>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</si>
  <si>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</si>
  <si>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</si>
  <si>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</si>
  <si>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</si>
  <si>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</si>
  <si>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</si>
  <si>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</si>
  <si>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</si>
  <si>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</si>
  <si>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</si>
  <si>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</si>
  <si>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</si>
  <si>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</si>
  <si>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</si>
  <si>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</si>
  <si>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</si>
  <si>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</si>
  <si>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</si>
  <si>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</si>
  <si>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</si>
  <si>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</si>
  <si>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</si>
  <si>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</si>
  <si>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</si>
  <si>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</si>
  <si>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</si>
  <si>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</si>
  <si>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</si>
  <si>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</si>
  <si>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</si>
  <si>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</si>
  <si>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</si>
  <si>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</si>
  <si>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</si>
  <si>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</si>
  <si>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</si>
  <si>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</si>
  <si>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</si>
  <si>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</si>
  <si>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</si>
  <si>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</si>
  <si>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</si>
  <si>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</si>
  <si>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</si>
  <si>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</si>
  <si>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</si>
  <si>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</si>
  <si>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</si>
  <si>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</si>
  <si>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</si>
  <si>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</si>
  <si>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</si>
  <si>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</si>
  <si>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</si>
  <si>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</si>
  <si>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</si>
  <si>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</si>
  <si>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</si>
  <si>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</si>
  <si>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</si>
  <si>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</si>
  <si>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</si>
  <si>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</si>
  <si>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</si>
  <si>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</si>
  <si>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</si>
  <si>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</si>
  <si>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</si>
  <si>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</si>
  <si>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</si>
  <si>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</si>
  <si>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</si>
  <si>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</si>
  <si>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</si>
  <si>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</si>
  <si>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</si>
  <si>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</si>
  <si>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</si>
  <si>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</si>
  <si>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</si>
  <si>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</si>
  <si>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</si>
  <si>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</si>
  <si>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</si>
  <si>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</si>
  <si>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</si>
  <si>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</si>
  <si>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</si>
  <si>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</si>
  <si>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</si>
  <si>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</si>
  <si>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</si>
  <si>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</si>
  <si>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</si>
  <si>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</si>
  <si>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</si>
  <si>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</si>
  <si>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</si>
  <si>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</si>
  <si>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</si>
  <si>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</si>
  <si>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</si>
  <si>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</si>
  <si>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</si>
  <si>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</si>
  <si>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</si>
  <si>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</si>
  <si>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</si>
  <si>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</si>
  <si>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</si>
  <si>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</si>
  <si>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</si>
  <si>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</si>
  <si>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</si>
  <si>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</si>
  <si>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</si>
  <si>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</si>
  <si>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</si>
  <si>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</si>
  <si>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</si>
  <si>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</si>
  <si>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</si>
  <si>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</si>
  <si>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</si>
  <si>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</si>
  <si>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</si>
  <si>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</si>
  <si>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</si>
  <si>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</si>
  <si>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</si>
  <si>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</si>
  <si>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</si>
  <si>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</si>
  <si>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</si>
  <si>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</si>
  <si>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</si>
  <si>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</si>
  <si>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</si>
  <si>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</si>
  <si>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</si>
  <si>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</si>
  <si>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</si>
  <si>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</si>
  <si>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</si>
  <si>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</si>
  <si>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</si>
  <si>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</si>
  <si>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</si>
  <si>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</si>
  <si>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</si>
  <si>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</si>
  <si>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</si>
  <si>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</si>
  <si>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</si>
  <si>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</si>
  <si>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</si>
  <si>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</si>
  <si>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</si>
  <si>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</si>
  <si>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</si>
  <si>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</si>
  <si>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</si>
  <si>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</si>
  <si>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</si>
  <si>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</si>
  <si>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</si>
  <si>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</si>
  <si>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</si>
  <si>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</si>
  <si>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</si>
  <si>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</si>
  <si>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</si>
  <si>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</si>
  <si>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</si>
  <si>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</si>
  <si>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</si>
  <si>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</si>
  <si>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</si>
  <si>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</si>
  <si>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</si>
  <si>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</si>
  <si>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</si>
  <si>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</si>
  <si>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</si>
  <si>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</si>
  <si>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</si>
  <si>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</si>
  <si>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</si>
  <si>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</si>
  <si>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</si>
  <si>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</si>
  <si>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</si>
  <si>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</si>
  <si>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</si>
  <si>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</si>
  <si>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</si>
  <si>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</si>
  <si>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</si>
  <si>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</si>
  <si>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</si>
  <si>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</si>
  <si>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</si>
  <si>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</si>
  <si>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</si>
  <si>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</si>
  <si>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</si>
  <si>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</si>
  <si>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</si>
  <si>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</si>
  <si>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</si>
  <si>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</si>
  <si>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</si>
  <si>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</si>
  <si>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</si>
  <si>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</si>
  <si>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</si>
  <si>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</si>
  <si>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</si>
  <si>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</si>
  <si>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</si>
  <si>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</si>
  <si>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</si>
  <si>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</si>
  <si>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</si>
  <si>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</si>
  <si>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</si>
  <si>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</si>
  <si>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</si>
  <si>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</si>
  <si>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</si>
  <si>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</si>
  <si>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</si>
  <si>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</si>
  <si>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</si>
  <si>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</si>
  <si>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</si>
  <si>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</si>
  <si>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</si>
  <si>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</si>
  <si>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</si>
  <si>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</si>
  <si>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</si>
  <si>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</si>
  <si>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</si>
  <si>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</si>
  <si>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</si>
  <si>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</si>
  <si>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</si>
  <si>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</si>
  <si>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</si>
  <si>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</si>
  <si>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</si>
  <si>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</si>
  <si>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</si>
  <si>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</si>
  <si>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</si>
  <si>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</si>
  <si>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</si>
  <si>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</si>
  <si>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</si>
  <si>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</si>
  <si>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</si>
  <si>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</si>
  <si>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</si>
  <si>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</si>
  <si>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</si>
  <si>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</si>
  <si>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</si>
  <si>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</si>
  <si>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</si>
  <si>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</si>
  <si>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</si>
  <si>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</si>
  <si>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</si>
  <si>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</si>
  <si>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</si>
  <si>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</si>
  <si>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</si>
  <si>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</si>
  <si>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</si>
  <si>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</si>
  <si>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</si>
  <si>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</si>
  <si>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</si>
  <si>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</si>
  <si>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</si>
  <si>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</si>
  <si>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</si>
  <si>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</si>
  <si>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</si>
  <si>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</si>
  <si>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</si>
  <si>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</si>
  <si>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</si>
  <si>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</si>
  <si>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</si>
  <si>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</si>
  <si>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</si>
  <si>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</si>
  <si>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</si>
  <si>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</si>
  <si>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</si>
  <si>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</si>
  <si>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</si>
  <si>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</si>
  <si>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</si>
  <si>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</si>
  <si>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</si>
  <si>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</si>
  <si>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</si>
  <si>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</si>
  <si>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</si>
  <si>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</si>
  <si>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</si>
  <si>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</si>
  <si>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</si>
  <si>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</si>
  <si>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</si>
  <si>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</si>
  <si>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</si>
  <si>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</si>
  <si>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</si>
  <si>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</si>
  <si>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</si>
  <si>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</si>
  <si>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</si>
  <si>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</si>
  <si>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</si>
  <si>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</si>
  <si>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</si>
  <si>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</si>
  <si>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</si>
  <si>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</si>
  <si>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</si>
  <si>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</si>
  <si>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</si>
  <si>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</si>
  <si>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</si>
  <si>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</si>
  <si>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</si>
  <si>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</si>
  <si>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</si>
  <si>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</si>
  <si>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</si>
  <si>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</si>
  <si>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</si>
  <si>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</si>
  <si>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</si>
  <si>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</si>
  <si>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</si>
  <si>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</si>
  <si>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</si>
  <si>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</si>
  <si>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</si>
  <si>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</si>
  <si>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</si>
  <si>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</si>
  <si>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</si>
  <si>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</si>
  <si>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</si>
  <si>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</si>
  <si>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</si>
  <si>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</si>
  <si>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</si>
  <si>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</si>
  <si>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</si>
  <si>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</si>
  <si>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</si>
  <si>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</si>
  <si>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</si>
  <si>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</si>
  <si>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</si>
  <si>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</si>
  <si>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</si>
  <si>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</si>
  <si>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</si>
  <si>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</si>
  <si>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</si>
  <si>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</si>
  <si>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</si>
  <si>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</si>
  <si>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</si>
  <si>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</si>
  <si>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</si>
  <si>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</si>
  <si>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</si>
  <si>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</si>
  <si>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</si>
  <si>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</si>
  <si>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</si>
  <si>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</si>
  <si>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</si>
  <si>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</si>
  <si>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</si>
  <si>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</si>
  <si>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</si>
  <si>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</si>
  <si>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</si>
  <si>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</si>
  <si>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</si>
  <si>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</si>
  <si>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</si>
  <si>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</si>
  <si>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</si>
  <si>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</si>
  <si>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</si>
  <si>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</si>
  <si>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</si>
  <si>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</si>
  <si>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</si>
  <si>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</si>
  <si>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</si>
  <si>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</si>
  <si>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</si>
  <si>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</si>
  <si>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</si>
  <si>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</si>
  <si>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</si>
  <si>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</si>
  <si>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</si>
  <si>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</si>
  <si>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</si>
  <si>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</si>
  <si>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</si>
  <si>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</si>
  <si>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</si>
  <si>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</si>
  <si>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</si>
  <si>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</si>
  <si>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</si>
  <si>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</si>
  <si>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</si>
  <si>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</si>
  <si>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</si>
  <si>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</si>
  <si>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</si>
  <si>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</si>
  <si>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</si>
  <si>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</si>
  <si>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</si>
  <si>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</si>
  <si>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</si>
  <si>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</si>
  <si>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</si>
  <si>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</si>
  <si>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</si>
  <si>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</si>
  <si>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</si>
  <si>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</si>
  <si>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</si>
  <si>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</si>
  <si>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</si>
  <si>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</si>
  <si>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</si>
  <si>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</si>
  <si>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</si>
  <si>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</si>
  <si>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</si>
  <si>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</si>
  <si>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</si>
  <si>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</si>
  <si>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</si>
  <si>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</si>
  <si>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</si>
  <si>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</si>
  <si>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</si>
  <si>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</si>
  <si>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</si>
  <si>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</si>
  <si>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</si>
  <si>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</si>
  <si>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</si>
  <si>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</si>
  <si>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</si>
  <si>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</si>
  <si>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</si>
  <si>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</si>
  <si>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</si>
  <si>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</si>
  <si>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</si>
  <si>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</si>
  <si>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</si>
  <si>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</si>
  <si>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</si>
  <si>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</si>
  <si>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</si>
  <si>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</si>
  <si>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</si>
  <si>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</si>
  <si>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</si>
  <si>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</si>
  <si>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</si>
  <si>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</si>
  <si>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</si>
  <si>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</si>
  <si>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</si>
  <si>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</si>
  <si>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</si>
  <si>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</si>
  <si>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</si>
  <si>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</si>
  <si>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</si>
  <si>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</si>
  <si>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</si>
  <si>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</si>
  <si>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</si>
  <si>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</si>
  <si>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</si>
  <si>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</si>
  <si>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</si>
  <si>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</si>
  <si>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</si>
  <si>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</si>
  <si>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</si>
  <si>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</si>
  <si>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</si>
  <si>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</si>
  <si>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</si>
  <si>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</si>
  <si>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</si>
  <si>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</si>
  <si>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</si>
  <si>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</si>
  <si>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</si>
  <si>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</si>
  <si>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</si>
  <si>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</si>
  <si>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</si>
  <si>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</si>
  <si>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</si>
  <si>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</si>
  <si>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</si>
  <si>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</si>
  <si>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</si>
  <si>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</si>
  <si>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</si>
  <si>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</si>
  <si>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</si>
  <si>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</si>
  <si>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</si>
  <si>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</si>
  <si>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</si>
  <si>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</si>
  <si>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</si>
  <si>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</si>
  <si>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</si>
  <si>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</si>
  <si>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</si>
  <si>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</si>
  <si>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</si>
  <si>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</si>
  <si>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</si>
  <si>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</si>
  <si>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</si>
  <si>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</si>
  <si>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</si>
  <si>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</si>
  <si>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</si>
  <si>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</si>
  <si>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</si>
  <si>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</si>
  <si>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</si>
  <si>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</si>
  <si>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</si>
  <si>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</si>
  <si>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</si>
  <si>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</si>
  <si>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</si>
  <si>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</si>
  <si>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</si>
  <si>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</si>
  <si>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</si>
  <si>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</si>
  <si>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</si>
  <si>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</si>
  <si>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</si>
  <si>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</si>
  <si>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</si>
  <si>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</si>
  <si>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</si>
  <si>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</si>
  <si>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</si>
  <si>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</si>
  <si>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</si>
  <si>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</si>
  <si>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</si>
  <si>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</si>
  <si>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</si>
  <si>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</si>
  <si>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</si>
  <si>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</si>
  <si>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</si>
  <si>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</si>
  <si>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</si>
  <si>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</si>
  <si>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</si>
  <si>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</si>
  <si>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</si>
  <si>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</si>
  <si>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</si>
  <si>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</si>
  <si>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</si>
  <si>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</si>
  <si>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</si>
  <si>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</si>
  <si>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</si>
  <si>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</si>
  <si>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</si>
  <si>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</si>
  <si>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</si>
  <si>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</si>
  <si>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</si>
  <si>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</si>
  <si>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</si>
  <si>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</si>
  <si>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</si>
  <si>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</si>
  <si>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</si>
  <si>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</si>
  <si>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</si>
  <si>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</si>
  <si>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</si>
  <si>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</si>
  <si>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</si>
  <si>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</si>
  <si>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</si>
  <si>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</si>
  <si>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</si>
  <si>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</si>
  <si>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</si>
  <si>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</si>
  <si>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</si>
  <si>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</si>
  <si>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</si>
  <si>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</si>
  <si>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</si>
  <si>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</si>
  <si>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</si>
  <si>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</si>
  <si>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</si>
  <si>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</si>
  <si>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</si>
  <si>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</si>
  <si>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</si>
  <si>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</si>
  <si>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</si>
  <si>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</si>
  <si>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</si>
  <si>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</si>
  <si>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</si>
  <si>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</si>
  <si>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</si>
  <si>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</si>
  <si>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</si>
  <si>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</si>
  <si>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</si>
  <si>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</si>
  <si>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</si>
  <si>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</si>
  <si>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</si>
  <si>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</si>
  <si>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</si>
  <si>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</si>
  <si>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</si>
  <si>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</si>
  <si>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</si>
  <si>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</si>
  <si>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</si>
  <si>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</si>
  <si>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</si>
  <si>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</si>
  <si>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</si>
  <si>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</si>
  <si>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</si>
  <si>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</si>
  <si>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</si>
  <si>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</si>
  <si>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</si>
  <si>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</si>
  <si>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</si>
  <si>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</si>
  <si>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</si>
  <si>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</si>
  <si>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</si>
  <si>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</si>
  <si>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</si>
  <si>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</si>
  <si>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</si>
  <si>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</si>
  <si>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</si>
  <si>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</si>
  <si>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</si>
  <si>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</si>
  <si>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</si>
  <si>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</si>
  <si>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</si>
  <si>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</si>
  <si>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</si>
  <si>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</si>
  <si>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</si>
  <si>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</si>
  <si>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</si>
  <si>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</si>
  <si>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</si>
  <si>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</si>
  <si>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</si>
  <si>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</si>
  <si>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</si>
  <si>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</si>
  <si>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</si>
  <si>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</si>
  <si>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</si>
  <si>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</si>
  <si>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</si>
  <si>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</si>
  <si>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</si>
  <si>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</si>
  <si>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</si>
  <si>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</si>
  <si>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</si>
  <si>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</si>
  <si>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</si>
  <si>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</si>
  <si>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</si>
  <si>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</si>
  <si>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</si>
  <si>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</si>
  <si>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</si>
  <si>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</si>
  <si>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</si>
  <si>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</si>
  <si>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</si>
  <si>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</si>
  <si>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</si>
  <si>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</si>
  <si>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</si>
  <si>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</si>
  <si>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</si>
  <si>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</si>
  <si>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</si>
  <si>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</si>
  <si>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</si>
  <si>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</si>
  <si>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</si>
  <si>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</si>
  <si>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</si>
  <si>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</si>
  <si>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</si>
  <si>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</si>
  <si>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</si>
  <si>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</si>
  <si>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</si>
  <si>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</si>
  <si>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</si>
  <si>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</si>
  <si>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</si>
  <si>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</si>
  <si>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</si>
  <si>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</si>
  <si>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</si>
  <si>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</si>
  <si>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</si>
  <si>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</si>
  <si>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</si>
  <si>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</si>
  <si>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</si>
  <si>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</si>
  <si>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</si>
  <si>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</si>
  <si>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</si>
  <si>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</si>
  <si>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</si>
  <si>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</si>
  <si>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</si>
  <si>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</si>
  <si>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</si>
  <si>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</si>
  <si>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</si>
  <si>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</si>
  <si>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</si>
  <si>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</si>
  <si>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</si>
  <si>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</si>
  <si>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</si>
  <si>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</si>
  <si>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</si>
  <si>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</si>
  <si>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</si>
  <si>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</si>
  <si>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</si>
  <si>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</si>
  <si>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</si>
  <si>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</si>
  <si>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</si>
  <si>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</si>
  <si>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</si>
  <si>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</si>
  <si>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</si>
  <si>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</si>
  <si>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</si>
  <si>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</si>
  <si>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</si>
  <si>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</si>
  <si>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</si>
  <si>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</si>
  <si>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</si>
  <si>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</si>
  <si>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</si>
  <si>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</si>
  <si>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</si>
  <si>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</si>
  <si>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</si>
  <si>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</si>
  <si>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</si>
  <si>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</si>
  <si>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</si>
  <si>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</si>
  <si>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</si>
  <si>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</si>
  <si>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</si>
  <si>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</si>
  <si>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</si>
  <si>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</si>
  <si>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</si>
  <si>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</si>
  <si>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</si>
  <si>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</si>
  <si>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</si>
  <si>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</si>
  <si>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</si>
  <si>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</si>
  <si>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</si>
  <si>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</si>
  <si>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</si>
  <si>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</si>
  <si>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</si>
  <si>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</si>
  <si>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</si>
  <si>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</si>
  <si>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</si>
  <si>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</si>
  <si>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</si>
  <si>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</si>
  <si>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</si>
  <si>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</si>
  <si>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</si>
  <si>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</si>
  <si>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</si>
  <si>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</si>
  <si>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</si>
  <si>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</si>
  <si>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</si>
  <si>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</si>
  <si>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</si>
  <si>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</si>
  <si>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</si>
  <si>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</si>
  <si>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</si>
  <si>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</si>
  <si>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</si>
  <si>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</si>
  <si>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</si>
  <si>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</si>
  <si>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</si>
  <si>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</si>
  <si>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</si>
  <si>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</si>
  <si>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</si>
  <si>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</si>
  <si>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</si>
  <si>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</si>
  <si>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</si>
  <si>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</si>
  <si>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</si>
  <si>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</si>
  <si>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</si>
  <si>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</si>
  <si>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</si>
  <si>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</si>
  <si>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</si>
  <si>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</si>
  <si>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</si>
  <si>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</si>
  <si>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</si>
  <si>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</si>
  <si>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</si>
  <si>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</si>
  <si>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</si>
  <si>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</si>
  <si>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</si>
  <si>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</si>
  <si>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</si>
  <si>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</si>
  <si>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</si>
  <si>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</si>
  <si>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</si>
  <si>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</si>
  <si>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</si>
  <si>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</si>
  <si>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</si>
  <si>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</si>
  <si>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</si>
  <si>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</si>
  <si>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</si>
  <si>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</si>
  <si>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</si>
  <si>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</si>
  <si>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</si>
  <si>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</si>
  <si>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</si>
  <si>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</si>
  <si>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</si>
  <si>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</si>
  <si>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</si>
  <si>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</si>
  <si>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</si>
  <si>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</si>
  <si>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</si>
  <si>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</si>
  <si>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</si>
  <si>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</si>
  <si>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</si>
  <si>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</si>
  <si>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</si>
  <si>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</si>
  <si>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</si>
  <si>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</si>
  <si>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</si>
  <si>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</si>
  <si>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</si>
  <si>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</si>
  <si>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</si>
  <si>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</si>
  <si>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</si>
  <si>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</si>
  <si>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</si>
  <si>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</si>
  <si>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</si>
  <si>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</si>
  <si>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</si>
  <si>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</si>
  <si>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</si>
  <si>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</si>
  <si>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</si>
  <si>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</si>
  <si>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</si>
  <si>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</si>
  <si>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</si>
  <si>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</si>
  <si>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</si>
  <si>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</si>
  <si>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</si>
  <si>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</si>
  <si>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</si>
  <si>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</si>
  <si>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</si>
  <si>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</si>
  <si>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</si>
  <si>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</si>
  <si>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</si>
  <si>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</si>
  <si>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</si>
  <si>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</si>
  <si>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</si>
  <si>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</si>
  <si>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</si>
  <si>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</si>
  <si>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</si>
  <si>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</si>
  <si>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</si>
  <si>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</si>
  <si>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</si>
  <si>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</si>
  <si>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</si>
  <si>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</si>
  <si>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</si>
  <si>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</si>
  <si>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</si>
  <si>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</si>
  <si>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</si>
  <si>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</si>
  <si>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</si>
  <si>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</si>
  <si>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</si>
  <si>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</si>
  <si>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</si>
  <si>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</si>
  <si>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</si>
  <si>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</si>
  <si>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</si>
  <si>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</si>
  <si>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</si>
  <si>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</si>
  <si>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</si>
  <si>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</si>
  <si>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</si>
  <si>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</si>
  <si>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</si>
  <si>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</si>
  <si>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</si>
  <si>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</si>
  <si>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</si>
  <si>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</si>
  <si>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</si>
  <si>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</si>
  <si>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</si>
  <si>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</si>
  <si>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</si>
  <si>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</si>
  <si>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</si>
  <si>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</si>
  <si>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</si>
  <si>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</si>
  <si>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</si>
  <si>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</si>
  <si>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</si>
  <si>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</si>
  <si>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</si>
  <si>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</si>
  <si>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</si>
  <si>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</si>
  <si>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</si>
  <si>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</si>
  <si>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</si>
  <si>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</si>
  <si>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</si>
  <si>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</si>
  <si>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</si>
  <si>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</si>
  <si>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</si>
  <si>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</si>
  <si>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</si>
  <si>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</si>
  <si>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</si>
  <si>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</si>
  <si>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</si>
  <si>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</si>
  <si>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</si>
  <si>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</si>
  <si>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</si>
  <si>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</si>
  <si>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</si>
  <si>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</si>
  <si>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</si>
  <si>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</si>
  <si>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</si>
  <si>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</si>
  <si>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</si>
  <si>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</si>
  <si>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</si>
  <si>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</si>
  <si>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</si>
  <si>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</si>
  <si>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</si>
  <si>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</si>
  <si>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</si>
  <si>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</si>
  <si>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</si>
  <si>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</si>
  <si>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</si>
  <si>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</si>
  <si>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</si>
  <si>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</si>
  <si>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</si>
  <si>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</si>
  <si>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</si>
  <si>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</si>
  <si>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</si>
  <si>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</si>
  <si>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</si>
  <si>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</si>
  <si>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</si>
  <si>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</si>
  <si>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</si>
  <si>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</si>
  <si>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</si>
  <si>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</si>
  <si>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</si>
  <si>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</si>
  <si>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</si>
  <si>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</si>
  <si>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</si>
  <si>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</si>
  <si>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</si>
  <si>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</si>
  <si>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</si>
  <si>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</si>
  <si>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</si>
  <si>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</si>
  <si>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</si>
  <si>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</si>
  <si>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</si>
  <si>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</si>
  <si>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</si>
  <si>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</si>
  <si>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</si>
  <si>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</si>
  <si>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</si>
  <si>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</si>
  <si>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</si>
  <si>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</si>
  <si>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</si>
  <si>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</si>
  <si>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</si>
  <si>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</si>
  <si>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</si>
  <si>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</si>
  <si>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</si>
  <si>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</si>
  <si>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</si>
  <si>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</si>
  <si>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</si>
  <si>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</si>
  <si>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</si>
  <si>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</si>
  <si>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</si>
  <si>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</si>
  <si>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</si>
  <si>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</si>
  <si>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</si>
  <si>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</si>
  <si>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</si>
  <si>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</si>
  <si>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</si>
  <si>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</si>
  <si>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</si>
  <si>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</si>
  <si>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</si>
  <si>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</si>
  <si>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</si>
  <si>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</si>
  <si>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</si>
  <si>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</si>
  <si>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</si>
  <si>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</si>
  <si>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</si>
  <si>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</si>
  <si>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</si>
  <si>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</si>
  <si>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</si>
  <si>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</si>
  <si>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</si>
  <si>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</si>
  <si>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</si>
  <si>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</si>
  <si>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</si>
  <si>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</si>
  <si>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</si>
  <si>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</si>
  <si>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</si>
  <si>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</si>
  <si>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</si>
  <si>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</si>
  <si>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</si>
  <si>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</si>
  <si>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</si>
  <si>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</si>
  <si>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</si>
  <si>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</si>
  <si>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</si>
  <si>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</si>
  <si>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</si>
  <si>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</si>
  <si>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</si>
  <si>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</si>
  <si>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</si>
  <si>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</si>
  <si>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</si>
  <si>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</si>
  <si>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</si>
  <si>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</si>
  <si>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</si>
  <si>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</si>
  <si>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</si>
  <si>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</si>
  <si>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</si>
  <si>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</si>
  <si>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</si>
  <si>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</si>
  <si>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</si>
  <si>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</si>
  <si>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</si>
  <si>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</si>
  <si>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</si>
  <si>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</si>
  <si>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</si>
  <si>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</si>
  <si>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</si>
  <si>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</si>
  <si>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</si>
  <si>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</si>
  <si>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</si>
  <si>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</si>
  <si>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</si>
  <si>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</si>
  <si>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</si>
  <si>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</si>
  <si>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</si>
  <si>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</si>
  <si>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</si>
  <si>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</si>
  <si>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</si>
  <si>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</si>
  <si>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</si>
  <si>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</si>
  <si>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</si>
  <si>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</si>
  <si>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</si>
  <si>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</si>
  <si>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</si>
  <si>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</si>
  <si>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</si>
  <si>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</si>
  <si>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</si>
  <si>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</si>
  <si>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</si>
  <si>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</si>
  <si>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</si>
  <si>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</si>
  <si>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</si>
  <si>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</si>
  <si>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</si>
  <si>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</si>
  <si>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</si>
  <si>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</si>
  <si>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</si>
  <si>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</si>
  <si>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</si>
  <si>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</si>
  <si>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</si>
  <si>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</si>
  <si>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</si>
  <si>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</si>
  <si>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</si>
  <si>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</si>
  <si>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</si>
  <si>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</si>
  <si>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</si>
  <si>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</si>
  <si>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</si>
  <si>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</si>
  <si>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</si>
  <si>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</si>
  <si>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</si>
  <si>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</si>
  <si>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</si>
  <si>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</si>
  <si>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</si>
  <si>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</si>
  <si>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</si>
  <si>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</si>
  <si>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</si>
  <si>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</si>
  <si>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</si>
  <si>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</si>
  <si>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</si>
  <si>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</si>
  <si>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</si>
  <si>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</si>
  <si>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</si>
  <si>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</si>
  <si>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</si>
  <si>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</si>
  <si>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</si>
  <si>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</si>
  <si>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</si>
  <si>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</si>
  <si>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</si>
  <si>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</si>
  <si>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</si>
  <si>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</si>
  <si>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</si>
  <si>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</si>
  <si>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</si>
  <si>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</si>
  <si>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</si>
  <si>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</si>
  <si>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</si>
  <si>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</si>
  <si>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</si>
  <si>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</si>
  <si>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</si>
  <si>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</si>
  <si>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</si>
  <si>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</si>
  <si>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</si>
  <si>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</si>
  <si>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</si>
  <si>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</si>
  <si>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</si>
  <si>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</si>
  <si>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</si>
  <si>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</si>
  <si>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</si>
  <si>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</si>
  <si>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</si>
  <si>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</si>
  <si>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</si>
  <si>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</si>
  <si>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</si>
  <si>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</si>
  <si>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</si>
  <si>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</si>
  <si>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</si>
  <si>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</si>
  <si>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</si>
  <si>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</si>
  <si>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</si>
  <si>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</si>
  <si>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</si>
  <si>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</si>
  <si>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</si>
  <si>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</si>
  <si>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</si>
  <si>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</si>
  <si>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</si>
  <si>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</si>
  <si>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</si>
  <si>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</si>
  <si>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</si>
  <si>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</si>
  <si>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</si>
  <si>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</si>
  <si>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</si>
  <si>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</si>
  <si>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</si>
  <si>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</si>
  <si>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</si>
  <si>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</si>
  <si>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</si>
  <si>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</si>
  <si>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</si>
  <si>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</si>
  <si>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</si>
  <si>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</si>
  <si>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</si>
  <si>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</si>
  <si>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</si>
  <si>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</si>
  <si>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</si>
  <si>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</si>
  <si>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</si>
  <si>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</si>
  <si>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</si>
  <si>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</si>
  <si>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</si>
  <si>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</si>
  <si>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</si>
  <si>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</si>
  <si>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</si>
  <si>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</si>
  <si>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</si>
  <si>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</si>
  <si>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</si>
  <si>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</si>
  <si>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</si>
  <si>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</si>
  <si>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</si>
  <si>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</si>
  <si>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</si>
  <si>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</si>
  <si>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</si>
  <si>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</si>
  <si>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</si>
  <si>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</si>
  <si>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</si>
  <si>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</si>
  <si>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</si>
  <si>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</si>
  <si>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</si>
  <si>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</si>
  <si>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</si>
  <si>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</si>
  <si>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</si>
  <si>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</si>
  <si>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</si>
  <si>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</si>
  <si>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</si>
  <si>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</si>
  <si>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</si>
  <si>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</si>
  <si>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</si>
  <si>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</si>
  <si>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</si>
  <si>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</si>
  <si>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</si>
  <si>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</si>
  <si>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</si>
  <si>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</si>
  <si>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</si>
  <si>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</si>
  <si>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</si>
  <si>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</si>
  <si>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</si>
  <si>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</si>
  <si>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</si>
  <si>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</si>
  <si>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</si>
  <si>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</si>
  <si>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</si>
  <si>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</si>
  <si>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</si>
  <si>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</si>
  <si>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</si>
  <si>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</si>
  <si>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</si>
  <si>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</si>
  <si>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</si>
  <si>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</si>
  <si>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</si>
  <si>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</si>
  <si>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</si>
  <si>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</si>
  <si>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</si>
  <si>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</si>
  <si>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</si>
  <si>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</si>
  <si>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</si>
  <si>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</si>
  <si>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</si>
  <si>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</si>
  <si>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</si>
  <si>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</si>
  <si>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</si>
  <si>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</si>
  <si>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</si>
  <si>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</si>
  <si>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</si>
  <si>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</si>
  <si>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</si>
  <si>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</si>
  <si>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</si>
  <si>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</si>
  <si>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</si>
  <si>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</si>
  <si>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</si>
  <si>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</si>
  <si>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</si>
  <si>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</si>
  <si>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</si>
  <si>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</si>
  <si>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</si>
  <si>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</si>
  <si>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</si>
  <si>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</si>
  <si>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</si>
  <si>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</si>
  <si>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</si>
  <si>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</si>
  <si>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</si>
  <si>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</si>
  <si>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</si>
  <si>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</si>
  <si>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</si>
  <si>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</si>
  <si>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</si>
  <si>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</si>
  <si>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</si>
  <si>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</si>
  <si>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</si>
  <si>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</si>
  <si>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</si>
  <si>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</si>
  <si>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</si>
  <si>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</si>
  <si>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</si>
  <si>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</si>
  <si>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</si>
  <si>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</si>
  <si>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</si>
  <si>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</si>
  <si>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</si>
  <si>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</si>
  <si>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</si>
  <si>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</si>
  <si>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</si>
  <si>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</si>
  <si>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</si>
  <si>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</si>
  <si>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</si>
  <si>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</si>
  <si>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</si>
  <si>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</si>
  <si>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</si>
  <si>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</si>
  <si>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</si>
  <si>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</si>
  <si>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</si>
  <si>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</si>
  <si>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</si>
  <si>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</si>
  <si>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</si>
  <si>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</si>
  <si>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</si>
  <si>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</si>
  <si>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</si>
  <si>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</si>
  <si>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</si>
  <si>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</si>
  <si>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</si>
  <si>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</si>
  <si>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</si>
  <si>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</si>
  <si>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</si>
  <si>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</si>
  <si>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</si>
  <si>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</si>
  <si>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</si>
  <si>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</si>
  <si>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</si>
  <si>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</si>
  <si>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</si>
  <si>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</si>
  <si>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</si>
  <si>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</si>
  <si>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</si>
  <si>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</si>
  <si>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</si>
  <si>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</si>
  <si>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</si>
  <si>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</si>
  <si>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</si>
  <si>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</si>
  <si>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</si>
  <si>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</si>
  <si>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</si>
  <si>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</si>
  <si>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</si>
  <si>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</si>
  <si>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</si>
  <si>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</si>
  <si>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</si>
  <si>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</si>
  <si>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</si>
  <si>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</si>
  <si>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</si>
  <si>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</si>
  <si>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</si>
  <si>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</si>
  <si>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</si>
  <si>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</si>
  <si>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</si>
  <si>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</si>
  <si>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</si>
  <si>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</si>
  <si>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</si>
  <si>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</si>
  <si>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</si>
  <si>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</si>
  <si>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</si>
  <si>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</si>
  <si>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</si>
  <si>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</si>
  <si>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</si>
  <si>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</si>
  <si>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</si>
  <si>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</si>
  <si>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</si>
  <si>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</si>
  <si>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</si>
  <si>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</si>
  <si>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</si>
  <si>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</si>
  <si>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</si>
  <si>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</si>
  <si>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</si>
  <si>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</si>
  <si>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</si>
  <si>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</si>
  <si>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</si>
  <si>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</si>
  <si>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</si>
  <si>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</si>
  <si>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</si>
  <si>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</si>
  <si>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</si>
  <si>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</si>
  <si>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</si>
  <si>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</si>
  <si>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</si>
  <si>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</si>
  <si>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</si>
  <si>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</si>
  <si>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</si>
  <si>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</si>
  <si>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</si>
  <si>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</si>
  <si>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</si>
  <si>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</si>
  <si>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</si>
  <si>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</si>
  <si>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</si>
  <si>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</si>
  <si>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</si>
  <si>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</si>
  <si>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</si>
  <si>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</si>
  <si>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</si>
  <si>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</si>
  <si>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</si>
  <si>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</si>
  <si>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</si>
  <si>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</si>
  <si>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</si>
  <si>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</si>
  <si>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</si>
  <si>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</si>
  <si>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</si>
  <si>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</si>
  <si>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</si>
  <si>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</si>
  <si>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</si>
  <si>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</si>
  <si>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</si>
  <si>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</si>
  <si>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</si>
  <si>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</si>
  <si>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</si>
  <si>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</si>
  <si>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</si>
  <si>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</si>
  <si>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</si>
  <si>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</si>
  <si>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</si>
  <si>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</si>
  <si>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</si>
  <si>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</si>
  <si>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</si>
  <si>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</si>
  <si>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</si>
  <si>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</si>
  <si>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</si>
  <si>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</si>
  <si>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</si>
  <si>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</si>
  <si>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</si>
  <si>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</si>
  <si>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</si>
  <si>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</si>
  <si>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</si>
  <si>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</si>
  <si>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</si>
  <si>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</si>
  <si>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</si>
  <si>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</si>
  <si>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</si>
  <si>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</si>
  <si>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</si>
  <si>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</si>
  <si>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</si>
  <si>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</si>
  <si>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</si>
  <si>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</si>
  <si>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</si>
  <si>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</si>
  <si>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</si>
  <si>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</si>
  <si>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</si>
  <si>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</si>
  <si>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</si>
  <si>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</si>
  <si>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</si>
  <si>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</si>
  <si>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</si>
  <si>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</si>
  <si>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</si>
  <si>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</si>
  <si>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</si>
  <si>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</si>
  <si>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</si>
  <si>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</si>
  <si>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</si>
  <si>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</si>
  <si>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</si>
  <si>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</si>
  <si>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</si>
  <si>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</si>
  <si>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</si>
  <si>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</si>
  <si>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</si>
  <si>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</si>
  <si>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</si>
  <si>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</si>
  <si>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</si>
  <si>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</si>
  <si>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</si>
  <si>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</si>
  <si>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</si>
  <si>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</si>
  <si>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</si>
  <si>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</si>
  <si>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</si>
  <si>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</si>
  <si>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</si>
  <si>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</si>
  <si>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</si>
  <si>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</si>
  <si>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</si>
  <si>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</si>
  <si>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</si>
  <si>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</si>
  <si>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</si>
  <si>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</si>
  <si>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</si>
  <si>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</si>
  <si>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</si>
  <si>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</si>
  <si>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</si>
  <si>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</si>
  <si>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</si>
  <si>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</si>
  <si>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</si>
  <si>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</si>
  <si>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</si>
  <si>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</si>
  <si>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</si>
  <si>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</si>
  <si>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</si>
  <si>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</si>
  <si>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</si>
  <si>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</si>
  <si>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</si>
  <si>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</si>
  <si>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</si>
  <si>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</si>
  <si>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</si>
  <si>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</si>
  <si>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</si>
  <si>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</si>
  <si>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</si>
  <si>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</si>
  <si>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</si>
  <si>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</si>
  <si>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</si>
  <si>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</si>
  <si>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</si>
  <si>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</si>
  <si>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</si>
  <si>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</si>
  <si>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</si>
  <si>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</si>
  <si>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</si>
  <si>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</si>
  <si>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</si>
  <si>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</si>
  <si>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</si>
  <si>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</si>
  <si>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</si>
  <si>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</si>
  <si>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</si>
  <si>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</si>
  <si>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</si>
  <si>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</si>
  <si>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</si>
  <si>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</si>
  <si>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</si>
  <si>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</si>
  <si>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</si>
  <si>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</si>
  <si>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</si>
  <si>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</si>
  <si>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</si>
  <si>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</si>
  <si>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</si>
  <si>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</si>
  <si>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</si>
  <si>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</si>
  <si>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</si>
  <si>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</si>
  <si>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</si>
  <si>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</si>
  <si>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</si>
  <si>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</si>
  <si>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</si>
  <si>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</si>
  <si>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</si>
  <si>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</si>
  <si>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</si>
  <si>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</si>
  <si>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</si>
  <si>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</si>
  <si>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</si>
  <si>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</si>
  <si>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</si>
  <si>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</si>
  <si>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</si>
  <si>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</si>
  <si>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</si>
  <si>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</si>
  <si>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</si>
  <si>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</si>
  <si>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</si>
  <si>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</si>
  <si>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</si>
  <si>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</si>
  <si>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</si>
  <si>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</si>
  <si>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</si>
  <si>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</si>
  <si>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</si>
  <si>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</si>
  <si>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</si>
  <si>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</si>
  <si>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</si>
  <si>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</si>
  <si>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</si>
  <si>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</si>
  <si>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</si>
  <si>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</si>
  <si>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</si>
  <si>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</si>
  <si>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</si>
  <si>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</si>
  <si>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</si>
  <si>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</si>
  <si>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</si>
  <si>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</si>
  <si>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</si>
  <si>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</si>
  <si>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</si>
  <si>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</si>
  <si>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</si>
  <si>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</si>
  <si>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</si>
  <si>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</si>
  <si>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</si>
  <si>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</si>
  <si>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</si>
  <si>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</si>
  <si>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</si>
  <si>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</si>
  <si>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</si>
  <si>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</si>
  <si>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</si>
  <si>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</si>
  <si>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</si>
  <si>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</si>
  <si>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</si>
  <si>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</si>
  <si>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</si>
  <si>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</si>
  <si>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</si>
  <si>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</si>
  <si>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</si>
  <si>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</si>
  <si>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</si>
  <si>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</si>
  <si>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</si>
  <si>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</si>
  <si>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</si>
  <si>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</si>
  <si>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</si>
  <si>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</si>
  <si>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</si>
  <si>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</si>
  <si>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</si>
  <si>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</si>
  <si>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</si>
  <si>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</si>
  <si>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</si>
  <si>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</si>
  <si>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</si>
  <si>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</si>
  <si>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</si>
  <si>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</si>
  <si>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</si>
  <si>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</si>
  <si>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</si>
  <si>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</si>
  <si>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</si>
  <si>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</si>
  <si>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</si>
  <si>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</si>
  <si>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</si>
  <si>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</si>
  <si>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</si>
  <si>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</si>
  <si>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</si>
  <si>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</si>
  <si>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</si>
  <si>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</si>
  <si>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</si>
  <si>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</si>
  <si>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</si>
  <si>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</si>
  <si>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</si>
  <si>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</si>
  <si>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</si>
  <si>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</si>
  <si>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</si>
  <si>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</si>
  <si>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</si>
  <si>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</si>
  <si>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</si>
  <si>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</si>
  <si>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</si>
  <si>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</si>
  <si>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</si>
  <si>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</si>
  <si>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</si>
  <si>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</si>
  <si>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</si>
  <si>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</si>
  <si>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</si>
  <si>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</si>
  <si>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</si>
  <si>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</si>
  <si>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</si>
  <si>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</si>
  <si>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</si>
  <si>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</si>
  <si>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</si>
  <si>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</si>
  <si>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</si>
  <si>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</si>
  <si>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</si>
  <si>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</si>
  <si>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</si>
  <si>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</si>
  <si>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</si>
  <si>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</si>
  <si>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</si>
  <si>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</si>
  <si>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</si>
  <si>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</si>
  <si>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</si>
  <si>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</si>
  <si>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</si>
  <si>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</si>
  <si>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</si>
  <si>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</si>
  <si>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</si>
  <si>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</si>
  <si>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</si>
  <si>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</si>
  <si>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</si>
  <si>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</si>
  <si>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</si>
  <si>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</si>
  <si>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</si>
  <si>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</si>
  <si>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</si>
  <si>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</si>
  <si>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</si>
  <si>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</si>
  <si>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</si>
  <si>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</si>
  <si>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</si>
  <si>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</si>
  <si>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</si>
  <si>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</si>
  <si>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</si>
  <si>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</si>
  <si>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</si>
  <si>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</si>
  <si>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</si>
  <si>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</si>
  <si>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</si>
  <si>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</si>
  <si>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</si>
  <si>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</si>
  <si>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</si>
  <si>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</si>
  <si>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</si>
  <si>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</si>
  <si>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</si>
  <si>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</si>
  <si>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</si>
  <si>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</si>
  <si>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</si>
  <si>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</si>
  <si>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</si>
  <si>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</si>
  <si>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</si>
  <si>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</si>
  <si>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</si>
  <si>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</si>
  <si>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</si>
  <si>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</si>
  <si>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</si>
  <si>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</si>
  <si>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</si>
  <si>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</si>
  <si>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</si>
  <si>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</si>
  <si>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</si>
  <si>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</si>
  <si>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</si>
  <si>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</si>
  <si>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</si>
  <si>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</si>
  <si>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</si>
  <si>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</si>
  <si>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</si>
  <si>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</si>
  <si>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</si>
  <si>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</si>
  <si>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</si>
  <si>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</si>
  <si>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</si>
  <si>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</si>
  <si>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</si>
  <si>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</si>
  <si>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</si>
  <si>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</si>
  <si>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</si>
  <si>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</si>
  <si>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</si>
  <si>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</si>
  <si>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</si>
  <si>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</si>
  <si>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</si>
  <si>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</si>
  <si>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</si>
  <si>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</si>
  <si>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</si>
  <si>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</si>
  <si>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</si>
  <si>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</si>
  <si>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</si>
  <si>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</si>
  <si>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</si>
  <si>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</si>
  <si>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</si>
  <si>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</si>
  <si>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</si>
  <si>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</si>
  <si>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</si>
  <si>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</si>
  <si>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</si>
  <si>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</si>
  <si>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</si>
  <si>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</si>
  <si>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</si>
  <si>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</si>
  <si>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</si>
  <si>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</si>
  <si>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</si>
  <si>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</si>
  <si>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</si>
  <si>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</si>
  <si>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</si>
  <si>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</si>
  <si>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</si>
  <si>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</si>
  <si>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</si>
  <si>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</si>
  <si>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</si>
  <si>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</si>
  <si>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</si>
  <si>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</si>
  <si>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</si>
  <si>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</si>
  <si>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</si>
  <si>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</si>
  <si>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</si>
  <si>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</si>
  <si>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</si>
  <si>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</si>
  <si>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</si>
  <si>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</si>
  <si>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</si>
  <si>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</si>
  <si>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</si>
  <si>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</si>
  <si>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</si>
  <si>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</si>
  <si>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</si>
  <si>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</si>
  <si>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</si>
  <si>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</si>
  <si>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</si>
  <si>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</si>
  <si>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</si>
  <si>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</si>
  <si>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</si>
  <si>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</si>
  <si>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</si>
  <si>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</si>
  <si>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</si>
  <si>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</si>
  <si>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</si>
  <si>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</si>
  <si>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</si>
  <si>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</si>
  <si>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</si>
  <si>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</si>
  <si>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</si>
  <si>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</si>
  <si>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</si>
  <si>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</si>
  <si>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</si>
  <si>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</si>
  <si>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</si>
  <si>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</si>
  <si>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</si>
  <si>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</si>
  <si>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</si>
  <si>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</si>
  <si>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</si>
  <si>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</si>
  <si>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</si>
  <si>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</si>
  <si>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</si>
  <si>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</si>
  <si>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</si>
  <si>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</si>
  <si>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</si>
  <si>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</si>
  <si>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</si>
  <si>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</si>
  <si>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</si>
  <si>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</si>
  <si>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</si>
  <si>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</si>
  <si>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</si>
  <si>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</si>
  <si>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</si>
  <si>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</si>
  <si>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</si>
  <si>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</si>
  <si>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</si>
  <si>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</si>
  <si>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</si>
  <si>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</si>
  <si>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</si>
  <si>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</si>
  <si>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</si>
  <si>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</si>
  <si>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</si>
  <si>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</si>
  <si>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</si>
  <si>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</si>
  <si>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</si>
  <si>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</si>
  <si>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</si>
  <si>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</si>
  <si>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</si>
  <si>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</si>
  <si>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</si>
  <si>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</si>
  <si>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</si>
  <si>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</si>
  <si>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</si>
  <si>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</si>
  <si>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</si>
  <si>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</si>
  <si>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</si>
  <si>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</si>
  <si>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</si>
  <si>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</si>
  <si>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</si>
  <si>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</si>
  <si>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</si>
  <si>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</si>
  <si>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</si>
  <si>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</si>
  <si>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</si>
  <si>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</si>
  <si>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</si>
  <si>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</si>
  <si>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</si>
  <si>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</si>
  <si>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</si>
  <si>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</si>
  <si>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</si>
  <si>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</si>
  <si>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</si>
  <si>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</si>
  <si>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</si>
  <si>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</si>
  <si>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</si>
  <si>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</si>
  <si>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</si>
  <si>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</si>
  <si>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</si>
  <si>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</si>
  <si>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</si>
  <si>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</si>
  <si>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</si>
  <si>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</si>
  <si>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</si>
  <si>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</si>
  <si>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</si>
  <si>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</si>
  <si>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</si>
  <si>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</si>
  <si>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</si>
  <si>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</si>
  <si>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</si>
  <si>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</si>
  <si>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</si>
  <si>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</si>
  <si>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</si>
  <si>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</si>
  <si>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</si>
  <si>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</si>
  <si>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</si>
  <si>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</si>
  <si>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</si>
  <si>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</si>
  <si>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</si>
  <si>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</si>
  <si>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</si>
  <si>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</si>
  <si>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</si>
  <si>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</si>
  <si>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</si>
  <si>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</si>
  <si>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</si>
  <si>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</si>
  <si>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</si>
  <si>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</si>
  <si>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</si>
  <si>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</si>
  <si>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</si>
  <si>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</si>
  <si>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</si>
  <si>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</si>
  <si>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</si>
  <si>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</si>
  <si>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</si>
  <si>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</si>
  <si>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</si>
  <si>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</si>
  <si>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</si>
  <si>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</si>
  <si>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</si>
  <si>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</si>
  <si>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</si>
  <si>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</si>
  <si>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</si>
  <si>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</si>
  <si>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</si>
  <si>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</si>
  <si>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</si>
  <si>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</si>
  <si>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</si>
  <si>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</si>
  <si>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</si>
  <si>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</si>
  <si>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</si>
  <si>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</si>
  <si>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</si>
  <si>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</si>
  <si>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</si>
  <si>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</si>
  <si>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</si>
  <si>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</si>
  <si>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</si>
  <si>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</si>
  <si>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</si>
  <si>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</si>
  <si>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</si>
  <si>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</si>
  <si>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</si>
  <si>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</si>
  <si>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</si>
  <si>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</si>
  <si>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</si>
  <si>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</si>
  <si>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</si>
  <si>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</si>
  <si>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</si>
  <si>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</si>
  <si>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</si>
  <si>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</si>
  <si>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</si>
  <si>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</si>
  <si>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</si>
  <si>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</si>
  <si>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</si>
  <si>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</si>
  <si>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</si>
  <si>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</si>
  <si>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</si>
  <si>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</si>
  <si>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</si>
  <si>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</si>
  <si>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</si>
  <si>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</si>
  <si>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</si>
  <si>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</si>
  <si>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</si>
  <si>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</si>
  <si>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</si>
  <si>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</si>
  <si>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</si>
  <si>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</si>
  <si>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</si>
  <si>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</si>
  <si>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</si>
  <si>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</si>
  <si>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</si>
  <si>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</si>
  <si>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</si>
  <si>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</si>
  <si>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</si>
  <si>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</si>
  <si>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</si>
  <si>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</si>
  <si>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</si>
  <si>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</si>
  <si>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</si>
  <si>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</si>
  <si>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</si>
  <si>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</si>
  <si>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</si>
  <si>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</si>
  <si>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</si>
  <si>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</si>
  <si>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</si>
  <si>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</si>
  <si>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</si>
  <si>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</si>
  <si>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</si>
  <si>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</si>
  <si>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</si>
  <si>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</si>
  <si>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</si>
  <si>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</si>
  <si>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</si>
  <si>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</si>
  <si>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</si>
  <si>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</si>
  <si>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</si>
  <si>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</si>
  <si>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</si>
  <si>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</si>
  <si>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</si>
  <si>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</si>
  <si>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</si>
  <si>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</si>
  <si>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</si>
  <si>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</si>
  <si>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</si>
  <si>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</si>
  <si>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</si>
  <si>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</si>
  <si>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</si>
  <si>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</si>
  <si>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</si>
  <si>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</si>
  <si>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</si>
  <si>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</si>
  <si>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</si>
  <si>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</si>
  <si>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</si>
  <si>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</si>
  <si>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</si>
  <si>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</si>
  <si>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</si>
  <si>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</si>
  <si>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</si>
  <si>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</si>
  <si>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</si>
  <si>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</si>
  <si>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</si>
  <si>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</si>
  <si>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</si>
  <si>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</si>
  <si>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</si>
  <si>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</si>
  <si>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</si>
  <si>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</si>
  <si>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</si>
  <si>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</si>
  <si>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</si>
  <si>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</si>
  <si>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</si>
  <si>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</si>
  <si>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</si>
  <si>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</si>
  <si>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</si>
  <si>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</si>
  <si>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</si>
  <si>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</si>
  <si>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</si>
  <si>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</si>
  <si>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</si>
  <si>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</si>
  <si>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</si>
  <si>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</si>
  <si>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</si>
  <si>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</si>
  <si>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</si>
  <si>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</si>
  <si>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</si>
  <si>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</si>
  <si>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</si>
  <si>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</si>
  <si>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</si>
  <si>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</si>
  <si>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</si>
  <si>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</si>
  <si>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</si>
  <si>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</si>
  <si>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</si>
  <si>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</si>
  <si>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</si>
  <si>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</si>
  <si>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</si>
  <si>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</si>
  <si>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</si>
  <si>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</si>
  <si>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</si>
  <si>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</si>
  <si>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</si>
  <si>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</si>
  <si>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</si>
  <si>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</si>
  <si>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</si>
  <si>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</si>
  <si>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</si>
  <si>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</si>
  <si>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</si>
  <si>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</si>
  <si>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</si>
  <si>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</si>
  <si>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</si>
  <si>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</si>
  <si>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</si>
  <si>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</si>
  <si>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</si>
  <si>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</si>
  <si>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</si>
  <si>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</si>
  <si>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</si>
  <si>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</si>
  <si>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</si>
  <si>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</si>
  <si>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</si>
  <si>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</si>
  <si>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</si>
  <si>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</si>
  <si>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</si>
  <si>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</si>
  <si>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</si>
  <si>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</si>
  <si>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</si>
  <si>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</si>
  <si>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</si>
  <si>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</si>
  <si>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</si>
  <si>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</si>
  <si>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</si>
  <si>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</si>
  <si>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</si>
  <si>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</si>
  <si>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</si>
  <si>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</si>
  <si>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</si>
  <si>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</si>
  <si>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</si>
  <si>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</si>
  <si>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</si>
  <si>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</si>
  <si>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</si>
  <si>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</si>
  <si>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</si>
  <si>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</si>
  <si>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</si>
  <si>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</si>
  <si>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</si>
  <si>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</si>
  <si>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</si>
  <si>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</si>
  <si>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</si>
  <si>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</si>
  <si>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</si>
  <si>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</si>
  <si>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</si>
  <si>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</si>
  <si>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</si>
  <si>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</si>
  <si>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</si>
  <si>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</si>
  <si>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</si>
  <si>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</si>
  <si>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</si>
  <si>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</si>
  <si>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</si>
  <si>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</si>
  <si>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</si>
  <si>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</si>
  <si>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</si>
  <si>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</si>
  <si>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</si>
  <si>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</si>
  <si>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</si>
  <si>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</si>
  <si>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</si>
  <si>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</si>
  <si>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</si>
  <si>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</si>
  <si>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</si>
  <si>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</si>
  <si>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</si>
  <si>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</si>
  <si>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</si>
  <si>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</si>
  <si>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</si>
  <si>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</si>
  <si>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</si>
  <si>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</si>
  <si>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</si>
  <si>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</si>
  <si>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</si>
  <si>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</si>
  <si>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</si>
  <si>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</si>
  <si>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</si>
  <si>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</si>
  <si>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</si>
  <si>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</si>
  <si>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</si>
  <si>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</si>
  <si>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</si>
  <si>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</si>
  <si>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</si>
  <si>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</si>
  <si>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</si>
  <si>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</si>
  <si>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</si>
  <si>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</si>
  <si>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</si>
  <si>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</si>
  <si>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</si>
  <si>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</si>
  <si>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</si>
  <si>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</si>
  <si>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</si>
  <si>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</si>
  <si>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</si>
  <si>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</si>
  <si>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</si>
  <si>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</si>
  <si>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</si>
  <si>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</si>
  <si>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</si>
  <si>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</si>
  <si>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</si>
  <si>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</si>
  <si>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</si>
  <si>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</si>
  <si>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</si>
  <si>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</si>
  <si>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</si>
  <si>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</si>
  <si>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</si>
  <si>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</si>
  <si>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</si>
  <si>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</si>
  <si>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</si>
  <si>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</si>
  <si>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</si>
  <si>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</si>
  <si>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</si>
  <si>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</si>
  <si>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</si>
  <si>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</si>
  <si>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</si>
  <si>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</si>
  <si>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</si>
  <si>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</si>
  <si>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</si>
  <si>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</si>
  <si>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</si>
  <si>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</si>
  <si>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</si>
  <si>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</si>
  <si>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</si>
  <si>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</si>
  <si>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</si>
  <si>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</si>
  <si>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</si>
  <si>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</si>
  <si>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</si>
  <si>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</si>
  <si>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</si>
  <si>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</si>
  <si>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</si>
  <si>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</si>
  <si>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</si>
  <si>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</si>
  <si>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</si>
  <si>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</si>
  <si>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</si>
  <si>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</si>
  <si>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</si>
  <si>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</si>
  <si>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</si>
  <si>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</si>
  <si>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</si>
  <si>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</si>
  <si>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</si>
  <si>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</si>
  <si>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</si>
  <si>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</si>
  <si>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</si>
  <si>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</si>
  <si>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</si>
  <si>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</si>
  <si>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</si>
  <si>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</si>
  <si>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</si>
  <si>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</si>
  <si>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</si>
  <si>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</si>
  <si>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</si>
  <si>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</si>
  <si>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</si>
  <si>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</si>
  <si>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</si>
  <si>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</si>
  <si>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</si>
  <si>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</si>
  <si>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</si>
  <si>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</si>
  <si>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</si>
  <si>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</si>
  <si>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</si>
  <si>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</si>
  <si>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</si>
  <si>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</si>
  <si>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</si>
  <si>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</si>
  <si>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</si>
  <si>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</si>
  <si>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</si>
  <si>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</si>
  <si>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</si>
  <si>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</si>
  <si>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</si>
  <si>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</si>
  <si>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</si>
  <si>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</si>
  <si>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</si>
  <si>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</si>
  <si>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</si>
  <si>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</si>
  <si>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</si>
  <si>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</si>
  <si>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</si>
  <si>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</si>
  <si>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</si>
  <si>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</si>
  <si>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</si>
  <si>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</si>
  <si>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</si>
  <si>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</si>
  <si>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</si>
  <si>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</si>
  <si>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</si>
  <si>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</si>
  <si>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</si>
  <si>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</si>
  <si>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</si>
  <si>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</si>
  <si>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</si>
  <si>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</si>
  <si>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</si>
  <si>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</si>
  <si>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</si>
  <si>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</si>
  <si>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</si>
  <si>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</si>
  <si>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</si>
  <si>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</si>
  <si>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</si>
  <si>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</si>
  <si>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</si>
  <si>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</si>
  <si>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</si>
  <si>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</si>
  <si>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</si>
  <si>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</si>
  <si>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</si>
  <si>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</si>
  <si>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</si>
  <si>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</si>
  <si>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</si>
  <si>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</si>
  <si>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</si>
  <si>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</si>
  <si>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</si>
  <si>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</si>
  <si>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</si>
  <si>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</si>
  <si>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</si>
  <si>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</si>
  <si>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</si>
  <si>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</si>
  <si>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</si>
  <si>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</si>
  <si>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</si>
  <si>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</si>
  <si>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</si>
  <si>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</si>
  <si>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</si>
  <si>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</si>
  <si>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</si>
  <si>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</si>
  <si>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</si>
  <si>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</si>
  <si>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</si>
  <si>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</si>
  <si>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</si>
  <si>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</si>
  <si>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</si>
  <si>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</si>
  <si>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</si>
  <si>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</si>
  <si>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</si>
  <si>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</si>
  <si>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</si>
  <si>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</si>
  <si>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</si>
  <si>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</si>
  <si>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</si>
  <si>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</si>
  <si>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</si>
  <si>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</si>
  <si>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</si>
  <si>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</si>
  <si>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</si>
  <si>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</si>
  <si>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</si>
  <si>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</si>
  <si>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</si>
  <si>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</si>
  <si>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</si>
  <si>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</si>
  <si>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</si>
  <si>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</si>
  <si>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</si>
  <si>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</si>
  <si>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</si>
  <si>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</si>
  <si>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</si>
  <si>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</si>
  <si>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</si>
  <si>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</si>
  <si>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</si>
  <si>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</si>
  <si>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</si>
  <si>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</si>
  <si>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</si>
  <si>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</si>
  <si>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</si>
  <si>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</si>
  <si>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</si>
  <si>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</si>
  <si>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</si>
  <si>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</si>
  <si>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</si>
  <si>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</si>
  <si>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</si>
  <si>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</si>
  <si>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</si>
  <si>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</si>
  <si>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</si>
  <si>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</si>
  <si>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</si>
  <si>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</si>
  <si>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</si>
  <si>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</si>
  <si>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</si>
  <si>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</si>
  <si>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</si>
  <si>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</si>
  <si>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</si>
  <si>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</si>
  <si>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</si>
  <si>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</si>
  <si>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</si>
  <si>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</si>
  <si>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</si>
  <si>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</si>
  <si>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</si>
  <si>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</si>
  <si>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</si>
  <si>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</si>
  <si>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</si>
  <si>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</si>
  <si>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</si>
  <si>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</si>
  <si>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</si>
  <si>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</si>
  <si>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</si>
  <si>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</si>
  <si>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</si>
  <si>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</si>
  <si>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</si>
  <si>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</si>
  <si>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</si>
  <si>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</si>
  <si>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</si>
  <si>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</si>
  <si>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</si>
  <si>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</si>
  <si>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</si>
  <si>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</si>
  <si>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</si>
  <si>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</si>
  <si>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</si>
  <si>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</si>
  <si>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</si>
  <si>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</si>
  <si>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</si>
  <si>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</si>
  <si>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</si>
  <si>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</si>
  <si>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</si>
  <si>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</si>
  <si>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</si>
  <si>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</si>
  <si>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</si>
  <si>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</si>
  <si>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</si>
  <si>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</si>
  <si>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</si>
  <si>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</si>
  <si>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</si>
  <si>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</si>
  <si>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</si>
  <si>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</si>
  <si>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</si>
  <si>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</si>
  <si>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</si>
  <si>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</si>
  <si>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</si>
  <si>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</si>
  <si>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</si>
  <si>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</si>
  <si>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</si>
  <si>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</si>
  <si>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</si>
  <si>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</si>
  <si>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</si>
  <si>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</si>
  <si>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</si>
  <si>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</si>
  <si>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</si>
  <si>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</si>
  <si>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</si>
  <si>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</si>
  <si>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</si>
  <si>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</si>
  <si>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</si>
  <si>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</si>
  <si>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</si>
  <si>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</si>
  <si>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</si>
  <si>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</si>
  <si>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</si>
  <si>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</si>
  <si>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</si>
  <si>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</si>
  <si>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</si>
  <si>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</si>
  <si>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</si>
  <si>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</si>
  <si>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</si>
  <si>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</si>
  <si>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</si>
  <si>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</si>
  <si>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</si>
  <si>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</si>
  <si>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</si>
  <si>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</si>
  <si>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</si>
  <si>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</si>
  <si>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</si>
  <si>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</si>
  <si>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</si>
  <si>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</si>
  <si>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</si>
  <si>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</si>
  <si>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</si>
  <si>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</si>
  <si>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</si>
  <si>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</si>
  <si>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</si>
  <si>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</si>
  <si>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</si>
  <si>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</si>
  <si>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</si>
  <si>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</si>
  <si>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</si>
  <si>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</si>
  <si>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</si>
  <si>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</si>
  <si>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</si>
  <si>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</si>
  <si>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</si>
  <si>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</si>
  <si>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</si>
  <si>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</si>
  <si>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</si>
  <si>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</si>
  <si>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</si>
  <si>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</si>
  <si>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</si>
  <si>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</si>
  <si>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</si>
  <si>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</si>
  <si>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</si>
  <si>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</si>
  <si>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</si>
  <si>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</si>
  <si>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</si>
  <si>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</si>
  <si>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</si>
  <si>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</si>
  <si>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</si>
  <si>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</si>
  <si>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</si>
  <si>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</si>
  <si>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</si>
  <si>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</si>
  <si>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</si>
  <si>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</si>
  <si>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</si>
  <si>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</si>
  <si>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</si>
  <si>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</si>
  <si>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</si>
  <si>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</si>
  <si>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</si>
  <si>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</si>
  <si>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</si>
  <si>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</si>
  <si>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</si>
  <si>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</si>
  <si>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</si>
  <si>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</si>
  <si>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</si>
  <si>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</si>
  <si>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</si>
  <si>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</si>
  <si>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</si>
  <si>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</si>
  <si>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</si>
  <si>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</si>
  <si>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</si>
  <si>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</si>
  <si>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</si>
  <si>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</si>
  <si>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</si>
  <si>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</si>
  <si>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</si>
  <si>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</si>
  <si>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</si>
  <si>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</si>
  <si>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</si>
  <si>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</si>
  <si>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</si>
  <si>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</si>
  <si>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</si>
  <si>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</si>
  <si>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</si>
  <si>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</si>
  <si>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</si>
  <si>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</si>
  <si>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</si>
  <si>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</si>
  <si>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</si>
  <si>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</si>
  <si>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</si>
  <si>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</si>
  <si>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</si>
  <si>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</si>
  <si>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</si>
  <si>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</si>
  <si>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</si>
  <si>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</si>
  <si>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</si>
  <si>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</si>
  <si>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</si>
  <si>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</si>
  <si>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</si>
  <si>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</si>
  <si>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</si>
  <si>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</si>
  <si>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</si>
  <si>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</si>
  <si>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</si>
  <si>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</si>
  <si>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</si>
  <si>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</si>
  <si>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</si>
  <si>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</si>
  <si>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</si>
  <si>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</si>
  <si>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</si>
  <si>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</si>
  <si>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</si>
  <si>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</si>
  <si>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</si>
  <si>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</si>
  <si>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</si>
  <si>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</si>
  <si>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</si>
  <si>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</si>
  <si>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</si>
  <si>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</si>
  <si>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</si>
  <si>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</si>
  <si>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</si>
  <si>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</si>
  <si>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</si>
  <si>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</si>
  <si>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</si>
  <si>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</si>
  <si>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</si>
  <si>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</si>
  <si>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</si>
  <si>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</si>
  <si>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</si>
  <si>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</si>
  <si>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</si>
  <si>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</si>
  <si>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</si>
  <si>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</si>
  <si>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</si>
  <si>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</si>
  <si>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</si>
  <si>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</si>
  <si>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</si>
  <si>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</si>
  <si>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</si>
  <si>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</si>
  <si>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</si>
  <si>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</si>
  <si>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</si>
  <si>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</si>
  <si>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</si>
  <si>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</si>
  <si>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</si>
  <si>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</si>
  <si>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</si>
  <si>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</si>
  <si>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</si>
  <si>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</si>
  <si>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</si>
  <si>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</si>
  <si>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</si>
  <si>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</si>
  <si>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</si>
  <si>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</si>
  <si>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</si>
  <si>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</si>
  <si>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</si>
  <si>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</si>
  <si>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</si>
  <si>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</si>
  <si>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</si>
  <si>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</si>
  <si>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</si>
  <si>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</si>
  <si>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</si>
  <si>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</si>
  <si>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</si>
  <si>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</si>
  <si>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</si>
  <si>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</si>
  <si>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</si>
  <si>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</si>
  <si>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</si>
  <si>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</si>
  <si>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</si>
  <si>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</si>
  <si>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</si>
  <si>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</si>
  <si>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</si>
  <si>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</si>
  <si>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</si>
  <si>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</si>
  <si>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</si>
  <si>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</si>
  <si>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</si>
  <si>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</si>
  <si>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</si>
  <si>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</si>
  <si>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</si>
  <si>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</si>
  <si>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</si>
  <si>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</si>
  <si>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</si>
  <si>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</si>
  <si>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</si>
  <si>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</si>
  <si>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</si>
  <si>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</si>
  <si>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</si>
  <si>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</si>
  <si>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</si>
  <si>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</si>
  <si>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</si>
  <si>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</si>
  <si>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</si>
  <si>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</si>
  <si>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</si>
  <si>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</si>
  <si>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</si>
  <si>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</si>
  <si>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</si>
  <si>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</si>
  <si>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</si>
  <si>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</si>
  <si>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</si>
  <si>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</si>
  <si>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</si>
  <si>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</si>
  <si>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</si>
  <si>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</si>
  <si>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</si>
  <si>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</si>
  <si>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</si>
  <si>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</si>
  <si>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</si>
  <si>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</si>
  <si>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</si>
  <si>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</si>
  <si>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</si>
  <si>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</si>
  <si>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</si>
  <si>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</si>
  <si>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</si>
  <si>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</si>
  <si>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</si>
  <si>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</si>
  <si>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</si>
  <si>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</si>
  <si>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</si>
  <si>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</si>
  <si>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</si>
  <si>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</si>
  <si>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</si>
  <si>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</si>
  <si>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</si>
  <si>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</si>
  <si>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</si>
  <si>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</si>
  <si>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</si>
  <si>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</si>
  <si>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</si>
  <si>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</si>
  <si>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</si>
  <si>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</si>
  <si>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</si>
  <si>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</si>
  <si>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</si>
  <si>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</si>
  <si>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</si>
  <si>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</si>
  <si>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</si>
  <si>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</si>
  <si>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</si>
  <si>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</si>
  <si>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</si>
  <si>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</si>
  <si>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</si>
  <si>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</si>
  <si>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</si>
  <si>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</si>
  <si>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</si>
  <si>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</si>
  <si>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</si>
  <si>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</si>
  <si>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</si>
  <si>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</si>
  <si>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</si>
  <si>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</si>
  <si>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</si>
  <si>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</si>
  <si>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</si>
  <si>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</si>
  <si>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</si>
  <si>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</si>
  <si>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</si>
  <si>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</si>
  <si>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</si>
  <si>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</si>
  <si>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</si>
  <si>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</si>
  <si>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</si>
  <si>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</si>
  <si>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</si>
  <si>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</si>
  <si>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</si>
  <si>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</si>
  <si>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</si>
  <si>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</si>
  <si>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</si>
  <si>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</si>
  <si>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</si>
  <si>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</si>
  <si>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</si>
  <si>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</si>
  <si>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</si>
  <si>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</si>
  <si>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</si>
  <si>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</si>
  <si>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</si>
  <si>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</si>
  <si>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</si>
  <si>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</si>
  <si>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</si>
  <si>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</si>
  <si>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</si>
  <si>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</si>
  <si>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</si>
  <si>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</si>
  <si>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</si>
  <si>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</si>
  <si>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</si>
  <si>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</si>
  <si>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</si>
  <si>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</si>
  <si>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</si>
  <si>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</si>
  <si>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</si>
  <si>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</si>
  <si>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</si>
  <si>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</si>
  <si>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</si>
  <si>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</si>
  <si>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</si>
  <si>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</si>
  <si>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</si>
  <si>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</si>
  <si>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</si>
  <si>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</si>
  <si>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</si>
  <si>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</si>
  <si>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</si>
  <si>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</si>
  <si>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</si>
  <si>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</si>
  <si>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</si>
  <si>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</si>
  <si>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</si>
  <si>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</si>
  <si>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</si>
  <si>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</si>
  <si>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</si>
  <si>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</si>
  <si>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</si>
  <si>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</si>
  <si>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</si>
  <si>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</si>
  <si>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</si>
  <si>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</si>
  <si>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</si>
  <si>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</si>
  <si>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</si>
  <si>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</si>
  <si>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</si>
  <si>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</si>
  <si>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</si>
  <si>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</si>
  <si>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</si>
  <si>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</si>
  <si>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</si>
  <si>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</si>
  <si>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</si>
  <si>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</si>
  <si>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</si>
  <si>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</si>
  <si>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</si>
  <si>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</si>
  <si>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</si>
  <si>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</si>
  <si>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</si>
  <si>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</si>
  <si>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</si>
  <si>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</si>
  <si>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</si>
  <si>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</si>
  <si>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</si>
  <si>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</si>
  <si>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</si>
  <si>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</si>
  <si>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</si>
  <si>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</si>
  <si>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</si>
  <si>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</si>
  <si>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</si>
  <si>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</si>
  <si>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</si>
  <si>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</si>
  <si>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</si>
  <si>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</si>
  <si>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</si>
  <si>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</si>
  <si>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</si>
  <si>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</si>
  <si>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</si>
  <si>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</si>
  <si>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</si>
  <si>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</si>
  <si>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</si>
  <si>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</si>
  <si>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</si>
  <si>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</si>
  <si>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</si>
  <si>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</si>
  <si>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</si>
  <si>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</si>
  <si>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</si>
  <si>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</si>
  <si>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</si>
  <si>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</si>
  <si>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</si>
  <si>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</si>
  <si>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</si>
  <si>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</si>
  <si>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</si>
  <si>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</si>
  <si>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</si>
  <si>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</si>
  <si>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</si>
  <si>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</si>
  <si>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</si>
  <si>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</si>
  <si>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</si>
  <si>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</si>
  <si>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</si>
  <si>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</si>
  <si>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</si>
  <si>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</si>
  <si>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</si>
  <si>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</si>
  <si>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</si>
  <si>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</si>
  <si>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</si>
  <si>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</si>
  <si>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</si>
  <si>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</si>
  <si>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</si>
  <si>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</si>
  <si>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</si>
  <si>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</si>
  <si>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</si>
  <si>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</si>
  <si>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</si>
  <si>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</si>
  <si>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</si>
  <si>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</si>
  <si>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</si>
  <si>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</si>
  <si>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</si>
  <si>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</si>
  <si>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</si>
  <si>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</si>
  <si>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</si>
  <si>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</si>
  <si>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</si>
  <si>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</si>
  <si>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</si>
  <si>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</si>
  <si>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</si>
  <si>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</si>
  <si>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</si>
  <si>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</si>
  <si>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</si>
  <si>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</si>
  <si>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</si>
  <si>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</si>
  <si>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</si>
  <si>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</si>
  <si>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</si>
  <si>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</si>
  <si>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</si>
  <si>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</si>
  <si>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</si>
  <si>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</si>
  <si>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</si>
  <si>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</si>
  <si>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</si>
  <si>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</si>
  <si>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</si>
  <si>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</si>
  <si>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</si>
  <si>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</si>
  <si>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</si>
  <si>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</si>
  <si>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</si>
  <si>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</si>
  <si>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</si>
  <si>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</si>
  <si>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</si>
  <si>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</si>
  <si>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</si>
  <si>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</si>
  <si>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</si>
  <si>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</si>
  <si>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</si>
  <si>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</si>
  <si>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</si>
  <si>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</si>
  <si>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</si>
  <si>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</si>
  <si>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</si>
  <si>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</si>
  <si>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</si>
  <si>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</si>
  <si>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</si>
  <si>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</si>
  <si>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</si>
  <si>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</si>
  <si>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</si>
  <si>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</si>
  <si>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</si>
  <si>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</si>
  <si>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</si>
  <si>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</si>
  <si>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</si>
  <si>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</si>
  <si>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</si>
  <si>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</si>
  <si>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</si>
  <si>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</si>
  <si>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</si>
  <si>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</si>
  <si>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</si>
  <si>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</si>
  <si>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</si>
  <si>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</si>
  <si>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</si>
  <si>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</si>
  <si>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</si>
  <si>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</si>
  <si>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</si>
  <si>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</si>
  <si>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</si>
  <si>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</si>
  <si>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</si>
  <si>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</si>
  <si>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</si>
  <si>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</si>
  <si>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</si>
  <si>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</si>
  <si>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</si>
  <si>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</si>
  <si>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</si>
  <si>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</si>
  <si>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</si>
  <si>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</si>
  <si>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</si>
  <si>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</si>
  <si>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</si>
  <si>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</si>
  <si>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</si>
  <si>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</si>
  <si>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</si>
  <si>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</si>
  <si>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</si>
  <si>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</si>
  <si>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</si>
  <si>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</si>
  <si>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</si>
  <si>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</si>
  <si>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</si>
  <si>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</si>
  <si>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</si>
  <si>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</si>
  <si>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</si>
  <si>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</si>
  <si>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</si>
  <si>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</si>
  <si>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</si>
  <si>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</si>
  <si>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</si>
  <si>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</si>
  <si>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</si>
  <si>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</si>
  <si>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</si>
  <si>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</si>
  <si>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</si>
  <si>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</si>
  <si>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</si>
  <si>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</si>
  <si>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</si>
  <si>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</si>
  <si>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</si>
  <si>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</si>
  <si>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</si>
  <si>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</si>
  <si>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</si>
  <si>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</si>
  <si>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</si>
  <si>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</si>
  <si>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</si>
  <si>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</si>
  <si>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</si>
  <si>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</si>
  <si>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</si>
  <si>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</si>
  <si>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</si>
  <si>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</si>
  <si>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</si>
  <si>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</si>
  <si>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</si>
  <si>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</si>
  <si>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</si>
  <si>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</si>
  <si>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</si>
  <si>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</si>
  <si>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</si>
  <si>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</si>
  <si>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</si>
  <si>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</si>
  <si>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</si>
  <si>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</si>
  <si>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</si>
  <si>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</si>
  <si>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</si>
  <si>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</si>
  <si>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</si>
  <si>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</si>
  <si>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</si>
  <si>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</si>
  <si>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</si>
  <si>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</si>
  <si>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</si>
  <si>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</si>
  <si>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</si>
  <si>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</si>
  <si>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</si>
  <si>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</si>
  <si>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</si>
  <si>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</si>
  <si>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</si>
  <si>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</si>
  <si>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</si>
  <si>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Row Labels</t>
  </si>
  <si>
    <t>(blank)</t>
  </si>
  <si>
    <t>Grand Total</t>
  </si>
  <si>
    <t>Count of Sub-Category</t>
  </si>
  <si>
    <t>(Multiple Items)</t>
  </si>
  <si>
    <t>(All)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</si>
  <si>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</si>
  <si>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</si>
  <si>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</si>
  <si>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</si>
  <si>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</si>
  <si>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</si>
  <si>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</si>
  <si>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</si>
  <si>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</si>
  <si>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</si>
  <si>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</si>
  <si>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</si>
  <si>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</si>
  <si>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</si>
  <si>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</si>
  <si>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</si>
  <si>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</si>
  <si>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Canceled</t>
  </si>
  <si>
    <t>Total Projects</t>
  </si>
  <si>
    <t>Percentage Succesful</t>
  </si>
  <si>
    <t>Percentage Failed</t>
  </si>
  <si>
    <t>Percentage Canceled</t>
  </si>
  <si>
    <t>Number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</si>
  <si>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</si>
  <si>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</si>
  <si>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</si>
  <si>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</si>
  <si>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</si>
  <si>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</si>
  <si>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</si>
  <si>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</si>
  <si>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</si>
  <si>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</si>
  <si>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50000</t>
  </si>
  <si>
    <t>Greater than 50000</t>
  </si>
  <si>
    <t>Succesful</t>
  </si>
  <si>
    <t>Failed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</si>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</sst>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9" fontId="0" fillId="0" borderId="0" xfId="0" applyNumberFormat="1"/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49" fontId="1" fillId="0" borderId="0" xfId="0" applyNumberFormat="1" applyFont="1" applyFill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2"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3" formatCode="0%"/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numFmt numFmtId="13" formatCode="0%"/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3" formatCode="0%"/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numFmt numFmtId="13" formatCode="0%"/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 Week 1 Excel challenge EB.xlsx]Category with titles!PivotTable16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Analysis</a:t>
            </a:r>
            <a:r>
              <a:rPr lang="en-US" b="1" baseline="0"/>
              <a:t> of States of project per category </a:t>
            </a:r>
            <a:r>
              <a:rPr lang="en-US" b="1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with titles'!$B$3:$B$4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with titles'!$A$5:$A$14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with titles'!$B$5:$B$14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C8-C849-853C-26972E5AADFB}"/>
            </c:ext>
          </c:extLst>
        </c:ser>
        <c:ser>
          <c:idx val="1"/>
          <c:order val="1"/>
          <c:tx>
            <c:strRef>
              <c:f>'Category with titles'!$C$3:$C$4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with titles'!$A$5:$A$14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with titles'!$C$5:$C$14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C8-C849-853C-26972E5AADFB}"/>
            </c:ext>
          </c:extLst>
        </c:ser>
        <c:ser>
          <c:idx val="2"/>
          <c:order val="2"/>
          <c:tx>
            <c:strRef>
              <c:f>'Category with titles'!$D$3:$D$4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with titles'!$A$5:$A$14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with titles'!$D$5:$D$14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C8-C849-853C-26972E5AADFB}"/>
            </c:ext>
          </c:extLst>
        </c:ser>
        <c:ser>
          <c:idx val="3"/>
          <c:order val="3"/>
          <c:tx>
            <c:strRef>
              <c:f>'Category with titles'!$E$3:$E$4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with titles'!$A$5:$A$14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with titles'!$E$5:$E$14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C8-C849-853C-26972E5AA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23575776"/>
        <c:axId val="724560576"/>
      </c:barChart>
      <c:catAx>
        <c:axId val="723575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560576"/>
        <c:crosses val="autoZero"/>
        <c:auto val="1"/>
        <c:lblAlgn val="ctr"/>
        <c:lblOffset val="100"/>
        <c:noMultiLvlLbl val="0"/>
      </c:catAx>
      <c:valAx>
        <c:axId val="72456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Total 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57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 Week 1 Excel challenge EB.xlsx]Category!PivotTable8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Analysis of Category listed by state of completion</a:t>
            </a:r>
            <a:endParaRPr lang="en-US">
              <a:effectLst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556467544030493E-2"/>
          <c:y val="8.7591240875912413E-2"/>
          <c:w val="0.79966931916195982"/>
          <c:h val="0.80489051094890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83AF-E446-9C91-54440434292F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83AF-E446-9C91-54440434292F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83AF-E446-9C91-54440434292F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83AF-E446-9C91-5444043429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6966912"/>
        <c:axId val="987292960"/>
      </c:barChart>
      <c:catAx>
        <c:axId val="986966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292960"/>
        <c:crosses val="autoZero"/>
        <c:auto val="1"/>
        <c:lblAlgn val="ctr"/>
        <c:lblOffset val="100"/>
        <c:noMultiLvlLbl val="0"/>
      </c:catAx>
      <c:valAx>
        <c:axId val="98729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Total 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96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 Week 1 Excel challenge EB.xlsx]Sub Category!Sub 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Analysis of Sub Category </a:t>
            </a:r>
            <a:r>
              <a:rPr lang="en-US" b="1" baseline="0"/>
              <a:t> listed by state of completion</a:t>
            </a:r>
          </a:p>
        </c:rich>
      </c:tx>
      <c:layout>
        <c:manualLayout>
          <c:xMode val="edge"/>
          <c:yMode val="edge"/>
          <c:x val="0.435"/>
          <c:y val="3.3509023477863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376193757254828E-2"/>
          <c:y val="0.10285714285714286"/>
          <c:w val="0.83259906986935528"/>
          <c:h val="0.72110812148481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 Category'!$B$6:$B$46</c:f>
              <c:numCache>
                <c:formatCode>General</c:formatCode>
                <c:ptCount val="40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8">
                  <c:v>40</c:v>
                </c:pt>
                <c:pt idx="31">
                  <c:v>18</c:v>
                </c:pt>
                <c:pt idx="32">
                  <c:v>17</c:v>
                </c:pt>
                <c:pt idx="35">
                  <c:v>10</c:v>
                </c:pt>
                <c:pt idx="37">
                  <c:v>60</c:v>
                </c:pt>
                <c:pt idx="38">
                  <c:v>100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56-BE47-BDC0-F1A41833F850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 Category'!$C$6:$C$46</c:f>
              <c:numCache>
                <c:formatCode>General</c:formatCode>
                <c:ptCount val="40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6">
                  <c:v>20</c:v>
                </c:pt>
                <c:pt idx="31">
                  <c:v>2</c:v>
                </c:pt>
                <c:pt idx="32">
                  <c:v>80</c:v>
                </c:pt>
                <c:pt idx="35">
                  <c:v>47</c:v>
                </c:pt>
                <c:pt idx="36">
                  <c:v>100</c:v>
                </c:pt>
                <c:pt idx="37">
                  <c:v>120</c:v>
                </c:pt>
                <c:pt idx="38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FE56-BE47-BDC0-F1A41833F850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 Category'!$D$6:$D$46</c:f>
              <c:numCache>
                <c:formatCode>General</c:formatCode>
                <c:ptCount val="40"/>
                <c:pt idx="8">
                  <c:v>20</c:v>
                </c:pt>
                <c:pt idx="30">
                  <c:v>6</c:v>
                </c:pt>
                <c:pt idx="3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FE56-BE47-BDC0-F1A41833F850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Category'!$A$6:$A$46</c:f>
              <c:strCache>
                <c:ptCount val="40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pop</c:v>
                </c:pt>
                <c:pt idx="25">
                  <c:v>radio &amp; podcasts</c:v>
                </c:pt>
                <c:pt idx="26">
                  <c:v>restaurants</c:v>
                </c:pt>
                <c:pt idx="27">
                  <c:v>rock</c:v>
                </c:pt>
                <c:pt idx="28">
                  <c:v>science fiction</c:v>
                </c:pt>
                <c:pt idx="29">
                  <c:v>shorts</c:v>
                </c:pt>
                <c:pt idx="30">
                  <c:v>small batch</c:v>
                </c:pt>
                <c:pt idx="31">
                  <c:v>space exploration</c:v>
                </c:pt>
                <c:pt idx="32">
                  <c:v>spaces</c:v>
                </c:pt>
                <c:pt idx="33">
                  <c:v>tabletop games</c:v>
                </c:pt>
                <c:pt idx="34">
                  <c:v>television</c:v>
                </c:pt>
                <c:pt idx="35">
                  <c:v>translations</c:v>
                </c:pt>
                <c:pt idx="36">
                  <c:v>video games</c:v>
                </c:pt>
                <c:pt idx="37">
                  <c:v>wearables</c:v>
                </c:pt>
                <c:pt idx="38">
                  <c:v>web</c:v>
                </c:pt>
                <c:pt idx="39">
                  <c:v>world music</c:v>
                </c:pt>
              </c:strCache>
            </c:strRef>
          </c:cat>
          <c:val>
            <c:numRef>
              <c:f>'Sub Category'!$E$6:$E$46</c:f>
              <c:numCache>
                <c:formatCode>General</c:formatCode>
                <c:ptCount val="40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40</c:v>
                </c:pt>
                <c:pt idx="25">
                  <c:v>20</c:v>
                </c:pt>
                <c:pt idx="27">
                  <c:v>260</c:v>
                </c:pt>
                <c:pt idx="29">
                  <c:v>60</c:v>
                </c:pt>
                <c:pt idx="30">
                  <c:v>34</c:v>
                </c:pt>
                <c:pt idx="31">
                  <c:v>40</c:v>
                </c:pt>
                <c:pt idx="32">
                  <c:v>85</c:v>
                </c:pt>
                <c:pt idx="33">
                  <c:v>80</c:v>
                </c:pt>
                <c:pt idx="34">
                  <c:v>60</c:v>
                </c:pt>
                <c:pt idx="3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FE56-BE47-BDC0-F1A41833F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6520384"/>
        <c:axId val="1066920864"/>
      </c:barChart>
      <c:catAx>
        <c:axId val="1066520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Sub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920864"/>
        <c:crosses val="autoZero"/>
        <c:auto val="1"/>
        <c:lblAlgn val="ctr"/>
        <c:lblOffset val="100"/>
        <c:noMultiLvlLbl val="0"/>
      </c:catAx>
      <c:valAx>
        <c:axId val="106692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Nnumber of Proects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52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 Week 1 Excel challenge EB.xlsx]Date!PivotTable12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Analysis of State</a:t>
            </a:r>
            <a:r>
              <a:rPr lang="en-US" b="1" baseline="0"/>
              <a:t> of Completion by Date 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3F-5B40-8634-CDD813728E12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3F-5B40-8634-CDD813728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5226176"/>
        <c:axId val="1175404976"/>
      </c:lineChart>
      <c:catAx>
        <c:axId val="1175226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Months of the 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404976"/>
        <c:crosses val="autoZero"/>
        <c:auto val="1"/>
        <c:lblAlgn val="ctr"/>
        <c:lblOffset val="100"/>
        <c:noMultiLvlLbl val="0"/>
      </c:catAx>
      <c:valAx>
        <c:axId val="117540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Count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22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 Week 1 Excel challenge EB.xlsx]Outcomes based on Goals!PivotTable17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</a:t>
            </a:r>
            <a:r>
              <a:rPr lang="en-US"/>
              <a:t>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50300366535039E-2"/>
          <c:y val="8.8989790698815102E-2"/>
          <c:w val="0.82019741511887956"/>
          <c:h val="0.792836589766132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Goals'!$B$5</c:f>
              <c:strCache>
                <c:ptCount val="1"/>
                <c:pt idx="0">
                  <c:v>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Goals'!$A$6:$A$16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50000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Goals'!$B$6:$B$16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0647-AE4D-AE90-B08B57CA7ABE}"/>
            </c:ext>
          </c:extLst>
        </c:ser>
        <c:ser>
          <c:idx val="1"/>
          <c:order val="1"/>
          <c:tx>
            <c:strRef>
              <c:f>'Outcomes based on Goals'!$C$5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Goals'!$A$6:$A$16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50000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Goals'!$C$6:$C$16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0647-AE4D-AE90-B08B57CA7ABE}"/>
            </c:ext>
          </c:extLst>
        </c:ser>
        <c:ser>
          <c:idx val="2"/>
          <c:order val="2"/>
          <c:tx>
            <c:strRef>
              <c:f>'Outcomes based on Goals'!$D$5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Goals'!$A$6:$A$16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50000</c:v>
                </c:pt>
                <c:pt idx="10">
                  <c:v>Greater than 50000</c:v>
                </c:pt>
              </c:strCache>
            </c:strRef>
          </c:cat>
          <c:val>
            <c:numRef>
              <c:f>'Outcomes based on Goals'!$D$6:$D$16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0647-AE4D-AE90-B08B57CA7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5606272"/>
        <c:axId val="820063008"/>
      </c:lineChart>
      <c:catAx>
        <c:axId val="815606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Goal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063008"/>
        <c:crosses val="autoZero"/>
        <c:auto val="1"/>
        <c:lblAlgn val="ctr"/>
        <c:lblOffset val="100"/>
        <c:noMultiLvlLbl val="0"/>
      </c:catAx>
      <c:valAx>
        <c:axId val="82006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Outcome Percentage</a:t>
                </a:r>
              </a:p>
            </c:rich>
          </c:tx>
          <c:layout>
            <c:manualLayout>
              <c:xMode val="edge"/>
              <c:yMode val="edge"/>
              <c:x val="1.7367740487604033E-2"/>
              <c:y val="0.336526908591945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60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666750</xdr:colOff>
      <xdr:row>19</xdr:row>
      <xdr:rowOff>95250</xdr:rowOff>
    </xdr:from>
    <xdr:ext cx="65" cy="172098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AF61F71F-2DB5-6C4B-B9C6-F02AB340E6E3}"/>
            </a:ext>
          </a:extLst>
        </xdr:cNvPr>
        <xdr:cNvSpPr txBox="1"/>
      </xdr:nvSpPr>
      <xdr:spPr>
        <a:xfrm>
          <a:off x="8540750" y="3714750"/>
          <a:ext cx="65" cy="17209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685800</xdr:colOff>
      <xdr:row>3</xdr:row>
      <xdr:rowOff>6350</xdr:rowOff>
    </xdr:from>
    <xdr:to>
      <xdr:col>21</xdr:col>
      <xdr:colOff>38100</xdr:colOff>
      <xdr:row>36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01CE9F-9012-3148-B301-ADCF754B80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1</xdr:row>
      <xdr:rowOff>173566</xdr:rowOff>
    </xdr:from>
    <xdr:to>
      <xdr:col>11</xdr:col>
      <xdr:colOff>1117600</xdr:colOff>
      <xdr:row>28</xdr:row>
      <xdr:rowOff>135466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6643B8-E118-4747-9129-2A4C91050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6</xdr:row>
      <xdr:rowOff>82550</xdr:rowOff>
    </xdr:from>
    <xdr:to>
      <xdr:col>18</xdr:col>
      <xdr:colOff>152400</xdr:colOff>
      <xdr:row>42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063507-D378-CD49-8C90-14DB51039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4</xdr:row>
      <xdr:rowOff>120650</xdr:rowOff>
    </xdr:from>
    <xdr:to>
      <xdr:col>15</xdr:col>
      <xdr:colOff>596900</xdr:colOff>
      <xdr:row>29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B4F965-AE74-7940-A6DE-7F8B5A6D7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42335</xdr:colOff>
      <xdr:row>18</xdr:row>
      <xdr:rowOff>179254</xdr:rowOff>
    </xdr:from>
    <xdr:to>
      <xdr:col>12</xdr:col>
      <xdr:colOff>279502</xdr:colOff>
      <xdr:row>44</xdr:row>
      <xdr:rowOff>58604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EE2280-C443-9347-B94D-C7BE586AAC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b" refreshedDate="44053.089194097221" createdVersion="6" refreshedVersion="6" minRefreshableVersion="3" recordCount="4115" xr:uid="{4937B8EE-18BD-EB4C-A39F-A8A80B710F0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b" refreshedDate="44054.073804745371" createdVersion="6" refreshedVersion="6" minRefreshableVersion="3" recordCount="4115" xr:uid="{7B215878-00EE-9C4C-8E90-3E7539A3C726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 b" refreshedDate="44054.700739351851" createdVersion="6" refreshedVersion="6" minRefreshableVersion="3" recordCount="13" xr:uid="{367D086F-1713-6D45-ADCD-A69C478D7816}">
  <cacheSource type="worksheet">
    <worksheetSource ref="A1:H1048576" sheet="Outcome Data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50000"/>
        <s v="Greater than 50000"/>
        <m/>
      </sharedItems>
    </cacheField>
    <cacheField name="Number Successful" numFmtId="0">
      <sharedItems containsString="0" containsBlank="1" containsNumber="1" containsInteger="1" minValue="6" maxValue="932" count="13">
        <n v="322"/>
        <n v="932"/>
        <n v="381"/>
        <n v="168"/>
        <n v="94"/>
        <n v="62"/>
        <n v="55"/>
        <n v="32"/>
        <n v="26"/>
        <n v="21"/>
        <n v="6"/>
        <n v="86"/>
        <m/>
      </sharedItems>
    </cacheField>
    <cacheField name="Number Failed" numFmtId="0">
      <sharedItems containsString="0" containsBlank="1" containsNumber="1" containsInteger="1" minValue="11" maxValue="420" count="13">
        <n v="113"/>
        <n v="420"/>
        <n v="283"/>
        <n v="144"/>
        <n v="90"/>
        <n v="72"/>
        <n v="64"/>
        <n v="37"/>
        <n v="22"/>
        <n v="16"/>
        <n v="11"/>
        <n v="258"/>
        <m/>
      </sharedItems>
    </cacheField>
    <cacheField name="Number Canceled" numFmtId="0">
      <sharedItems containsString="0" containsBlank="1" containsNumber="1" containsInteger="1" minValue="4" maxValue="100" count="12">
        <n v="18"/>
        <n v="60"/>
        <n v="52"/>
        <n v="40"/>
        <n v="17"/>
        <n v="14"/>
        <n v="13"/>
        <n v="7"/>
        <n v="6"/>
        <n v="4"/>
        <n v="100"/>
        <m/>
      </sharedItems>
    </cacheField>
    <cacheField name="Total Projects" numFmtId="0">
      <sharedItems containsString="0" containsBlank="1" containsNumber="1" containsInteger="1" minValue="21" maxValue="1412" count="13">
        <n v="453"/>
        <n v="1412"/>
        <n v="716"/>
        <n v="352"/>
        <n v="201"/>
        <n v="148"/>
        <n v="137"/>
        <n v="82"/>
        <n v="55"/>
        <n v="43"/>
        <n v="21"/>
        <n v="444"/>
        <m/>
      </sharedItems>
    </cacheField>
    <cacheField name="Percentage Succesful" numFmtId="0">
      <sharedItems containsString="0" containsBlank="1" containsNumber="1" minValue="0.19369369369369369" maxValue="0.71081677704194257" count="13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  <m/>
      </sharedItems>
    </cacheField>
    <cacheField name="Percentage Failed" numFmtId="0">
      <sharedItems containsString="0" containsBlank="1" containsNumber="1" minValue="0.24944812362030905" maxValue="0.58108108108108103" count="13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  <m/>
      </sharedItems>
    </cacheField>
    <cacheField name="Percentage Canceled" numFmtId="0">
      <sharedItems containsString="0" containsBlank="1" containsNumber="1" minValue="3.9735099337748346E-2" maxValue="0.22522522522522523" count="13">
        <n v="3.9735099337748346E-2"/>
        <n v="4.2492917847025496E-2"/>
        <n v="7.2625698324022353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x v="0"/>
    <n v="63.917582417582416"/>
    <x v="0"/>
    <x v="0"/>
  </r>
  <r>
    <n v="1"/>
    <x v="1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x v="1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x v="2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x v="3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x v="4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x v="5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x v="6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x v="7"/>
    <n v="159.82456140350877"/>
    <x v="0"/>
    <x v="0"/>
  </r>
  <r>
    <n v="8"/>
    <x v="8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x v="8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x v="9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x v="10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x v="1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x v="12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x v="13"/>
    <n v="109.78431372549019"/>
    <x v="0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x v="1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x v="15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x v="16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x v="17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x v="18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x v="19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x v="2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x v="21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x v="22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x v="23"/>
    <n v="103.04347826086956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x v="24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x v="25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x v="26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x v="27"/>
    <n v="148.9666666666666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x v="28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x v="29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x v="30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x v="3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x v="32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x v="33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x v="34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x v="35"/>
    <n v="59.464285714285715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x v="36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x v="37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x v="38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x v="39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x v="40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x v="3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x v="41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x v="42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x v="3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x v="43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x v="44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x v="45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x v="46"/>
    <n v="56.815789473684212"/>
    <x v="0"/>
    <x v="0"/>
  </r>
  <r>
    <n v="49"/>
    <x v="49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x v="3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x v="3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x v="47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x v="48"/>
    <n v="223.48076923076923"/>
    <x v="0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x v="49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x v="50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x v="5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x v="52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x v="53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x v="54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x v="55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x v="56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x v="57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x v="58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x v="5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x v="60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x v="61"/>
    <n v="132.05263157894737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x v="62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x v="63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x v="64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x v="65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x v="66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x v="67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x v="68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x v="3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x v="6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x v="70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x v="71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x v="72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x v="73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x v="74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x v="7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x v="76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x v="77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x v="78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x v="3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x v="7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x v="80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x v="8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x v="82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x v="83"/>
    <n v="123.28571428571429"/>
    <x v="0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x v="8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x v="43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x v="85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x v="86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x v="87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x v="88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x v="89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x v="90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x v="90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x v="91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x v="3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x v="3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x v="92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x v="93"/>
    <n v="27.897959183673468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x v="43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x v="94"/>
    <n v="39.383333333333333"/>
    <x v="0"/>
    <x v="1"/>
  </r>
  <r>
    <n v="106"/>
    <x v="106"/>
    <s v="A Boy. A Girl. A Car. A Serial Killer."/>
    <n v="5000"/>
    <n v="5025"/>
    <x v="0"/>
    <x v="0"/>
    <x v="0"/>
    <n v="1333391901"/>
    <n v="1332182301"/>
    <b v="0"/>
    <n v="27"/>
    <b v="1"/>
    <s v="film &amp; video/shorts"/>
    <x v="10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x v="95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x v="96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x v="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x v="98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x v="99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x v="87"/>
    <n v="64.197530864197532"/>
    <x v="0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x v="100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x v="101"/>
    <n v="88.571428571428569"/>
    <x v="0"/>
    <x v="1"/>
  </r>
  <r>
    <n v="115"/>
    <x v="115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x v="102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x v="103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x v="104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x v="105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x v="106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x v="107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x v="108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x v="109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x v="110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x v="109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x v="11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x v="11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x v="113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x v="114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x v="109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x v="109"/>
    <e v="#DIV/0!"/>
    <x v="0"/>
    <x v="2"/>
  </r>
  <r>
    <n v="131"/>
    <x v="131"/>
    <s v="I"/>
    <n v="1200"/>
    <n v="0"/>
    <x v="1"/>
    <x v="0"/>
    <x v="0"/>
    <n v="1467763200"/>
    <n v="1466453161"/>
    <b v="0"/>
    <n v="0"/>
    <b v="0"/>
    <s v="film &amp; video/science fiction"/>
    <x v="109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x v="115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x v="109"/>
    <e v="#DIV/0!"/>
    <x v="0"/>
    <x v="2"/>
  </r>
  <r>
    <n v="134"/>
    <x v="134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x v="109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x v="116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x v="109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x v="109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x v="117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x v="3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x v="109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x v="118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x v="119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x v="109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x v="120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x v="12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x v="122"/>
    <n v="38.333333333333336"/>
    <x v="0"/>
    <x v="2"/>
  </r>
  <r>
    <n v="147"/>
    <x v="147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x v="109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x v="123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x v="124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x v="125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x v="126"/>
    <n v="28"/>
    <x v="0"/>
    <x v="2"/>
  </r>
  <r>
    <n v="152"/>
    <x v="152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x v="127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x v="128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x v="129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x v="13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x v="131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x v="132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x v="109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x v="13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x v="109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x v="13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x v="135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x v="109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x v="136"/>
    <n v="91.428571428571431"/>
    <x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x v="109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x v="137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x v="13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x v="138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x v="139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x v="140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x v="13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x v="109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x v="109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x v="109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x v="141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x v="109"/>
    <e v="#DIV/0!"/>
    <x v="0"/>
    <x v="3"/>
  </r>
  <r>
    <n v="177"/>
    <x v="177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x v="142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x v="109"/>
    <e v="#DIV/0!"/>
    <x v="0"/>
    <x v="3"/>
  </r>
  <r>
    <n v="179"/>
    <x v="179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x v="143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x v="14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x v="145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x v="109"/>
    <e v="#DIV/0!"/>
    <x v="0"/>
    <x v="3"/>
  </r>
  <r>
    <n v="183"/>
    <x v="183"/>
    <s v="Don't kill me until I meet my Dad"/>
    <n v="12500"/>
    <n v="4482"/>
    <x v="2"/>
    <x v="1"/>
    <x v="1"/>
    <n v="1417033610"/>
    <n v="1414438010"/>
    <b v="0"/>
    <n v="12"/>
    <b v="0"/>
    <s v="film &amp; video/drama"/>
    <x v="14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x v="147"/>
    <n v="25.5"/>
    <x v="0"/>
    <x v="3"/>
  </r>
  <r>
    <n v="185"/>
    <x v="185"/>
    <s v="Love has no boundaries!"/>
    <n v="40000"/>
    <n v="2200"/>
    <x v="2"/>
    <x v="10"/>
    <x v="8"/>
    <n v="1471557139"/>
    <n v="1468965139"/>
    <b v="0"/>
    <n v="10"/>
    <b v="0"/>
    <s v="film &amp; video/drama"/>
    <x v="148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x v="109"/>
    <e v="#DIV/0!"/>
    <x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x v="149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x v="109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x v="150"/>
    <n v="69"/>
    <x v="0"/>
    <x v="3"/>
  </r>
  <r>
    <n v="190"/>
    <x v="190"/>
    <s v="Because hope can be a 4 letter word"/>
    <n v="12000"/>
    <n v="50"/>
    <x v="2"/>
    <x v="0"/>
    <x v="0"/>
    <n v="1466091446"/>
    <n v="1465227446"/>
    <b v="0"/>
    <n v="1"/>
    <b v="0"/>
    <s v="film &amp; video/drama"/>
    <x v="151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x v="152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x v="15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x v="109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x v="154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x v="109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x v="155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x v="156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x v="157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x v="109"/>
    <e v="#DIV/0!"/>
    <x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x v="158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x v="159"/>
    <n v="54.285714285714285"/>
    <x v="0"/>
    <x v="3"/>
  </r>
  <r>
    <n v="202"/>
    <x v="202"/>
    <s v="new web series created by jonney terry"/>
    <n v="6000"/>
    <n v="0"/>
    <x v="2"/>
    <x v="0"/>
    <x v="0"/>
    <n v="1444337940"/>
    <n v="1441750564"/>
    <b v="0"/>
    <n v="0"/>
    <b v="0"/>
    <s v="film &amp; video/drama"/>
    <x v="109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x v="16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x v="161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x v="162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x v="109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x v="163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x v="109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x v="109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x v="164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x v="165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x v="166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x v="167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x v="168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x v="169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x v="170"/>
    <n v="331.53833333333336"/>
    <x v="0"/>
    <x v="3"/>
  </r>
  <r>
    <n v="217"/>
    <x v="217"/>
    <s v="A roadmovie by paw"/>
    <n v="100000"/>
    <n v="11943"/>
    <x v="2"/>
    <x v="11"/>
    <x v="9"/>
    <n v="1419780149"/>
    <n v="1417101749"/>
    <b v="0"/>
    <n v="38"/>
    <b v="0"/>
    <s v="film &amp; video/drama"/>
    <x v="171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x v="172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x v="17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x v="174"/>
    <n v="120"/>
    <x v="0"/>
    <x v="3"/>
  </r>
  <r>
    <n v="221"/>
    <x v="221"/>
    <s v="Film about Schizophrenia with Surreal Twists!"/>
    <n v="50000"/>
    <n v="0"/>
    <x v="2"/>
    <x v="0"/>
    <x v="0"/>
    <n v="1427569564"/>
    <n v="1422389164"/>
    <b v="0"/>
    <n v="0"/>
    <b v="0"/>
    <s v="film &amp; video/drama"/>
    <x v="109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x v="175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x v="109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x v="109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x v="109"/>
    <e v="#DIV/0!"/>
    <x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x v="176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x v="109"/>
    <e v="#DIV/0!"/>
    <x v="0"/>
    <x v="3"/>
  </r>
  <r>
    <n v="228"/>
    <x v="228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x v="109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x v="109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x v="177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x v="109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x v="178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x v="109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x v="179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x v="109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x v="109"/>
    <e v="#DIV/0!"/>
    <x v="0"/>
    <x v="3"/>
  </r>
  <r>
    <n v="237"/>
    <x v="237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x v="119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x v="109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x v="180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x v="181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x v="182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x v="183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x v="184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x v="185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x v="186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x v="187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x v="188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x v="189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x v="190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x v="191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x v="192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x v="193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x v="19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x v="195"/>
    <n v="89.38643312101911"/>
    <x v="0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x v="196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x v="197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x v="198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x v="199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x v="200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x v="2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x v="202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x v="203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x v="204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x v="205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x v="206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x v="207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x v="208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x v="209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x v="210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x v="21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x v="212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x v="213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x v="214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x v="215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x v="216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x v="217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x v="218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x v="219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x v="220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x v="22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x v="222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x v="223"/>
    <n v="254.38547486033519"/>
    <x v="0"/>
    <x v="4"/>
  </r>
  <r>
    <n v="283"/>
    <x v="283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x v="224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x v="22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x v="226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x v="227"/>
    <n v="121.28148148148148"/>
    <x v="0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x v="22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x v="22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x v="230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x v="231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x v="23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x v="233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x v="234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x v="3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x v="235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x v="236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x v="237"/>
    <n v="141.74647887323943"/>
    <x v="0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x v="238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x v="239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x v="240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x v="241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x v="242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x v="243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x v="244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x v="245"/>
    <n v="51.71957671957672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x v="246"/>
    <n v="36.612499999999997"/>
    <x v="0"/>
    <x v="4"/>
  </r>
  <r>
    <n v="307"/>
    <x v="307"/>
    <s v="Why is grammar important?"/>
    <n v="22000"/>
    <n v="24490"/>
    <x v="0"/>
    <x v="0"/>
    <x v="0"/>
    <n v="1360276801"/>
    <n v="1357684801"/>
    <b v="1"/>
    <n v="576"/>
    <b v="1"/>
    <s v="film &amp; video/documentary"/>
    <x v="247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x v="24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x v="249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x v="250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x v="25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x v="252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x v="253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x v="254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x v="255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x v="256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x v="257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x v="258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x v="259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x v="260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x v="261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x v="262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x v="263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x v="264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x v="265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x v="266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x v="267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x v="268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x v="26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x v="270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x v="271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x v="272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x v="273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x v="274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x v="275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x v="276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x v="277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x v="278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x v="279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x v="280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x v="281"/>
    <n v="67.909090909090907"/>
    <x v="0"/>
    <x v="4"/>
  </r>
  <r>
    <n v="342"/>
    <x v="342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x v="282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x v="283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x v="28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x v="285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x v="286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x v="287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x v="288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x v="289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x v="290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x v="291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x v="292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x v="293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x v="29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x v="29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x v="296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x v="297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x v="29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x v="299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x v="300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x v="301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x v="302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x v="303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x v="304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x v="305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x v="306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x v="307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x v="308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x v="309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x v="310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x v="311"/>
    <n v="161.25517890772127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x v="312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x v="313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x v="314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x v="43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x v="315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x v="316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x v="317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x v="318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x v="319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x v="320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x v="32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x v="32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x v="323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x v="324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x v="325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x v="326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x v="327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x v="3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x v="3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x v="329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x v="330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x v="331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x v="33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x v="333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x v="313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x v="334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x v="335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x v="336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x v="337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x v="338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x v="339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x v="340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x v="341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x v="34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x v="343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x v="344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x v="345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x v="346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x v="347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x v="348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x v="349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x v="350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x v="351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x v="352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x v="353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x v="354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x v="355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x v="356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x v="357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x v="35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x v="359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x v="360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x v="361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x v="36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x v="363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x v="109"/>
    <e v="#DIV/0!"/>
    <x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x v="364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x v="109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x v="365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x v="366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x v="367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x v="109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x v="152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x v="368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x v="109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x v="109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x v="36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x v="109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x v="37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x v="109"/>
    <e v="#DIV/0!"/>
    <x v="0"/>
    <x v="5"/>
  </r>
  <r>
    <n v="442"/>
    <x v="442"/>
    <s v="Doomsday is here"/>
    <n v="17000"/>
    <n v="6691"/>
    <x v="2"/>
    <x v="0"/>
    <x v="0"/>
    <n v="1424380783"/>
    <n v="1421788783"/>
    <b v="0"/>
    <n v="17"/>
    <b v="0"/>
    <s v="film &amp; video/animation"/>
    <x v="371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x v="370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x v="152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x v="372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x v="373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x v="37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x v="375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x v="376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x v="377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x v="109"/>
    <e v="#DIV/0!"/>
    <x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x v="378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x v="379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x v="380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x v="381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x v="382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x v="109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x v="383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x v="384"/>
    <n v="25"/>
    <x v="0"/>
    <x v="5"/>
  </r>
  <r>
    <n v="460"/>
    <x v="460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x v="385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x v="109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x v="109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x v="386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x v="387"/>
    <n v="1"/>
    <x v="0"/>
    <x v="5"/>
  </r>
  <r>
    <n v="465"/>
    <x v="465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x v="388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x v="389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x v="390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x v="109"/>
    <e v="#DIV/0!"/>
    <x v="0"/>
    <x v="5"/>
  </r>
  <r>
    <n v="469"/>
    <x v="469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x v="109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x v="39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x v="392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x v="393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x v="394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x v="395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x v="109"/>
    <e v="#DIV/0!"/>
    <x v="0"/>
    <x v="5"/>
  </r>
  <r>
    <n v="476"/>
    <x v="476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x v="396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x v="109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x v="109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x v="397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x v="398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x v="399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x v="37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x v="400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x v="401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x v="402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x v="40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x v="109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x v="109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x v="404"/>
    <n v="71.666666666666671"/>
    <x v="0"/>
    <x v="5"/>
  </r>
  <r>
    <n v="490"/>
    <x v="490"/>
    <s v="Cancelled"/>
    <n v="1000"/>
    <n v="0"/>
    <x v="2"/>
    <x v="0"/>
    <x v="0"/>
    <n v="1345677285"/>
    <n v="1343085285"/>
    <b v="0"/>
    <n v="0"/>
    <b v="0"/>
    <s v="film &amp; video/animation"/>
    <x v="109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x v="109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x v="109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x v="109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x v="40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x v="109"/>
    <e v="#DIV/0!"/>
    <x v="0"/>
    <x v="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x v="406"/>
    <n v="1"/>
    <x v="0"/>
    <x v="5"/>
  </r>
  <r>
    <n v="497"/>
    <x v="497"/>
    <s v="live-action/animated series pilot."/>
    <n v="4480"/>
    <n v="30"/>
    <x v="2"/>
    <x v="0"/>
    <x v="0"/>
    <n v="1419483600"/>
    <n v="1414889665"/>
    <b v="0"/>
    <n v="3"/>
    <b v="0"/>
    <s v="film &amp; video/animation"/>
    <x v="407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x v="408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x v="409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x v="410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x v="109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x v="41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x v="41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x v="413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x v="414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x v="41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x v="416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x v="417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x v="418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x v="109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x v="419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x v="42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x v="421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x v="42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x v="423"/>
    <n v="725.02941176470586"/>
    <x v="0"/>
    <x v="5"/>
  </r>
  <r>
    <n v="516"/>
    <x v="516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x v="109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x v="424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x v="109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x v="425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x v="426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x v="427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x v="89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x v="428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x v="429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x v="3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x v="430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x v="431"/>
    <n v="63.829113924050631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b v="0"/>
    <n v="30"/>
    <b v="1"/>
    <s v="theater/plays"/>
    <x v="432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x v="433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x v="434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x v="3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x v="43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x v="20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x v="43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x v="78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x v="437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x v="1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x v="438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x v="439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x v="44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x v="44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x v="442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x v="44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x v="444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x v="445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x v="446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x v="109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x v="447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x v="44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x v="449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x v="450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x v="109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x v="451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x v="452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x v="109"/>
    <e v="#DIV/0!"/>
    <x v="2"/>
    <x v="7"/>
  </r>
  <r>
    <n v="556"/>
    <x v="556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x v="45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x v="45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x v="109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x v="455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x v="36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x v="456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x v="109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x v="457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x v="458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x v="109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x v="459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x v="109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x v="460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x v="417"/>
    <n v="20"/>
    <x v="2"/>
    <x v="7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x v="461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x v="462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x v="109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x v="46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x v="464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x v="465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x v="466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x v="418"/>
    <n v="10"/>
    <x v="2"/>
    <x v="7"/>
  </r>
  <r>
    <n v="578"/>
    <x v="578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x v="467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x v="468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x v="108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x v="109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x v="109"/>
    <e v="#DIV/0!"/>
    <x v="2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x v="469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x v="460"/>
    <n v="5"/>
    <x v="2"/>
    <x v="7"/>
  </r>
  <r>
    <n v="585"/>
    <x v="585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x v="109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x v="470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x v="471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x v="472"/>
    <n v="150.5"/>
    <x v="2"/>
    <x v="7"/>
  </r>
  <r>
    <n v="589"/>
    <x v="589"/>
    <s v="Services closer than you think..."/>
    <n v="7500"/>
    <n v="1"/>
    <x v="2"/>
    <x v="0"/>
    <x v="0"/>
    <n v="1436366699"/>
    <n v="1435070699"/>
    <b v="0"/>
    <n v="1"/>
    <b v="0"/>
    <s v="technology/web"/>
    <x v="473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x v="474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x v="475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x v="42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x v="476"/>
    <n v="16.428571428571427"/>
    <x v="2"/>
    <x v="7"/>
  </r>
  <r>
    <n v="594"/>
    <x v="594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x v="477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x v="478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x v="479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x v="480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x v="481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x v="482"/>
    <n v="15.5"/>
    <x v="2"/>
    <x v="7"/>
  </r>
  <r>
    <n v="600"/>
    <x v="600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x v="17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x v="483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x v="109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x v="48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x v="109"/>
    <e v="#DIV/0!"/>
    <x v="2"/>
    <x v="7"/>
  </r>
  <r>
    <n v="605"/>
    <x v="605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x v="485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x v="418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x v="109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x v="486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x v="48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x v="109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x v="109"/>
    <e v="#DIV/0!"/>
    <x v="2"/>
    <x v="7"/>
  </r>
  <r>
    <n v="612"/>
    <x v="612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x v="109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x v="488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x v="109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x v="109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x v="109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x v="419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x v="109"/>
    <e v="#DIV/0!"/>
    <x v="2"/>
    <x v="7"/>
  </r>
  <r>
    <n v="619"/>
    <x v="619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x v="489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x v="460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x v="490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x v="491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x v="109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x v="109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x v="109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x v="492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x v="459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x v="109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x v="49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x v="494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x v="495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x v="109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x v="496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x v="459"/>
    <n v="1"/>
    <x v="2"/>
    <x v="7"/>
  </r>
  <r>
    <n v="635"/>
    <x v="635"/>
    <s v="Network used for building technology development teams."/>
    <n v="25000"/>
    <n v="2"/>
    <x v="1"/>
    <x v="0"/>
    <x v="0"/>
    <n v="1428804762"/>
    <n v="1426212762"/>
    <b v="0"/>
    <n v="1"/>
    <b v="0"/>
    <s v="technology/web"/>
    <x v="168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x v="418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x v="109"/>
    <e v="#DIV/0!"/>
    <x v="2"/>
    <x v="7"/>
  </r>
  <r>
    <n v="638"/>
    <x v="638"/>
    <s v="O0"/>
    <n v="200000"/>
    <n v="18"/>
    <x v="1"/>
    <x v="12"/>
    <x v="3"/>
    <n v="1490447662"/>
    <n v="1485267262"/>
    <b v="0"/>
    <n v="6"/>
    <b v="0"/>
    <s v="technology/web"/>
    <x v="497"/>
    <n v="3"/>
    <x v="2"/>
    <x v="7"/>
  </r>
  <r>
    <n v="639"/>
    <x v="639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x v="498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x v="499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x v="500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x v="5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x v="502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x v="503"/>
    <n v="73.48626836434867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x v="504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x v="50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x v="506"/>
    <n v="125.94117647058823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x v="50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x v="508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x v="509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x v="510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x v="511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x v="512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x v="513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x v="514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x v="515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x v="516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x v="517"/>
    <n v="109.33695652173913"/>
    <x v="2"/>
    <x v="8"/>
  </r>
  <r>
    <n v="659"/>
    <x v="659"/>
    <s v="Sync up your lifestyle"/>
    <n v="3000"/>
    <n v="3017"/>
    <x v="0"/>
    <x v="0"/>
    <x v="0"/>
    <n v="1440339295"/>
    <n v="1437747295"/>
    <b v="0"/>
    <n v="21"/>
    <b v="1"/>
    <s v="technology/wearables"/>
    <x v="51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x v="519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x v="520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x v="177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x v="521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x v="52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x v="523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x v="524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x v="525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x v="52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x v="527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x v="52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x v="529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x v="530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x v="531"/>
    <n v="68.333333333333329"/>
    <x v="2"/>
    <x v="8"/>
  </r>
  <r>
    <n v="674"/>
    <x v="674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x v="479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x v="532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x v="533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x v="53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x v="535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x v="536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x v="537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x v="167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x v="538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x v="539"/>
    <n v="99.333333333333329"/>
    <x v="2"/>
    <x v="8"/>
  </r>
  <r>
    <n v="684"/>
    <x v="684"/>
    <s v="Arcus gives your fingers super powers."/>
    <n v="320000"/>
    <n v="23948"/>
    <x v="2"/>
    <x v="0"/>
    <x v="0"/>
    <n v="1406257200"/>
    <n v="1403176891"/>
    <b v="0"/>
    <n v="135"/>
    <b v="0"/>
    <s v="technology/wearables"/>
    <x v="540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x v="541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x v="109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x v="54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x v="54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x v="54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x v="545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x v="546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x v="547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x v="548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x v="549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x v="550"/>
    <n v="90.857142857142861"/>
    <x v="2"/>
    <x v="8"/>
  </r>
  <r>
    <n v="696"/>
    <x v="696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x v="551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x v="552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x v="553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x v="554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x v="55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x v="55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x v="557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x v="5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x v="559"/>
    <n v="120.25"/>
    <x v="2"/>
    <x v="8"/>
  </r>
  <r>
    <n v="705"/>
    <x v="705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x v="560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x v="109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x v="561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x v="562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x v="563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x v="109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x v="564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x v="56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x v="566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x v="567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x v="56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x v="569"/>
    <n v="44.6875"/>
    <x v="2"/>
    <x v="8"/>
  </r>
  <r>
    <n v="717"/>
    <x v="717"/>
    <s v="Cool air flowing under clothing keeps you cool."/>
    <n v="100000"/>
    <n v="305"/>
    <x v="2"/>
    <x v="0"/>
    <x v="0"/>
    <n v="1409949002"/>
    <n v="1407357002"/>
    <b v="0"/>
    <n v="4"/>
    <b v="0"/>
    <s v="technology/wearables"/>
    <x v="57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x v="57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x v="57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x v="57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x v="574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x v="575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x v="576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x v="577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x v="28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x v="578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x v="579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x v="580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x v="314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x v="58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x v="582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x v="583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x v="584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x v="585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x v="586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x v="587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x v="588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x v="589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x v="590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x v="202"/>
    <n v="169.57894736842104"/>
    <x v="3"/>
    <x v="9"/>
  </r>
  <r>
    <n v="741"/>
    <x v="741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x v="591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x v="59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x v="593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x v="594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x v="595"/>
    <n v="53.729729729729726"/>
    <x v="3"/>
    <x v="9"/>
  </r>
  <r>
    <n v="746"/>
    <x v="746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x v="596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x v="597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x v="598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x v="599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x v="600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x v="23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x v="601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x v="602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x v="603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x v="604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x v="605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x v="606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x v="607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x v="608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x v="109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x v="609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x v="109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x v="61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x v="109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x v="611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x v="109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x v="61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x v="109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x v="613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x v="109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x v="61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x v="42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x v="615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x v="61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x v="61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x v="618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x v="449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x v="177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x v="129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x v="87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x v="619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x v="3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x v="620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x v="78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x v="621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x v="622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x v="623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x v="624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x v="625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x v="62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x v="627"/>
    <n v="60.859375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x v="628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x v="629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x v="630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x v="631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x v="40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x v="632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x v="633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x v="634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x v="6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x v="636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x v="303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x v="637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x v="3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x v="2"/>
    <n v="58.333333333333336"/>
    <x v="4"/>
    <x v="11"/>
  </r>
  <r>
    <n v="806"/>
    <x v="806"/>
    <s v="Help Golden Animals finish their NEW Album!"/>
    <n v="8000"/>
    <n v="8355"/>
    <x v="0"/>
    <x v="0"/>
    <x v="0"/>
    <n v="1315413339"/>
    <n v="1312821339"/>
    <b v="0"/>
    <n v="71"/>
    <b v="1"/>
    <s v="music/rock"/>
    <x v="638"/>
    <n v="117.67605633802818"/>
    <x v="4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x v="639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x v="3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x v="640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x v="2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x v="87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x v="641"/>
    <n v="27.606060606060606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x v="642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x v="643"/>
    <n v="45.464285714285715"/>
    <x v="4"/>
    <x v="11"/>
  </r>
  <r>
    <n v="815"/>
    <x v="815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x v="644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x v="64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x v="646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x v="647"/>
    <n v="28.684210526315791"/>
    <x v="4"/>
    <x v="11"/>
  </r>
  <r>
    <n v="819"/>
    <x v="819"/>
    <s v="We are touring the Southeast in support of our new EP"/>
    <n v="400"/>
    <n v="435"/>
    <x v="0"/>
    <x v="0"/>
    <x v="0"/>
    <n v="1387601040"/>
    <n v="1386806254"/>
    <b v="0"/>
    <n v="14"/>
    <b v="1"/>
    <s v="music/rock"/>
    <x v="648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x v="649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x v="3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x v="650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x v="651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x v="652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x v="653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x v="654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x v="101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x v="644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x v="87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x v="655"/>
    <n v="60.65625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x v="656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x v="657"/>
    <n v="97.993896103896105"/>
    <x v="4"/>
    <x v="11"/>
  </r>
  <r>
    <n v="833"/>
    <x v="833"/>
    <s v="This is an American rock album."/>
    <n v="6000"/>
    <n v="6100"/>
    <x v="0"/>
    <x v="0"/>
    <x v="0"/>
    <n v="1397941475"/>
    <n v="1395349475"/>
    <b v="0"/>
    <n v="41"/>
    <b v="1"/>
    <s v="music/rock"/>
    <x v="658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x v="659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x v="660"/>
    <n v="58.625"/>
    <x v="4"/>
    <x v="11"/>
  </r>
  <r>
    <n v="836"/>
    <x v="836"/>
    <s v="An album you can bring home to mom."/>
    <n v="5000"/>
    <n v="5046.5200000000004"/>
    <x v="0"/>
    <x v="0"/>
    <x v="0"/>
    <n v="1381108918"/>
    <n v="1378516918"/>
    <b v="0"/>
    <n v="46"/>
    <b v="1"/>
    <s v="music/rock"/>
    <x v="661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x v="662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x v="663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x v="664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x v="665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x v="666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x v="667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x v="668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x v="669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x v="670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x v="671"/>
    <n v="28.553404255319148"/>
    <x v="4"/>
    <x v="12"/>
  </r>
  <r>
    <n v="847"/>
    <x v="847"/>
    <s v="MUSIC WITH MEANING!  MUSIC THAT MATTERS!!!"/>
    <n v="10"/>
    <n v="10"/>
    <x v="0"/>
    <x v="0"/>
    <x v="0"/>
    <n v="1436555376"/>
    <n v="1433963376"/>
    <b v="0"/>
    <n v="1"/>
    <b v="1"/>
    <s v="music/metal"/>
    <x v="3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x v="3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x v="672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x v="673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x v="674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x v="675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x v="3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x v="676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x v="67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x v="678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x v="3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x v="679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x v="680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x v="681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x v="68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x v="68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x v="684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x v="685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x v="686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x v="687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x v="688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x v="689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x v="690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x v="69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x v="69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x v="693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x v="694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x v="69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x v="109"/>
    <e v="#DIV/0!"/>
    <x v="4"/>
    <x v="13"/>
  </r>
  <r>
    <n v="876"/>
    <x v="876"/>
    <s v="What was the greatest record shop ever?  DOBELLS!"/>
    <n v="3152"/>
    <n v="1286"/>
    <x v="2"/>
    <x v="1"/>
    <x v="1"/>
    <n v="1359978927"/>
    <n v="1357127727"/>
    <b v="0"/>
    <n v="45"/>
    <b v="0"/>
    <s v="music/jazz"/>
    <x v="696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x v="697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x v="698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x v="699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x v="700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x v="417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x v="701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x v="7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x v="460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x v="703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x v="704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x v="109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x v="705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x v="706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x v="70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x v="140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x v="708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x v="709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x v="710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x v="711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x v="142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x v="109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x v="71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x v="713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x v="714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x v="109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x v="715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x v="416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x v="716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x v="717"/>
    <n v="32.666666666666664"/>
    <x v="4"/>
    <x v="13"/>
  </r>
  <r>
    <n v="906"/>
    <x v="906"/>
    <s v="The DMV's most respected saxophonist pay tribute to Motown."/>
    <n v="15000"/>
    <n v="0"/>
    <x v="2"/>
    <x v="0"/>
    <x v="0"/>
    <n v="1394681590"/>
    <n v="1392093190"/>
    <b v="0"/>
    <n v="0"/>
    <b v="0"/>
    <s v="music/jazz"/>
    <x v="109"/>
    <e v="#DIV/0!"/>
    <x v="4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x v="109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x v="109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x v="140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x v="718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x v="109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x v="719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x v="720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x v="109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x v="721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x v="109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x v="722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x v="723"/>
    <n v="19.600000000000001"/>
    <x v="4"/>
    <x v="13"/>
  </r>
  <r>
    <n v="919"/>
    <x v="919"/>
    <s v="Cool jazz with a New Orleans flavor."/>
    <n v="20000"/>
    <n v="100"/>
    <x v="2"/>
    <x v="0"/>
    <x v="0"/>
    <n v="1355930645"/>
    <n v="1352906645"/>
    <b v="0"/>
    <n v="1"/>
    <b v="0"/>
    <s v="music/jazz"/>
    <x v="724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x v="109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x v="725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x v="726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x v="72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x v="728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x v="129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x v="109"/>
    <e v="#DIV/0!"/>
    <x v="4"/>
    <x v="13"/>
  </r>
  <r>
    <n v="927"/>
    <x v="927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x v="109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x v="729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x v="109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x v="730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x v="731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x v="732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x v="733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x v="73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x v="735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x v="109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x v="736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x v="737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x v="738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x v="739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x v="740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x v="741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x v="74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x v="743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x v="74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x v="74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x v="109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x v="746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x v="747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x v="748"/>
    <n v="58.416666666666664"/>
    <x v="2"/>
    <x v="8"/>
  </r>
  <r>
    <n v="951"/>
    <x v="951"/>
    <s v="Revolutionizing the way we walk our dogs!"/>
    <n v="50000"/>
    <n v="19195"/>
    <x v="2"/>
    <x v="0"/>
    <x v="0"/>
    <n v="1465054872"/>
    <n v="1461166872"/>
    <b v="0"/>
    <n v="121"/>
    <b v="0"/>
    <s v="technology/wearables"/>
    <x v="749"/>
    <n v="158.63636363636363"/>
    <x v="2"/>
    <x v="8"/>
  </r>
  <r>
    <n v="952"/>
    <x v="952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x v="750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x v="75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x v="752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x v="75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x v="754"/>
    <n v="50.647058823529413"/>
    <x v="2"/>
    <x v="8"/>
  </r>
  <r>
    <n v="957"/>
    <x v="957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x v="755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x v="756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x v="757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x v="758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x v="759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x v="760"/>
    <n v="19.243243243243242"/>
    <x v="2"/>
    <x v="8"/>
  </r>
  <r>
    <n v="963"/>
    <x v="963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x v="761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x v="762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x v="763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x v="764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x v="765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x v="766"/>
    <n v="26.5"/>
    <x v="2"/>
    <x v="8"/>
  </r>
  <r>
    <n v="969"/>
    <x v="969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x v="7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x v="768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x v="769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x v="770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x v="771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x v="470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x v="77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x v="77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x v="77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x v="775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x v="776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x v="777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x v="778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x v="779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x v="780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x v="550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x v="781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x v="782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x v="783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x v="109"/>
    <e v="#DIV/0!"/>
    <x v="2"/>
    <x v="8"/>
  </r>
  <r>
    <n v="989"/>
    <x v="989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x v="784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x v="477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x v="785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x v="786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x v="787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x v="788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x v="789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x v="790"/>
    <n v="13"/>
    <x v="2"/>
    <x v="8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x v="698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x v="791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x v="79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x v="793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x v="87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x v="794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x v="79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x v="796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x v="797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x v="798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x v="799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x v="80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x v="801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x v="802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x v="80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x v="804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x v="805"/>
    <n v="95.91111111111111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x v="806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x v="129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x v="807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x v="80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x v="809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x v="810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x v="81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x v="812"/>
    <n v="22.079728033472804"/>
    <x v="4"/>
    <x v="15"/>
  </r>
  <r>
    <n v="1022"/>
    <x v="1022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x v="813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x v="814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x v="815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x v="816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x v="817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x v="818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x v="819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x v="820"/>
    <n v="79.262411347517727"/>
    <x v="4"/>
    <x v="15"/>
  </r>
  <r>
    <n v="1030"/>
    <x v="1030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x v="821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x v="202"/>
    <n v="108.48484848484848"/>
    <x v="4"/>
    <x v="15"/>
  </r>
  <r>
    <n v="1032"/>
    <x v="1032"/>
    <s v="Ideal for living rooms and open spaces."/>
    <n v="5400"/>
    <n v="5858.84"/>
    <x v="0"/>
    <x v="0"/>
    <x v="0"/>
    <n v="1466697625"/>
    <n v="1464105625"/>
    <b v="0"/>
    <n v="96"/>
    <b v="1"/>
    <s v="music/electronic music"/>
    <x v="822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x v="823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x v="824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x v="825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x v="826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x v="426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x v="827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x v="828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x v="385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x v="109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x v="829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x v="830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x v="831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x v="83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x v="109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x v="833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x v="834"/>
    <n v="53"/>
    <x v="5"/>
    <x v="16"/>
  </r>
  <r>
    <n v="1049"/>
    <x v="1049"/>
    <s v="------"/>
    <n v="12000"/>
    <n v="0"/>
    <x v="1"/>
    <x v="0"/>
    <x v="0"/>
    <n v="1455272445"/>
    <n v="1452680445"/>
    <b v="0"/>
    <n v="0"/>
    <b v="0"/>
    <s v="journalism/audio"/>
    <x v="109"/>
    <e v="#DIV/0!"/>
    <x v="5"/>
    <x v="16"/>
  </r>
  <r>
    <n v="1050"/>
    <x v="1050"/>
    <s v="Secularism is on the rise and I hear you.Talk to me."/>
    <n v="2500"/>
    <n v="0"/>
    <x v="1"/>
    <x v="0"/>
    <x v="0"/>
    <n v="1442257677"/>
    <n v="1439665677"/>
    <b v="0"/>
    <n v="0"/>
    <b v="0"/>
    <s v="journalism/audio"/>
    <x v="109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x v="109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x v="109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x v="460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x v="109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x v="109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x v="109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x v="109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x v="109"/>
    <e v="#DIV/0!"/>
    <x v="5"/>
    <x v="16"/>
  </r>
  <r>
    <n v="1059"/>
    <x v="1059"/>
    <s v="Turning myself into a vocal artist."/>
    <n v="1100"/>
    <n v="0"/>
    <x v="1"/>
    <x v="0"/>
    <x v="0"/>
    <n v="1426269456"/>
    <n v="1423681056"/>
    <b v="0"/>
    <n v="0"/>
    <b v="0"/>
    <s v="journalism/audio"/>
    <x v="109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x v="460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x v="109"/>
    <e v="#DIV/0!"/>
    <x v="5"/>
    <x v="16"/>
  </r>
  <r>
    <n v="1062"/>
    <x v="1062"/>
    <s v="SEE US ON PATREON www.badgirlartwork.com"/>
    <n v="199"/>
    <n v="190"/>
    <x v="1"/>
    <x v="0"/>
    <x v="0"/>
    <n v="1468351341"/>
    <n v="1467746541"/>
    <b v="0"/>
    <n v="4"/>
    <b v="0"/>
    <s v="journalism/audio"/>
    <x v="83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x v="109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x v="836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x v="83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x v="838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x v="839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x v="84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x v="841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x v="449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x v="109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x v="842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x v="84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x v="844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x v="684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x v="845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x v="846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x v="847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x v="84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x v="849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x v="85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x v="470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x v="380"/>
    <n v="410"/>
    <x v="6"/>
    <x v="17"/>
  </r>
  <r>
    <n v="1084"/>
    <x v="1084"/>
    <s v="I want to start my own channel for gaming"/>
    <n v="550"/>
    <n v="0"/>
    <x v="2"/>
    <x v="0"/>
    <x v="0"/>
    <n v="1407534804"/>
    <n v="1404942804"/>
    <b v="0"/>
    <n v="0"/>
    <b v="0"/>
    <s v="games/video games"/>
    <x v="109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x v="851"/>
    <n v="114"/>
    <x v="6"/>
    <x v="17"/>
  </r>
  <r>
    <n v="1086"/>
    <x v="1086"/>
    <s v="Humanity's future in the Galaxy"/>
    <n v="18000"/>
    <n v="15"/>
    <x v="2"/>
    <x v="0"/>
    <x v="0"/>
    <n v="1408913291"/>
    <n v="1406321291"/>
    <b v="0"/>
    <n v="2"/>
    <b v="0"/>
    <s v="games/video games"/>
    <x v="85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x v="109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x v="853"/>
    <n v="43.41727891156463"/>
    <x v="6"/>
    <x v="17"/>
  </r>
  <r>
    <n v="1089"/>
    <x v="1089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x v="854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x v="855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x v="856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x v="857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x v="858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x v="859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x v="860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x v="861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x v="86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x v="863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x v="724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x v="45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x v="86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x v="86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x v="866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x v="867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x v="868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x v="869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x v="109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x v="870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x v="871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x v="872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x v="167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x v="873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x v="724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x v="874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x v="875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x v="876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x v="87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x v="878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x v="879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x v="109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x v="88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x v="109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x v="881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x v="882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x v="109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x v="724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x v="883"/>
    <n v="25.434782608695652"/>
    <x v="6"/>
    <x v="18"/>
  </r>
  <r>
    <n v="1128"/>
    <x v="1128"/>
    <s v="#havingfunFTW"/>
    <n v="1000"/>
    <n v="1"/>
    <x v="2"/>
    <x v="1"/>
    <x v="1"/>
    <n v="1407425717"/>
    <n v="1404833717"/>
    <b v="0"/>
    <n v="1"/>
    <b v="0"/>
    <s v="games/mobile games"/>
    <x v="37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x v="884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x v="881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x v="109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x v="885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x v="886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x v="524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x v="152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x v="88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x v="888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x v="737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x v="889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x v="109"/>
    <e v="#DIV/0!"/>
    <x v="6"/>
    <x v="18"/>
  </r>
  <r>
    <n v="1141"/>
    <x v="1141"/>
    <s v="I think this will be a great game!"/>
    <n v="500"/>
    <n v="0"/>
    <x v="2"/>
    <x v="12"/>
    <x v="3"/>
    <n v="1436460450"/>
    <n v="1433868450"/>
    <b v="0"/>
    <n v="0"/>
    <b v="0"/>
    <s v="games/mobile games"/>
    <x v="109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x v="109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x v="89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x v="109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x v="41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x v="891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x v="109"/>
    <e v="#DIV/0!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x v="892"/>
    <n v="24.333333333333332"/>
    <x v="7"/>
    <x v="19"/>
  </r>
  <r>
    <n v="1149"/>
    <x v="1149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x v="840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x v="893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x v="109"/>
    <e v="#DIV/0!"/>
    <x v="7"/>
    <x v="19"/>
  </r>
  <r>
    <n v="1152"/>
    <x v="1152"/>
    <s v="Peruvian food truck with an LA twist."/>
    <n v="16000"/>
    <n v="911"/>
    <x v="2"/>
    <x v="0"/>
    <x v="0"/>
    <n v="1431709312"/>
    <n v="1429117312"/>
    <b v="0"/>
    <n v="15"/>
    <b v="0"/>
    <s v="food/food trucks"/>
    <x v="894"/>
    <n v="60.733333333333334"/>
    <x v="7"/>
    <x v="19"/>
  </r>
  <r>
    <n v="1153"/>
    <x v="1153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x v="89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x v="896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x v="897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x v="109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x v="898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x v="899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x v="109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x v="900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x v="109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x v="901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x v="109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x v="109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x v="9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x v="903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x v="904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x v="905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x v="906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x v="177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x v="370"/>
    <n v="25"/>
    <x v="7"/>
    <x v="19"/>
  </r>
  <r>
    <n v="1172"/>
    <x v="1172"/>
    <s v="Bringing YOUR favorite dog recipes to the streets."/>
    <n v="9000"/>
    <n v="0"/>
    <x v="2"/>
    <x v="0"/>
    <x v="0"/>
    <n v="1408551752"/>
    <n v="1405959752"/>
    <b v="0"/>
    <n v="0"/>
    <b v="0"/>
    <s v="food/food trucks"/>
    <x v="109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x v="907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x v="908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x v="909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x v="91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x v="109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x v="44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x v="911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x v="912"/>
    <n v="69.117647058823536"/>
    <x v="7"/>
    <x v="19"/>
  </r>
  <r>
    <n v="1181"/>
    <x v="1181"/>
    <s v="Bringing the best tacos to the streets of Chicago!"/>
    <n v="50000"/>
    <n v="4"/>
    <x v="2"/>
    <x v="0"/>
    <x v="0"/>
    <n v="1425197321"/>
    <n v="1422605321"/>
    <b v="0"/>
    <n v="3"/>
    <b v="0"/>
    <s v="food/food trucks"/>
    <x v="168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x v="913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x v="91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x v="915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x v="916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x v="589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x v="917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x v="91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x v="919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x v="920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x v="921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x v="922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x v="923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x v="9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x v="920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x v="925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x v="926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x v="92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x v="928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x v="929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x v="930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x v="931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x v="932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x v="933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x v="934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x v="935"/>
    <n v="32.34375"/>
    <x v="8"/>
    <x v="20"/>
  </r>
  <r>
    <n v="1207"/>
    <x v="1207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x v="936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x v="937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x v="938"/>
    <n v="138.2608695652174"/>
    <x v="8"/>
    <x v="20"/>
  </r>
  <r>
    <n v="1210"/>
    <x v="1210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x v="939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x v="940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x v="941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x v="942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x v="943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x v="944"/>
    <n v="71.592003642987251"/>
    <x v="8"/>
    <x v="20"/>
  </r>
  <r>
    <n v="1216"/>
    <x v="1216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x v="945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x v="94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x v="94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x v="948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x v="949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x v="950"/>
    <n v="23.796213592233013"/>
    <x v="8"/>
    <x v="20"/>
  </r>
  <r>
    <n v="1222"/>
    <x v="1222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x v="951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x v="952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x v="95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x v="95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x v="955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x v="109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x v="956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x v="957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x v="109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x v="109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x v="417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x v="958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x v="109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x v="959"/>
    <n v="35"/>
    <x v="4"/>
    <x v="21"/>
  </r>
  <r>
    <n v="1236"/>
    <x v="1236"/>
    <s v="Raising money to give the musicians their due."/>
    <n v="2500"/>
    <n v="0"/>
    <x v="1"/>
    <x v="0"/>
    <x v="0"/>
    <n v="1343491200"/>
    <n v="1342801164"/>
    <b v="0"/>
    <n v="0"/>
    <b v="0"/>
    <s v="music/world music"/>
    <x v="109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x v="109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x v="960"/>
    <n v="59.333333333333336"/>
    <x v="4"/>
    <x v="21"/>
  </r>
  <r>
    <n v="1239"/>
    <x v="1239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x v="109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x v="961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x v="962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x v="96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x v="96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x v="965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x v="966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x v="967"/>
    <n v="75.483870967741936"/>
    <x v="4"/>
    <x v="11"/>
  </r>
  <r>
    <n v="1247"/>
    <x v="1247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x v="968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x v="96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x v="970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x v="97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x v="972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x v="973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x v="974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x v="975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x v="976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x v="977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x v="978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x v="979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x v="980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x v="981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x v="982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x v="983"/>
    <n v="77.638095238095232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x v="984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x v="98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x v="986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x v="987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x v="972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x v="988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x v="989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x v="990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x v="972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x v="938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x v="991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x v="992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x v="993"/>
    <n v="62.522107969151669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x v="994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x v="995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x v="996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x v="997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x v="998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x v="59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x v="999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x v="1000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x v="50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x v="1001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x v="1002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x v="1003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x v="1004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x v="1005"/>
    <n v="36.07692307692308"/>
    <x v="1"/>
    <x v="6"/>
  </r>
  <r>
    <n v="1290"/>
    <x v="1290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x v="100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x v="945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x v="1007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x v="1008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x v="1009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x v="1010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x v="1011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x v="1012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x v="1013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x v="101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x v="920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x v="1015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x v="31"/>
    <n v="50"/>
    <x v="1"/>
    <x v="6"/>
  </r>
  <r>
    <n v="1303"/>
    <x v="1303"/>
    <s v="Groundbreaking queer theatre."/>
    <n v="3500"/>
    <n v="4559.13"/>
    <x v="0"/>
    <x v="1"/>
    <x v="1"/>
    <n v="1469962800"/>
    <n v="1468578920"/>
    <b v="0"/>
    <n v="108"/>
    <b v="1"/>
    <s v="theater/plays"/>
    <x v="10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x v="1017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x v="1018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x v="1019"/>
    <n v="201.60393258426967"/>
    <x v="2"/>
    <x v="8"/>
  </r>
  <r>
    <n v="1307"/>
    <x v="1307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x v="1020"/>
    <n v="127.93333333333334"/>
    <x v="2"/>
    <x v="8"/>
  </r>
  <r>
    <n v="1308"/>
    <x v="1308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x v="102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x v="1022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x v="1023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x v="1024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x v="1025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x v="1026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x v="102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x v="1028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x v="1029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x v="1030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x v="1031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x v="1032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x v="103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x v="1034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x v="1035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x v="1036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x v="1037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x v="1038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x v="103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x v="1040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x v="1041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x v="1042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x v="104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x v="1044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x v="109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x v="109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x v="104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x v="104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x v="1047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x v="104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x v="1049"/>
    <n v="66.066666666666663"/>
    <x v="2"/>
    <x v="8"/>
  </r>
  <r>
    <n v="1339"/>
    <x v="1339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x v="1050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x v="109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x v="1051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x v="418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x v="1052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x v="1053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x v="1054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x v="1055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x v="1056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x v="1057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x v="105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x v="1059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x v="1060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x v="1061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x v="1062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x v="1063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x v="1064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x v="1065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x v="1066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x v="10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x v="1068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x v="1069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x v="1070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x v="107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x v="3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x v="1072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x v="1073"/>
    <n v="81.739130434782609"/>
    <x v="4"/>
    <x v="11"/>
  </r>
  <r>
    <n v="1366"/>
    <x v="1366"/>
    <s v="A musical memorial for Alexi Petersen."/>
    <n v="7500"/>
    <n v="9486.69"/>
    <x v="0"/>
    <x v="0"/>
    <x v="0"/>
    <n v="1417049663"/>
    <n v="1413158063"/>
    <b v="0"/>
    <n v="147"/>
    <b v="1"/>
    <s v="music/rock"/>
    <x v="1074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x v="1075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x v="1076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x v="1077"/>
    <n v="83.967068965517228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x v="1078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x v="1079"/>
    <n v="107.07142857142857"/>
    <x v="4"/>
    <x v="11"/>
  </r>
  <r>
    <n v="1372"/>
    <x v="1372"/>
    <s v="Please help us raise funds to press our new CD!"/>
    <n v="500"/>
    <n v="620"/>
    <x v="0"/>
    <x v="0"/>
    <x v="0"/>
    <n v="1342115132"/>
    <n v="1339523132"/>
    <b v="0"/>
    <n v="16"/>
    <b v="1"/>
    <s v="music/rock"/>
    <x v="101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x v="1080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x v="1081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x v="1082"/>
    <n v="62.871559633027523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x v="1083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x v="1084"/>
    <n v="48.70967741935484"/>
    <x v="4"/>
    <x v="11"/>
  </r>
  <r>
    <n v="1378"/>
    <x v="1378"/>
    <s v="A psychedelic post rock masterpiece!"/>
    <n v="2000"/>
    <n v="4067"/>
    <x v="0"/>
    <x v="1"/>
    <x v="1"/>
    <n v="1470075210"/>
    <n v="1468779210"/>
    <b v="0"/>
    <n v="133"/>
    <b v="1"/>
    <s v="music/rock"/>
    <x v="1085"/>
    <n v="30.578947368421051"/>
    <x v="4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x v="1086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x v="1087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x v="1088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x v="1089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x v="1090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x v="1091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x v="1092"/>
    <n v="65.914104477611943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x v="1093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x v="1094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x v="1095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x v="663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x v="1096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x v="1097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x v="1098"/>
    <n v="27.317307692307693"/>
    <x v="4"/>
    <x v="11"/>
  </r>
  <r>
    <n v="1393"/>
    <x v="1393"/>
    <s v="Rock n' Roll tales of our times"/>
    <n v="10000"/>
    <n v="10235"/>
    <x v="0"/>
    <x v="0"/>
    <x v="0"/>
    <n v="1470068523"/>
    <n v="1467476523"/>
    <b v="0"/>
    <n v="52"/>
    <b v="1"/>
    <s v="music/rock"/>
    <x v="1099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x v="1100"/>
    <n v="53.882352941176471"/>
    <x v="4"/>
    <x v="11"/>
  </r>
  <r>
    <n v="1395"/>
    <x v="1395"/>
    <s v="Help Quiet Oaks record their debut album!!!"/>
    <n v="3500"/>
    <n v="3916"/>
    <x v="0"/>
    <x v="0"/>
    <x v="0"/>
    <n v="1484430481"/>
    <n v="1481838481"/>
    <b v="0"/>
    <n v="82"/>
    <b v="1"/>
    <s v="music/rock"/>
    <x v="1101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x v="1102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x v="1103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x v="1104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x v="1105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x v="1106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x v="1107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x v="1108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x v="110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x v="1110"/>
    <n v="48.2"/>
    <x v="3"/>
    <x v="22"/>
  </r>
  <r>
    <n v="1405"/>
    <x v="1405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x v="714"/>
    <n v="6.1764705882352944"/>
    <x v="3"/>
    <x v="22"/>
  </r>
  <r>
    <n v="1406"/>
    <x v="1406"/>
    <s v="The White coat and the battle dress uniform"/>
    <n v="12000"/>
    <n v="15"/>
    <x v="2"/>
    <x v="13"/>
    <x v="3"/>
    <n v="1449914400"/>
    <n v="1445336607"/>
    <b v="0"/>
    <n v="3"/>
    <b v="0"/>
    <s v="publishing/translations"/>
    <x v="41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x v="724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x v="705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x v="109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x v="37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x v="1111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x v="11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x v="152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x v="418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x v="111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x v="109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x v="1114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x v="418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x v="1115"/>
    <n v="44.5"/>
    <x v="3"/>
    <x v="22"/>
  </r>
  <r>
    <n v="1420"/>
    <x v="1420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x v="1116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x v="37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x v="477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x v="119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x v="1117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x v="109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x v="109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x v="111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x v="684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x v="109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x v="1119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x v="1120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x v="109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x v="1121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x v="112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x v="37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x v="112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x v="1124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x v="419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x v="1125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x v="1126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x v="1127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x v="109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x v="109"/>
    <e v="#DIV/0!"/>
    <x v="3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x v="109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x v="109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x v="109"/>
    <e v="#DIV/0!"/>
    <x v="3"/>
    <x v="22"/>
  </r>
  <r>
    <n v="1447"/>
    <x v="1447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x v="1128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x v="109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x v="109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x v="1129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x v="1130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x v="109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x v="109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x v="719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x v="1131"/>
    <n v="225"/>
    <x v="3"/>
    <x v="22"/>
  </r>
  <r>
    <n v="1456"/>
    <x v="1456"/>
    <s v="English Version of my auto-published novel"/>
    <n v="5000"/>
    <n v="145"/>
    <x v="1"/>
    <x v="13"/>
    <x v="3"/>
    <n v="1483459365"/>
    <n v="1480867365"/>
    <b v="0"/>
    <n v="3"/>
    <b v="0"/>
    <s v="publishing/translations"/>
    <x v="1132"/>
    <n v="48.333333333333336"/>
    <x v="3"/>
    <x v="22"/>
  </r>
  <r>
    <n v="1457"/>
    <x v="1457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x v="109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x v="109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x v="109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x v="109"/>
    <e v="#DIV/0!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x v="1133"/>
    <n v="44.66673529411765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x v="1134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x v="1135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b v="1"/>
    <n v="234"/>
    <b v="1"/>
    <s v="publishing/radio &amp; podcasts"/>
    <x v="1136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x v="1137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x v="1138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x v="1139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x v="1140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x v="1141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x v="1142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x v="1143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x v="1144"/>
    <n v="103.20238095238095"/>
    <x v="3"/>
    <x v="23"/>
  </r>
  <r>
    <n v="1473"/>
    <x v="1473"/>
    <s v="Public Radio Project"/>
    <n v="1500"/>
    <n v="1807.74"/>
    <x v="0"/>
    <x v="0"/>
    <x v="0"/>
    <n v="1330644639"/>
    <n v="1328052639"/>
    <b v="1"/>
    <n v="47"/>
    <b v="1"/>
    <s v="publishing/radio &amp; podcasts"/>
    <x v="1145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x v="1146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x v="114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x v="1148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x v="1149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x v="1150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x v="1151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x v="1152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x v="1153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x v="37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x v="1154"/>
    <n v="25"/>
    <x v="3"/>
    <x v="10"/>
  </r>
  <r>
    <n v="1484"/>
    <x v="1484"/>
    <s v="The mussings of an old wizard"/>
    <n v="2000"/>
    <n v="0"/>
    <x v="2"/>
    <x v="0"/>
    <x v="0"/>
    <n v="1342882260"/>
    <n v="1337834963"/>
    <b v="0"/>
    <n v="0"/>
    <b v="0"/>
    <s v="publishing/fiction"/>
    <x v="109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x v="115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x v="1156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x v="109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x v="365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x v="109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x v="1157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x v="115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x v="571"/>
    <n v="15"/>
    <x v="3"/>
    <x v="10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x v="109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x v="1159"/>
    <n v="40.454545454545453"/>
    <x v="3"/>
    <x v="10"/>
  </r>
  <r>
    <n v="1495"/>
    <x v="1495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x v="109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x v="109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x v="44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x v="1160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x v="1161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x v="1162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x v="1163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x v="1164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x v="1165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x v="116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x v="1167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x v="209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x v="1168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x v="1169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x v="1170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x v="117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x v="1172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x v="1173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x v="1174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x v="1175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x v="1176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x v="1177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x v="1178"/>
    <n v="39.507317073170732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x v="1179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x v="1180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x v="1181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x v="1182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x v="1183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x v="1184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x v="1185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x v="1186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x v="1187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x v="1188"/>
    <n v="55.222142857142863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x v="1189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x v="1190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x v="1191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x v="1192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x v="119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x v="119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x v="119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x v="1196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x v="1197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x v="1198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x v="1199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x v="1200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x v="1201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x v="108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x v="91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x v="120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x v="109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x v="108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x v="1203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x v="109"/>
    <e v="#DIV/0!"/>
    <x v="8"/>
    <x v="24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x v="1204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x v="481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x v="120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x v="109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x v="1206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x v="109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x v="109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x v="109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x v="1207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x v="914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x v="1208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x v="119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x v="1209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x v="1210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x v="109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x v="121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x v="37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x v="45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x v="1212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x v="1213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x v="1214"/>
    <n v="155"/>
    <x v="3"/>
    <x v="25"/>
  </r>
  <r>
    <n v="1569"/>
    <x v="1569"/>
    <s v="to be removed"/>
    <n v="30000"/>
    <n v="0"/>
    <x v="1"/>
    <x v="0"/>
    <x v="0"/>
    <n v="1369498714"/>
    <n v="1366906714"/>
    <b v="0"/>
    <n v="0"/>
    <b v="0"/>
    <s v="publishing/art books"/>
    <x v="109"/>
    <e v="#DIV/0!"/>
    <x v="3"/>
    <x v="25"/>
  </r>
  <r>
    <n v="1570"/>
    <x v="1570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x v="613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x v="121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x v="152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x v="1216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x v="1217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x v="1218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x v="175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x v="1219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x v="1220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x v="122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x v="109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x v="724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x v="122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x v="1223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x v="109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x v="1224"/>
    <n v="131.66666666666666"/>
    <x v="8"/>
    <x v="26"/>
  </r>
  <r>
    <n v="1586"/>
    <x v="1586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x v="109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x v="473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x v="109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x v="109"/>
    <e v="#DIV/0!"/>
    <x v="8"/>
    <x v="26"/>
  </r>
  <r>
    <n v="1590"/>
    <x v="1590"/>
    <s v="Discover Italy through photography."/>
    <n v="60000"/>
    <n v="1020"/>
    <x v="2"/>
    <x v="13"/>
    <x v="3"/>
    <n v="1443040464"/>
    <n v="1440448464"/>
    <b v="0"/>
    <n v="2"/>
    <b v="0"/>
    <s v="photography/places"/>
    <x v="61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x v="1225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x v="109"/>
    <e v="#DIV/0!"/>
    <x v="8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x v="1226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x v="1227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x v="1228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x v="122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x v="109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x v="415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x v="109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x v="1230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x v="1231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x v="325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x v="1232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x v="1233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x v="12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x v="123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x v="1236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x v="982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x v="1237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x v="1238"/>
    <n v="48.544642857142854"/>
    <x v="4"/>
    <x v="11"/>
  </r>
  <r>
    <n v="1611"/>
    <x v="1611"/>
    <s v="Skelton-Luns CD/7&quot; No Big Deal."/>
    <n v="800"/>
    <n v="1001"/>
    <x v="0"/>
    <x v="0"/>
    <x v="0"/>
    <n v="1370390432"/>
    <n v="1368576032"/>
    <b v="0"/>
    <n v="27"/>
    <b v="1"/>
    <s v="music/rock"/>
    <x v="1239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x v="1007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x v="1240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x v="1241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x v="1242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x v="1243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x v="1244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x v="1245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x v="25"/>
    <n v="86.956521739130437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x v="1246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x v="1247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x v="1248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x v="1249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x v="1250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x v="125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x v="1252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x v="967"/>
    <n v="61.578947368421055"/>
    <x v="4"/>
    <x v="11"/>
  </r>
  <r>
    <n v="1628"/>
    <x v="1628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x v="1253"/>
    <n v="45.875"/>
    <x v="4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x v="1078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x v="1254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x v="1255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x v="1256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x v="3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x v="10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x v="1066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x v="1257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x v="965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x v="2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x v="3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x v="1258"/>
    <n v="39.967058823529413"/>
    <x v="4"/>
    <x v="11"/>
  </r>
  <r>
    <n v="1641"/>
    <x v="1641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x v="578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x v="3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x v="1259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x v="1260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x v="126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x v="1097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x v="1262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x v="1263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x v="1264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x v="126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x v="1266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x v="17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x v="1267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x v="1268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x v="1269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x v="1270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x v="127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x v="1272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x v="1273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x v="1274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x v="127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x v="1276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x v="1277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x v="127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x v="1279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x v="1280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x v="1281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x v="1276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x v="1282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x v="94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x v="1283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x v="1284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x v="1285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x v="1286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x v="1287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x v="1288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x v="10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x v="128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x v="1290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x v="1291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x v="1292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x v="109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x v="1293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x v="1294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x v="82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x v="1295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x v="1296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x v="1297"/>
    <n v="253.14285714285714"/>
    <x v="4"/>
    <x v="28"/>
  </r>
  <r>
    <n v="1689"/>
    <x v="1689"/>
    <s v="Praising the Living God in the second half of life."/>
    <n v="2400"/>
    <n v="2400"/>
    <x v="3"/>
    <x v="0"/>
    <x v="0"/>
    <n v="1489700230"/>
    <n v="1487111830"/>
    <b v="0"/>
    <n v="14"/>
    <b v="0"/>
    <s v="music/faith"/>
    <x v="3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x v="1298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x v="129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x v="1300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x v="1301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x v="833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x v="1302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x v="109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x v="1303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x v="109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x v="130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x v="1305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x v="1306"/>
    <n v="5"/>
    <x v="4"/>
    <x v="28"/>
  </r>
  <r>
    <n v="1702"/>
    <x v="1702"/>
    <s v="I can do all things through christ jesus"/>
    <n v="16500"/>
    <n v="1"/>
    <x v="2"/>
    <x v="0"/>
    <x v="0"/>
    <n v="1427745150"/>
    <n v="1425156750"/>
    <b v="0"/>
    <n v="1"/>
    <b v="0"/>
    <s v="music/faith"/>
    <x v="1307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x v="39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x v="1308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x v="109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x v="109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x v="1309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x v="109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x v="1310"/>
    <n v="21.25"/>
    <x v="4"/>
    <x v="28"/>
  </r>
  <r>
    <n v="1710"/>
    <x v="1710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x v="131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x v="113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x v="109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x v="131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x v="131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x v="881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x v="847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x v="1314"/>
    <n v="34.024390243902438"/>
    <x v="4"/>
    <x v="28"/>
  </r>
  <r>
    <n v="1718"/>
    <x v="1718"/>
    <s v="A melody for the galaxy."/>
    <n v="35000"/>
    <n v="75"/>
    <x v="2"/>
    <x v="0"/>
    <x v="0"/>
    <n v="1463201940"/>
    <n v="1459435149"/>
    <b v="0"/>
    <n v="2"/>
    <b v="0"/>
    <s v="music/faith"/>
    <x v="1315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x v="1316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x v="1317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x v="109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x v="1318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x v="896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x v="1319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x v="1320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x v="1321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x v="108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x v="1322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x v="109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x v="109"/>
    <e v="#DIV/0!"/>
    <x v="4"/>
    <x v="28"/>
  </r>
  <r>
    <n v="1731"/>
    <x v="1731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x v="109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x v="109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x v="109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x v="1323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x v="1324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x v="1325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x v="1212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x v="177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x v="37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x v="109"/>
    <e v="#DIV/0!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x v="1326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x v="648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x v="132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x v="1328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x v="1329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x v="1330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x v="1331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x v="1332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x v="133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x v="1334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x v="1335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x v="133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x v="1277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x v="133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x v="43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x v="1338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x v="133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x v="1340"/>
    <n v="42.481481481481481"/>
    <x v="8"/>
    <x v="20"/>
  </r>
  <r>
    <n v="1759"/>
    <x v="1759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x v="15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x v="1341"/>
    <n v="81.098039215686271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x v="1342"/>
    <n v="51.666666666666664"/>
    <x v="8"/>
    <x v="20"/>
  </r>
  <r>
    <n v="1762"/>
    <x v="1762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x v="1343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x v="1344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x v="1345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x v="1346"/>
    <n v="72.16970873786407"/>
    <x v="8"/>
    <x v="20"/>
  </r>
  <r>
    <n v="1766"/>
    <x v="1766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x v="109"/>
    <e v="#DIV/0!"/>
    <x v="8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x v="1347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x v="1348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x v="1349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x v="1350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x v="135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x v="1352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x v="1353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x v="768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x v="1354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x v="1355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x v="1356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x v="1357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x v="1358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x v="135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x v="1360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x v="1361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x v="1362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x v="1363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x v="1364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x v="1365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x v="1366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x v="1367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x v="724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x v="136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x v="1369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x v="1370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x v="84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x v="1371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x v="1372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x v="1373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x v="697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x v="1374"/>
    <n v="58.972972972972975"/>
    <x v="8"/>
    <x v="20"/>
  </r>
  <r>
    <n v="1799"/>
    <x v="1799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x v="1375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x v="1376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x v="137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x v="137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x v="1379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x v="1380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x v="1381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x v="1382"/>
    <n v="73.875"/>
    <x v="8"/>
    <x v="20"/>
  </r>
  <r>
    <n v="1807"/>
    <x v="1807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x v="1383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x v="1384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x v="1385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x v="42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x v="1386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x v="138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x v="109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x v="1388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x v="109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x v="1389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x v="1390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x v="109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x v="1391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x v="139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x v="1393"/>
    <n v="59.162280701754383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x v="3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x v="1394"/>
    <n v="24.575757575757574"/>
    <x v="4"/>
    <x v="11"/>
  </r>
  <r>
    <n v="1824"/>
    <x v="1824"/>
    <s v="cd fund raiser"/>
    <n v="3000"/>
    <n v="3002"/>
    <x v="0"/>
    <x v="0"/>
    <x v="0"/>
    <n v="1389146880"/>
    <n v="1387403967"/>
    <b v="0"/>
    <n v="40"/>
    <b v="1"/>
    <s v="music/rock"/>
    <x v="1395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x v="1396"/>
    <n v="42.02"/>
    <x v="4"/>
    <x v="11"/>
  </r>
  <r>
    <n v="1826"/>
    <x v="1826"/>
    <s v="Hear your favorite Bear Ghost in eargasmic quality!"/>
    <n v="2000"/>
    <n v="2020"/>
    <x v="0"/>
    <x v="0"/>
    <x v="0"/>
    <n v="1392675017"/>
    <n v="1390083017"/>
    <b v="0"/>
    <n v="38"/>
    <b v="1"/>
    <s v="music/rock"/>
    <x v="50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x v="1397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x v="1398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x v="1399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x v="1400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x v="288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x v="140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x v="1402"/>
    <n v="42"/>
    <x v="4"/>
    <x v="11"/>
  </r>
  <r>
    <n v="1834"/>
    <x v="1834"/>
    <s v="Help us fund our first tour and promote our new EP!"/>
    <n v="10000"/>
    <n v="11805"/>
    <x v="0"/>
    <x v="0"/>
    <x v="0"/>
    <n v="1422140895"/>
    <n v="1418684895"/>
    <b v="0"/>
    <n v="90"/>
    <b v="1"/>
    <s v="music/rock"/>
    <x v="1403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x v="87"/>
    <n v="47.272727272727273"/>
    <x v="4"/>
    <x v="11"/>
  </r>
  <r>
    <n v="1836"/>
    <x v="1836"/>
    <s v="Help fund our 2013 Sound &amp; Lighting Touring rig!"/>
    <n v="5000"/>
    <n v="10017"/>
    <x v="0"/>
    <x v="0"/>
    <x v="0"/>
    <n v="1361129129"/>
    <n v="1359660329"/>
    <b v="0"/>
    <n v="55"/>
    <b v="1"/>
    <s v="music/rock"/>
    <x v="140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x v="1405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x v="1406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x v="1407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x v="140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x v="1409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x v="1410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x v="141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x v="578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x v="3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x v="1412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x v="1413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x v="1414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x v="1415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x v="1416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x v="1417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x v="1418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x v="1419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x v="1420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x v="1421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x v="982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x v="3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x v="1422"/>
    <n v="40.547315436241611"/>
    <x v="4"/>
    <x v="11"/>
  </r>
  <r>
    <n v="1859"/>
    <x v="1859"/>
    <s v="Queen Kwong is going ON TOUR to London and Paris!"/>
    <n v="3000"/>
    <n v="3955"/>
    <x v="0"/>
    <x v="0"/>
    <x v="0"/>
    <n v="1316716129"/>
    <n v="1314124129"/>
    <b v="0"/>
    <n v="56"/>
    <b v="1"/>
    <s v="music/rock"/>
    <x v="1423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x v="1424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x v="109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x v="1425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x v="177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x v="1426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x v="1427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x v="724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x v="833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x v="1428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x v="109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x v="1429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x v="1430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x v="550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x v="871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x v="1431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x v="872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x v="109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x v="109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x v="109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x v="154"/>
    <n v="3"/>
    <x v="6"/>
    <x v="18"/>
  </r>
  <r>
    <n v="1880"/>
    <x v="1880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x v="143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x v="1433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x v="1434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x v="1435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x v="1436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x v="1437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x v="1438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x v="1439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x v="1440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x v="15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x v="1441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x v="1442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x v="1443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x v="87"/>
    <n v="57.777777777777779"/>
    <x v="4"/>
    <x v="14"/>
  </r>
  <r>
    <n v="1894"/>
    <x v="1894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x v="1444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x v="1445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x v="1446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x v="1447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x v="1448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x v="25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x v="1449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x v="1450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x v="444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x v="1451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x v="37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x v="1452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x v="1453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x v="1454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x v="1455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x v="1456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x v="1457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x v="1458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x v="1459"/>
    <n v="70.595238095238102"/>
    <x v="2"/>
    <x v="29"/>
  </r>
  <r>
    <n v="1913"/>
    <x v="1913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x v="1460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x v="1461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x v="1462"/>
    <n v="2"/>
    <x v="2"/>
    <x v="29"/>
  </r>
  <r>
    <n v="1916"/>
    <x v="1916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x v="872"/>
    <n v="17"/>
    <x v="2"/>
    <x v="29"/>
  </r>
  <r>
    <n v="1917"/>
    <x v="1917"/>
    <s v="Let's build a legendary brand altogether"/>
    <n v="390000"/>
    <n v="205025"/>
    <x v="2"/>
    <x v="7"/>
    <x v="6"/>
    <n v="1486708133"/>
    <n v="1484116133"/>
    <b v="0"/>
    <n v="70"/>
    <b v="0"/>
    <s v="technology/gadgets"/>
    <x v="1463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x v="146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x v="1465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x v="1466"/>
    <n v="40.980952380952381"/>
    <x v="2"/>
    <x v="29"/>
  </r>
  <r>
    <n v="1921"/>
    <x v="1921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x v="346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x v="1467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x v="146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x v="316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x v="1469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x v="1470"/>
    <n v="27.3896261682243"/>
    <x v="4"/>
    <x v="14"/>
  </r>
  <r>
    <n v="1927"/>
    <x v="1927"/>
    <s v="Hampshire is headed to GBS Detroit."/>
    <n v="600"/>
    <n v="620"/>
    <x v="0"/>
    <x v="0"/>
    <x v="0"/>
    <n v="1331182740"/>
    <n v="1329856839"/>
    <b v="0"/>
    <n v="11"/>
    <b v="1"/>
    <s v="music/indie rock"/>
    <x v="101"/>
    <n v="56.363636363636367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x v="1471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x v="1472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x v="74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x v="1473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x v="1474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x v="1475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x v="1476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x v="1477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x v="1478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x v="147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x v="1480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x v="1076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x v="1481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x v="1482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x v="1483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x v="1484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x v="148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x v="1486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x v="148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x v="1488"/>
    <n v="35.003043478260871"/>
    <x v="2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x v="1489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x v="1490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x v="1491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x v="1492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x v="1493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x v="1494"/>
    <n v="230.55782312925169"/>
    <x v="2"/>
    <x v="30"/>
  </r>
  <r>
    <n v="1954"/>
    <x v="1954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x v="1495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x v="1496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x v="1497"/>
    <n v="483.34246575342468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x v="1498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x v="1499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x v="1500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x v="1501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x v="1502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x v="1503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x v="1504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x v="150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x v="1506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x v="1507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x v="150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x v="1509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x v="1510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x v="1511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x v="151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x v="1513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x v="1514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x v="1515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x v="1516"/>
    <n v="131.98948616600788"/>
    <x v="2"/>
    <x v="30"/>
  </r>
  <r>
    <n v="1976"/>
    <x v="1976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x v="1517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x v="1518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x v="151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x v="1520"/>
    <n v="282.65966789667897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x v="1521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x v="152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x v="109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x v="152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x v="1524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x v="152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x v="833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x v="1526"/>
    <n v="83.428571428571431"/>
    <x v="8"/>
    <x v="31"/>
  </r>
  <r>
    <n v="1988"/>
    <x v="1988"/>
    <s v="Expressing art in an image!"/>
    <n v="6000"/>
    <n v="25"/>
    <x v="2"/>
    <x v="0"/>
    <x v="0"/>
    <n v="1440094742"/>
    <n v="1437502742"/>
    <b v="0"/>
    <n v="1"/>
    <b v="0"/>
    <s v="photography/people"/>
    <x v="151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x v="460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x v="1527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x v="1528"/>
    <n v="46.666666666666664"/>
    <x v="8"/>
    <x v="31"/>
  </r>
  <r>
    <n v="1992"/>
    <x v="1992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x v="1529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x v="109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x v="109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x v="1530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x v="109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x v="109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x v="153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x v="1532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x v="856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x v="1533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x v="1534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x v="1535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x v="1536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x v="1537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x v="1538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x v="1539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x v="1540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x v="1541"/>
    <n v="383.3643216080402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x v="1542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x v="1543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x v="1544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x v="154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x v="1546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x v="1547"/>
    <n v="50.22228395061728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x v="154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x v="154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x v="1550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x v="155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x v="1552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x v="1553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x v="1554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x v="1555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x v="1556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x v="1557"/>
    <n v="220.74074074074073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x v="155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x v="1559"/>
    <n v="223.09647495361781"/>
    <x v="2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x v="1560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x v="156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x v="1562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x v="1563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x v="1564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x v="1565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x v="1566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x v="1567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x v="1568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x v="1569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x v="1570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x v="1571"/>
    <n v="449.26385224274406"/>
    <x v="2"/>
    <x v="30"/>
  </r>
  <r>
    <n v="2040"/>
    <x v="2040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x v="1572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x v="1573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x v="1574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x v="157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x v="1576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x v="157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x v="1578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x v="1579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x v="1580"/>
    <n v="91.82989803350327"/>
    <x v="2"/>
    <x v="30"/>
  </r>
  <r>
    <n v="2049"/>
    <x v="2049"/>
    <s v="Keyless. Alarm secured. GPS tracking."/>
    <n v="50000"/>
    <n v="60095.35"/>
    <x v="0"/>
    <x v="1"/>
    <x v="1"/>
    <n v="1386025140"/>
    <n v="1382963963"/>
    <b v="0"/>
    <n v="742"/>
    <b v="1"/>
    <s v="technology/hardware"/>
    <x v="158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x v="1582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x v="1583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x v="1584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x v="1585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x v="1586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x v="1587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x v="1588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x v="1589"/>
    <n v="45.547792792792798"/>
    <x v="2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x v="1590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x v="1591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x v="1592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x v="1593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x v="1594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x v="1595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x v="1596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x v="1597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x v="1598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x v="1599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x v="1600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x v="16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x v="160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x v="160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x v="160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x v="1605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x v="78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x v="1606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x v="1607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x v="1608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x v="160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x v="1610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x v="1611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x v="1612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x v="161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x v="1614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x v="1002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x v="161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x v="1616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x v="1617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x v="161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x v="1619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x v="1620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x v="1621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x v="1622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x v="95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x v="1623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x v="3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x v="658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x v="3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x v="1415"/>
    <n v="188.125"/>
    <x v="4"/>
    <x v="14"/>
  </r>
  <r>
    <n v="2099"/>
    <x v="2099"/>
    <s v="Our tour van died, we need help!"/>
    <n v="3000"/>
    <n v="3971"/>
    <x v="0"/>
    <x v="0"/>
    <x v="0"/>
    <n v="1435808400"/>
    <n v="1434650084"/>
    <b v="0"/>
    <n v="63"/>
    <b v="1"/>
    <s v="music/indie rock"/>
    <x v="1624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x v="1625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x v="1626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x v="1627"/>
    <n v="35.789473684210527"/>
    <x v="4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x v="1628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x v="162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x v="1630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x v="1631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x v="1632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x v="1633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x v="1634"/>
    <n v="106.52500000000001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x v="28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x v="163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x v="31"/>
    <n v="27.272727272727273"/>
    <x v="4"/>
    <x v="14"/>
  </r>
  <r>
    <n v="2113"/>
    <x v="2113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x v="1636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x v="1637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x v="163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x v="1639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x v="1640"/>
    <n v="50.657142857142858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x v="1641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x v="1266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x v="1642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x v="164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x v="1644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x v="709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x v="164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x v="1646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x v="833"/>
    <n v="5"/>
    <x v="6"/>
    <x v="17"/>
  </r>
  <r>
    <n v="2127"/>
    <x v="2127"/>
    <s v="Three Monkeys is an audio adventure game for PC."/>
    <n v="28000"/>
    <n v="8076"/>
    <x v="2"/>
    <x v="1"/>
    <x v="1"/>
    <n v="1426158463"/>
    <n v="1423570063"/>
    <b v="0"/>
    <n v="236"/>
    <b v="0"/>
    <s v="games/video games"/>
    <x v="1647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x v="874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x v="1648"/>
    <n v="19.666666666666668"/>
    <x v="6"/>
    <x v="17"/>
  </r>
  <r>
    <n v="2130"/>
    <x v="2130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x v="1649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x v="152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x v="1650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x v="146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x v="1651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x v="165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x v="1653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x v="1654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x v="1655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x v="1656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x v="1657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x v="109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x v="1658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x v="1659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x v="1660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x v="1661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x v="459"/>
    <n v="1"/>
    <x v="6"/>
    <x v="17"/>
  </r>
  <r>
    <n v="2147"/>
    <x v="2147"/>
    <s v="A Point and Click Adventure on Steroids."/>
    <n v="390000"/>
    <n v="2716"/>
    <x v="2"/>
    <x v="0"/>
    <x v="0"/>
    <n v="1416125148"/>
    <n v="1413356748"/>
    <b v="0"/>
    <n v="55"/>
    <b v="0"/>
    <s v="games/video games"/>
    <x v="1662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x v="17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x v="109"/>
    <e v="#DIV/0!"/>
    <x v="6"/>
    <x v="17"/>
  </r>
  <r>
    <n v="2150"/>
    <x v="2150"/>
    <s v="A pixel styled open world detective game."/>
    <n v="50000"/>
    <n v="405"/>
    <x v="2"/>
    <x v="10"/>
    <x v="8"/>
    <n v="1468392599"/>
    <n v="1465800599"/>
    <b v="0"/>
    <n v="4"/>
    <b v="0"/>
    <s v="games/video games"/>
    <x v="166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x v="1664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x v="874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x v="1665"/>
    <n v="8.5"/>
    <x v="6"/>
    <x v="17"/>
  </r>
  <r>
    <n v="2154"/>
    <x v="2154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x v="417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x v="1666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x v="1667"/>
    <n v="17.987951807228917"/>
    <x v="6"/>
    <x v="17"/>
  </r>
  <r>
    <n v="2157"/>
    <x v="2157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x v="1668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x v="1669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x v="1670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x v="1671"/>
    <n v="5.3125"/>
    <x v="6"/>
    <x v="17"/>
  </r>
  <r>
    <n v="2161"/>
    <x v="2161"/>
    <s v="We're trying to fund hard copies of our debut album!"/>
    <n v="400"/>
    <n v="463"/>
    <x v="0"/>
    <x v="0"/>
    <x v="0"/>
    <n v="1443040059"/>
    <n v="1440448059"/>
    <b v="0"/>
    <n v="13"/>
    <b v="1"/>
    <s v="music/rock"/>
    <x v="1672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x v="1146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x v="1673"/>
    <n v="75.11363636363636"/>
    <x v="4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x v="167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x v="1675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x v="1676"/>
    <n v="91.625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x v="43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x v="1677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x v="3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x v="1678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x v="1679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x v="3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x v="1680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x v="1681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x v="1682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x v="1683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x v="1684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x v="1675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x v="1685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x v="1686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x v="1687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x v="1688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x v="168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x v="1690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x v="169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x v="1692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x v="1693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x v="169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x v="169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x v="169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x v="1697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x v="169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x v="1699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x v="1700"/>
    <n v="61.203872437357631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x v="1187"/>
    <n v="48.130434782608695"/>
    <x v="6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x v="1701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x v="170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x v="1703"/>
    <n v="81.654377880184327"/>
    <x v="6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x v="1704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x v="170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x v="1706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x v="1707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x v="1708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x v="1709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x v="1710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x v="1711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x v="3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x v="264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x v="1712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x v="1713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x v="1714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x v="1715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x v="1716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x v="1717"/>
    <n v="73.125416666666666"/>
    <x v="4"/>
    <x v="15"/>
  </r>
  <r>
    <n v="2215"/>
    <x v="2215"/>
    <s v="Ambient Electro Grind-fest!"/>
    <n v="550"/>
    <n v="860"/>
    <x v="0"/>
    <x v="0"/>
    <x v="0"/>
    <n v="1331621940"/>
    <n v="1329671572"/>
    <b v="0"/>
    <n v="33"/>
    <b v="1"/>
    <s v="music/electronic music"/>
    <x v="1718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x v="1719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x v="1720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x v="1721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x v="1240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x v="1722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x v="1723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x v="1724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x v="1725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x v="1726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x v="1727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x v="1728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x v="1729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x v="1730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x v="1731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x v="1732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x v="1733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x v="1734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x v="1735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x v="1736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x v="1737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x v="1738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x v="1739"/>
    <n v="64.625635808748726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x v="1740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x v="1741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x v="1742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x v="1743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x v="1744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x v="174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x v="1746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x v="1747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x v="1684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x v="1748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x v="1749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x v="1750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x v="1751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x v="1752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x v="1753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x v="1754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x v="1755"/>
    <n v="11.67005076142132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x v="175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x v="1757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x v="1758"/>
    <n v="94.103550295857985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x v="1759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x v="1760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x v="176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x v="1762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x v="1763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x v="1764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x v="1765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x v="1766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x v="1767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x v="176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x v="94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x v="1769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x v="1770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x v="1771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x v="1772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x v="1773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x v="1774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x v="1775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x v="1776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x v="1777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x v="1778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x v="1779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x v="1780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x v="1781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x v="1782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x v="1783"/>
    <n v="63.03458333333333"/>
    <x v="4"/>
    <x v="11"/>
  </r>
  <r>
    <n v="2284"/>
    <x v="2284"/>
    <s v="The Vinyl Skyway reunite to make a third album. "/>
    <n v="6000"/>
    <n v="6373.27"/>
    <x v="0"/>
    <x v="0"/>
    <x v="0"/>
    <n v="1299902400"/>
    <n v="1297451245"/>
    <b v="0"/>
    <n v="59"/>
    <b v="1"/>
    <s v="music/rock"/>
    <x v="1784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x v="1785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x v="1395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x v="178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x v="1787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x v="202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x v="1788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x v="1789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x v="1790"/>
    <n v="46.630652173913049"/>
    <x v="4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x v="1791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x v="1792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x v="1410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x v="1793"/>
    <n v="71.96551724137931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x v="1794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x v="1795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x v="1796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x v="982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x v="1797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x v="179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x v="1799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x v="1800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x v="1801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x v="1802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x v="1803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x v="1804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x v="1805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x v="1806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x v="1807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x v="1808"/>
    <n v="40.962025316455694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x v="1809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x v="1810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x v="94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x v="1811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x v="87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x v="1812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x v="1813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x v="1814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x v="181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x v="1816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x v="1817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x v="1818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x v="1819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x v="174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x v="1820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x v="1821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x v="182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x v="1823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x v="1824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x v="1825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x v="182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x v="1827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x v="1828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x v="1829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x v="1830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x v="1831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x v="1832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x v="1833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x v="109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x v="109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x v="419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x v="37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x v="109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x v="183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x v="183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x v="1836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x v="109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x v="109"/>
    <e v="#DIV/0!"/>
    <x v="2"/>
    <x v="7"/>
  </r>
  <r>
    <n v="2351"/>
    <x v="2351"/>
    <s v="Donate $30 or more and receive a free selfie stick."/>
    <n v="18900"/>
    <n v="108"/>
    <x v="1"/>
    <x v="4"/>
    <x v="4"/>
    <n v="1430360739"/>
    <n v="1427768739"/>
    <b v="0"/>
    <n v="7"/>
    <b v="0"/>
    <s v="technology/web"/>
    <x v="1837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x v="109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x v="109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x v="1838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x v="1839"/>
    <n v="27.5"/>
    <x v="2"/>
    <x v="7"/>
  </r>
  <r>
    <n v="2356"/>
    <x v="2356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x v="109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x v="109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x v="109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x v="1840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x v="167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x v="109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x v="1841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x v="109"/>
    <e v="#DIV/0!"/>
    <x v="2"/>
    <x v="7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x v="109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x v="109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x v="184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x v="1843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x v="1161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x v="109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x v="1844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x v="109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x v="1845"/>
    <n v="30"/>
    <x v="2"/>
    <x v="7"/>
  </r>
  <r>
    <n v="2373"/>
    <x v="2373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x v="1846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x v="1847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x v="109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x v="1848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x v="109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x v="109"/>
    <e v="#DIV/0!"/>
    <x v="2"/>
    <x v="7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x v="109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x v="456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x v="184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x v="45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x v="1850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x v="417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x v="1851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x v="109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x v="1852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x v="1853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x v="1854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x v="109"/>
    <e v="#DIV/0!"/>
    <x v="2"/>
    <x v="7"/>
  </r>
  <r>
    <n v="2391"/>
    <x v="2391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x v="41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x v="109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x v="833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x v="1855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x v="109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x v="418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x v="109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x v="109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x v="109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x v="109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x v="1856"/>
    <n v="22.333333333333332"/>
    <x v="7"/>
    <x v="19"/>
  </r>
  <r>
    <n v="2402"/>
    <x v="2402"/>
    <s v="Small town, delicious treats, and a mobile truck"/>
    <n v="12000"/>
    <n v="52"/>
    <x v="2"/>
    <x v="0"/>
    <x v="0"/>
    <n v="1431533931"/>
    <n v="1428941931"/>
    <b v="0"/>
    <n v="1"/>
    <b v="0"/>
    <s v="food/food trucks"/>
    <x v="414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x v="1857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x v="109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x v="1858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x v="1859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x v="1860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x v="418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x v="1861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x v="109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x v="1862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x v="109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x v="186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x v="18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x v="186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x v="1866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x v="109"/>
    <e v="#DIV/0!"/>
    <x v="7"/>
    <x v="19"/>
  </r>
  <r>
    <n v="2418"/>
    <x v="2418"/>
    <s v="I want to start my food truck business."/>
    <n v="25000"/>
    <n v="5"/>
    <x v="2"/>
    <x v="0"/>
    <x v="0"/>
    <n v="1427225644"/>
    <n v="1422045244"/>
    <b v="0"/>
    <n v="5"/>
    <b v="0"/>
    <s v="food/food trucks"/>
    <x v="459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x v="109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x v="1867"/>
    <n v="69.472222222222229"/>
    <x v="7"/>
    <x v="19"/>
  </r>
  <r>
    <n v="2421"/>
    <x v="2421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x v="374"/>
    <n v="1"/>
    <x v="7"/>
    <x v="19"/>
  </r>
  <r>
    <n v="2422"/>
    <x v="2422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x v="418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x v="473"/>
    <n v="8"/>
    <x v="7"/>
    <x v="19"/>
  </r>
  <r>
    <n v="2424"/>
    <x v="2424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x v="1868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x v="1869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x v="109"/>
    <e v="#DIV/0!"/>
    <x v="7"/>
    <x v="19"/>
  </r>
  <r>
    <n v="2427"/>
    <x v="2427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x v="133"/>
    <n v="1"/>
    <x v="7"/>
    <x v="19"/>
  </r>
  <r>
    <n v="2428"/>
    <x v="2428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x v="187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x v="187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x v="449"/>
    <n v="10.5"/>
    <x v="7"/>
    <x v="19"/>
  </r>
  <r>
    <n v="2431"/>
    <x v="2431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x v="13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x v="107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x v="109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x v="1872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x v="187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x v="187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x v="109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x v="119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x v="109"/>
    <e v="#DIV/0!"/>
    <x v="7"/>
    <x v="19"/>
  </r>
  <r>
    <n v="2440"/>
    <x v="2440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x v="418"/>
    <n v="5"/>
    <x v="7"/>
    <x v="19"/>
  </r>
  <r>
    <n v="2441"/>
    <x v="2441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x v="1875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x v="187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x v="1877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x v="1878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x v="1789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x v="1879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x v="1880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x v="1881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x v="1277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x v="1882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x v="1883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x v="188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x v="1885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x v="1886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x v="1887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x v="1888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x v="1889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x v="1890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x v="1891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x v="1892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x v="965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x v="1893"/>
    <n v="28.880434782608695"/>
    <x v="4"/>
    <x v="14"/>
  </r>
  <r>
    <n v="2463"/>
    <x v="2463"/>
    <s v="Emma Ate The Lion's debut full length album"/>
    <n v="2000"/>
    <n v="2325"/>
    <x v="0"/>
    <x v="0"/>
    <x v="0"/>
    <n v="1366138800"/>
    <n v="1362710425"/>
    <b v="0"/>
    <n v="75"/>
    <b v="1"/>
    <s v="music/indie rock"/>
    <x v="63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x v="206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x v="189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x v="3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x v="23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x v="1895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x v="981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x v="1896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x v="602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x v="189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x v="3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x v="1898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x v="1262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x v="18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x v="1900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x v="1901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x v="1902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x v="3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x v="1903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x v="1787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x v="1904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x v="190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x v="1906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x v="190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x v="1908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x v="190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x v="1910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x v="1911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x v="1912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x v="1054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x v="1913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x v="1914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x v="191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x v="3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x v="1916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x v="1917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x v="1918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x v="1614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x v="1919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x v="192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x v="109"/>
    <e v="#DIV/0!"/>
    <x v="7"/>
    <x v="34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x v="109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x v="109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x v="722"/>
    <n v="15"/>
    <x v="7"/>
    <x v="34"/>
  </r>
  <r>
    <n v="2507"/>
    <x v="2506"/>
    <s v="Unique dishes for a unique city!."/>
    <n v="42850"/>
    <n v="0"/>
    <x v="2"/>
    <x v="0"/>
    <x v="0"/>
    <n v="1431308704"/>
    <n v="1428716704"/>
    <b v="0"/>
    <n v="0"/>
    <b v="0"/>
    <s v="food/restaurants"/>
    <x v="109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x v="109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x v="1921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x v="84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x v="109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x v="109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x v="109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x v="192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x v="1923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x v="109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x v="192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x v="109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x v="1925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x v="109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x v="1926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x v="3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x v="1927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x v="264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x v="1928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x v="192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x v="1930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x v="1931"/>
    <n v="52.962839506172834"/>
    <x v="4"/>
    <x v="35"/>
  </r>
  <r>
    <n v="2529"/>
    <x v="2528"/>
    <s v="Opera. Short. New."/>
    <n v="6000"/>
    <n v="6257"/>
    <x v="0"/>
    <x v="0"/>
    <x v="0"/>
    <n v="1332636975"/>
    <n v="1328752575"/>
    <b v="0"/>
    <n v="76"/>
    <b v="1"/>
    <s v="music/classical music"/>
    <x v="1932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x v="3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x v="8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x v="1933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x v="1934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x v="2"/>
    <n v="150"/>
    <x v="4"/>
    <x v="35"/>
  </r>
  <r>
    <n v="2535"/>
    <x v="2534"/>
    <s v="Mark Hayes: Requiem Recording"/>
    <n v="20000"/>
    <n v="20755"/>
    <x v="0"/>
    <x v="0"/>
    <x v="0"/>
    <n v="1417463945"/>
    <n v="1414781945"/>
    <b v="0"/>
    <n v="78"/>
    <b v="1"/>
    <s v="music/classical music"/>
    <x v="640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x v="133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x v="1007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x v="1935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x v="598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x v="1936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x v="1937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x v="193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x v="1939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x v="1940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x v="194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x v="194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x v="1943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x v="1944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x v="1945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x v="1946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x v="1947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x v="163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x v="1948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x v="1949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x v="1950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x v="1951"/>
    <n v="23.117647058823529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x v="1952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x v="1953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x v="1954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x v="1787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x v="109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x v="571"/>
    <n v="25"/>
    <x v="7"/>
    <x v="19"/>
  </r>
  <r>
    <n v="2563"/>
    <x v="2562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x v="109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x v="109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x v="460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x v="109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x v="48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x v="724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x v="1955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x v="1956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x v="1161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x v="109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x v="109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x v="109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x v="109"/>
    <e v="#DIV/0!"/>
    <x v="7"/>
    <x v="19"/>
  </r>
  <r>
    <n v="2576"/>
    <x v="2575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x v="109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x v="109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x v="109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x v="1957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x v="722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x v="1958"/>
    <n v="48.18181818181818"/>
    <x v="7"/>
    <x v="19"/>
  </r>
  <r>
    <n v="2582"/>
    <x v="2581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x v="1959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x v="724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x v="109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x v="874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x v="874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x v="1960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x v="1961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x v="13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x v="109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x v="1651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x v="874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x v="109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x v="466"/>
    <n v="1"/>
    <x v="7"/>
    <x v="19"/>
  </r>
  <r>
    <n v="2595"/>
    <x v="2594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x v="1962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x v="1963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x v="905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x v="1964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x v="1965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x v="1966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x v="1967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x v="1968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x v="196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x v="1970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x v="197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x v="1972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x v="1973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x v="1974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x v="1975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x v="1976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x v="1977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x v="1978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x v="1979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x v="607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x v="1980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x v="198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x v="1982"/>
    <n v="27.59748427672956"/>
    <x v="2"/>
    <x v="36"/>
  </r>
  <r>
    <n v="2618"/>
    <x v="2617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x v="1983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x v="1984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x v="1985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x v="1986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x v="1987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x v="430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x v="198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x v="1989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x v="1990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x v="1991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x v="199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x v="1993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x v="1994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x v="1995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x v="1996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x v="1997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x v="1998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x v="3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x v="1999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x v="2000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x v="2001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x v="2002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x v="1719"/>
    <n v="45.94202898550725"/>
    <x v="2"/>
    <x v="36"/>
  </r>
  <r>
    <n v="2641"/>
    <x v="2640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x v="460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x v="109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x v="2003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x v="2004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x v="1131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x v="2005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x v="2006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x v="2007"/>
    <n v="17.666666666666668"/>
    <x v="2"/>
    <x v="36"/>
  </r>
  <r>
    <n v="2649"/>
    <x v="2648"/>
    <s v="They have launched a Kickstarter."/>
    <n v="125000"/>
    <n v="124"/>
    <x v="1"/>
    <x v="0"/>
    <x v="0"/>
    <n v="1454370941"/>
    <n v="1449186941"/>
    <b v="0"/>
    <n v="3"/>
    <b v="0"/>
    <s v="technology/space exploration"/>
    <x v="2008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x v="2009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x v="2010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x v="201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x v="2012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x v="2013"/>
    <n v="8.5"/>
    <x v="2"/>
    <x v="36"/>
  </r>
  <r>
    <n v="2655"/>
    <x v="2654"/>
    <s v="Thank you for your support!"/>
    <n v="15000"/>
    <n v="3155"/>
    <x v="1"/>
    <x v="0"/>
    <x v="0"/>
    <n v="1455048000"/>
    <n v="1452631647"/>
    <b v="0"/>
    <n v="43"/>
    <b v="0"/>
    <s v="technology/space exploration"/>
    <x v="2014"/>
    <n v="73.372093023255815"/>
    <x v="2"/>
    <x v="36"/>
  </r>
  <r>
    <n v="2656"/>
    <x v="2655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x v="2015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x v="2016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x v="2017"/>
    <n v="22.75"/>
    <x v="2"/>
    <x v="36"/>
  </r>
  <r>
    <n v="2659"/>
    <x v="2658"/>
    <s v="test"/>
    <n v="49000"/>
    <n v="1333"/>
    <x v="1"/>
    <x v="0"/>
    <x v="0"/>
    <n v="1429321210"/>
    <n v="1426729210"/>
    <b v="0"/>
    <n v="10"/>
    <b v="0"/>
    <s v="technology/space exploration"/>
    <x v="2018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x v="2019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x v="1335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x v="2020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x v="2021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x v="2022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x v="2023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x v="2024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x v="1934"/>
    <n v="92.222222222222229"/>
    <x v="2"/>
    <x v="37"/>
  </r>
  <r>
    <n v="2668"/>
    <x v="2667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x v="2025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x v="1239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x v="2026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x v="2027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x v="2028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x v="202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x v="2030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x v="203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x v="203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x v="2033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x v="203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x v="2035"/>
    <n v="44"/>
    <x v="2"/>
    <x v="37"/>
  </r>
  <r>
    <n v="2680"/>
    <x v="2679"/>
    <s v="iHeartPillow, Connecting loved ones"/>
    <n v="32000"/>
    <n v="276"/>
    <x v="2"/>
    <x v="3"/>
    <x v="3"/>
    <n v="1459915491"/>
    <n v="1457327091"/>
    <b v="0"/>
    <n v="4"/>
    <b v="0"/>
    <s v="technology/makerspaces"/>
    <x v="2036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x v="1839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x v="203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x v="1156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x v="736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x v="459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x v="109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x v="109"/>
    <e v="#DIV/0!"/>
    <x v="7"/>
    <x v="19"/>
  </r>
  <r>
    <n v="2688"/>
    <x v="2687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x v="2038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x v="187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x v="2039"/>
    <n v="72.762711864406782"/>
    <x v="7"/>
    <x v="19"/>
  </r>
  <r>
    <n v="2691"/>
    <x v="2690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x v="204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x v="1154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x v="417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x v="372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x v="2041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x v="204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x v="2043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x v="2044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x v="109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x v="2045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x v="2046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x v="2047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x v="603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x v="2048"/>
    <n v="163.57142857142858"/>
    <x v="1"/>
    <x v="38"/>
  </r>
  <r>
    <n v="2705"/>
    <x v="2704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x v="204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x v="2050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x v="205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x v="2052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x v="2053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x v="2054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x v="2055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x v="2056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x v="2057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x v="2058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x v="2059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x v="2060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x v="206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x v="2062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x v="2063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x v="2064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x v="2065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x v="2066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x v="2067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x v="2068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x v="2069"/>
    <n v="511.65486725663715"/>
    <x v="2"/>
    <x v="30"/>
  </r>
  <r>
    <n v="2726"/>
    <x v="2725"/>
    <s v="Krimston TWO: iPhone Dual SIM Case"/>
    <n v="100000"/>
    <n v="105745"/>
    <x v="0"/>
    <x v="0"/>
    <x v="0"/>
    <n v="1461333311"/>
    <n v="1458741311"/>
    <b v="0"/>
    <n v="404"/>
    <b v="1"/>
    <s v="technology/hardware"/>
    <x v="2070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x v="2071"/>
    <n v="69.760961810466767"/>
    <x v="2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x v="2072"/>
    <n v="77.229591836734699"/>
    <x v="2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x v="970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x v="207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x v="2074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x v="2075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x v="2076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x v="2077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x v="2078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x v="207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x v="2080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x v="2081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x v="2082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x v="101"/>
    <n v="18.235294117647058"/>
    <x v="2"/>
    <x v="30"/>
  </r>
  <r>
    <n v="2741"/>
    <x v="2740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x v="208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x v="208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x v="109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x v="208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x v="2086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x v="2087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x v="208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x v="550"/>
    <n v="13.25"/>
    <x v="3"/>
    <x v="39"/>
  </r>
  <r>
    <n v="2749"/>
    <x v="2748"/>
    <s v="Self-publishing my children's book."/>
    <n v="10000"/>
    <n v="110"/>
    <x v="2"/>
    <x v="0"/>
    <x v="0"/>
    <n v="1428171037"/>
    <n v="1425582637"/>
    <b v="0"/>
    <n v="2"/>
    <b v="0"/>
    <s v="publishing/children's books"/>
    <x v="208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x v="109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x v="109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x v="2090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x v="2091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x v="109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x v="209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x v="156"/>
    <n v="31.757575757575758"/>
    <x v="3"/>
    <x v="39"/>
  </r>
  <r>
    <n v="2757"/>
    <x v="2756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x v="886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x v="2093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x v="113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x v="109"/>
    <e v="#DIV/0!"/>
    <x v="3"/>
    <x v="39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x v="174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x v="2094"/>
    <n v="25"/>
    <x v="3"/>
    <x v="39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x v="2095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x v="2096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x v="109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x v="17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x v="1671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x v="2097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x v="1161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x v="2098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x v="109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x v="109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x v="2099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x v="2100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x v="419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x v="2101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x v="119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x v="2102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x v="2103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x v="109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x v="2104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x v="43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x v="1444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x v="984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x v="212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x v="2105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x v="2106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x v="78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x v="210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x v="2108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x v="78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x v="2109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x v="2110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x v="2111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x v="2112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x v="2113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x v="2114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x v="578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x v="2115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x v="2116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x v="2117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x v="2118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x v="2119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x v="93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x v="1007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x v="2120"/>
    <n v="44.25"/>
    <x v="1"/>
    <x v="6"/>
  </r>
  <r>
    <n v="2807"/>
    <x v="2806"/>
    <s v="Bringing Shakespeare back to the Playwrights"/>
    <n v="5000"/>
    <n v="6300"/>
    <x v="0"/>
    <x v="0"/>
    <x v="0"/>
    <n v="1435611438"/>
    <n v="1433019438"/>
    <b v="0"/>
    <n v="93"/>
    <b v="1"/>
    <s v="theater/plays"/>
    <x v="582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x v="2121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x v="2122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x v="2123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x v="2124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x v="2125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x v="2126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x v="2127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x v="1003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x v="2128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x v="2129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x v="2130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x v="213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x v="1627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x v="3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x v="3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x v="101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x v="2132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x v="101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x v="2133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x v="966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x v="2134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x v="2135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x v="3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x v="1934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x v="2136"/>
    <n v="30.189368421052631"/>
    <x v="1"/>
    <x v="6"/>
  </r>
  <r>
    <n v="2833"/>
    <x v="2832"/>
    <s v="A new play about exploring outer space"/>
    <n v="2700"/>
    <n v="2923"/>
    <x v="0"/>
    <x v="0"/>
    <x v="0"/>
    <n v="1444528800"/>
    <n v="1442804633"/>
    <b v="0"/>
    <n v="35"/>
    <b v="1"/>
    <s v="theater/plays"/>
    <x v="2137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x v="2138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x v="213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x v="919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x v="3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x v="966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x v="2140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x v="87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x v="460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x v="109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x v="109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x v="21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x v="2142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x v="109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x v="109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x v="418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x v="460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x v="2143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x v="109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x v="1160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x v="109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x v="2144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x v="214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x v="2146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x v="2147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x v="109"/>
    <e v="#DIV/0!"/>
    <x v="1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x v="192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x v="2148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x v="2149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x v="2150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x v="167"/>
    <n v="20"/>
    <x v="1"/>
    <x v="6"/>
  </r>
  <r>
    <n v="2864"/>
    <x v="2863"/>
    <s v="Accessible, original theatre for all!"/>
    <n v="2500"/>
    <n v="40"/>
    <x v="2"/>
    <x v="1"/>
    <x v="1"/>
    <n v="1437139080"/>
    <n v="1434552207"/>
    <b v="0"/>
    <n v="3"/>
    <b v="0"/>
    <s v="theater/plays"/>
    <x v="146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x v="109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x v="215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x v="2152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x v="2153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x v="201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x v="2154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x v="2155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x v="109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x v="2156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x v="1656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x v="2157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x v="109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x v="2158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x v="1153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x v="2159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x v="2160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x v="109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x v="2161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x v="2162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x v="2163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x v="2164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x v="152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x v="874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x v="109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x v="21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x v="857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x v="2166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x v="2167"/>
    <n v="29.411764705882351"/>
    <x v="1"/>
    <x v="6"/>
  </r>
  <r>
    <n v="2893"/>
    <x v="2892"/>
    <s v="Fundraising for REDISCOVERING KIA THE PLAY"/>
    <n v="5000"/>
    <n v="25"/>
    <x v="2"/>
    <x v="0"/>
    <x v="0"/>
    <n v="1420768800"/>
    <n v="1415644395"/>
    <b v="0"/>
    <n v="2"/>
    <b v="0"/>
    <s v="theater/plays"/>
    <x v="724"/>
    <n v="12.5"/>
    <x v="1"/>
    <x v="6"/>
  </r>
  <r>
    <n v="2894"/>
    <x v="2893"/>
    <s v="This Is A Story About A Woman A Man And A Woman"/>
    <n v="50000"/>
    <n v="0"/>
    <x v="2"/>
    <x v="0"/>
    <x v="0"/>
    <n v="1428100815"/>
    <n v="1422920415"/>
    <b v="0"/>
    <n v="0"/>
    <b v="0"/>
    <s v="theater/plays"/>
    <x v="109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x v="2168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x v="2169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x v="2170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x v="2171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x v="109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x v="2172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x v="417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x v="37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x v="217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x v="152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x v="2174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x v="2175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x v="123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x v="178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x v="469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x v="372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x v="2176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x v="2177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x v="459"/>
    <n v="1"/>
    <x v="1"/>
    <x v="6"/>
  </r>
  <r>
    <n v="2914"/>
    <x v="2913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x v="524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x v="2178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x v="2179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x v="2180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x v="2181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x v="218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x v="218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x v="2184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x v="3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x v="3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x v="191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x v="2185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x v="1054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x v="2186"/>
    <n v="112.14285714285714"/>
    <x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x v="3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x v="2187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x v="2188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x v="938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x v="218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x v="2190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x v="1277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x v="2191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x v="602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x v="25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x v="300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x v="2192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x v="2193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x v="524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x v="2194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x v="109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x v="460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x v="109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x v="37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x v="2195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x v="2196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x v="45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x v="109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x v="21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x v="2198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x v="2199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x v="109"/>
    <e v="#DIV/0!"/>
    <x v="1"/>
    <x v="38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x v="220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x v="2201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x v="220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x v="109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x v="109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x v="109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x v="2203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x v="66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x v="2204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x v="2205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x v="2206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x v="2207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x v="2208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x v="938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x v="2209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x v="938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x v="2210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x v="221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x v="2212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x v="607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x v="2213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x v="2214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x v="2215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x v="221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x v="578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x v="2217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x v="2218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x v="2219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x v="2220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x v="2221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x v="2222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x v="26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x v="2223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x v="31"/>
    <n v="35.714285714285715"/>
    <x v="1"/>
    <x v="38"/>
  </r>
  <r>
    <n v="2989"/>
    <x v="2988"/>
    <s v="Bring the movies back to Bethel, Maine."/>
    <n v="20000"/>
    <n v="35307"/>
    <x v="0"/>
    <x v="0"/>
    <x v="0"/>
    <n v="1450673940"/>
    <n v="1448756962"/>
    <b v="0"/>
    <n v="364"/>
    <b v="1"/>
    <s v="theater/spaces"/>
    <x v="2224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x v="3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x v="2225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x v="2226"/>
    <n v="48.984375"/>
    <x v="1"/>
    <x v="38"/>
  </r>
  <r>
    <n v="2993"/>
    <x v="2992"/>
    <s v="Help us build the Kitchen from Hell!"/>
    <n v="1000"/>
    <n v="1003"/>
    <x v="0"/>
    <x v="0"/>
    <x v="0"/>
    <n v="1455998867"/>
    <n v="1453406867"/>
    <b v="0"/>
    <n v="22"/>
    <b v="1"/>
    <s v="theater/spaces"/>
    <x v="2227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x v="2228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x v="2229"/>
    <n v="63.2289156626506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x v="2230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x v="223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x v="2232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x v="2233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x v="3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x v="2234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x v="2235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x v="210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x v="2236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x v="2237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x v="2133"/>
    <n v="88.865979381443296"/>
    <x v="1"/>
    <x v="38"/>
  </r>
  <r>
    <n v="3007"/>
    <x v="3006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x v="223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x v="210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x v="2239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x v="2240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x v="2241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x v="2242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x v="2243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x v="224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x v="2245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x v="224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x v="2247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x v="2248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x v="2249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x v="2250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x v="2251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x v="2252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x v="288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x v="2253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x v="2254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x v="2255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x v="2256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x v="2257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x v="2258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x v="225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x v="3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x v="66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x v="2260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x v="2261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x v="2262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x v="2263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x v="2264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x v="10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x v="2265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x v="1881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x v="2266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x v="602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x v="22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x v="2268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x v="2269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x v="2270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x v="2271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x v="2272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x v="313"/>
    <n v="74.074074074074076"/>
    <x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x v="938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x v="227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x v="84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x v="177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x v="109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x v="2274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x v="109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x v="109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x v="37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x v="2275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x v="2276"/>
    <n v="55.833333333333336"/>
    <x v="1"/>
    <x v="38"/>
  </r>
  <r>
    <n v="3061"/>
    <x v="3060"/>
    <s v="Save a historic Local theater."/>
    <n v="1000000"/>
    <n v="0"/>
    <x v="2"/>
    <x v="0"/>
    <x v="0"/>
    <n v="1407955748"/>
    <n v="1405363748"/>
    <b v="0"/>
    <n v="0"/>
    <b v="0"/>
    <s v="theater/spaces"/>
    <x v="109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x v="2277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x v="2278"/>
    <n v="25.521739130434781"/>
    <x v="1"/>
    <x v="38"/>
  </r>
  <r>
    <n v="3064"/>
    <x v="3063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x v="2279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x v="167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x v="2280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x v="45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x v="2281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x v="2282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x v="2283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x v="2284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x v="37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x v="2285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x v="2286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x v="2287"/>
    <n v="64.8"/>
    <x v="1"/>
    <x v="38"/>
  </r>
  <r>
    <n v="3076"/>
    <x v="3075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x v="2288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x v="228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x v="2290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x v="2291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x v="229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x v="229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x v="109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x v="1228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x v="2294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x v="2295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x v="1161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x v="89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x v="2296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x v="2297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x v="2298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x v="2299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x v="2300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x v="23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x v="1866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x v="2302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x v="2303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x v="2304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x v="2305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x v="2306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x v="2307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x v="746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x v="2308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x v="2309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x v="231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x v="2311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x v="231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x v="2313"/>
    <n v="272.58620689655174"/>
    <x v="1"/>
    <x v="38"/>
  </r>
  <r>
    <n v="3108"/>
    <x v="3107"/>
    <s v="We need a permanent home for the theater!"/>
    <n v="50000"/>
    <n v="26"/>
    <x v="2"/>
    <x v="0"/>
    <x v="0"/>
    <n v="1430234394"/>
    <n v="1425053994"/>
    <b v="0"/>
    <n v="2"/>
    <b v="0"/>
    <s v="theater/spaces"/>
    <x v="231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x v="231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x v="167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x v="2316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x v="2317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x v="2318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x v="109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x v="419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x v="2319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x v="370"/>
    <n v="1"/>
    <x v="1"/>
    <x v="38"/>
  </r>
  <r>
    <n v="3118"/>
    <x v="3117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x v="69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x v="833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x v="232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x v="886"/>
    <n v="10"/>
    <x v="1"/>
    <x v="38"/>
  </r>
  <r>
    <n v="3122"/>
    <x v="3121"/>
    <s v="cancelled until further notice"/>
    <n v="199"/>
    <n v="116"/>
    <x v="1"/>
    <x v="0"/>
    <x v="0"/>
    <n v="1478733732"/>
    <n v="1478298132"/>
    <b v="0"/>
    <n v="2"/>
    <b v="0"/>
    <s v="theater/spaces"/>
    <x v="2321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x v="2322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x v="2323"/>
    <n v="6.5"/>
    <x v="1"/>
    <x v="38"/>
  </r>
  <r>
    <n v="3125"/>
    <x v="3124"/>
    <s v="N/A"/>
    <n v="1500000"/>
    <n v="0"/>
    <x v="1"/>
    <x v="0"/>
    <x v="0"/>
    <n v="1452142672"/>
    <n v="1449550672"/>
    <b v="0"/>
    <n v="0"/>
    <b v="0"/>
    <s v="theater/spaces"/>
    <x v="109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x v="2324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x v="109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x v="2325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x v="417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x v="2326"/>
    <n v="93.75"/>
    <x v="1"/>
    <x v="6"/>
  </r>
  <r>
    <n v="3131"/>
    <x v="3130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x v="2327"/>
    <n v="53.75"/>
    <x v="1"/>
    <x v="6"/>
  </r>
  <r>
    <n v="3132"/>
    <x v="3131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x v="108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x v="1277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x v="2328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x v="232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x v="2330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x v="42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x v="109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x v="2331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x v="2332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x v="2333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x v="2334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x v="109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x v="2335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x v="109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x v="113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x v="2336"/>
    <n v="110.35211267605634"/>
    <x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x v="2337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x v="87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x v="50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x v="8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x v="2338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x v="2339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x v="2340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x v="234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x v="2342"/>
    <n v="62.921348314606739"/>
    <x v="1"/>
    <x v="6"/>
  </r>
  <r>
    <n v="3157"/>
    <x v="3156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x v="50"/>
    <n v="98.536585365853654"/>
    <x v="1"/>
    <x v="6"/>
  </r>
  <r>
    <n v="3158"/>
    <x v="3157"/>
    <s v="A 40s crime-noir play using nursery rhyme characters."/>
    <n v="5000"/>
    <n v="5700"/>
    <x v="0"/>
    <x v="0"/>
    <x v="0"/>
    <n v="1374523752"/>
    <n v="1371931752"/>
    <b v="1"/>
    <n v="69"/>
    <b v="1"/>
    <s v="theater/plays"/>
    <x v="430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x v="2343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x v="1400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x v="2344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x v="234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x v="234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x v="2347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x v="2348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x v="2349"/>
    <n v="60.300892473118282"/>
    <x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x v="2350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x v="2351"/>
    <n v="50.901639344262293"/>
    <x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x v="2352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x v="2353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x v="2354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x v="935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x v="288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x v="2355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x v="23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x v="2357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x v="2358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x v="2359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x v="2360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x v="2361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x v="2206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x v="2191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x v="2206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x v="2362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x v="3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x v="2363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x v="236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x v="23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x v="236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x v="109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x v="2367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x v="39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x v="2368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x v="109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x v="236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x v="1855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x v="2370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x v="456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x v="2371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x v="13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x v="237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x v="2373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x v="180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x v="109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x v="2374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x v="109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x v="2375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x v="991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x v="2376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x v="237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x v="2378"/>
    <n v="85.531055900621112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x v="2379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x v="2380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x v="2381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x v="2382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x v="2383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x v="2251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x v="426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x v="2384"/>
    <n v="168.25210084033614"/>
    <x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x v="2385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x v="2386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x v="2387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x v="2388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x v="2389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x v="1099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x v="44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x v="1054"/>
    <n v="50"/>
    <x v="1"/>
    <x v="6"/>
  </r>
  <r>
    <n v="3228"/>
    <x v="3227"/>
    <s v="A Season of Powerful Women. A Season of Defiance."/>
    <n v="7000"/>
    <n v="7164"/>
    <x v="0"/>
    <x v="0"/>
    <x v="0"/>
    <n v="1450328340"/>
    <n v="1447606884"/>
    <b v="1"/>
    <n v="37"/>
    <b v="1"/>
    <s v="theater/plays"/>
    <x v="2390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x v="239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x v="2392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x v="2393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x v="2394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x v="2395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x v="2396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x v="239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x v="1794"/>
    <n v="182.909090909090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x v="2398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x v="2399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x v="2400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x v="51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x v="2401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x v="240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x v="2403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x v="2404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x v="2405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x v="2406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x v="2407"/>
    <n v="46.429824561403507"/>
    <x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x v="2408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x v="2409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x v="2410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x v="1613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x v="2411"/>
    <n v="57.52"/>
    <x v="1"/>
    <x v="6"/>
  </r>
  <r>
    <n v="3253"/>
    <x v="3252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x v="241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x v="241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x v="1290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x v="2414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x v="2415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x v="2416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x v="2417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x v="2418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x v="2419"/>
    <n v="67.65306122448979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x v="2420"/>
    <n v="93.81343283582089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x v="2421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x v="288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x v="2002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x v="2422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x v="426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x v="602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x v="1240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x v="658"/>
    <n v="61"/>
    <x v="1"/>
    <x v="6"/>
  </r>
  <r>
    <n v="3271"/>
    <x v="3270"/>
    <s v="A razor sharp satire to darken your Christmas."/>
    <n v="1500"/>
    <n v="1950"/>
    <x v="0"/>
    <x v="1"/>
    <x v="1"/>
    <n v="1414927775"/>
    <n v="1412332175"/>
    <b v="1"/>
    <n v="51"/>
    <b v="1"/>
    <s v="theater/plays"/>
    <x v="2129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x v="242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x v="202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x v="2424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x v="2425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x v="2426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x v="1878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x v="1936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x v="2427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x v="288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x v="2428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x v="2429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x v="2430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x v="264"/>
    <n v="203.2"/>
    <x v="1"/>
    <x v="6"/>
  </r>
  <r>
    <n v="3285"/>
    <x v="3284"/>
    <s v="A new play by Matthew Gasda"/>
    <n v="4999"/>
    <n v="5604"/>
    <x v="0"/>
    <x v="0"/>
    <x v="0"/>
    <n v="1488258000"/>
    <n v="1485556626"/>
    <b v="0"/>
    <n v="81"/>
    <b v="1"/>
    <s v="theater/plays"/>
    <x v="2431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x v="2432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x v="3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x v="2433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x v="2434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x v="1247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x v="430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x v="243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x v="243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x v="1237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x v="2437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x v="243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x v="2439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x v="2440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x v="2441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x v="2442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x v="1424"/>
    <n v="57.2"/>
    <x v="1"/>
    <x v="6"/>
  </r>
  <r>
    <n v="3302"/>
    <x v="3301"/>
    <s v="FilosofÃ­a de los anÃ³nimos"/>
    <n v="8400"/>
    <n v="8685"/>
    <x v="0"/>
    <x v="3"/>
    <x v="3"/>
    <n v="1481099176"/>
    <n v="1478507176"/>
    <b v="0"/>
    <n v="50"/>
    <b v="1"/>
    <s v="theater/plays"/>
    <x v="244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x v="2444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x v="244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x v="2446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x v="2447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x v="244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x v="2449"/>
    <n v="75.087719298245617"/>
    <x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x v="2450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x v="1417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x v="2451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x v="2452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x v="2453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x v="2454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x v="1007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x v="2455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x v="2456"/>
    <n v="61.944444444444443"/>
    <x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x v="2457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x v="1277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x v="50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x v="202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x v="2458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x v="245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x v="658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x v="2460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x v="300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x v="982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x v="2461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x v="2462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x v="2463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x v="2464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x v="3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x v="2465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x v="2466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x v="2467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x v="3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x v="1097"/>
    <n v="81.029411764705884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x v="246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x v="2469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x v="2470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x v="3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x v="658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x v="2214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x v="2471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x v="2129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x v="1007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x v="2472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x v="2473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x v="247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x v="2475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x v="940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x v="2476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x v="2477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x v="2478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x v="247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x v="578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x v="50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x v="2480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x v="90"/>
    <n v="184.78260869565219"/>
    <x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x v="2481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x v="2482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x v="67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x v="2483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x v="2484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x v="87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x v="2485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x v="2486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x v="8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x v="3"/>
    <n v="96.203703703703709"/>
    <x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x v="2487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x v="2488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x v="991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x v="598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x v="2489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x v="3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x v="77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x v="348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x v="2490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x v="2491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x v="2492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x v="1891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x v="249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x v="194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x v="2494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x v="3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x v="2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x v="2495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x v="965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x v="1444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x v="2122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x v="2496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x v="3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x v="1725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x v="2497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x v="2498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x v="2499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x v="1990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x v="2500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x v="603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x v="250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x v="2502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x v="2503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x v="3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x v="1009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x v="2504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x v="2505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x v="1088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x v="2506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x v="2507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x v="2508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x v="2509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x v="3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x v="2129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x v="991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x v="3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x v="1774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x v="2510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x v="2511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x v="2512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x v="2513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x v="2514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x v="107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x v="2515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x v="2062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x v="2516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x v="2517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x v="3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x v="1015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x v="2129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x v="2518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x v="3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x v="2519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x v="2520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x v="1442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x v="1990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x v="2521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x v="50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x v="1243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x v="2522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x v="2523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x v="94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x v="3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x v="2524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x v="2525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x v="3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x v="2123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x v="2526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x v="252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x v="2528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x v="1710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x v="2529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x v="2530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x v="2531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x v="2248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x v="2532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x v="2533"/>
    <n v="358.6875"/>
    <x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x v="2534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x v="2535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x v="2536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x v="2537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x v="2538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x v="2539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x v="2540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x v="2541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x v="288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x v="2542"/>
    <n v="72.950819672131146"/>
    <x v="1"/>
    <x v="6"/>
  </r>
  <r>
    <n v="3467"/>
    <x v="3465"/>
    <s v="Venus in Fur, By David Ives."/>
    <n v="3000"/>
    <n v="3030"/>
    <x v="0"/>
    <x v="0"/>
    <x v="0"/>
    <n v="1426864032"/>
    <n v="1424275632"/>
    <b v="0"/>
    <n v="47"/>
    <b v="1"/>
    <s v="theater/plays"/>
    <x v="50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x v="2543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x v="254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x v="2111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x v="2545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x v="2546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x v="3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x v="50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x v="1614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x v="87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x v="1288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x v="2547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x v="254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x v="254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x v="2395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x v="2550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x v="2551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x v="2552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x v="2553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x v="26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x v="92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x v="1247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x v="2554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x v="1901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x v="2555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x v="2556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x v="3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x v="3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x v="2557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x v="2558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x v="2559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x v="2560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x v="26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x v="2561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x v="17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x v="2562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x v="2563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x v="3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x v="2564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x v="1240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x v="2565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x v="223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x v="2566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x v="2567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x v="2568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x v="3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x v="2569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x v="1007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x v="2570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x v="3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x v="3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x v="2571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x v="40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x v="1266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x v="2572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x v="3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x v="2573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x v="2574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x v="938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x v="607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x v="2575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x v="2576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x v="2577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x v="31"/>
    <n v="125"/>
    <x v="1"/>
    <x v="6"/>
  </r>
  <r>
    <n v="3531"/>
    <x v="3529"/>
    <s v="A political comedy for a crazy election year"/>
    <n v="1000"/>
    <n v="1280"/>
    <x v="0"/>
    <x v="0"/>
    <x v="0"/>
    <n v="1467301334"/>
    <n v="1464709334"/>
    <b v="0"/>
    <n v="26"/>
    <b v="1"/>
    <s v="theater/plays"/>
    <x v="602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x v="2578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x v="2536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x v="2579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x v="2580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x v="71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x v="2581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x v="2582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x v="2583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x v="2584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x v="2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x v="2585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x v="43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x v="3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x v="8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x v="2586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x v="2587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x v="2588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x v="607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x v="213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x v="2118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x v="3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x v="2589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x v="2590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x v="3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x v="2419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x v="2591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x v="2592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x v="991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x v="2593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x v="2122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x v="2594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x v="2595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x v="10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x v="259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x v="2430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x v="2597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x v="2598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x v="25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x v="2600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x v="2601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x v="3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x v="2602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x v="2603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x v="2604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x v="3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x v="2129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x v="2605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x v="3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x v="2606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x v="3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x v="260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x v="2508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x v="2113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x v="2608"/>
    <n v="176.08695652173913"/>
    <x v="1"/>
    <x v="6"/>
  </r>
  <r>
    <n v="3586"/>
    <x v="3584"/>
    <s v="See Theatre In A New Light"/>
    <n v="7500"/>
    <n v="8207"/>
    <x v="0"/>
    <x v="0"/>
    <x v="0"/>
    <n v="1474649070"/>
    <n v="1469465070"/>
    <b v="0"/>
    <n v="54"/>
    <b v="1"/>
    <s v="theater/plays"/>
    <x v="2609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x v="2610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x v="10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x v="1901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x v="2611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x v="1290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x v="2612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x v="2613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x v="2614"/>
    <n v="55.972222222222221"/>
    <x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x v="23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x v="2615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x v="94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x v="2616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x v="2539"/>
    <n v="59.411764705882355"/>
    <x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x v="2129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x v="2469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x v="2383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x v="2617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x v="2618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x v="2498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x v="2619"/>
    <n v="61.0625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x v="2620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x v="3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x v="2621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x v="2622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x v="1627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x v="2623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x v="3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x v="2624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x v="2020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x v="2387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x v="2625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x v="50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x v="1246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x v="2626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x v="2627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x v="2628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x v="43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x v="2629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x v="2570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x v="241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x v="3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x v="109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x v="263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x v="108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x v="263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x v="143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x v="2632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x v="2633"/>
    <n v="176.94444444444446"/>
    <x v="1"/>
    <x v="40"/>
  </r>
  <r>
    <n v="3635"/>
    <x v="3632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x v="2634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x v="109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x v="2635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x v="2636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x v="524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x v="148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x v="109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x v="2637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x v="109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x v="2638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x v="37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x v="2639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x v="733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x v="2640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x v="87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x v="3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x v="87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x v="2641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x v="10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x v="2642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x v="2643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x v="2644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x v="2645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x v="1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x v="2389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x v="3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x v="2598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x v="2646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x v="87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x v="2647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x v="2648"/>
    <n v="51"/>
    <x v="1"/>
    <x v="6"/>
  </r>
  <r>
    <n v="3666"/>
    <x v="3662"/>
    <s v="Artistic Internship @ Ojai Playwrights Conference"/>
    <n v="1200"/>
    <n v="1200"/>
    <x v="0"/>
    <x v="0"/>
    <x v="0"/>
    <n v="1406185200"/>
    <n v="1404337382"/>
    <b v="0"/>
    <n v="38"/>
    <b v="1"/>
    <s v="theater/plays"/>
    <x v="3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x v="2649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x v="991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x v="2650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x v="2651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x v="2652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x v="1400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x v="2653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x v="3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x v="2515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x v="2654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x v="2655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x v="78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x v="2616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x v="265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x v="2657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x v="2658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x v="2659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x v="2660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x v="2661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x v="266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x v="2663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x v="2217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x v="1237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x v="43"/>
    <n v="58.064516129032256"/>
    <x v="1"/>
    <x v="6"/>
  </r>
  <r>
    <n v="3691"/>
    <x v="3687"/>
    <s v="World Premiere of last play written by Amiri Baraka"/>
    <n v="40000"/>
    <n v="51184"/>
    <x v="0"/>
    <x v="0"/>
    <x v="0"/>
    <n v="1425272340"/>
    <n v="1421426929"/>
    <b v="0"/>
    <n v="274"/>
    <b v="1"/>
    <s v="theater/plays"/>
    <x v="2664"/>
    <n v="186.80291970802921"/>
    <x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x v="582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x v="2665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x v="2666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x v="2213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x v="1342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x v="1277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x v="2667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x v="2624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x v="1247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x v="1415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x v="2217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x v="2668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x v="2669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x v="2670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x v="267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x v="2672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x v="267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x v="2674"/>
    <n v="30.928571428571427"/>
    <x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x v="2675"/>
    <n v="67.962962962962962"/>
    <x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x v="430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x v="2676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x v="1240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x v="1099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x v="2677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x v="2678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x v="1266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x v="2679"/>
    <n v="26.021739130434781"/>
    <x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x v="2680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x v="2681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x v="2624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x v="2682"/>
    <n v="47.657142857142858"/>
    <x v="1"/>
    <x v="6"/>
  </r>
  <r>
    <n v="3723"/>
    <x v="3719"/>
    <s v="Saltmine Theatre Company present Beauty and the Beast:"/>
    <n v="4500"/>
    <n v="4592"/>
    <x v="0"/>
    <x v="1"/>
    <x v="1"/>
    <n v="1417374262"/>
    <n v="1414778662"/>
    <b v="0"/>
    <n v="63"/>
    <b v="1"/>
    <s v="theater/plays"/>
    <x v="2683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x v="2684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x v="74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x v="2685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x v="1266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x v="2686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x v="268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x v="709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x v="2688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x v="2689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x v="109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x v="2690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x v="2691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x v="886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x v="2692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x v="2693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x v="2694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x v="2695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x v="109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x v="172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x v="109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x v="109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x v="709"/>
    <n v="10"/>
    <x v="1"/>
    <x v="6"/>
  </r>
  <r>
    <n v="3746"/>
    <x v="3741"/>
    <s v="Generational curses CAN be broken...right?"/>
    <n v="8500"/>
    <n v="202"/>
    <x v="2"/>
    <x v="0"/>
    <x v="0"/>
    <n v="1475918439"/>
    <n v="1473326439"/>
    <b v="0"/>
    <n v="1"/>
    <b v="0"/>
    <s v="theater/plays"/>
    <x v="2696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x v="460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x v="2697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x v="2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x v="1004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x v="2698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x v="1246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x v="2699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x v="43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x v="2700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x v="270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x v="2702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n v="1397819938"/>
    <b v="0"/>
    <n v="26"/>
    <b v="1"/>
    <s v="theater/musical"/>
    <x v="2703"/>
    <n v="59.0384615384615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x v="2704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x v="2705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x v="3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x v="2706"/>
    <n v="47.428571428571431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x v="3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x v="3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x v="2707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x v="2708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x v="2709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x v="2710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x v="3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x v="31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x v="2711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x v="1097"/>
    <n v="166.969696969696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x v="2123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x v="3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x v="598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x v="2712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x v="2713"/>
    <n v="48.542372881355931"/>
    <x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x v="2714"/>
    <n v="70.027777777777771"/>
    <x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x v="2715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x v="43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x v="2716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x v="1409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x v="2717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x v="93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x v="2718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x v="2719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x v="272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x v="886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x v="2721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x v="109"/>
    <e v="#DIV/0!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x v="109"/>
    <e v="#DIV/0!"/>
    <x v="1"/>
    <x v="40"/>
  </r>
  <r>
    <n v="3792"/>
    <x v="3787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x v="1228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x v="2722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x v="460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x v="131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x v="272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x v="2724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x v="2725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x v="272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x v="2727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x v="2728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x v="109"/>
    <e v="#DIV/0!"/>
    <x v="1"/>
    <x v="40"/>
  </r>
  <r>
    <n v="3803"/>
    <x v="3798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x v="272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x v="109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x v="13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x v="273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x v="2731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x v="3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x v="982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x v="2732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x v="273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x v="1708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x v="273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x v="2735"/>
    <n v="61.823529411764703"/>
    <x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x v="2736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x v="2737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x v="7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x v="273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x v="2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x v="2255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x v="2739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x v="2740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x v="938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x v="1277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x v="2741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x v="650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x v="2742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x v="3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x v="20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x v="2743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x v="2744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x v="43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x v="988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x v="2745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x v="583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x v="2460"/>
    <n v="64.285714285714292"/>
    <x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x v="426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x v="2746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x v="982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x v="2747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x v="2748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x v="2749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x v="2750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x v="275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x v="275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x v="83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x v="2753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x v="2754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x v="2755"/>
    <n v="75.464285714285708"/>
    <x v="1"/>
    <x v="6"/>
  </r>
  <r>
    <n v="3850"/>
    <x v="384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x v="2756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x v="2757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x v="418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x v="2758"/>
    <n v="13"/>
    <x v="1"/>
    <x v="6"/>
  </r>
  <r>
    <n v="3854"/>
    <x v="3849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x v="2759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x v="45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x v="459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x v="2760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x v="17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x v="167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x v="2761"/>
    <n v="81.538461538461533"/>
    <x v="1"/>
    <x v="6"/>
  </r>
  <r>
    <n v="3861"/>
    <x v="3856"/>
    <s v="THE COMING OF THE LORD!"/>
    <n v="2000"/>
    <n v="100"/>
    <x v="2"/>
    <x v="0"/>
    <x v="0"/>
    <n v="1415828820"/>
    <n v="1412258977"/>
    <b v="0"/>
    <n v="1"/>
    <b v="0"/>
    <s v="theater/plays"/>
    <x v="152"/>
    <n v="100"/>
    <x v="1"/>
    <x v="6"/>
  </r>
  <r>
    <n v="3862"/>
    <x v="3857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x v="473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x v="109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x v="444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x v="2762"/>
    <n v="46.428571428571431"/>
    <x v="1"/>
    <x v="6"/>
  </r>
  <r>
    <n v="3866"/>
    <x v="3861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x v="1219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x v="2763"/>
    <n v="50.2"/>
    <x v="1"/>
    <x v="6"/>
  </r>
  <r>
    <n v="3868"/>
    <x v="3863"/>
    <s v="New collection of music by Scott Evan Davis!"/>
    <n v="5000"/>
    <n v="10"/>
    <x v="1"/>
    <x v="1"/>
    <x v="1"/>
    <n v="1410191405"/>
    <n v="1408031405"/>
    <b v="0"/>
    <n v="1"/>
    <b v="0"/>
    <s v="theater/musical"/>
    <x v="418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x v="2764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x v="2154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x v="129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x v="109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x v="109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x v="109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x v="109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x v="2765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x v="2766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x v="2767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x v="109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x v="2768"/>
    <n v="57.647058823529413"/>
    <x v="1"/>
    <x v="40"/>
  </r>
  <r>
    <n v="3881"/>
    <x v="3876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x v="152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x v="109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x v="109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x v="109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x v="109"/>
    <e v="#DIV/0!"/>
    <x v="1"/>
    <x v="40"/>
  </r>
  <r>
    <n v="3886"/>
    <x v="3881"/>
    <n v="1"/>
    <n v="10000"/>
    <n v="0"/>
    <x v="1"/>
    <x v="2"/>
    <x v="2"/>
    <n v="1418275702"/>
    <n v="1415683702"/>
    <b v="0"/>
    <n v="0"/>
    <b v="0"/>
    <s v="theater/musical"/>
    <x v="109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x v="192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x v="2769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x v="2770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x v="2771"/>
    <n v="315.5"/>
    <x v="1"/>
    <x v="6"/>
  </r>
  <r>
    <n v="3891"/>
    <x v="3886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x v="2164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x v="109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x v="2772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x v="277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x v="152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x v="2774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x v="2775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x v="397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x v="237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x v="2331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x v="186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x v="277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x v="109"/>
    <e v="#DIV/0!"/>
    <x v="1"/>
    <x v="6"/>
  </r>
  <r>
    <n v="3904"/>
    <x v="3899"/>
    <s v="A play that will cover 4000 years of black history."/>
    <n v="10000"/>
    <n v="3"/>
    <x v="2"/>
    <x v="0"/>
    <x v="0"/>
    <n v="1429074240"/>
    <n v="1427866200"/>
    <b v="0"/>
    <n v="2"/>
    <b v="0"/>
    <s v="theater/plays"/>
    <x v="479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x v="2777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x v="2778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x v="277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x v="2780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x v="2781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x v="278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x v="2783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x v="44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x v="709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x v="2784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x v="119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x v="109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x v="2785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x v="418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x v="2786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x v="2331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x v="109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x v="2787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x v="2788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x v="2789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x v="709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x v="715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x v="460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x v="2790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x v="279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x v="109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x v="109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x v="2792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x v="2793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x v="1324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x v="2794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x v="109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x v="2795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x v="2796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x v="37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x v="881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x v="957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x v="109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x v="2797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x v="109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x v="1161"/>
    <n v="5"/>
    <x v="1"/>
    <x v="6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x v="140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x v="2798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x v="109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x v="2799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x v="89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x v="280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x v="2801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x v="109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x v="109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x v="2802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x v="109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x v="1866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x v="2803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x v="69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x v="183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x v="714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x v="280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x v="109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x v="2805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x v="2100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x v="722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x v="2806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x v="2807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x v="2808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x v="2809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x v="2810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x v="2811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x v="2812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x v="2149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x v="109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x v="281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x v="2814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x v="2815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x v="2816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x v="2693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x v="2817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x v="143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x v="2818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x v="281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x v="2803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x v="2820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x v="2821"/>
    <n v="11.615384615384615"/>
    <x v="1"/>
    <x v="6"/>
  </r>
  <r>
    <n v="3988"/>
    <x v="3982"/>
    <s v="An evening of of stories based both in myth and truth."/>
    <n v="1500"/>
    <n v="32"/>
    <x v="2"/>
    <x v="0"/>
    <x v="0"/>
    <n v="1440813413"/>
    <n v="1439517413"/>
    <b v="0"/>
    <n v="4"/>
    <b v="0"/>
    <s v="theater/plays"/>
    <x v="282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x v="109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x v="2823"/>
    <n v="23"/>
    <x v="1"/>
    <x v="6"/>
  </r>
  <r>
    <n v="3991"/>
    <x v="3985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x v="143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x v="2824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x v="130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x v="1161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x v="282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x v="282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x v="109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x v="2827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x v="2828"/>
    <n v="82.571428571428569"/>
    <x v="1"/>
    <x v="6"/>
  </r>
  <r>
    <n v="4000"/>
    <x v="3994"/>
    <s v="An Enticing Trip into the World of Assisted Dying"/>
    <n v="8000"/>
    <n v="10"/>
    <x v="2"/>
    <x v="0"/>
    <x v="0"/>
    <n v="1462631358"/>
    <n v="1457450958"/>
    <b v="0"/>
    <n v="1"/>
    <b v="0"/>
    <s v="theater/plays"/>
    <x v="41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x v="2821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x v="1861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x v="2829"/>
    <n v="100.5"/>
    <x v="1"/>
    <x v="6"/>
  </r>
  <r>
    <n v="4004"/>
    <x v="3998"/>
    <s v="Help Launch The Queen Into South Florida!"/>
    <n v="500"/>
    <n v="1"/>
    <x v="2"/>
    <x v="0"/>
    <x v="0"/>
    <n v="1412740457"/>
    <n v="1410148457"/>
    <b v="0"/>
    <n v="1"/>
    <b v="0"/>
    <s v="theater/plays"/>
    <x v="418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x v="84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x v="44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x v="1161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x v="733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x v="2830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x v="2831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x v="283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x v="109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x v="698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x v="109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x v="107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x v="11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x v="857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x v="2780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x v="283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x v="283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x v="1863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x v="2835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x v="109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x v="237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x v="152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x v="109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x v="2836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x v="2837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x v="109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x v="149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x v="109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x v="2838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x v="2839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x v="2840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x v="2841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x v="2842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x v="2843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x v="284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x v="137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x v="1296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x v="714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x v="2845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x v="109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x v="2846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x v="459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x v="2847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x v="72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x v="284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x v="123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x v="273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x v="109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x v="284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x v="2850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x v="109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x v="2851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x v="2852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x v="2853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x v="2854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x v="453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x v="2855"/>
    <n v="57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x v="109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x v="2856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x v="2857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x v="2858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x v="2859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x v="874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x v="2860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x v="460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x v="2861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x v="2862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x v="109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x v="177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x v="2863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x v="2864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x v="2865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x v="109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x v="115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x v="109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x v="874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x v="109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x v="2866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x v="17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x v="286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x v="119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x v="2785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x v="609"/>
    <n v="9.4"/>
    <x v="1"/>
    <x v="6"/>
  </r>
  <r>
    <n v="4087"/>
    <x v="4080"/>
    <s v="Comedy Stage Play"/>
    <n v="9600"/>
    <n v="0"/>
    <x v="2"/>
    <x v="0"/>
    <x v="0"/>
    <n v="1468777786"/>
    <n v="1466185786"/>
    <b v="0"/>
    <n v="0"/>
    <b v="0"/>
    <s v="theater/plays"/>
    <x v="109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x v="286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x v="2869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x v="416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x v="782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x v="287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x v="365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x v="2176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x v="129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x v="2843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x v="109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x v="109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x v="2871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x v="109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x v="109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x v="287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x v="709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x v="2873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x v="2874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x v="2875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x v="2876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x v="2877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x v="109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x v="287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x v="2879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x v="167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x v="418"/>
    <n v="1"/>
    <x v="1"/>
    <x v="6"/>
  </r>
  <r>
    <m/>
    <x v="4107"/>
    <m/>
    <m/>
    <m/>
    <x v="4"/>
    <x v="21"/>
    <x v="13"/>
    <m/>
    <m/>
    <m/>
    <m/>
    <m/>
    <m/>
    <x v="2880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2"/>
    <x v="2"/>
    <x v="2"/>
    <x v="2"/>
    <x v="2"/>
  </r>
  <r>
    <x v="3"/>
    <x v="3"/>
    <x v="3"/>
    <x v="3"/>
    <x v="3"/>
    <x v="3"/>
    <x v="3"/>
    <x v="3"/>
  </r>
  <r>
    <x v="4"/>
    <x v="4"/>
    <x v="4"/>
    <x v="4"/>
    <x v="4"/>
    <x v="4"/>
    <x v="4"/>
    <x v="4"/>
  </r>
  <r>
    <x v="5"/>
    <x v="5"/>
    <x v="5"/>
    <x v="5"/>
    <x v="5"/>
    <x v="5"/>
    <x v="5"/>
    <x v="5"/>
  </r>
  <r>
    <x v="6"/>
    <x v="6"/>
    <x v="6"/>
    <x v="0"/>
    <x v="6"/>
    <x v="6"/>
    <x v="6"/>
    <x v="6"/>
  </r>
  <r>
    <x v="7"/>
    <x v="7"/>
    <x v="7"/>
    <x v="6"/>
    <x v="7"/>
    <x v="7"/>
    <x v="7"/>
    <x v="7"/>
  </r>
  <r>
    <x v="8"/>
    <x v="8"/>
    <x v="8"/>
    <x v="7"/>
    <x v="8"/>
    <x v="8"/>
    <x v="8"/>
    <x v="8"/>
  </r>
  <r>
    <x v="9"/>
    <x v="9"/>
    <x v="9"/>
    <x v="8"/>
    <x v="9"/>
    <x v="9"/>
    <x v="9"/>
    <x v="9"/>
  </r>
  <r>
    <x v="10"/>
    <x v="10"/>
    <x v="10"/>
    <x v="9"/>
    <x v="10"/>
    <x v="10"/>
    <x v="10"/>
    <x v="10"/>
  </r>
  <r>
    <x v="11"/>
    <x v="11"/>
    <x v="11"/>
    <x v="10"/>
    <x v="11"/>
    <x v="11"/>
    <x v="11"/>
    <x v="11"/>
  </r>
  <r>
    <x v="12"/>
    <x v="12"/>
    <x v="12"/>
    <x v="11"/>
    <x v="12"/>
    <x v="12"/>
    <x v="12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553A95-030D-7C47-AD23-41EAD1B5AD07}" name="PivotTable1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47" firstHeaderRow="1" firstDataRow="2" firstDataCol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A99BED-A217-024F-B757-E86213AC1EA1}" name="PivotTable1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/>
    <pivotField showAll="0"/>
    <pivotField showAll="0" defaultSubtotal="0"/>
    <pivotField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AB18E8-2BE1-294B-BCBE-812CB9B73822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multipleItemSelectionAllowe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 sortType="ascending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ub-Category" fld="17" subtotal="count" baseField="0" baseItem="0"/>
  </dataFields>
  <chartFormats count="5"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45FCCC-5DEB-4D42-99A0-C3DB7ADC011D}" name="Sub Category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6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h="1"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7" count="1" selected="0">
            <x v="41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9E5BEC-96A2-CC4E-9BA7-E6AA71E10CAE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D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h="1"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9BA4BD-05A4-0C47-8549-B9E8ABDF50D5}" name="PivotTable17" cacheId="2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2">
  <location ref="A5:D16" firstHeaderRow="0" firstDataRow="1" firstDataCol="1" rowPageCount="3" colPageCount="1"/>
  <pivotFields count="8">
    <pivotField axis="axisRow" showAll="0" defaultSubtota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h="1" x="12"/>
      </items>
    </pivotField>
    <pivotField showAll="0">
      <items count="14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x="12"/>
        <item t="default"/>
      </items>
    </pivotField>
    <pivotField showAll="0">
      <items count="14">
        <item x="10"/>
        <item x="9"/>
        <item x="8"/>
        <item x="7"/>
        <item x="6"/>
        <item x="5"/>
        <item x="4"/>
        <item x="0"/>
        <item x="3"/>
        <item x="11"/>
        <item x="2"/>
        <item x="1"/>
        <item x="12"/>
        <item t="default"/>
      </items>
    </pivotField>
    <pivotField showAll="0">
      <items count="13">
        <item x="9"/>
        <item x="8"/>
        <item x="7"/>
        <item x="6"/>
        <item x="5"/>
        <item x="4"/>
        <item x="0"/>
        <item x="3"/>
        <item x="2"/>
        <item x="1"/>
        <item x="10"/>
        <item x="11"/>
        <item t="default"/>
      </items>
    </pivotField>
    <pivotField showAll="0">
      <items count="14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x="12"/>
        <item t="default"/>
      </items>
    </pivotField>
    <pivotField axis="axisPage" dataField="1" showAll="0">
      <items count="14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x="12"/>
        <item t="default"/>
      </items>
    </pivotField>
    <pivotField axis="axisPage" dataField="1" multipleItemSelectionAllowed="1" showAll="0">
      <items count="14">
        <item sd="0" x="0"/>
        <item sd="0" x="1"/>
        <item sd="0" x="9"/>
        <item h="1" sd="0" x="2"/>
        <item sd="0" x="8"/>
        <item sd="0" x="3"/>
        <item sd="0" x="4"/>
        <item sd="0" x="7"/>
        <item sd="0" x="6"/>
        <item sd="0" x="5"/>
        <item sd="0" x="10"/>
        <item sd="0" x="11"/>
        <item h="1" x="12"/>
        <item t="default"/>
      </items>
    </pivotField>
    <pivotField axis="axisPage" dataField="1" showAll="0">
      <items count="14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x="12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6" hier="-1"/>
    <pageField fld="7" hier="-1"/>
  </pageFields>
  <dataFields count="3">
    <dataField name="Succesful" fld="5" baseField="0" baseItem="0"/>
    <dataField name="Failed" fld="6" baseField="0" baseItem="0"/>
    <dataField name="Canceled" fld="7" baseField="0" baseItem="0"/>
  </dataFields>
  <formats count="1">
    <format dxfId="22">
      <pivotArea field="0" collapsedLevelsAreSubtotals="1" axis="axisRow" fieldPosition="0">
        <references count="1">
          <reference field="0" count="0"/>
        </references>
      </pivotArea>
    </format>
  </formats>
  <chartFormats count="4">
    <chartFormat chart="1" format="61" series="1">
      <pivotArea type="data" outline="0" fieldPosition="0"/>
    </chartFormat>
    <chartFormat chart="1" format="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7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7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CEAE3-DAF9-7745-ADBB-08010688C8EA}">
  <sheetPr codeName="Sheet1"/>
  <dimension ref="A3:G47"/>
  <sheetViews>
    <sheetView workbookViewId="0">
      <selection activeCell="A3" sqref="A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3" spans="1:7" x14ac:dyDescent="0.2">
      <c r="B3" s="7" t="s">
        <v>8361</v>
      </c>
    </row>
    <row r="4" spans="1:7" x14ac:dyDescent="0.2">
      <c r="A4" s="7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  <c r="G4" t="s">
        <v>8364</v>
      </c>
    </row>
    <row r="5" spans="1:7" x14ac:dyDescent="0.2">
      <c r="A5" s="8" t="s">
        <v>8316</v>
      </c>
    </row>
    <row r="6" spans="1:7" x14ac:dyDescent="0.2">
      <c r="A6" s="8" t="s">
        <v>8344</v>
      </c>
    </row>
    <row r="7" spans="1:7" x14ac:dyDescent="0.2">
      <c r="A7" s="8" t="s">
        <v>8332</v>
      </c>
    </row>
    <row r="8" spans="1:7" x14ac:dyDescent="0.2">
      <c r="A8" s="8" t="s">
        <v>8358</v>
      </c>
    </row>
    <row r="9" spans="1:7" x14ac:dyDescent="0.2">
      <c r="A9" s="8" t="s">
        <v>8354</v>
      </c>
    </row>
    <row r="10" spans="1:7" x14ac:dyDescent="0.2">
      <c r="A10" s="8" t="s">
        <v>8315</v>
      </c>
    </row>
    <row r="11" spans="1:7" x14ac:dyDescent="0.2">
      <c r="A11" s="8" t="s">
        <v>8314</v>
      </c>
    </row>
    <row r="12" spans="1:7" x14ac:dyDescent="0.2">
      <c r="A12" s="8" t="s">
        <v>8330</v>
      </c>
    </row>
    <row r="13" spans="1:7" x14ac:dyDescent="0.2">
      <c r="A13" s="8" t="s">
        <v>8347</v>
      </c>
    </row>
    <row r="14" spans="1:7" x14ac:dyDescent="0.2">
      <c r="A14" s="8" t="s">
        <v>8324</v>
      </c>
    </row>
    <row r="15" spans="1:7" x14ac:dyDescent="0.2">
      <c r="A15" s="8" t="s">
        <v>8337</v>
      </c>
    </row>
    <row r="16" spans="1:7" x14ac:dyDescent="0.2">
      <c r="A16" s="8" t="s">
        <v>8348</v>
      </c>
    </row>
    <row r="17" spans="1:1" x14ac:dyDescent="0.2">
      <c r="A17" s="8" t="s">
        <v>8349</v>
      </c>
    </row>
    <row r="18" spans="1:1" x14ac:dyDescent="0.2">
      <c r="A18" s="8" t="s">
        <v>8329</v>
      </c>
    </row>
    <row r="19" spans="1:1" x14ac:dyDescent="0.2">
      <c r="A19" s="8" t="s">
        <v>8328</v>
      </c>
    </row>
    <row r="20" spans="1:1" x14ac:dyDescent="0.2">
      <c r="A20" s="8" t="s">
        <v>8356</v>
      </c>
    </row>
    <row r="21" spans="1:1" x14ac:dyDescent="0.2">
      <c r="A21" s="8" t="s">
        <v>8327</v>
      </c>
    </row>
    <row r="22" spans="1:1" x14ac:dyDescent="0.2">
      <c r="A22" s="8" t="s">
        <v>8335</v>
      </c>
    </row>
    <row r="23" spans="1:1" x14ac:dyDescent="0.2">
      <c r="A23" s="8" t="s">
        <v>8359</v>
      </c>
    </row>
    <row r="24" spans="1:1" x14ac:dyDescent="0.2">
      <c r="A24" s="8" t="s">
        <v>8343</v>
      </c>
    </row>
    <row r="25" spans="1:1" x14ac:dyDescent="0.2">
      <c r="A25" s="8" t="s">
        <v>8323</v>
      </c>
    </row>
    <row r="26" spans="1:1" x14ac:dyDescent="0.2">
      <c r="A26" s="8" t="s">
        <v>8350</v>
      </c>
    </row>
    <row r="27" spans="1:1" x14ac:dyDescent="0.2">
      <c r="A27" s="8" t="s">
        <v>8339</v>
      </c>
    </row>
    <row r="28" spans="1:1" x14ac:dyDescent="0.2">
      <c r="A28" s="8" t="s">
        <v>8345</v>
      </c>
    </row>
    <row r="29" spans="1:1" x14ac:dyDescent="0.2">
      <c r="A29" s="8" t="s">
        <v>8318</v>
      </c>
    </row>
    <row r="30" spans="1:1" x14ac:dyDescent="0.2">
      <c r="A30" s="8" t="s">
        <v>8346</v>
      </c>
    </row>
    <row r="31" spans="1:1" x14ac:dyDescent="0.2">
      <c r="A31" s="8" t="s">
        <v>8342</v>
      </c>
    </row>
    <row r="32" spans="1:1" x14ac:dyDescent="0.2">
      <c r="A32" s="8" t="s">
        <v>8353</v>
      </c>
    </row>
    <row r="33" spans="1:1" x14ac:dyDescent="0.2">
      <c r="A33" s="8" t="s">
        <v>8326</v>
      </c>
    </row>
    <row r="34" spans="1:1" x14ac:dyDescent="0.2">
      <c r="A34" s="8" t="s">
        <v>8313</v>
      </c>
    </row>
    <row r="35" spans="1:1" x14ac:dyDescent="0.2">
      <c r="A35" s="8" t="s">
        <v>8312</v>
      </c>
    </row>
    <row r="36" spans="1:1" x14ac:dyDescent="0.2">
      <c r="A36" s="8" t="s">
        <v>8352</v>
      </c>
    </row>
    <row r="37" spans="1:1" x14ac:dyDescent="0.2">
      <c r="A37" s="8" t="s">
        <v>8355</v>
      </c>
    </row>
    <row r="38" spans="1:1" x14ac:dyDescent="0.2">
      <c r="A38" s="8" t="s">
        <v>8357</v>
      </c>
    </row>
    <row r="39" spans="1:1" x14ac:dyDescent="0.2">
      <c r="A39" s="8" t="s">
        <v>8351</v>
      </c>
    </row>
    <row r="40" spans="1:1" x14ac:dyDescent="0.2">
      <c r="A40" s="8" t="s">
        <v>8311</v>
      </c>
    </row>
    <row r="41" spans="1:1" x14ac:dyDescent="0.2">
      <c r="A41" s="8" t="s">
        <v>8341</v>
      </c>
    </row>
    <row r="42" spans="1:1" x14ac:dyDescent="0.2">
      <c r="A42" s="8" t="s">
        <v>8334</v>
      </c>
    </row>
    <row r="43" spans="1:1" x14ac:dyDescent="0.2">
      <c r="A43" s="8" t="s">
        <v>8321</v>
      </c>
    </row>
    <row r="44" spans="1:1" x14ac:dyDescent="0.2">
      <c r="A44" s="8" t="s">
        <v>8320</v>
      </c>
    </row>
    <row r="45" spans="1:1" x14ac:dyDescent="0.2">
      <c r="A45" s="8" t="s">
        <v>8340</v>
      </c>
    </row>
    <row r="46" spans="1:1" x14ac:dyDescent="0.2">
      <c r="A46" s="8" t="s">
        <v>8363</v>
      </c>
    </row>
    <row r="47" spans="1:1" x14ac:dyDescent="0.2">
      <c r="A47" s="8" t="s">
        <v>8364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topLeftCell="D1" zoomScale="140" zoomScaleNormal="140" workbookViewId="0">
      <selection activeCell="L3" sqref="L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style="13" customWidth="1"/>
    <col min="6" max="6" width="10.6640625" customWidth="1"/>
    <col min="7" max="7" width="10.83203125" customWidth="1"/>
    <col min="8" max="8" width="8.33203125" customWidth="1"/>
    <col min="9" max="9" width="13.5" customWidth="1"/>
    <col min="10" max="10" width="13" customWidth="1"/>
    <col min="11" max="11" width="15.5" customWidth="1"/>
    <col min="12" max="12" width="13" customWidth="1"/>
    <col min="13" max="13" width="12.1640625" customWidth="1"/>
    <col min="14" max="14" width="27.1640625" customWidth="1"/>
    <col min="15" max="15" width="14.83203125" customWidth="1"/>
    <col min="16" max="16" width="14.33203125" style="13" customWidth="1"/>
    <col min="17" max="17" width="11.83203125" customWidth="1"/>
    <col min="18" max="18" width="14.83203125" customWidth="1"/>
    <col min="19" max="19" width="14.1640625" customWidth="1"/>
    <col min="20" max="20" width="14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2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8306</v>
      </c>
      <c r="P1" s="12" t="s">
        <v>8307</v>
      </c>
      <c r="Q1" s="1" t="s">
        <v>8308</v>
      </c>
      <c r="R1" s="1" t="s">
        <v>8309</v>
      </c>
      <c r="S1" s="1" t="s">
        <v>8368</v>
      </c>
      <c r="T1" s="1" t="s">
        <v>8369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 s="13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1">
        <f>E2/D2</f>
        <v>1.3685882352941177</v>
      </c>
      <c r="P2" s="13">
        <f t="shared" ref="P2:P65" si="0">E2/L2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 s="1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1">
        <f t="shared" ref="O3:O66" si="1">E3/D3</f>
        <v>1.4260827250608272</v>
      </c>
      <c r="P3" s="13">
        <f t="shared" si="0"/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 s="13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1">
        <f t="shared" si="1"/>
        <v>1.05</v>
      </c>
      <c r="P4" s="13">
        <f t="shared" si="0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 s="13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1">
        <f t="shared" si="1"/>
        <v>1.0389999999999999</v>
      </c>
      <c r="P5" s="13">
        <f t="shared" si="0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 s="13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1">
        <f t="shared" si="1"/>
        <v>1.2299154545454545</v>
      </c>
      <c r="P6" s="13">
        <f t="shared" si="0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 s="13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1">
        <f t="shared" si="1"/>
        <v>1.0977744436109027</v>
      </c>
      <c r="P7" s="13">
        <f t="shared" si="0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 s="13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1">
        <f t="shared" si="1"/>
        <v>1.064875</v>
      </c>
      <c r="P8" s="13">
        <f t="shared" si="0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 s="13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1">
        <f t="shared" si="1"/>
        <v>1.0122222222222221</v>
      </c>
      <c r="P9" s="13">
        <f t="shared" si="0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 s="13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1">
        <f t="shared" si="1"/>
        <v>1.0004342857142856</v>
      </c>
      <c r="P10" s="13">
        <f t="shared" si="0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 s="13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1">
        <f t="shared" si="1"/>
        <v>1.2599800000000001</v>
      </c>
      <c r="P11" s="13">
        <f t="shared" si="0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 s="13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1">
        <f t="shared" si="1"/>
        <v>1.0049999999999999</v>
      </c>
      <c r="P12" s="13">
        <f t="shared" si="0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 s="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1">
        <f t="shared" si="1"/>
        <v>1.2050000000000001</v>
      </c>
      <c r="P13" s="13">
        <f t="shared" si="0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 s="13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1">
        <f t="shared" si="1"/>
        <v>1.6529333333333334</v>
      </c>
      <c r="P14" s="13">
        <f t="shared" si="0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 s="13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1">
        <f t="shared" si="1"/>
        <v>1.5997142857142856</v>
      </c>
      <c r="P15" s="13">
        <f t="shared" si="0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 s="13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1">
        <f t="shared" si="1"/>
        <v>1.0093333333333334</v>
      </c>
      <c r="P16" s="13">
        <f t="shared" si="0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 s="13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1">
        <f t="shared" si="1"/>
        <v>1.0660000000000001</v>
      </c>
      <c r="P17" s="13">
        <f t="shared" si="0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 s="13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1">
        <f t="shared" si="1"/>
        <v>1.0024166666666667</v>
      </c>
      <c r="P18" s="13">
        <f t="shared" si="0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 s="13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1">
        <f t="shared" si="1"/>
        <v>1.0066666666666666</v>
      </c>
      <c r="P19" s="13">
        <f t="shared" si="0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 s="13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1">
        <f t="shared" si="1"/>
        <v>1.0632110000000001</v>
      </c>
      <c r="P20" s="13">
        <f t="shared" si="0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 s="13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1">
        <f t="shared" si="1"/>
        <v>1.4529411764705882</v>
      </c>
      <c r="P21" s="13">
        <f t="shared" si="0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 s="13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1">
        <f t="shared" si="1"/>
        <v>1.002</v>
      </c>
      <c r="P22" s="13">
        <f t="shared" si="0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 s="1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1">
        <f t="shared" si="1"/>
        <v>1.0913513513513513</v>
      </c>
      <c r="P23" s="13">
        <f t="shared" si="0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 s="13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1">
        <f t="shared" si="1"/>
        <v>1.1714285714285715</v>
      </c>
      <c r="P24" s="13">
        <f t="shared" si="0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 s="13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1">
        <f t="shared" si="1"/>
        <v>1.1850000000000001</v>
      </c>
      <c r="P25" s="13">
        <f t="shared" si="0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 s="13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1">
        <f t="shared" si="1"/>
        <v>1.0880768571428572</v>
      </c>
      <c r="P26" s="13">
        <f t="shared" si="0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 s="13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1">
        <f t="shared" si="1"/>
        <v>1.3333333333333333</v>
      </c>
      <c r="P27" s="13">
        <f t="shared" si="0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 s="13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1">
        <f t="shared" si="1"/>
        <v>1.552</v>
      </c>
      <c r="P28" s="13">
        <f t="shared" si="0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 s="13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1">
        <f t="shared" si="1"/>
        <v>1.1172500000000001</v>
      </c>
      <c r="P29" s="13">
        <f t="shared" si="0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 s="13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1">
        <f t="shared" si="1"/>
        <v>1.0035000000000001</v>
      </c>
      <c r="P30" s="13">
        <f t="shared" si="0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 s="13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1">
        <f t="shared" si="1"/>
        <v>1.2333333333333334</v>
      </c>
      <c r="P31" s="13">
        <f t="shared" si="0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 s="13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1">
        <f t="shared" si="1"/>
        <v>1.0129975</v>
      </c>
      <c r="P32" s="13">
        <f t="shared" si="0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 s="1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1">
        <f t="shared" si="1"/>
        <v>1</v>
      </c>
      <c r="P33" s="13">
        <f t="shared" si="0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 s="13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1">
        <f t="shared" si="1"/>
        <v>1.0024604569420035</v>
      </c>
      <c r="P34" s="13">
        <f t="shared" si="0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 s="13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1">
        <f t="shared" si="1"/>
        <v>1.0209523809523811</v>
      </c>
      <c r="P35" s="13">
        <f t="shared" si="0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 s="13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1">
        <f t="shared" si="1"/>
        <v>1.3046153846153845</v>
      </c>
      <c r="P36" s="13">
        <f t="shared" si="0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 s="13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1">
        <f t="shared" si="1"/>
        <v>1.665</v>
      </c>
      <c r="P37" s="13">
        <f t="shared" si="0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 s="13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1">
        <f t="shared" si="1"/>
        <v>1.4215</v>
      </c>
      <c r="P38" s="13">
        <f t="shared" si="0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 s="13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1">
        <f t="shared" si="1"/>
        <v>1.8344090909090909</v>
      </c>
      <c r="P39" s="13">
        <f t="shared" si="0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 s="13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1">
        <f t="shared" si="1"/>
        <v>1.1004</v>
      </c>
      <c r="P40" s="13">
        <f t="shared" si="0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 s="13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1">
        <f t="shared" si="1"/>
        <v>1.3098000000000001</v>
      </c>
      <c r="P41" s="13">
        <f t="shared" si="0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 s="13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1">
        <f t="shared" si="1"/>
        <v>1.0135000000000001</v>
      </c>
      <c r="P42" s="13">
        <f t="shared" si="0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 s="1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1">
        <f t="shared" si="1"/>
        <v>1</v>
      </c>
      <c r="P43" s="13">
        <f t="shared" si="0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 s="13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1">
        <f t="shared" si="1"/>
        <v>1.4185714285714286</v>
      </c>
      <c r="P44" s="13">
        <f t="shared" si="0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 s="13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1">
        <f t="shared" si="1"/>
        <v>3.0865999999999998</v>
      </c>
      <c r="P45" s="13">
        <f t="shared" si="0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 s="13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1">
        <f t="shared" si="1"/>
        <v>1</v>
      </c>
      <c r="P46" s="13">
        <f t="shared" si="0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 s="13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1">
        <f t="shared" si="1"/>
        <v>1.2</v>
      </c>
      <c r="P47" s="13">
        <f t="shared" si="0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 s="13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1">
        <f t="shared" si="1"/>
        <v>1.0416666666666667</v>
      </c>
      <c r="P48" s="13">
        <f t="shared" si="0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 s="13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1">
        <f t="shared" si="1"/>
        <v>1.0761100000000001</v>
      </c>
      <c r="P49" s="13">
        <f t="shared" si="0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 s="13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1">
        <f t="shared" si="1"/>
        <v>1.0794999999999999</v>
      </c>
      <c r="P50" s="13">
        <f t="shared" si="0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 s="13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1">
        <f t="shared" si="1"/>
        <v>1</v>
      </c>
      <c r="P51" s="13">
        <f t="shared" si="0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 s="13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1">
        <f t="shared" si="1"/>
        <v>1</v>
      </c>
      <c r="P52" s="13">
        <f t="shared" si="0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 s="1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1">
        <f t="shared" si="1"/>
        <v>1.2801818181818181</v>
      </c>
      <c r="P53" s="13">
        <f t="shared" si="0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 s="13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1">
        <f t="shared" si="1"/>
        <v>1.1620999999999999</v>
      </c>
      <c r="P54" s="13">
        <f t="shared" si="0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 s="13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1">
        <f t="shared" si="1"/>
        <v>1.0963333333333334</v>
      </c>
      <c r="P55" s="13">
        <f t="shared" si="0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 s="13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1">
        <f t="shared" si="1"/>
        <v>1.01</v>
      </c>
      <c r="P56" s="13">
        <f t="shared" si="0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 s="13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1">
        <f t="shared" si="1"/>
        <v>1.2895348837209302</v>
      </c>
      <c r="P57" s="13">
        <f t="shared" si="0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 s="13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1">
        <f t="shared" si="1"/>
        <v>1.0726249999999999</v>
      </c>
      <c r="P58" s="13">
        <f t="shared" si="0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 s="13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1">
        <f t="shared" si="1"/>
        <v>1.0189999999999999</v>
      </c>
      <c r="P59" s="13">
        <f t="shared" si="0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 s="13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1">
        <f t="shared" si="1"/>
        <v>1.0290999999999999</v>
      </c>
      <c r="P60" s="13">
        <f t="shared" si="0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 s="13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1">
        <f t="shared" si="1"/>
        <v>1.0012570000000001</v>
      </c>
      <c r="P61" s="13">
        <f t="shared" si="0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 s="13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1">
        <f t="shared" si="1"/>
        <v>1.0329622222222221</v>
      </c>
      <c r="P62" s="13">
        <f t="shared" si="0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 s="1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1">
        <f t="shared" si="1"/>
        <v>1.4830000000000001</v>
      </c>
      <c r="P63" s="13">
        <f t="shared" si="0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 s="13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1">
        <f t="shared" si="1"/>
        <v>1.5473333333333332</v>
      </c>
      <c r="P64" s="13">
        <f t="shared" si="0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 s="13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1">
        <f t="shared" si="1"/>
        <v>1.1351849999999999</v>
      </c>
      <c r="P65" s="13">
        <f t="shared" si="0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 s="13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1">
        <f t="shared" si="1"/>
        <v>1.7333333333333334</v>
      </c>
      <c r="P66" s="13">
        <f t="shared" ref="P66:P129" si="4">E66/L66</f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 s="13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1">
        <f t="shared" ref="O67:O130" si="5">E67/D67</f>
        <v>1.0752857142857142</v>
      </c>
      <c r="P67" s="13">
        <f t="shared" si="4"/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 s="13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1">
        <f t="shared" si="5"/>
        <v>1.1859999999999999</v>
      </c>
      <c r="P68" s="13">
        <f t="shared" si="4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 s="13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1">
        <f t="shared" si="5"/>
        <v>1.1625000000000001</v>
      </c>
      <c r="P69" s="13">
        <f t="shared" si="4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 s="13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1">
        <f t="shared" si="5"/>
        <v>1.2716666666666667</v>
      </c>
      <c r="P70" s="13">
        <f t="shared" si="4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 s="13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1">
        <f t="shared" si="5"/>
        <v>1.109423</v>
      </c>
      <c r="P71" s="13">
        <f t="shared" si="4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 s="13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1">
        <f t="shared" si="5"/>
        <v>1.272</v>
      </c>
      <c r="P72" s="13">
        <f t="shared" si="4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 s="1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1">
        <f t="shared" si="5"/>
        <v>1.2394444444444443</v>
      </c>
      <c r="P73" s="13">
        <f t="shared" si="4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 s="13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1">
        <f t="shared" si="5"/>
        <v>1.084090909090909</v>
      </c>
      <c r="P74" s="13">
        <f t="shared" si="4"/>
        <v>58.170731707317074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 s="13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1">
        <f t="shared" si="5"/>
        <v>1</v>
      </c>
      <c r="P75" s="13">
        <f t="shared" si="4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 s="13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1">
        <f t="shared" si="5"/>
        <v>1.1293199999999999</v>
      </c>
      <c r="P76" s="13">
        <f t="shared" si="4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 s="13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1">
        <f t="shared" si="5"/>
        <v>1.1542857142857144</v>
      </c>
      <c r="P77" s="13">
        <f t="shared" si="4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 s="13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1">
        <f t="shared" si="5"/>
        <v>1.5333333333333334</v>
      </c>
      <c r="P78" s="13">
        <f t="shared" si="4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 s="13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1">
        <f t="shared" si="5"/>
        <v>3.9249999999999998</v>
      </c>
      <c r="P79" s="13">
        <f t="shared" si="4"/>
        <v>60.384615384615387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 s="13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1">
        <f t="shared" si="5"/>
        <v>27.02</v>
      </c>
      <c r="P80" s="13">
        <f t="shared" si="4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 s="13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1">
        <f t="shared" si="5"/>
        <v>1.27</v>
      </c>
      <c r="P81" s="13">
        <f t="shared" si="4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 s="13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1">
        <f t="shared" si="5"/>
        <v>1.0725</v>
      </c>
      <c r="P82" s="13">
        <f t="shared" si="4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 s="1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1">
        <f t="shared" si="5"/>
        <v>1.98</v>
      </c>
      <c r="P83" s="13">
        <f t="shared" si="4"/>
        <v>53.035714285714285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 s="13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1">
        <f t="shared" si="5"/>
        <v>1.0001249999999999</v>
      </c>
      <c r="P84" s="13">
        <f t="shared" si="4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 s="13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1">
        <f t="shared" si="5"/>
        <v>1.0249999999999999</v>
      </c>
      <c r="P85" s="13">
        <f t="shared" si="4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 s="13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1">
        <f t="shared" si="5"/>
        <v>1</v>
      </c>
      <c r="P86" s="13">
        <f t="shared" si="4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 s="13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1">
        <f t="shared" si="5"/>
        <v>1.2549999999999999</v>
      </c>
      <c r="P87" s="13">
        <f t="shared" si="4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 s="13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1">
        <f t="shared" si="5"/>
        <v>1.0646666666666667</v>
      </c>
      <c r="P88" s="13">
        <f t="shared" si="4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 s="13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1">
        <f t="shared" si="5"/>
        <v>1.046</v>
      </c>
      <c r="P89" s="13">
        <f t="shared" si="4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 s="13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1">
        <f t="shared" si="5"/>
        <v>1.0285714285714285</v>
      </c>
      <c r="P90" s="13">
        <f t="shared" si="4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 s="13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1">
        <f t="shared" si="5"/>
        <v>1.1506666666666667</v>
      </c>
      <c r="P91" s="13">
        <f t="shared" si="4"/>
        <v>123.28571428571429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 s="13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1">
        <f t="shared" si="5"/>
        <v>1.004</v>
      </c>
      <c r="P92" s="13">
        <f t="shared" si="4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 s="1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1">
        <f t="shared" si="5"/>
        <v>1.2</v>
      </c>
      <c r="P93" s="13">
        <f t="shared" si="4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 s="13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1">
        <f t="shared" si="5"/>
        <v>1.052</v>
      </c>
      <c r="P94" s="13">
        <f t="shared" si="4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 s="13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1">
        <f t="shared" si="5"/>
        <v>1.1060000000000001</v>
      </c>
      <c r="P95" s="13">
        <f t="shared" si="4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 s="13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1">
        <f t="shared" si="5"/>
        <v>1.04</v>
      </c>
      <c r="P96" s="13">
        <f t="shared" si="4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 s="13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1">
        <f t="shared" si="5"/>
        <v>1.3142857142857143</v>
      </c>
      <c r="P97" s="13">
        <f t="shared" si="4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 s="13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1">
        <f t="shared" si="5"/>
        <v>1.1466666666666667</v>
      </c>
      <c r="P98" s="13">
        <f t="shared" si="4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 s="13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1">
        <f t="shared" si="5"/>
        <v>1.0625</v>
      </c>
      <c r="P99" s="13">
        <f t="shared" si="4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 s="13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1">
        <f t="shared" si="5"/>
        <v>1.0625</v>
      </c>
      <c r="P100" s="13">
        <f t="shared" si="4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 s="13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1">
        <f t="shared" si="5"/>
        <v>1.0601933333333333</v>
      </c>
      <c r="P101" s="13">
        <f t="shared" si="4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 s="13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1">
        <f t="shared" si="5"/>
        <v>1</v>
      </c>
      <c r="P102" s="13">
        <f t="shared" si="4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 s="1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1">
        <f t="shared" si="5"/>
        <v>1</v>
      </c>
      <c r="P103" s="13">
        <f t="shared" si="4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 s="13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1">
        <f t="shared" si="5"/>
        <v>1.2775000000000001</v>
      </c>
      <c r="P104" s="13">
        <f t="shared" si="4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 s="13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1">
        <f t="shared" si="5"/>
        <v>1.0515384615384615</v>
      </c>
      <c r="P105" s="13">
        <f t="shared" si="4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 s="13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1">
        <f t="shared" si="5"/>
        <v>1.2</v>
      </c>
      <c r="P106" s="13">
        <f t="shared" si="4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 s="13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1">
        <f t="shared" si="5"/>
        <v>1.074090909090909</v>
      </c>
      <c r="P107" s="13">
        <f t="shared" si="4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 s="13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1">
        <f t="shared" si="5"/>
        <v>1.0049999999999999</v>
      </c>
      <c r="P108" s="13">
        <f t="shared" si="4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 s="13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1">
        <f t="shared" si="5"/>
        <v>1.0246666666666666</v>
      </c>
      <c r="P109" s="13">
        <f t="shared" si="4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 s="13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1">
        <f t="shared" si="5"/>
        <v>2.4666666666666668</v>
      </c>
      <c r="P110" s="13">
        <f t="shared" si="4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 s="13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1">
        <f t="shared" si="5"/>
        <v>2.1949999999999998</v>
      </c>
      <c r="P111" s="13">
        <f t="shared" si="4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 s="13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1">
        <f t="shared" si="5"/>
        <v>1.3076923076923077</v>
      </c>
      <c r="P112" s="13">
        <f t="shared" si="4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 s="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1">
        <f t="shared" si="5"/>
        <v>1.5457142857142858</v>
      </c>
      <c r="P113" s="13">
        <f t="shared" si="4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 s="13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1">
        <f t="shared" si="5"/>
        <v>1.04</v>
      </c>
      <c r="P114" s="13">
        <f t="shared" si="4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 s="13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1">
        <f t="shared" si="5"/>
        <v>1.41</v>
      </c>
      <c r="P115" s="13">
        <f t="shared" si="4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 s="13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1">
        <f t="shared" si="5"/>
        <v>1.0333333333333334</v>
      </c>
      <c r="P116" s="13">
        <f t="shared" si="4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 s="13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1">
        <f t="shared" si="5"/>
        <v>1.4044444444444444</v>
      </c>
      <c r="P117" s="13">
        <f t="shared" si="4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 s="13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1">
        <f t="shared" si="5"/>
        <v>1.1365714285714286</v>
      </c>
      <c r="P118" s="13">
        <f t="shared" si="4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 s="13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1">
        <f t="shared" si="5"/>
        <v>1.0049377777777779</v>
      </c>
      <c r="P119" s="13">
        <f t="shared" si="4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 s="13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1">
        <f t="shared" si="5"/>
        <v>1.1303159999999999</v>
      </c>
      <c r="P120" s="13">
        <f t="shared" si="4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 s="13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1">
        <f t="shared" si="5"/>
        <v>1.0455692307692308</v>
      </c>
      <c r="P121" s="13">
        <f t="shared" si="4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 s="13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1">
        <f t="shared" si="5"/>
        <v>1.4285714285714287E-4</v>
      </c>
      <c r="P122" s="13">
        <f t="shared" si="4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 s="1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1">
        <f t="shared" si="5"/>
        <v>3.3333333333333332E-4</v>
      </c>
      <c r="P123" s="13">
        <f t="shared" si="4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 s="13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1">
        <f t="shared" si="5"/>
        <v>0</v>
      </c>
      <c r="P124" s="13" t="e">
        <f t="shared" si="4"/>
        <v>#DIV/0!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 s="13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1">
        <f t="shared" si="5"/>
        <v>2.7454545454545453E-3</v>
      </c>
      <c r="P125" s="13">
        <f t="shared" si="4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 s="13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1">
        <f t="shared" si="5"/>
        <v>0</v>
      </c>
      <c r="P126" s="13" t="e">
        <f t="shared" si="4"/>
        <v>#DIV/0!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 s="13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1">
        <f t="shared" si="5"/>
        <v>0.14000000000000001</v>
      </c>
      <c r="P127" s="13">
        <f t="shared" si="4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 s="13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1">
        <f t="shared" si="5"/>
        <v>5.5480000000000002E-2</v>
      </c>
      <c r="P128" s="13">
        <f t="shared" si="4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 s="13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1">
        <f t="shared" si="5"/>
        <v>2.375E-2</v>
      </c>
      <c r="P129" s="13">
        <f t="shared" si="4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 s="13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1">
        <f t="shared" si="5"/>
        <v>1.8669999999999999E-2</v>
      </c>
      <c r="P130" s="13">
        <f t="shared" ref="P130:P193" si="8">E130/L130</f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 s="13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1">
        <f t="shared" ref="O131:O194" si="9">E131/D131</f>
        <v>0</v>
      </c>
      <c r="P131" s="13" t="e">
        <f t="shared" si="8"/>
        <v>#DIV/0!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 s="13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1">
        <f t="shared" si="9"/>
        <v>0</v>
      </c>
      <c r="P132" s="13" t="e">
        <f t="shared" si="8"/>
        <v>#DIV/0!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 s="1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1">
        <f t="shared" si="9"/>
        <v>0</v>
      </c>
      <c r="P133" s="13" t="e">
        <f t="shared" si="8"/>
        <v>#DIV/0!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 s="13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1">
        <f t="shared" si="9"/>
        <v>9.5687499999999995E-2</v>
      </c>
      <c r="P134" s="13">
        <f t="shared" si="8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 s="13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1">
        <f t="shared" si="9"/>
        <v>0</v>
      </c>
      <c r="P135" s="13" t="e">
        <f t="shared" si="8"/>
        <v>#DIV/0!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 s="13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1">
        <f t="shared" si="9"/>
        <v>0</v>
      </c>
      <c r="P136" s="13" t="e">
        <f t="shared" si="8"/>
        <v>#DIV/0!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 s="13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1">
        <f t="shared" si="9"/>
        <v>0.13433333333333333</v>
      </c>
      <c r="P137" s="13">
        <f t="shared" si="8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 s="13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1">
        <f t="shared" si="9"/>
        <v>0</v>
      </c>
      <c r="P138" s="13" t="e">
        <f t="shared" si="8"/>
        <v>#DIV/0!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 s="13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1">
        <f t="shared" si="9"/>
        <v>0</v>
      </c>
      <c r="P139" s="13" t="e">
        <f t="shared" si="8"/>
        <v>#DIV/0!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 s="13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1">
        <f t="shared" si="9"/>
        <v>3.1413333333333335E-2</v>
      </c>
      <c r="P140" s="13">
        <f t="shared" si="8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 s="13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1">
        <f t="shared" si="9"/>
        <v>1</v>
      </c>
      <c r="P141" s="13">
        <f t="shared" si="8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 s="13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1">
        <f t="shared" si="9"/>
        <v>0</v>
      </c>
      <c r="P142" s="13" t="e">
        <f t="shared" si="8"/>
        <v>#DIV/0!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 s="1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1">
        <f t="shared" si="9"/>
        <v>0.10775</v>
      </c>
      <c r="P143" s="13">
        <f t="shared" si="8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 s="13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1">
        <f t="shared" si="9"/>
        <v>3.3333333333333335E-3</v>
      </c>
      <c r="P144" s="13">
        <f t="shared" si="8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 s="13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1">
        <f t="shared" si="9"/>
        <v>0</v>
      </c>
      <c r="P145" s="13" t="e">
        <f t="shared" si="8"/>
        <v>#DIV/0!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 s="13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1">
        <f t="shared" si="9"/>
        <v>0.27600000000000002</v>
      </c>
      <c r="P146" s="13">
        <f t="shared" si="8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 s="13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1">
        <f t="shared" si="9"/>
        <v>7.5111111111111115E-2</v>
      </c>
      <c r="P147" s="13">
        <f t="shared" si="8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 s="13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1">
        <f t="shared" si="9"/>
        <v>5.7499999999999999E-3</v>
      </c>
      <c r="P148" s="13">
        <f t="shared" si="8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 s="13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1">
        <f t="shared" si="9"/>
        <v>0</v>
      </c>
      <c r="P149" s="13" t="e">
        <f t="shared" si="8"/>
        <v>#DIV/0!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 s="13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1">
        <f t="shared" si="9"/>
        <v>8.0000000000000004E-4</v>
      </c>
      <c r="P150" s="13">
        <f t="shared" si="8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 s="13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1">
        <f t="shared" si="9"/>
        <v>9.1999999999999998E-3</v>
      </c>
      <c r="P151" s="13">
        <f t="shared" si="8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 s="13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1">
        <f t="shared" si="9"/>
        <v>0.23163076923076922</v>
      </c>
      <c r="P152" s="13">
        <f t="shared" si="8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 s="1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1">
        <f t="shared" si="9"/>
        <v>5.5999999999999995E-4</v>
      </c>
      <c r="P153" s="13">
        <f t="shared" si="8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 s="13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1">
        <f t="shared" si="9"/>
        <v>7.8947368421052633E-5</v>
      </c>
      <c r="P154" s="13">
        <f t="shared" si="8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 s="13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1">
        <f t="shared" si="9"/>
        <v>7.1799999999999998E-3</v>
      </c>
      <c r="P155" s="13">
        <f t="shared" si="8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 s="13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1">
        <f t="shared" si="9"/>
        <v>2.6666666666666668E-2</v>
      </c>
      <c r="P156" s="13">
        <f t="shared" si="8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 s="13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1">
        <f t="shared" si="9"/>
        <v>6.0000000000000002E-5</v>
      </c>
      <c r="P157" s="13">
        <f t="shared" si="8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 s="13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1">
        <f t="shared" si="9"/>
        <v>5.0999999999999997E-2</v>
      </c>
      <c r="P158" s="13">
        <f t="shared" si="8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 s="13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1">
        <f t="shared" si="9"/>
        <v>2.671118530884808E-3</v>
      </c>
      <c r="P159" s="13">
        <f t="shared" si="8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 s="13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1">
        <f t="shared" si="9"/>
        <v>0</v>
      </c>
      <c r="P160" s="13" t="e">
        <f t="shared" si="8"/>
        <v>#DIV/0!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 s="13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1">
        <f t="shared" si="9"/>
        <v>2.0000000000000002E-5</v>
      </c>
      <c r="P161" s="13">
        <f t="shared" si="8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 s="13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1">
        <f t="shared" si="9"/>
        <v>0</v>
      </c>
      <c r="P162" s="13" t="e">
        <f t="shared" si="8"/>
        <v>#DIV/0!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 s="1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1">
        <f t="shared" si="9"/>
        <v>1E-4</v>
      </c>
      <c r="P163" s="13">
        <f t="shared" si="8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 s="13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1">
        <f t="shared" si="9"/>
        <v>0.15535714285714286</v>
      </c>
      <c r="P164" s="13">
        <f t="shared" si="8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 s="13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1">
        <f t="shared" si="9"/>
        <v>0</v>
      </c>
      <c r="P165" s="13" t="e">
        <f t="shared" si="8"/>
        <v>#DIV/0!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 s="13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1">
        <f t="shared" si="9"/>
        <v>5.3333333333333332E-3</v>
      </c>
      <c r="P166" s="13">
        <f t="shared" si="8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 s="13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1">
        <f t="shared" si="9"/>
        <v>0</v>
      </c>
      <c r="P167" s="13" t="e">
        <f t="shared" si="8"/>
        <v>#DIV/0!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 s="13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1">
        <f t="shared" si="9"/>
        <v>0.6</v>
      </c>
      <c r="P168" s="13">
        <f t="shared" si="8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 s="13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1">
        <f t="shared" si="9"/>
        <v>1E-4</v>
      </c>
      <c r="P169" s="13">
        <f t="shared" si="8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 s="13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1">
        <f t="shared" si="9"/>
        <v>4.0625000000000001E-2</v>
      </c>
      <c r="P170" s="13">
        <f t="shared" si="8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 s="13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1">
        <f t="shared" si="9"/>
        <v>0.224</v>
      </c>
      <c r="P171" s="13">
        <f t="shared" si="8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 s="13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1">
        <f t="shared" si="9"/>
        <v>3.2500000000000001E-2</v>
      </c>
      <c r="P172" s="13">
        <f t="shared" si="8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 s="1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1">
        <f t="shared" si="9"/>
        <v>2.0000000000000002E-5</v>
      </c>
      <c r="P173" s="13">
        <f t="shared" si="8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 s="13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1">
        <f t="shared" si="9"/>
        <v>0</v>
      </c>
      <c r="P174" s="13" t="e">
        <f t="shared" si="8"/>
        <v>#DIV/0!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 s="13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1">
        <f t="shared" si="9"/>
        <v>0</v>
      </c>
      <c r="P175" s="13" t="e">
        <f t="shared" si="8"/>
        <v>#DIV/0!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 s="13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1">
        <f t="shared" si="9"/>
        <v>0</v>
      </c>
      <c r="P176" s="13" t="e">
        <f t="shared" si="8"/>
        <v>#DIV/0!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 s="13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1">
        <f t="shared" si="9"/>
        <v>6.4850000000000005E-2</v>
      </c>
      <c r="P177" s="13">
        <f t="shared" si="8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 s="13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1">
        <f t="shared" si="9"/>
        <v>0</v>
      </c>
      <c r="P178" s="13" t="e">
        <f t="shared" si="8"/>
        <v>#DIV/0!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 s="13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1">
        <f t="shared" si="9"/>
        <v>0.4</v>
      </c>
      <c r="P179" s="13">
        <f t="shared" si="8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 s="13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1">
        <f t="shared" si="9"/>
        <v>0</v>
      </c>
      <c r="P180" s="13" t="e">
        <f t="shared" si="8"/>
        <v>#DIV/0!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 s="13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1">
        <f t="shared" si="9"/>
        <v>0.2</v>
      </c>
      <c r="P181" s="13">
        <f t="shared" si="8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 s="13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1">
        <f t="shared" si="9"/>
        <v>0.33416666666666667</v>
      </c>
      <c r="P182" s="13">
        <f t="shared" si="8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 s="1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1">
        <f t="shared" si="9"/>
        <v>0.21092608822670172</v>
      </c>
      <c r="P183" s="13">
        <f t="shared" si="8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 s="13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1">
        <f t="shared" si="9"/>
        <v>0</v>
      </c>
      <c r="P184" s="13" t="e">
        <f t="shared" si="8"/>
        <v>#DIV/0!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 s="13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1">
        <f t="shared" si="9"/>
        <v>0.35855999999999999</v>
      </c>
      <c r="P185" s="13">
        <f t="shared" si="8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 s="13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1">
        <f t="shared" si="9"/>
        <v>3.4000000000000002E-2</v>
      </c>
      <c r="P186" s="13">
        <f t="shared" si="8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 s="13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1">
        <f t="shared" si="9"/>
        <v>5.5E-2</v>
      </c>
      <c r="P187" s="13">
        <f t="shared" si="8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 s="13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1">
        <f t="shared" si="9"/>
        <v>0</v>
      </c>
      <c r="P188" s="13" t="e">
        <f t="shared" si="8"/>
        <v>#DIV/0!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 s="13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1">
        <f t="shared" si="9"/>
        <v>0.16</v>
      </c>
      <c r="P189" s="13">
        <f t="shared" si="8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 s="13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1">
        <f t="shared" si="9"/>
        <v>0</v>
      </c>
      <c r="P190" s="13" t="e">
        <f t="shared" si="8"/>
        <v>#DIV/0!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 s="13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1">
        <f t="shared" si="9"/>
        <v>6.8999999999999997E-4</v>
      </c>
      <c r="P191" s="13">
        <f t="shared" si="8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 s="13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1">
        <f t="shared" si="9"/>
        <v>4.1666666666666666E-3</v>
      </c>
      <c r="P192" s="13">
        <f t="shared" si="8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 s="1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1">
        <f t="shared" si="9"/>
        <v>0.05</v>
      </c>
      <c r="P193" s="13">
        <f t="shared" si="8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 s="13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1">
        <f t="shared" si="9"/>
        <v>1.7E-5</v>
      </c>
      <c r="P194" s="13">
        <f t="shared" ref="P194:P257" si="12">E194/L194</f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 s="13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1">
        <f t="shared" ref="O195:O258" si="13">E195/D195</f>
        <v>0</v>
      </c>
      <c r="P195" s="13" t="e">
        <f t="shared" si="12"/>
        <v>#DIV/0!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 s="13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1">
        <f t="shared" si="13"/>
        <v>1.1999999999999999E-3</v>
      </c>
      <c r="P196" s="13">
        <f t="shared" si="12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 s="13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1">
        <f t="shared" si="13"/>
        <v>0</v>
      </c>
      <c r="P197" s="13" t="e">
        <f t="shared" si="12"/>
        <v>#DIV/0!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 s="13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1">
        <f t="shared" si="13"/>
        <v>0.41857142857142859</v>
      </c>
      <c r="P198" s="13">
        <f t="shared" si="12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 s="13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1">
        <f t="shared" si="13"/>
        <v>0.1048</v>
      </c>
      <c r="P199" s="13">
        <f t="shared" si="12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 s="13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1">
        <f t="shared" si="13"/>
        <v>1.116E-2</v>
      </c>
      <c r="P200" s="13">
        <f t="shared" si="12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 s="13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1">
        <f t="shared" si="13"/>
        <v>0</v>
      </c>
      <c r="P201" s="13" t="e">
        <f t="shared" si="12"/>
        <v>#DIV/0!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 s="13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1">
        <f t="shared" si="13"/>
        <v>0.26192500000000002</v>
      </c>
      <c r="P202" s="13">
        <f t="shared" si="12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 s="1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1">
        <f t="shared" si="13"/>
        <v>0.58461538461538465</v>
      </c>
      <c r="P203" s="13">
        <f t="shared" si="12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 s="13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1">
        <f t="shared" si="13"/>
        <v>0</v>
      </c>
      <c r="P204" s="13" t="e">
        <f t="shared" si="12"/>
        <v>#DIV/0!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 s="13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1">
        <f t="shared" si="13"/>
        <v>0.2984</v>
      </c>
      <c r="P205" s="13">
        <f t="shared" si="12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 s="13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1">
        <f t="shared" si="13"/>
        <v>0.50721666666666665</v>
      </c>
      <c r="P206" s="13">
        <f t="shared" si="12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 s="13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1">
        <f t="shared" si="13"/>
        <v>0.16250000000000001</v>
      </c>
      <c r="P207" s="13">
        <f t="shared" si="12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 s="13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1">
        <f t="shared" si="13"/>
        <v>0</v>
      </c>
      <c r="P208" s="13" t="e">
        <f t="shared" si="12"/>
        <v>#DIV/0!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 s="13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1">
        <f t="shared" si="13"/>
        <v>0.15214285714285714</v>
      </c>
      <c r="P209" s="13">
        <f t="shared" si="12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 s="13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1">
        <f t="shared" si="13"/>
        <v>0</v>
      </c>
      <c r="P210" s="13" t="e">
        <f t="shared" si="12"/>
        <v>#DIV/0!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 s="13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1">
        <f t="shared" si="13"/>
        <v>0</v>
      </c>
      <c r="P211" s="13" t="e">
        <f t="shared" si="12"/>
        <v>#DIV/0!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 s="13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1">
        <f t="shared" si="13"/>
        <v>0.2525</v>
      </c>
      <c r="P212" s="13">
        <f t="shared" si="12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 s="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1">
        <f t="shared" si="13"/>
        <v>0.44600000000000001</v>
      </c>
      <c r="P213" s="13">
        <f t="shared" si="12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 s="13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1">
        <f t="shared" si="13"/>
        <v>1.5873015873015873E-4</v>
      </c>
      <c r="P214" s="13">
        <f t="shared" si="12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 s="13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1">
        <f t="shared" si="13"/>
        <v>4.0000000000000002E-4</v>
      </c>
      <c r="P215" s="13">
        <f t="shared" si="12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 s="13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1">
        <f t="shared" si="13"/>
        <v>8.0000000000000007E-5</v>
      </c>
      <c r="P216" s="13">
        <f t="shared" si="12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 s="13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1">
        <f t="shared" si="13"/>
        <v>2.2727272727272726E-3</v>
      </c>
      <c r="P217" s="13">
        <f t="shared" si="12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 s="13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1">
        <f t="shared" si="13"/>
        <v>0.55698440000000005</v>
      </c>
      <c r="P218" s="13">
        <f t="shared" si="12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 s="13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1">
        <f t="shared" si="13"/>
        <v>0.11942999999999999</v>
      </c>
      <c r="P219" s="13">
        <f t="shared" si="12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 s="13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1">
        <f t="shared" si="13"/>
        <v>0.02</v>
      </c>
      <c r="P220" s="13">
        <f t="shared" si="12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 s="13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1">
        <f t="shared" si="13"/>
        <v>0.17630000000000001</v>
      </c>
      <c r="P221" s="13">
        <f t="shared" si="12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 s="13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1">
        <f t="shared" si="13"/>
        <v>7.1999999999999998E-3</v>
      </c>
      <c r="P222" s="13">
        <f t="shared" si="12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 s="1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1">
        <f t="shared" si="13"/>
        <v>0</v>
      </c>
      <c r="P223" s="13" t="e">
        <f t="shared" si="12"/>
        <v>#DIV/0!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 s="13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1">
        <f t="shared" si="13"/>
        <v>0.13</v>
      </c>
      <c r="P224" s="13">
        <f t="shared" si="12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 s="13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1">
        <f t="shared" si="13"/>
        <v>0</v>
      </c>
      <c r="P225" s="13" t="e">
        <f t="shared" si="12"/>
        <v>#DIV/0!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 s="13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1">
        <f t="shared" si="13"/>
        <v>0</v>
      </c>
      <c r="P226" s="13" t="e">
        <f t="shared" si="12"/>
        <v>#DIV/0!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 s="13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1">
        <f t="shared" si="13"/>
        <v>0</v>
      </c>
      <c r="P227" s="13" t="e">
        <f t="shared" si="12"/>
        <v>#DIV/0!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 s="13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1">
        <f t="shared" si="13"/>
        <v>8.6206896551724137E-3</v>
      </c>
      <c r="P228" s="13">
        <f t="shared" si="12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 s="13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1">
        <f t="shared" si="13"/>
        <v>0</v>
      </c>
      <c r="P229" s="13" t="e">
        <f t="shared" si="12"/>
        <v>#DIV/0!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 s="13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1">
        <f t="shared" si="13"/>
        <v>0</v>
      </c>
      <c r="P230" s="13" t="e">
        <f t="shared" si="12"/>
        <v>#DIV/0!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 s="13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1">
        <f t="shared" si="13"/>
        <v>0</v>
      </c>
      <c r="P231" s="13" t="e">
        <f t="shared" si="12"/>
        <v>#DIV/0!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 s="13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1">
        <f t="shared" si="13"/>
        <v>4.0000000000000001E-3</v>
      </c>
      <c r="P232" s="13">
        <f t="shared" si="12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 s="1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1">
        <f t="shared" si="13"/>
        <v>0</v>
      </c>
      <c r="P233" s="13" t="e">
        <f t="shared" si="12"/>
        <v>#DIV/0!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 s="13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1">
        <f t="shared" si="13"/>
        <v>2.75E-2</v>
      </c>
      <c r="P234" s="13">
        <f t="shared" si="12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 s="13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1">
        <f t="shared" si="13"/>
        <v>0</v>
      </c>
      <c r="P235" s="13" t="e">
        <f t="shared" si="12"/>
        <v>#DIV/0!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 s="13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1">
        <f t="shared" si="13"/>
        <v>0.40100000000000002</v>
      </c>
      <c r="P236" s="13">
        <f t="shared" si="12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 s="13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1">
        <f t="shared" si="13"/>
        <v>0</v>
      </c>
      <c r="P237" s="13" t="e">
        <f t="shared" si="12"/>
        <v>#DIV/0!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 s="13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1">
        <f t="shared" si="13"/>
        <v>0</v>
      </c>
      <c r="P238" s="13" t="e">
        <f t="shared" si="12"/>
        <v>#DIV/0!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 s="13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1">
        <f t="shared" si="13"/>
        <v>3.3333333333333335E-3</v>
      </c>
      <c r="P239" s="13">
        <f t="shared" si="12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 s="13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1">
        <f t="shared" si="13"/>
        <v>0</v>
      </c>
      <c r="P240" s="13" t="e">
        <f t="shared" si="12"/>
        <v>#DIV/0!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 s="13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1">
        <f t="shared" si="13"/>
        <v>0.25</v>
      </c>
      <c r="P241" s="13">
        <f t="shared" si="12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 s="13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1">
        <f t="shared" si="13"/>
        <v>1.0763413333333334</v>
      </c>
      <c r="P242" s="13">
        <f t="shared" si="12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 s="1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1">
        <f t="shared" si="13"/>
        <v>1.1263736263736264</v>
      </c>
      <c r="P243" s="13">
        <f t="shared" si="12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 s="13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1">
        <f t="shared" si="13"/>
        <v>1.1346153846153846</v>
      </c>
      <c r="P244" s="13">
        <f t="shared" si="12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 s="13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1">
        <f t="shared" si="13"/>
        <v>1.0259199999999999</v>
      </c>
      <c r="P245" s="13">
        <f t="shared" si="12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 s="13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1">
        <f t="shared" si="13"/>
        <v>1.1375714285714287</v>
      </c>
      <c r="P246" s="13">
        <f t="shared" si="12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 s="13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1">
        <f t="shared" si="13"/>
        <v>1.0371999999999999</v>
      </c>
      <c r="P247" s="13">
        <f t="shared" si="12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 s="13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1">
        <f t="shared" si="13"/>
        <v>3.0546000000000002</v>
      </c>
      <c r="P248" s="13">
        <f t="shared" si="12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 s="13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1">
        <f t="shared" si="13"/>
        <v>1.341</v>
      </c>
      <c r="P249" s="13">
        <f t="shared" si="12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 s="13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1">
        <f t="shared" si="13"/>
        <v>1.0133294117647058</v>
      </c>
      <c r="P250" s="13">
        <f t="shared" si="12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 s="13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1">
        <f t="shared" si="13"/>
        <v>1.1292</v>
      </c>
      <c r="P251" s="13">
        <f t="shared" si="12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 s="13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1">
        <f t="shared" si="13"/>
        <v>1.0558333333333334</v>
      </c>
      <c r="P252" s="13">
        <f t="shared" si="12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 s="1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1">
        <f t="shared" si="13"/>
        <v>1.2557142857142858</v>
      </c>
      <c r="P253" s="13">
        <f t="shared" si="12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 s="13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1">
        <f t="shared" si="13"/>
        <v>1.8455999999999999</v>
      </c>
      <c r="P254" s="13">
        <f t="shared" si="12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 s="13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1">
        <f t="shared" si="13"/>
        <v>1.0073333333333334</v>
      </c>
      <c r="P255" s="13">
        <f t="shared" si="12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 s="13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1">
        <f t="shared" si="13"/>
        <v>1.1694724999999999</v>
      </c>
      <c r="P256" s="13">
        <f t="shared" si="12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 s="13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1">
        <f t="shared" si="13"/>
        <v>1.0673325</v>
      </c>
      <c r="P257" s="13">
        <f t="shared" si="12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 s="13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1">
        <f t="shared" si="13"/>
        <v>1.391</v>
      </c>
      <c r="P258" s="13">
        <f t="shared" ref="P258:P321" si="16">E258/L258</f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 s="13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1">
        <f t="shared" ref="O259:O322" si="17">E259/D259</f>
        <v>1.0672648571428571</v>
      </c>
      <c r="P259" s="13">
        <f t="shared" si="16"/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 s="13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1">
        <f t="shared" si="17"/>
        <v>1.9114</v>
      </c>
      <c r="P260" s="13">
        <f t="shared" si="16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 s="13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1">
        <f t="shared" si="17"/>
        <v>1.3193789333333332</v>
      </c>
      <c r="P261" s="13">
        <f t="shared" si="16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 s="13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1">
        <f t="shared" si="17"/>
        <v>1.0640000000000001</v>
      </c>
      <c r="P262" s="13">
        <f t="shared" si="16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 s="1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1">
        <f t="shared" si="17"/>
        <v>1.0740000000000001</v>
      </c>
      <c r="P263" s="13">
        <f t="shared" si="16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 s="13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1">
        <f t="shared" si="17"/>
        <v>2.4</v>
      </c>
      <c r="P264" s="13">
        <f t="shared" si="16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 s="13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1">
        <f t="shared" si="17"/>
        <v>1.1808107999999999</v>
      </c>
      <c r="P265" s="13">
        <f t="shared" si="16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 s="13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1">
        <f t="shared" si="17"/>
        <v>1.1819999999999999</v>
      </c>
      <c r="P266" s="13">
        <f t="shared" si="16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 s="13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1">
        <f t="shared" si="17"/>
        <v>1.111</v>
      </c>
      <c r="P267" s="13">
        <f t="shared" si="16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 s="13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1">
        <f t="shared" si="17"/>
        <v>1.4550000000000001</v>
      </c>
      <c r="P268" s="13">
        <f t="shared" si="16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 s="13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1">
        <f t="shared" si="17"/>
        <v>1.3162883248730965</v>
      </c>
      <c r="P269" s="13">
        <f t="shared" si="16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 s="13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1">
        <f t="shared" si="17"/>
        <v>1.1140000000000001</v>
      </c>
      <c r="P270" s="13">
        <f t="shared" si="16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 s="13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1">
        <f t="shared" si="17"/>
        <v>1.4723377</v>
      </c>
      <c r="P271" s="13">
        <f t="shared" si="16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 s="13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1">
        <f t="shared" si="17"/>
        <v>1.5260869565217392</v>
      </c>
      <c r="P272" s="13">
        <f t="shared" si="16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 s="1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1">
        <f t="shared" si="17"/>
        <v>1.0468</v>
      </c>
      <c r="P273" s="13">
        <f t="shared" si="16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 s="13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1">
        <f t="shared" si="17"/>
        <v>1.7743366666666667</v>
      </c>
      <c r="P274" s="13">
        <f t="shared" si="16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 s="13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1">
        <f t="shared" si="17"/>
        <v>1.077758</v>
      </c>
      <c r="P275" s="13">
        <f t="shared" si="16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 s="13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1">
        <f t="shared" si="17"/>
        <v>1.56</v>
      </c>
      <c r="P276" s="13">
        <f t="shared" si="16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 s="13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1">
        <f t="shared" si="17"/>
        <v>1.08395</v>
      </c>
      <c r="P277" s="13">
        <f t="shared" si="16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 s="13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1">
        <f t="shared" si="17"/>
        <v>1.476</v>
      </c>
      <c r="P278" s="13">
        <f t="shared" si="16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 s="13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1">
        <f t="shared" si="17"/>
        <v>1.1038153846153846</v>
      </c>
      <c r="P279" s="13">
        <f t="shared" si="16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 s="13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1">
        <f t="shared" si="17"/>
        <v>1.5034814814814814</v>
      </c>
      <c r="P280" s="13">
        <f t="shared" si="16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 s="13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1">
        <f t="shared" si="17"/>
        <v>1.5731829411764706</v>
      </c>
      <c r="P281" s="13">
        <f t="shared" si="16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 s="13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1">
        <f t="shared" si="17"/>
        <v>1.5614399999999999</v>
      </c>
      <c r="P282" s="13">
        <f t="shared" si="16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 s="1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1">
        <f t="shared" si="17"/>
        <v>1.2058763636363636</v>
      </c>
      <c r="P283" s="13">
        <f t="shared" si="16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 s="13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1">
        <f t="shared" si="17"/>
        <v>1.0118888888888888</v>
      </c>
      <c r="P284" s="13">
        <f t="shared" si="16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 s="13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1">
        <f t="shared" si="17"/>
        <v>1.142725</v>
      </c>
      <c r="P285" s="13">
        <f t="shared" si="16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 s="13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1">
        <f t="shared" si="17"/>
        <v>1.0462615</v>
      </c>
      <c r="P286" s="13">
        <f t="shared" si="16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 s="13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1">
        <f t="shared" si="17"/>
        <v>2.2882507142857142</v>
      </c>
      <c r="P287" s="13">
        <f t="shared" si="16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 s="13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1">
        <f t="shared" si="17"/>
        <v>1.0915333333333332</v>
      </c>
      <c r="P288" s="13">
        <f t="shared" si="16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 s="13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1">
        <f t="shared" si="17"/>
        <v>1.7629999999999999</v>
      </c>
      <c r="P289" s="13">
        <f t="shared" si="16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 s="13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1">
        <f t="shared" si="17"/>
        <v>1.0321061999999999</v>
      </c>
      <c r="P290" s="13">
        <f t="shared" si="16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 s="13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1">
        <f t="shared" si="17"/>
        <v>1.0482</v>
      </c>
      <c r="P291" s="13">
        <f t="shared" si="16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 s="13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1">
        <f t="shared" si="17"/>
        <v>1.0668444444444445</v>
      </c>
      <c r="P292" s="13">
        <f t="shared" si="16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 s="1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1">
        <f t="shared" si="17"/>
        <v>1.2001999999999999</v>
      </c>
      <c r="P293" s="13">
        <f t="shared" si="16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 s="13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1">
        <f t="shared" si="17"/>
        <v>1.0150693333333334</v>
      </c>
      <c r="P294" s="13">
        <f t="shared" si="16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 s="13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1">
        <f t="shared" si="17"/>
        <v>1.0138461538461538</v>
      </c>
      <c r="P295" s="13">
        <f t="shared" si="16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 s="13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1">
        <f t="shared" si="17"/>
        <v>1</v>
      </c>
      <c r="P296" s="13">
        <f t="shared" si="16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 s="13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1">
        <f t="shared" si="17"/>
        <v>1.3310911999999999</v>
      </c>
      <c r="P297" s="13">
        <f t="shared" si="16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 s="13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1">
        <f t="shared" si="17"/>
        <v>1.187262</v>
      </c>
      <c r="P298" s="13">
        <f t="shared" si="16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 s="13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1">
        <f t="shared" si="17"/>
        <v>1.0064</v>
      </c>
      <c r="P299" s="13">
        <f t="shared" si="16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 s="13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1">
        <f t="shared" si="17"/>
        <v>1.089324126984127</v>
      </c>
      <c r="P300" s="13">
        <f t="shared" si="16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 s="13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1">
        <f t="shared" si="17"/>
        <v>1.789525</v>
      </c>
      <c r="P301" s="13">
        <f t="shared" si="16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 s="13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1">
        <f t="shared" si="17"/>
        <v>1.0172264</v>
      </c>
      <c r="P302" s="13">
        <f t="shared" si="16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 s="1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1">
        <f t="shared" si="17"/>
        <v>1.1873499999999999</v>
      </c>
      <c r="P303" s="13">
        <f t="shared" si="16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 s="13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1">
        <f t="shared" si="17"/>
        <v>1.0045999999999999</v>
      </c>
      <c r="P304" s="13">
        <f t="shared" si="16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 s="13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1">
        <f t="shared" si="17"/>
        <v>1.3746666666666667</v>
      </c>
      <c r="P305" s="13">
        <f t="shared" si="16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 s="13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1">
        <f t="shared" si="17"/>
        <v>2.3164705882352941</v>
      </c>
      <c r="P306" s="13">
        <f t="shared" si="16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 s="13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1">
        <f t="shared" si="17"/>
        <v>1.3033333333333332</v>
      </c>
      <c r="P307" s="13">
        <f t="shared" si="16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 s="13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1">
        <f t="shared" si="17"/>
        <v>2.9289999999999998</v>
      </c>
      <c r="P308" s="13">
        <f t="shared" si="16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 s="13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1">
        <f t="shared" si="17"/>
        <v>1.1131818181818183</v>
      </c>
      <c r="P309" s="13">
        <f t="shared" si="16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 s="13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1">
        <f t="shared" si="17"/>
        <v>1.0556666666666668</v>
      </c>
      <c r="P310" s="13">
        <f t="shared" si="16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 s="13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1">
        <f t="shared" si="17"/>
        <v>1.1894444444444445</v>
      </c>
      <c r="P311" s="13">
        <f t="shared" si="16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 s="13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1">
        <f t="shared" si="17"/>
        <v>1.04129</v>
      </c>
      <c r="P312" s="13">
        <f t="shared" si="16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 s="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1">
        <f t="shared" si="17"/>
        <v>1.0410165</v>
      </c>
      <c r="P313" s="13">
        <f t="shared" si="16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 s="13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1">
        <f t="shared" si="17"/>
        <v>1.1187499999999999</v>
      </c>
      <c r="P314" s="13">
        <f t="shared" si="16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 s="13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1">
        <f t="shared" si="17"/>
        <v>1.0473529411764706</v>
      </c>
      <c r="P315" s="13">
        <f t="shared" si="16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 s="13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1">
        <f t="shared" si="17"/>
        <v>3.8515000000000001</v>
      </c>
      <c r="P316" s="13">
        <f t="shared" si="16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 s="13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1">
        <f t="shared" si="17"/>
        <v>1.01248</v>
      </c>
      <c r="P317" s="13">
        <f t="shared" si="16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 s="13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1">
        <f t="shared" si="17"/>
        <v>1.1377333333333333</v>
      </c>
      <c r="P318" s="13">
        <f t="shared" si="16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 s="13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1">
        <f t="shared" si="17"/>
        <v>1.0080333333333333</v>
      </c>
      <c r="P319" s="13">
        <f t="shared" si="16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 s="13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1">
        <f t="shared" si="17"/>
        <v>2.8332000000000002</v>
      </c>
      <c r="P320" s="13">
        <f t="shared" si="16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 s="13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1">
        <f t="shared" si="17"/>
        <v>1.1268</v>
      </c>
      <c r="P321" s="13">
        <f t="shared" si="16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 s="13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1">
        <f t="shared" si="17"/>
        <v>1.0658000000000001</v>
      </c>
      <c r="P322" s="13">
        <f t="shared" ref="P322:P385" si="20">E322/L322</f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 s="1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1">
        <f t="shared" ref="O323:O386" si="21">E323/D323</f>
        <v>1.0266285714285714</v>
      </c>
      <c r="P323" s="13">
        <f t="shared" si="20"/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 s="13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1">
        <f t="shared" si="21"/>
        <v>1.0791200000000001</v>
      </c>
      <c r="P324" s="13">
        <f t="shared" si="20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 s="13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1">
        <f t="shared" si="21"/>
        <v>1.2307407407407407</v>
      </c>
      <c r="P325" s="13">
        <f t="shared" si="20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 s="13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1">
        <f t="shared" si="21"/>
        <v>1.016</v>
      </c>
      <c r="P326" s="13">
        <f t="shared" si="20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 s="13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1">
        <f t="shared" si="21"/>
        <v>1.04396</v>
      </c>
      <c r="P327" s="13">
        <f t="shared" si="20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 s="13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1">
        <f t="shared" si="21"/>
        <v>1.1292973333333334</v>
      </c>
      <c r="P328" s="13">
        <f t="shared" si="20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 s="13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1">
        <f t="shared" si="21"/>
        <v>1.3640000000000001</v>
      </c>
      <c r="P329" s="13">
        <f t="shared" si="20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 s="13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1">
        <f t="shared" si="21"/>
        <v>1.036144</v>
      </c>
      <c r="P330" s="13">
        <f t="shared" si="20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 s="13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1">
        <f t="shared" si="21"/>
        <v>1.0549999999999999</v>
      </c>
      <c r="P331" s="13">
        <f t="shared" si="20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 s="13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1">
        <f t="shared" si="21"/>
        <v>1.0182857142857142</v>
      </c>
      <c r="P332" s="13">
        <f t="shared" si="20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 s="1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1">
        <f t="shared" si="21"/>
        <v>1.0660499999999999</v>
      </c>
      <c r="P333" s="13">
        <f t="shared" si="20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 s="13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1">
        <f t="shared" si="21"/>
        <v>1.13015</v>
      </c>
      <c r="P334" s="13">
        <f t="shared" si="20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 s="13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1">
        <f t="shared" si="21"/>
        <v>1.252275</v>
      </c>
      <c r="P335" s="13">
        <f t="shared" si="20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 s="13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1">
        <f t="shared" si="21"/>
        <v>1.0119</v>
      </c>
      <c r="P336" s="13">
        <f t="shared" si="20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 s="13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1">
        <f t="shared" si="21"/>
        <v>1.0276470588235294</v>
      </c>
      <c r="P337" s="13">
        <f t="shared" si="20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 s="13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1">
        <f t="shared" si="21"/>
        <v>1.1683911999999999</v>
      </c>
      <c r="P338" s="13">
        <f t="shared" si="20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 s="13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1">
        <f t="shared" si="21"/>
        <v>1.0116833333333335</v>
      </c>
      <c r="P339" s="13">
        <f t="shared" si="20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 s="13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1">
        <f t="shared" si="21"/>
        <v>1.1013360000000001</v>
      </c>
      <c r="P340" s="13">
        <f t="shared" si="20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 s="13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1">
        <f t="shared" si="21"/>
        <v>1.0808333333333333</v>
      </c>
      <c r="P341" s="13">
        <f t="shared" si="20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 s="13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1">
        <f t="shared" si="21"/>
        <v>1.2502285714285715</v>
      </c>
      <c r="P342" s="13">
        <f t="shared" si="20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 s="1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1">
        <f t="shared" si="21"/>
        <v>1.0671428571428572</v>
      </c>
      <c r="P343" s="13">
        <f t="shared" si="20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 s="13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1">
        <f t="shared" si="21"/>
        <v>1.0036639999999999</v>
      </c>
      <c r="P344" s="13">
        <f t="shared" si="20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 s="13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1">
        <f t="shared" si="21"/>
        <v>1.0202863333333334</v>
      </c>
      <c r="P345" s="13">
        <f t="shared" si="20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 s="13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1">
        <f t="shared" si="21"/>
        <v>1.0208358208955224</v>
      </c>
      <c r="P346" s="13">
        <f t="shared" si="20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 s="13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1">
        <f t="shared" si="21"/>
        <v>1.2327586206896552</v>
      </c>
      <c r="P347" s="13">
        <f t="shared" si="20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 s="13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1">
        <f t="shared" si="21"/>
        <v>1.7028880000000002</v>
      </c>
      <c r="P348" s="13">
        <f t="shared" si="20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 s="13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1">
        <f t="shared" si="21"/>
        <v>1.1159049999999999</v>
      </c>
      <c r="P349" s="13">
        <f t="shared" si="20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 s="13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1">
        <f t="shared" si="21"/>
        <v>1.03</v>
      </c>
      <c r="P350" s="13">
        <f t="shared" si="20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 s="13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1">
        <f t="shared" si="21"/>
        <v>1.0663570159857905</v>
      </c>
      <c r="P351" s="13">
        <f t="shared" si="20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 s="13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1">
        <f t="shared" si="21"/>
        <v>1.1476</v>
      </c>
      <c r="P352" s="13">
        <f t="shared" si="20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 s="1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1">
        <f t="shared" si="21"/>
        <v>1.2734117647058822</v>
      </c>
      <c r="P353" s="13">
        <f t="shared" si="20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 s="13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1">
        <f t="shared" si="21"/>
        <v>1.1656</v>
      </c>
      <c r="P354" s="13">
        <f t="shared" si="20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 s="13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1">
        <f t="shared" si="21"/>
        <v>1.0861819426615318</v>
      </c>
      <c r="P355" s="13">
        <f t="shared" si="20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 s="13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1">
        <f t="shared" si="21"/>
        <v>1.0394285714285714</v>
      </c>
      <c r="P356" s="13">
        <f t="shared" si="20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 s="13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1">
        <f t="shared" si="21"/>
        <v>1.1625714285714286</v>
      </c>
      <c r="P357" s="13">
        <f t="shared" si="20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 s="13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1">
        <f t="shared" si="21"/>
        <v>1.0269239999999999</v>
      </c>
      <c r="P358" s="13">
        <f t="shared" si="20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 s="13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1">
        <f t="shared" si="21"/>
        <v>1.74</v>
      </c>
      <c r="P359" s="13">
        <f t="shared" si="20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 s="13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1">
        <f t="shared" si="21"/>
        <v>1.03088</v>
      </c>
      <c r="P360" s="13">
        <f t="shared" si="20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 s="13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1">
        <f t="shared" si="21"/>
        <v>1.0485537190082646</v>
      </c>
      <c r="P361" s="13">
        <f t="shared" si="20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 s="13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1">
        <f t="shared" si="21"/>
        <v>1.0137499999999999</v>
      </c>
      <c r="P362" s="13">
        <f t="shared" si="20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 s="1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1">
        <f t="shared" si="21"/>
        <v>1.1107699999999998</v>
      </c>
      <c r="P363" s="13">
        <f t="shared" si="20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 s="13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1">
        <f t="shared" si="21"/>
        <v>1.2415933781686497</v>
      </c>
      <c r="P364" s="13">
        <f t="shared" si="20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 s="13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1">
        <f t="shared" si="21"/>
        <v>1.0133333333333334</v>
      </c>
      <c r="P365" s="13">
        <f t="shared" si="20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 s="13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1">
        <f t="shared" si="21"/>
        <v>1.1016142857142857</v>
      </c>
      <c r="P366" s="13">
        <f t="shared" si="20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 s="13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1">
        <f t="shared" si="21"/>
        <v>1.0397333333333334</v>
      </c>
      <c r="P367" s="13">
        <f t="shared" si="20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 s="13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1">
        <f t="shared" si="21"/>
        <v>1.013157894736842</v>
      </c>
      <c r="P368" s="13">
        <f t="shared" si="20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 s="13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1">
        <f t="shared" si="21"/>
        <v>1.033501</v>
      </c>
      <c r="P369" s="13">
        <f t="shared" si="20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 s="13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1">
        <f t="shared" si="21"/>
        <v>1.04112</v>
      </c>
      <c r="P370" s="13">
        <f t="shared" si="20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 s="13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1">
        <f t="shared" si="21"/>
        <v>1.1015569230769231</v>
      </c>
      <c r="P371" s="13">
        <f t="shared" si="20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 s="13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1">
        <f t="shared" si="21"/>
        <v>1.2202</v>
      </c>
      <c r="P372" s="13">
        <f t="shared" si="20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 s="1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1">
        <f t="shared" si="21"/>
        <v>1.1416866666666667</v>
      </c>
      <c r="P373" s="13">
        <f t="shared" si="20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 s="13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1">
        <f t="shared" si="21"/>
        <v>1.2533333333333334</v>
      </c>
      <c r="P374" s="13">
        <f t="shared" si="20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 s="13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1">
        <f t="shared" si="21"/>
        <v>1.0666666666666667</v>
      </c>
      <c r="P375" s="13">
        <f t="shared" si="20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 s="13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1">
        <f t="shared" si="21"/>
        <v>1.3065</v>
      </c>
      <c r="P376" s="13">
        <f t="shared" si="20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 s="13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1">
        <f t="shared" si="21"/>
        <v>1.2</v>
      </c>
      <c r="P377" s="13">
        <f t="shared" si="20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 s="13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1">
        <f t="shared" si="21"/>
        <v>1.0595918367346939</v>
      </c>
      <c r="P378" s="13">
        <f t="shared" si="20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 s="13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1">
        <f t="shared" si="21"/>
        <v>1.1439999999999999</v>
      </c>
      <c r="P379" s="13">
        <f t="shared" si="20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 s="13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1">
        <f t="shared" si="21"/>
        <v>1.1176666666666666</v>
      </c>
      <c r="P380" s="13">
        <f t="shared" si="20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 s="13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1">
        <f t="shared" si="21"/>
        <v>1.1608000000000001</v>
      </c>
      <c r="P381" s="13">
        <f t="shared" si="20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 s="13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1">
        <f t="shared" si="21"/>
        <v>1.415</v>
      </c>
      <c r="P382" s="13">
        <f t="shared" si="20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 s="1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1">
        <f t="shared" si="21"/>
        <v>1.0472999999999999</v>
      </c>
      <c r="P383" s="13">
        <f t="shared" si="20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 s="13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1">
        <f t="shared" si="21"/>
        <v>2.5583333333333331</v>
      </c>
      <c r="P384" s="13">
        <f t="shared" si="20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 s="13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1">
        <f t="shared" si="21"/>
        <v>2.0670670670670672</v>
      </c>
      <c r="P385" s="13">
        <f t="shared" si="20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 s="13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1">
        <f t="shared" si="21"/>
        <v>1.1210500000000001</v>
      </c>
      <c r="P386" s="13">
        <f t="shared" ref="P386:P449" si="24">E386/L386</f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 s="13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1">
        <f t="shared" ref="O387:O450" si="25">E387/D387</f>
        <v>1.05982</v>
      </c>
      <c r="P387" s="13">
        <f t="shared" si="24"/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 s="13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1">
        <f t="shared" si="25"/>
        <v>1.0016666666666667</v>
      </c>
      <c r="P388" s="13">
        <f t="shared" si="24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 s="13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1">
        <f t="shared" si="25"/>
        <v>2.1398947368421051</v>
      </c>
      <c r="P389" s="13">
        <f t="shared" si="24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 s="13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1">
        <f t="shared" si="25"/>
        <v>1.2616000000000001</v>
      </c>
      <c r="P390" s="13">
        <f t="shared" si="24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 s="13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1">
        <f t="shared" si="25"/>
        <v>1.8153547058823529</v>
      </c>
      <c r="P391" s="13">
        <f t="shared" si="24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 s="13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1">
        <f t="shared" si="25"/>
        <v>1</v>
      </c>
      <c r="P392" s="13">
        <f t="shared" si="24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 s="1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1">
        <f t="shared" si="25"/>
        <v>1.0061</v>
      </c>
      <c r="P393" s="13">
        <f t="shared" si="24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 s="13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1">
        <f t="shared" si="25"/>
        <v>1.009027027027027</v>
      </c>
      <c r="P394" s="13">
        <f t="shared" si="24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 s="13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1">
        <f t="shared" si="25"/>
        <v>1.10446</v>
      </c>
      <c r="P395" s="13">
        <f t="shared" si="24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 s="13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1">
        <f t="shared" si="25"/>
        <v>1.118936170212766</v>
      </c>
      <c r="P396" s="13">
        <f t="shared" si="24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 s="13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1">
        <f t="shared" si="25"/>
        <v>1.0804450000000001</v>
      </c>
      <c r="P397" s="13">
        <f t="shared" si="24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 s="13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1">
        <f t="shared" si="25"/>
        <v>1.0666666666666667</v>
      </c>
      <c r="P398" s="13">
        <f t="shared" si="24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 s="13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1">
        <f t="shared" si="25"/>
        <v>1.0390027322404372</v>
      </c>
      <c r="P399" s="13">
        <f t="shared" si="24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 s="13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1">
        <f t="shared" si="25"/>
        <v>1.2516</v>
      </c>
      <c r="P400" s="13">
        <f t="shared" si="24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 s="13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1">
        <f t="shared" si="25"/>
        <v>1.0680499999999999</v>
      </c>
      <c r="P401" s="13">
        <f t="shared" si="24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 s="13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1">
        <f t="shared" si="25"/>
        <v>1.1230249999999999</v>
      </c>
      <c r="P402" s="13">
        <f t="shared" si="24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 s="1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1">
        <f t="shared" si="25"/>
        <v>1.0381199999999999</v>
      </c>
      <c r="P403" s="13">
        <f t="shared" si="24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 s="13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1">
        <f t="shared" si="25"/>
        <v>1.4165000000000001</v>
      </c>
      <c r="P404" s="13">
        <f t="shared" si="24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 s="13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1">
        <f t="shared" si="25"/>
        <v>1.0526</v>
      </c>
      <c r="P405" s="13">
        <f t="shared" si="24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 s="13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1">
        <f t="shared" si="25"/>
        <v>1.0309142857142857</v>
      </c>
      <c r="P406" s="13">
        <f t="shared" si="24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 s="13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1">
        <f t="shared" si="25"/>
        <v>1.0765957446808512</v>
      </c>
      <c r="P407" s="13">
        <f t="shared" si="24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 s="13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1">
        <f t="shared" si="25"/>
        <v>1.0770464285714285</v>
      </c>
      <c r="P408" s="13">
        <f t="shared" si="24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 s="13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1">
        <f t="shared" si="25"/>
        <v>1.0155000000000001</v>
      </c>
      <c r="P409" s="13">
        <f t="shared" si="24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 s="13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1">
        <f t="shared" si="25"/>
        <v>1.0143766666666667</v>
      </c>
      <c r="P410" s="13">
        <f t="shared" si="24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 s="13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1">
        <f t="shared" si="25"/>
        <v>1.3680000000000001</v>
      </c>
      <c r="P411" s="13">
        <f t="shared" si="24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 s="13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1">
        <f t="shared" si="25"/>
        <v>1.2829999999999999</v>
      </c>
      <c r="P412" s="13">
        <f t="shared" si="24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 s="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1">
        <f t="shared" si="25"/>
        <v>1.0105</v>
      </c>
      <c r="P413" s="13">
        <f t="shared" si="24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 s="13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1">
        <f t="shared" si="25"/>
        <v>1.2684</v>
      </c>
      <c r="P414" s="13">
        <f t="shared" si="24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 s="13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1">
        <f t="shared" si="25"/>
        <v>1.0508593749999999</v>
      </c>
      <c r="P415" s="13">
        <f t="shared" si="24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 s="13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1">
        <f t="shared" si="25"/>
        <v>1.0285405405405406</v>
      </c>
      <c r="P416" s="13">
        <f t="shared" si="24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 s="13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1">
        <f t="shared" si="25"/>
        <v>1.0214714285714286</v>
      </c>
      <c r="P417" s="13">
        <f t="shared" si="24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 s="13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1">
        <f t="shared" si="25"/>
        <v>1.2021700000000002</v>
      </c>
      <c r="P418" s="13">
        <f t="shared" si="24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 s="13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1">
        <f t="shared" si="25"/>
        <v>1.0024761904761905</v>
      </c>
      <c r="P419" s="13">
        <f t="shared" si="24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 s="13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1">
        <f t="shared" si="25"/>
        <v>1.0063392857142857</v>
      </c>
      <c r="P420" s="13">
        <f t="shared" si="24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 s="13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1">
        <f t="shared" si="25"/>
        <v>1.004375</v>
      </c>
      <c r="P421" s="13">
        <f t="shared" si="24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 s="13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1">
        <f t="shared" si="25"/>
        <v>4.3939393939393936E-3</v>
      </c>
      <c r="P422" s="13">
        <f t="shared" si="24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 s="1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1">
        <f t="shared" si="25"/>
        <v>2.0066666666666667E-2</v>
      </c>
      <c r="P423" s="13">
        <f t="shared" si="24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 s="13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1">
        <f t="shared" si="25"/>
        <v>1.0749999999999999E-2</v>
      </c>
      <c r="P424" s="13">
        <f t="shared" si="24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 s="13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1">
        <f t="shared" si="25"/>
        <v>7.6499999999999997E-3</v>
      </c>
      <c r="P425" s="13">
        <f t="shared" si="24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 s="13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1">
        <f t="shared" si="25"/>
        <v>6.7966666666666675E-2</v>
      </c>
      <c r="P426" s="13">
        <f t="shared" si="24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 s="13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1">
        <f t="shared" si="25"/>
        <v>1.2E-4</v>
      </c>
      <c r="P427" s="13">
        <f t="shared" si="24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 s="13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1">
        <f t="shared" si="25"/>
        <v>1.3299999999999999E-2</v>
      </c>
      <c r="P428" s="13">
        <f t="shared" si="24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 s="13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1">
        <f t="shared" si="25"/>
        <v>0</v>
      </c>
      <c r="P429" s="13" t="e">
        <f t="shared" si="24"/>
        <v>#DIV/0!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 s="13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1">
        <f t="shared" si="25"/>
        <v>5.6333333333333332E-2</v>
      </c>
      <c r="P430" s="13">
        <f t="shared" si="24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 s="13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1">
        <f t="shared" si="25"/>
        <v>0</v>
      </c>
      <c r="P431" s="13" t="e">
        <f t="shared" si="24"/>
        <v>#DIV/0!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 s="13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1">
        <f t="shared" si="25"/>
        <v>2.4E-2</v>
      </c>
      <c r="P432" s="13">
        <f t="shared" si="24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 s="1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1">
        <f t="shared" si="25"/>
        <v>0.13833333333333334</v>
      </c>
      <c r="P433" s="13">
        <f t="shared" si="24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 s="13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1">
        <f t="shared" si="25"/>
        <v>9.5000000000000001E-2</v>
      </c>
      <c r="P434" s="13">
        <f t="shared" si="24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 s="13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1">
        <f t="shared" si="25"/>
        <v>0</v>
      </c>
      <c r="P435" s="13" t="e">
        <f t="shared" si="24"/>
        <v>#DIV/0!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 s="13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1">
        <f t="shared" si="25"/>
        <v>0.05</v>
      </c>
      <c r="P436" s="13">
        <f t="shared" si="24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 s="13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1">
        <f t="shared" si="25"/>
        <v>2.7272727272727273E-5</v>
      </c>
      <c r="P437" s="13">
        <f t="shared" si="24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 s="13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1">
        <f t="shared" si="25"/>
        <v>0</v>
      </c>
      <c r="P438" s="13" t="e">
        <f t="shared" si="24"/>
        <v>#DIV/0!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 s="13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1">
        <f t="shared" si="25"/>
        <v>0</v>
      </c>
      <c r="P439" s="13" t="e">
        <f t="shared" si="24"/>
        <v>#DIV/0!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 s="13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1">
        <f t="shared" si="25"/>
        <v>9.3799999999999994E-2</v>
      </c>
      <c r="P440" s="13">
        <f t="shared" si="24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 s="13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1">
        <f t="shared" si="25"/>
        <v>0</v>
      </c>
      <c r="P441" s="13" t="e">
        <f t="shared" si="24"/>
        <v>#DIV/0!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 s="13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1">
        <f t="shared" si="25"/>
        <v>1E-3</v>
      </c>
      <c r="P442" s="13">
        <f t="shared" si="24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 s="1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1">
        <f t="shared" si="25"/>
        <v>0</v>
      </c>
      <c r="P443" s="13" t="e">
        <f t="shared" si="24"/>
        <v>#DIV/0!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 s="13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1">
        <f t="shared" si="25"/>
        <v>0.39358823529411763</v>
      </c>
      <c r="P444" s="13">
        <f t="shared" si="24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 s="13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1">
        <f t="shared" si="25"/>
        <v>1E-3</v>
      </c>
      <c r="P445" s="13">
        <f t="shared" si="24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 s="13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1">
        <f t="shared" si="25"/>
        <v>0.05</v>
      </c>
      <c r="P446" s="13">
        <f t="shared" si="24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 s="13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1">
        <f t="shared" si="25"/>
        <v>3.3333333333333335E-5</v>
      </c>
      <c r="P447" s="13">
        <f t="shared" si="24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 s="13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1">
        <f t="shared" si="25"/>
        <v>7.2952380952380949E-2</v>
      </c>
      <c r="P448" s="13">
        <f t="shared" si="24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 s="13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1">
        <f t="shared" si="25"/>
        <v>1.6666666666666666E-4</v>
      </c>
      <c r="P449" s="13">
        <f t="shared" si="24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 s="13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1">
        <f t="shared" si="25"/>
        <v>3.2804E-2</v>
      </c>
      <c r="P450" s="13">
        <f t="shared" ref="P450:P513" si="28">E450/L450</f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 s="13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1">
        <f t="shared" ref="O451:O514" si="29">E451/D451</f>
        <v>2.2499999999999999E-2</v>
      </c>
      <c r="P451" s="13">
        <f t="shared" si="28"/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 s="13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1">
        <f t="shared" si="29"/>
        <v>7.92E-3</v>
      </c>
      <c r="P452" s="13">
        <f t="shared" si="28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 s="1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1">
        <f t="shared" si="29"/>
        <v>0</v>
      </c>
      <c r="P453" s="13" t="e">
        <f t="shared" si="28"/>
        <v>#DIV/0!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 s="13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1">
        <f t="shared" si="29"/>
        <v>0.64</v>
      </c>
      <c r="P454" s="13">
        <f t="shared" si="28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 s="13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1">
        <f t="shared" si="29"/>
        <v>2.740447957839262E-4</v>
      </c>
      <c r="P455" s="13">
        <f t="shared" si="28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 s="13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1">
        <f t="shared" si="29"/>
        <v>8.2000000000000007E-3</v>
      </c>
      <c r="P456" s="13">
        <f t="shared" si="28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 s="13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1">
        <f t="shared" si="29"/>
        <v>6.9230769230769226E-4</v>
      </c>
      <c r="P457" s="13">
        <f t="shared" si="28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 s="13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1">
        <f t="shared" si="29"/>
        <v>6.8631863186318634E-3</v>
      </c>
      <c r="P458" s="13">
        <f t="shared" si="28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 s="13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1">
        <f t="shared" si="29"/>
        <v>0</v>
      </c>
      <c r="P459" s="13" t="e">
        <f t="shared" si="28"/>
        <v>#DIV/0!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 s="13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1">
        <f t="shared" si="29"/>
        <v>8.2100000000000006E-2</v>
      </c>
      <c r="P460" s="13">
        <f t="shared" si="28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 s="13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1">
        <f t="shared" si="29"/>
        <v>6.4102564102564103E-4</v>
      </c>
      <c r="P461" s="13">
        <f t="shared" si="28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 s="13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1">
        <f t="shared" si="29"/>
        <v>2.9411764705882353E-3</v>
      </c>
      <c r="P462" s="13">
        <f t="shared" si="28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 s="1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1">
        <f t="shared" si="29"/>
        <v>0</v>
      </c>
      <c r="P463" s="13" t="e">
        <f t="shared" si="28"/>
        <v>#DIV/0!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 s="13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1">
        <f t="shared" si="29"/>
        <v>0</v>
      </c>
      <c r="P464" s="13" t="e">
        <f t="shared" si="28"/>
        <v>#DIV/0!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 s="13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1">
        <f t="shared" si="29"/>
        <v>2.2727272727272728E-2</v>
      </c>
      <c r="P465" s="13">
        <f t="shared" si="28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 s="13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1">
        <f t="shared" si="29"/>
        <v>9.9009900990099011E-4</v>
      </c>
      <c r="P466" s="13">
        <f t="shared" si="28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 s="13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1">
        <f t="shared" si="29"/>
        <v>0.26953125</v>
      </c>
      <c r="P467" s="13">
        <f t="shared" si="28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 s="13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1">
        <f t="shared" si="29"/>
        <v>7.6E-3</v>
      </c>
      <c r="P468" s="13">
        <f t="shared" si="28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 s="13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1">
        <f t="shared" si="29"/>
        <v>0.21575</v>
      </c>
      <c r="P469" s="13">
        <f t="shared" si="28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 s="13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1">
        <f t="shared" si="29"/>
        <v>0</v>
      </c>
      <c r="P470" s="13" t="e">
        <f t="shared" si="28"/>
        <v>#DIV/0!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 s="13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1">
        <f t="shared" si="29"/>
        <v>0</v>
      </c>
      <c r="P471" s="13" t="e">
        <f t="shared" si="28"/>
        <v>#DIV/0!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 s="13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1">
        <f t="shared" si="29"/>
        <v>1.0200000000000001E-2</v>
      </c>
      <c r="P472" s="13">
        <f t="shared" si="28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 s="1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1">
        <f t="shared" si="29"/>
        <v>0.11892727272727273</v>
      </c>
      <c r="P473" s="13">
        <f t="shared" si="28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 s="13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1">
        <f t="shared" si="29"/>
        <v>0.17624999999999999</v>
      </c>
      <c r="P474" s="13">
        <f t="shared" si="28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 s="13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1">
        <f t="shared" si="29"/>
        <v>2.87E-2</v>
      </c>
      <c r="P475" s="13">
        <f t="shared" si="28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 s="13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1">
        <f t="shared" si="29"/>
        <v>3.0303030303030303E-4</v>
      </c>
      <c r="P476" s="13">
        <f t="shared" si="28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 s="13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1">
        <f t="shared" si="29"/>
        <v>0</v>
      </c>
      <c r="P477" s="13" t="e">
        <f t="shared" si="28"/>
        <v>#DIV/0!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 s="13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1">
        <f t="shared" si="29"/>
        <v>2.2302681818181819E-2</v>
      </c>
      <c r="P478" s="13">
        <f t="shared" si="28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 s="13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1">
        <f t="shared" si="29"/>
        <v>0</v>
      </c>
      <c r="P479" s="13" t="e">
        <f t="shared" si="28"/>
        <v>#DIV/0!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 s="13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1">
        <f t="shared" si="29"/>
        <v>0</v>
      </c>
      <c r="P480" s="13" t="e">
        <f t="shared" si="28"/>
        <v>#DIV/0!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 s="13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1">
        <f t="shared" si="29"/>
        <v>0.3256</v>
      </c>
      <c r="P481" s="13">
        <f t="shared" si="28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 s="13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1">
        <f t="shared" si="29"/>
        <v>0.19409999999999999</v>
      </c>
      <c r="P482" s="13">
        <f t="shared" si="28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 s="1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1">
        <f t="shared" si="29"/>
        <v>6.0999999999999999E-2</v>
      </c>
      <c r="P483" s="13">
        <f t="shared" si="28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 s="13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1">
        <f t="shared" si="29"/>
        <v>1E-3</v>
      </c>
      <c r="P484" s="13">
        <f t="shared" si="28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 s="13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1">
        <f t="shared" si="29"/>
        <v>0.502</v>
      </c>
      <c r="P485" s="13">
        <f t="shared" si="28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 s="13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1">
        <f t="shared" si="29"/>
        <v>1.8625E-3</v>
      </c>
      <c r="P486" s="13">
        <f t="shared" si="28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 s="13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1">
        <f t="shared" si="29"/>
        <v>0.21906971229845085</v>
      </c>
      <c r="P487" s="13">
        <f t="shared" si="28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 s="13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1">
        <f t="shared" si="29"/>
        <v>9.0909090909090904E-5</v>
      </c>
      <c r="P488" s="13">
        <f t="shared" si="28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 s="13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1">
        <f t="shared" si="29"/>
        <v>0</v>
      </c>
      <c r="P489" s="13" t="e">
        <f t="shared" si="28"/>
        <v>#DIV/0!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 s="13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1">
        <f t="shared" si="29"/>
        <v>0</v>
      </c>
      <c r="P490" s="13" t="e">
        <f t="shared" si="28"/>
        <v>#DIV/0!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 s="13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1">
        <f t="shared" si="29"/>
        <v>2.8667813379201833E-3</v>
      </c>
      <c r="P491" s="13">
        <f t="shared" si="28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 s="13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1">
        <f t="shared" si="29"/>
        <v>0</v>
      </c>
      <c r="P492" s="13" t="e">
        <f t="shared" si="28"/>
        <v>#DIV/0!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 s="1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1">
        <f t="shared" si="29"/>
        <v>0</v>
      </c>
      <c r="P493" s="13" t="e">
        <f t="shared" si="28"/>
        <v>#DIV/0!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 s="13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1">
        <f t="shared" si="29"/>
        <v>0</v>
      </c>
      <c r="P494" s="13" t="e">
        <f t="shared" si="28"/>
        <v>#DIV/0!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 s="13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1">
        <f t="shared" si="29"/>
        <v>0</v>
      </c>
      <c r="P495" s="13" t="e">
        <f t="shared" si="28"/>
        <v>#DIV/0!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 s="13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1">
        <f t="shared" si="29"/>
        <v>1.5499999999999999E-3</v>
      </c>
      <c r="P496" s="13">
        <f t="shared" si="28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 s="13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1">
        <f t="shared" si="29"/>
        <v>0</v>
      </c>
      <c r="P497" s="13" t="e">
        <f t="shared" si="28"/>
        <v>#DIV/0!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 s="13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1">
        <f t="shared" si="29"/>
        <v>1.6666666666666667E-5</v>
      </c>
      <c r="P498" s="13">
        <f t="shared" si="28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 s="13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1">
        <f t="shared" si="29"/>
        <v>6.6964285714285711E-3</v>
      </c>
      <c r="P499" s="13">
        <f t="shared" si="28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 s="13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1">
        <f t="shared" si="29"/>
        <v>4.5985132395404561E-2</v>
      </c>
      <c r="P500" s="13">
        <f t="shared" si="28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 s="13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1">
        <f t="shared" si="29"/>
        <v>9.5500000000000002E-2</v>
      </c>
      <c r="P501" s="13">
        <f t="shared" si="28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 s="13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1">
        <f t="shared" si="29"/>
        <v>3.307692307692308E-2</v>
      </c>
      <c r="P502" s="13">
        <f t="shared" si="28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 s="1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1">
        <f t="shared" si="29"/>
        <v>0</v>
      </c>
      <c r="P503" s="13" t="e">
        <f t="shared" si="28"/>
        <v>#DIV/0!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 s="13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1">
        <f t="shared" si="29"/>
        <v>1.15E-2</v>
      </c>
      <c r="P504" s="13">
        <f t="shared" si="28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 s="13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1">
        <f t="shared" si="29"/>
        <v>1.7538461538461537E-2</v>
      </c>
      <c r="P505" s="13">
        <f t="shared" si="28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 s="13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1">
        <f t="shared" si="29"/>
        <v>1.3673469387755101E-2</v>
      </c>
      <c r="P506" s="13">
        <f t="shared" si="28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 s="13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1">
        <f t="shared" si="29"/>
        <v>4.3333333333333331E-3</v>
      </c>
      <c r="P507" s="13">
        <f t="shared" si="28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 s="13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1">
        <f t="shared" si="29"/>
        <v>1.25E-3</v>
      </c>
      <c r="P508" s="13">
        <f t="shared" si="28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 s="13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1">
        <f t="shared" si="29"/>
        <v>3.2000000000000001E-2</v>
      </c>
      <c r="P509" s="13">
        <f t="shared" si="28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 s="13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1">
        <f t="shared" si="29"/>
        <v>8.0000000000000002E-3</v>
      </c>
      <c r="P510" s="13">
        <f t="shared" si="28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 s="13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1">
        <f t="shared" si="29"/>
        <v>2E-3</v>
      </c>
      <c r="P511" s="13">
        <f t="shared" si="28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 s="13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1">
        <f t="shared" si="29"/>
        <v>0</v>
      </c>
      <c r="P512" s="13" t="e">
        <f t="shared" si="28"/>
        <v>#DIV/0!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 s="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1">
        <f t="shared" si="29"/>
        <v>0.03</v>
      </c>
      <c r="P513" s="13">
        <f t="shared" si="28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 s="13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1">
        <f t="shared" si="29"/>
        <v>1.3749999999999999E-3</v>
      </c>
      <c r="P514" s="13">
        <f t="shared" ref="P514:P577" si="32">E514/L514</f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 s="13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1">
        <f t="shared" ref="O515:O578" si="33">E515/D515</f>
        <v>0.13924</v>
      </c>
      <c r="P515" s="13">
        <f t="shared" si="32"/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 s="13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1">
        <f t="shared" si="33"/>
        <v>3.3333333333333333E-2</v>
      </c>
      <c r="P516" s="13">
        <f t="shared" si="32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 s="13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1">
        <f t="shared" si="33"/>
        <v>0.25413402061855672</v>
      </c>
      <c r="P517" s="13">
        <f t="shared" si="32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 s="13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1">
        <f t="shared" si="33"/>
        <v>0</v>
      </c>
      <c r="P518" s="13" t="e">
        <f t="shared" si="32"/>
        <v>#DIV/0!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 s="13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1">
        <f t="shared" si="33"/>
        <v>1.3666666666666667E-2</v>
      </c>
      <c r="P519" s="13">
        <f t="shared" si="32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 s="13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1">
        <f t="shared" si="33"/>
        <v>0</v>
      </c>
      <c r="P520" s="13" t="e">
        <f t="shared" si="32"/>
        <v>#DIV/0!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 s="13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1">
        <f t="shared" si="33"/>
        <v>0.22881426547787684</v>
      </c>
      <c r="P521" s="13">
        <f t="shared" si="32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 s="13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1">
        <f t="shared" si="33"/>
        <v>1.0209999999999999</v>
      </c>
      <c r="P522" s="13">
        <f t="shared" si="32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 s="1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1">
        <f t="shared" si="33"/>
        <v>1.0464</v>
      </c>
      <c r="P523" s="13">
        <f t="shared" si="32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 s="13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1">
        <f t="shared" si="33"/>
        <v>1.1466666666666667</v>
      </c>
      <c r="P524" s="13">
        <f t="shared" si="32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 s="13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1">
        <f t="shared" si="33"/>
        <v>1.206</v>
      </c>
      <c r="P525" s="13">
        <f t="shared" si="32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 s="13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1">
        <f t="shared" si="33"/>
        <v>1.0867285714285715</v>
      </c>
      <c r="P526" s="13">
        <f t="shared" si="32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 s="13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1">
        <f t="shared" si="33"/>
        <v>1</v>
      </c>
      <c r="P527" s="13">
        <f t="shared" si="32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 s="13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1">
        <f t="shared" si="33"/>
        <v>1.1399999999999999</v>
      </c>
      <c r="P528" s="13">
        <f t="shared" si="32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 s="13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1">
        <f t="shared" si="33"/>
        <v>1.0085</v>
      </c>
      <c r="P529" s="13">
        <f t="shared" si="32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 s="13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1">
        <f t="shared" si="33"/>
        <v>1.1565217391304348</v>
      </c>
      <c r="P530" s="13">
        <f t="shared" si="32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 s="13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1">
        <f t="shared" si="33"/>
        <v>1.3041666666666667</v>
      </c>
      <c r="P531" s="13">
        <f t="shared" si="32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 s="13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1">
        <f t="shared" si="33"/>
        <v>1.0778267254038179</v>
      </c>
      <c r="P532" s="13">
        <f t="shared" si="32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 s="1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1">
        <f t="shared" si="33"/>
        <v>1</v>
      </c>
      <c r="P533" s="13">
        <f t="shared" si="32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 s="13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1">
        <f t="shared" si="33"/>
        <v>1.2324999999999999</v>
      </c>
      <c r="P534" s="13">
        <f t="shared" si="32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 s="13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1">
        <f t="shared" si="33"/>
        <v>1.002</v>
      </c>
      <c r="P535" s="13">
        <f t="shared" si="32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 s="13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1">
        <f t="shared" si="33"/>
        <v>1.0466666666666666</v>
      </c>
      <c r="P536" s="13">
        <f t="shared" si="32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 s="13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1">
        <f t="shared" si="33"/>
        <v>1.0249999999999999</v>
      </c>
      <c r="P537" s="13">
        <f t="shared" si="32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 s="13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1">
        <f t="shared" si="33"/>
        <v>1.1825757575757576</v>
      </c>
      <c r="P538" s="13">
        <f t="shared" si="32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 s="13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1">
        <f t="shared" si="33"/>
        <v>1.2050000000000001</v>
      </c>
      <c r="P539" s="13">
        <f t="shared" si="32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 s="13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1">
        <f t="shared" si="33"/>
        <v>3.0242</v>
      </c>
      <c r="P540" s="13">
        <f t="shared" si="32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 s="13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1">
        <f t="shared" si="33"/>
        <v>1.00644</v>
      </c>
      <c r="P541" s="13">
        <f t="shared" si="32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 s="13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1">
        <f t="shared" si="33"/>
        <v>6.666666666666667E-5</v>
      </c>
      <c r="P542" s="13">
        <f t="shared" si="32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 s="1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1">
        <f t="shared" si="33"/>
        <v>5.5555555555555558E-3</v>
      </c>
      <c r="P543" s="13">
        <f t="shared" si="32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 s="13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1">
        <f t="shared" si="33"/>
        <v>3.9999999999999998E-6</v>
      </c>
      <c r="P544" s="13">
        <f t="shared" si="32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 s="13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1">
        <f t="shared" si="33"/>
        <v>3.1818181818181819E-3</v>
      </c>
      <c r="P545" s="13">
        <f t="shared" si="32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 s="13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1">
        <f t="shared" si="33"/>
        <v>1.2E-2</v>
      </c>
      <c r="P546" s="13">
        <f t="shared" si="32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 s="13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1">
        <f t="shared" si="33"/>
        <v>0.27383999999999997</v>
      </c>
      <c r="P547" s="13">
        <f t="shared" si="32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 s="13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1">
        <f t="shared" si="33"/>
        <v>8.6666666666666663E-4</v>
      </c>
      <c r="P548" s="13">
        <f t="shared" si="32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 s="13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1">
        <f t="shared" si="33"/>
        <v>0</v>
      </c>
      <c r="P549" s="13" t="e">
        <f t="shared" si="32"/>
        <v>#DIV/0!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 s="13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1">
        <f t="shared" si="33"/>
        <v>8.9999999999999998E-4</v>
      </c>
      <c r="P550" s="13">
        <f t="shared" si="32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 s="13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1">
        <f t="shared" si="33"/>
        <v>2.7199999999999998E-2</v>
      </c>
      <c r="P551" s="13">
        <f t="shared" si="32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 s="13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1">
        <f t="shared" si="33"/>
        <v>7.0000000000000001E-3</v>
      </c>
      <c r="P552" s="13">
        <f t="shared" si="32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 s="1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1">
        <f t="shared" si="33"/>
        <v>5.0413333333333331E-2</v>
      </c>
      <c r="P553" s="13">
        <f t="shared" si="32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 s="13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1">
        <f t="shared" si="33"/>
        <v>0</v>
      </c>
      <c r="P554" s="13" t="e">
        <f t="shared" si="32"/>
        <v>#DIV/0!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 s="13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1">
        <f t="shared" si="33"/>
        <v>4.9199999999999999E-3</v>
      </c>
      <c r="P555" s="13">
        <f t="shared" si="32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 s="13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1">
        <f t="shared" si="33"/>
        <v>0.36589147286821705</v>
      </c>
      <c r="P556" s="13">
        <f t="shared" si="32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 s="13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1">
        <f t="shared" si="33"/>
        <v>0</v>
      </c>
      <c r="P557" s="13" t="e">
        <f t="shared" si="32"/>
        <v>#DIV/0!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 s="13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1">
        <f t="shared" si="33"/>
        <v>2.5000000000000001E-2</v>
      </c>
      <c r="P558" s="13">
        <f t="shared" si="32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 s="13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1">
        <f t="shared" si="33"/>
        <v>9.1066666666666674E-3</v>
      </c>
      <c r="P559" s="13">
        <f t="shared" si="32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 s="13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1">
        <f t="shared" si="33"/>
        <v>0</v>
      </c>
      <c r="P560" s="13" t="e">
        <f t="shared" si="32"/>
        <v>#DIV/0!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 s="13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1">
        <f t="shared" si="33"/>
        <v>2.0833333333333335E-4</v>
      </c>
      <c r="P561" s="13">
        <f t="shared" si="32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 s="13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1">
        <f t="shared" si="33"/>
        <v>1.2E-4</v>
      </c>
      <c r="P562" s="13">
        <f t="shared" si="32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 s="1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1">
        <f t="shared" si="33"/>
        <v>3.6666666666666666E-3</v>
      </c>
      <c r="P563" s="13">
        <f t="shared" si="32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 s="13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1">
        <f t="shared" si="33"/>
        <v>0</v>
      </c>
      <c r="P564" s="13" t="e">
        <f t="shared" si="32"/>
        <v>#DIV/0!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 s="13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1">
        <f t="shared" si="33"/>
        <v>9.0666666666666662E-4</v>
      </c>
      <c r="P565" s="13">
        <f t="shared" si="32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 s="13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1">
        <f t="shared" si="33"/>
        <v>5.5555555555555558E-5</v>
      </c>
      <c r="P566" s="13">
        <f t="shared" si="32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 s="13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1">
        <f t="shared" si="33"/>
        <v>0</v>
      </c>
      <c r="P567" s="13" t="e">
        <f t="shared" si="32"/>
        <v>#DIV/0!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 s="13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1">
        <f t="shared" si="33"/>
        <v>2.0000000000000001E-4</v>
      </c>
      <c r="P568" s="13">
        <f t="shared" si="32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 s="13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1">
        <f t="shared" si="33"/>
        <v>0</v>
      </c>
      <c r="P569" s="13" t="e">
        <f t="shared" si="32"/>
        <v>#DIV/0!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 s="13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1">
        <f t="shared" si="33"/>
        <v>0.01</v>
      </c>
      <c r="P570" s="13">
        <f t="shared" si="32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 s="13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1">
        <f t="shared" si="33"/>
        <v>8.0000000000000002E-3</v>
      </c>
      <c r="P571" s="13">
        <f t="shared" si="32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 s="13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1">
        <f t="shared" si="33"/>
        <v>1.6705882352941177E-3</v>
      </c>
      <c r="P572" s="13">
        <f t="shared" si="32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 s="1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1">
        <f t="shared" si="33"/>
        <v>4.2399999999999998E-3</v>
      </c>
      <c r="P573" s="13">
        <f t="shared" si="32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 s="13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1">
        <f t="shared" si="33"/>
        <v>0</v>
      </c>
      <c r="P574" s="13" t="e">
        <f t="shared" si="32"/>
        <v>#DIV/0!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 s="13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1">
        <f t="shared" si="33"/>
        <v>3.892538925389254E-3</v>
      </c>
      <c r="P575" s="13">
        <f t="shared" si="32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 s="13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1">
        <f t="shared" si="33"/>
        <v>7.1556350626118068E-3</v>
      </c>
      <c r="P576" s="13">
        <f t="shared" si="32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 s="13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1">
        <f t="shared" si="33"/>
        <v>4.3166666666666666E-3</v>
      </c>
      <c r="P577" s="13">
        <f t="shared" si="32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 s="13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1">
        <f t="shared" si="33"/>
        <v>1.2500000000000001E-5</v>
      </c>
      <c r="P578" s="13">
        <f t="shared" ref="P578:P641" si="36">E578/L578</f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 s="13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1">
        <f t="shared" ref="O579:O642" si="37">E579/D579</f>
        <v>2E-3</v>
      </c>
      <c r="P579" s="13">
        <f t="shared" si="36"/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 s="13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1">
        <f t="shared" si="37"/>
        <v>1.12E-4</v>
      </c>
      <c r="P580" s="13">
        <f t="shared" si="36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 s="13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1">
        <f t="shared" si="37"/>
        <v>1.4583333333333334E-2</v>
      </c>
      <c r="P581" s="13">
        <f t="shared" si="36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 s="13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1">
        <f t="shared" si="37"/>
        <v>3.3333333333333332E-4</v>
      </c>
      <c r="P582" s="13">
        <f t="shared" si="36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 s="1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1">
        <f t="shared" si="37"/>
        <v>0</v>
      </c>
      <c r="P583" s="13" t="e">
        <f t="shared" si="36"/>
        <v>#DIV/0!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 s="13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1">
        <f t="shared" si="37"/>
        <v>0</v>
      </c>
      <c r="P584" s="13" t="e">
        <f t="shared" si="36"/>
        <v>#DIV/0!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 s="13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1">
        <f t="shared" si="37"/>
        <v>1.1111111111111112E-4</v>
      </c>
      <c r="P585" s="13">
        <f t="shared" si="36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 s="13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1">
        <f t="shared" si="37"/>
        <v>0.01</v>
      </c>
      <c r="P586" s="13">
        <f t="shared" si="36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 s="13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1">
        <f t="shared" si="37"/>
        <v>0</v>
      </c>
      <c r="P587" s="13" t="e">
        <f t="shared" si="36"/>
        <v>#DIV/0!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 s="13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1">
        <f t="shared" si="37"/>
        <v>5.5999999999999999E-3</v>
      </c>
      <c r="P588" s="13">
        <f t="shared" si="36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 s="13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1">
        <f t="shared" si="37"/>
        <v>9.0833333333333335E-2</v>
      </c>
      <c r="P589" s="13">
        <f t="shared" si="36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 s="13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1">
        <f t="shared" si="37"/>
        <v>3.3444444444444443E-2</v>
      </c>
      <c r="P590" s="13">
        <f t="shared" si="36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 s="13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1">
        <f t="shared" si="37"/>
        <v>1.3333333333333334E-4</v>
      </c>
      <c r="P591" s="13">
        <f t="shared" si="36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 s="13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1">
        <f t="shared" si="37"/>
        <v>4.4600000000000001E-2</v>
      </c>
      <c r="P592" s="13">
        <f t="shared" si="36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 s="1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1">
        <f t="shared" si="37"/>
        <v>6.0999999999999997E-4</v>
      </c>
      <c r="P593" s="13">
        <f t="shared" si="36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 s="13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1">
        <f t="shared" si="37"/>
        <v>3.3333333333333333E-2</v>
      </c>
      <c r="P594" s="13">
        <f t="shared" si="36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 s="13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1">
        <f t="shared" si="37"/>
        <v>0.23</v>
      </c>
      <c r="P595" s="13">
        <f t="shared" si="36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 s="13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1">
        <f t="shared" si="37"/>
        <v>1.0399999999999999E-3</v>
      </c>
      <c r="P596" s="13">
        <f t="shared" si="36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 s="13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1">
        <f t="shared" si="37"/>
        <v>4.2599999999999999E-3</v>
      </c>
      <c r="P597" s="13">
        <f t="shared" si="36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 s="13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1">
        <f t="shared" si="37"/>
        <v>2.9999999999999997E-4</v>
      </c>
      <c r="P598" s="13">
        <f t="shared" si="36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 s="13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1">
        <f t="shared" si="37"/>
        <v>2.6666666666666666E-3</v>
      </c>
      <c r="P599" s="13">
        <f t="shared" si="36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 s="13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1">
        <f t="shared" si="37"/>
        <v>0.34</v>
      </c>
      <c r="P600" s="13">
        <f t="shared" si="36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 s="13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1">
        <f t="shared" si="37"/>
        <v>6.2E-4</v>
      </c>
      <c r="P601" s="13">
        <f t="shared" si="36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 s="13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1">
        <f t="shared" si="37"/>
        <v>0.02</v>
      </c>
      <c r="P602" s="13">
        <f t="shared" si="36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 s="1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1">
        <f t="shared" si="37"/>
        <v>1.4E-2</v>
      </c>
      <c r="P603" s="13">
        <f t="shared" si="36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 s="13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1">
        <f t="shared" si="37"/>
        <v>0</v>
      </c>
      <c r="P604" s="13" t="e">
        <f t="shared" si="36"/>
        <v>#DIV/0!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 s="13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1">
        <f t="shared" si="37"/>
        <v>3.9334666666666664E-2</v>
      </c>
      <c r="P605" s="13">
        <f t="shared" si="36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 s="13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1">
        <f t="shared" si="37"/>
        <v>0</v>
      </c>
      <c r="P606" s="13" t="e">
        <f t="shared" si="36"/>
        <v>#DIV/0!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 s="13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1">
        <f t="shared" si="37"/>
        <v>2.6200000000000001E-2</v>
      </c>
      <c r="P607" s="13">
        <f t="shared" si="36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 s="13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1">
        <f t="shared" si="37"/>
        <v>2E-3</v>
      </c>
      <c r="P608" s="13">
        <f t="shared" si="36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 s="13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1">
        <f t="shared" si="37"/>
        <v>0</v>
      </c>
      <c r="P609" s="13" t="e">
        <f t="shared" si="36"/>
        <v>#DIV/0!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 s="13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1">
        <f t="shared" si="37"/>
        <v>9.7400000000000004E-3</v>
      </c>
      <c r="P610" s="13">
        <f t="shared" si="36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 s="13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1">
        <f t="shared" si="37"/>
        <v>6.41025641025641E-3</v>
      </c>
      <c r="P611" s="13">
        <f t="shared" si="36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 s="13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1">
        <f t="shared" si="37"/>
        <v>0</v>
      </c>
      <c r="P612" s="13" t="e">
        <f t="shared" si="36"/>
        <v>#DIV/0!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 s="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1">
        <f t="shared" si="37"/>
        <v>0</v>
      </c>
      <c r="P613" s="13" t="e">
        <f t="shared" si="36"/>
        <v>#DIV/0!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 s="13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1">
        <f t="shared" si="37"/>
        <v>0</v>
      </c>
      <c r="P614" s="13" t="e">
        <f t="shared" si="36"/>
        <v>#DIV/0!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 s="13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1">
        <f t="shared" si="37"/>
        <v>0.21363333333333334</v>
      </c>
      <c r="P615" s="13">
        <f t="shared" si="36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 s="13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1">
        <f t="shared" si="37"/>
        <v>0</v>
      </c>
      <c r="P616" s="13" t="e">
        <f t="shared" si="36"/>
        <v>#DIV/0!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 s="13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1">
        <f t="shared" si="37"/>
        <v>0</v>
      </c>
      <c r="P617" s="13" t="e">
        <f t="shared" si="36"/>
        <v>#DIV/0!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 s="13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1">
        <f t="shared" si="37"/>
        <v>0</v>
      </c>
      <c r="P618" s="13" t="e">
        <f t="shared" si="36"/>
        <v>#DIV/0!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 s="13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1">
        <f t="shared" si="37"/>
        <v>0.03</v>
      </c>
      <c r="P619" s="13">
        <f t="shared" si="36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 s="13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1">
        <f t="shared" si="37"/>
        <v>0</v>
      </c>
      <c r="P620" s="13" t="e">
        <f t="shared" si="36"/>
        <v>#DIV/0!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 s="13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1">
        <f t="shared" si="37"/>
        <v>3.9999999999999998E-7</v>
      </c>
      <c r="P621" s="13">
        <f t="shared" si="36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 s="13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1">
        <f t="shared" si="37"/>
        <v>0.01</v>
      </c>
      <c r="P622" s="13">
        <f t="shared" si="36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 s="1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1">
        <f t="shared" si="37"/>
        <v>1.044E-2</v>
      </c>
      <c r="P623" s="13">
        <f t="shared" si="36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 s="13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1">
        <f t="shared" si="37"/>
        <v>5.6833333333333333E-2</v>
      </c>
      <c r="P624" s="13">
        <f t="shared" si="36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 s="13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1">
        <f t="shared" si="37"/>
        <v>0</v>
      </c>
      <c r="P625" s="13" t="e">
        <f t="shared" si="36"/>
        <v>#DIV/0!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 s="13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1">
        <f t="shared" si="37"/>
        <v>0</v>
      </c>
      <c r="P626" s="13" t="e">
        <f t="shared" si="36"/>
        <v>#DIV/0!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 s="13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1">
        <f t="shared" si="37"/>
        <v>0</v>
      </c>
      <c r="P627" s="13" t="e">
        <f t="shared" si="36"/>
        <v>#DIV/0!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 s="13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1">
        <f t="shared" si="37"/>
        <v>0.17380000000000001</v>
      </c>
      <c r="P628" s="13">
        <f t="shared" si="36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 s="13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1">
        <f t="shared" si="37"/>
        <v>2.0000000000000001E-4</v>
      </c>
      <c r="P629" s="13">
        <f t="shared" si="36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 s="13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1">
        <f t="shared" si="37"/>
        <v>0</v>
      </c>
      <c r="P630" s="13" t="e">
        <f t="shared" si="36"/>
        <v>#DIV/0!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 s="13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1">
        <f t="shared" si="37"/>
        <v>1.75E-3</v>
      </c>
      <c r="P631" s="13">
        <f t="shared" si="36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 s="13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1">
        <f t="shared" si="37"/>
        <v>8.3340278356529708E-4</v>
      </c>
      <c r="P632" s="13">
        <f t="shared" si="36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 s="1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1">
        <f t="shared" si="37"/>
        <v>1.38E-2</v>
      </c>
      <c r="P633" s="13">
        <f t="shared" si="36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 s="13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1">
        <f t="shared" si="37"/>
        <v>0</v>
      </c>
      <c r="P634" s="13" t="e">
        <f t="shared" si="36"/>
        <v>#DIV/0!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 s="13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1">
        <f t="shared" si="37"/>
        <v>0.1245</v>
      </c>
      <c r="P635" s="13">
        <f t="shared" si="36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 s="13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1">
        <f t="shared" si="37"/>
        <v>2.0000000000000001E-4</v>
      </c>
      <c r="P636" s="13">
        <f t="shared" si="36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 s="13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1">
        <f t="shared" si="37"/>
        <v>8.0000000000000007E-5</v>
      </c>
      <c r="P637" s="13">
        <f t="shared" si="36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 s="13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1">
        <f t="shared" si="37"/>
        <v>2E-3</v>
      </c>
      <c r="P638" s="13">
        <f t="shared" si="36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 s="13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1">
        <f t="shared" si="37"/>
        <v>0</v>
      </c>
      <c r="P639" s="13" t="e">
        <f t="shared" si="36"/>
        <v>#DIV/0!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 s="13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1">
        <f t="shared" si="37"/>
        <v>9.0000000000000006E-5</v>
      </c>
      <c r="P640" s="13">
        <f t="shared" si="36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 s="13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1">
        <f t="shared" si="37"/>
        <v>9.9999999999999995E-7</v>
      </c>
      <c r="P641" s="13">
        <f t="shared" si="36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 s="13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1">
        <f t="shared" si="37"/>
        <v>1.4428571428571428</v>
      </c>
      <c r="P642" s="13">
        <f t="shared" ref="P642:P705" si="40">E642/L642</f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 s="1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1">
        <f t="shared" ref="O643:O706" si="41">E643/D643</f>
        <v>1.1916249999999999</v>
      </c>
      <c r="P643" s="13">
        <f t="shared" si="40"/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 s="13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1">
        <f t="shared" si="41"/>
        <v>14.604850000000001</v>
      </c>
      <c r="P644" s="13">
        <f t="shared" si="40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 s="13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1">
        <f t="shared" si="41"/>
        <v>1.0580799999999999</v>
      </c>
      <c r="P645" s="13">
        <f t="shared" si="40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 s="13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1">
        <f t="shared" si="41"/>
        <v>3.0011791999999997</v>
      </c>
      <c r="P646" s="13">
        <f t="shared" si="40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 s="13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1">
        <f t="shared" si="41"/>
        <v>2.7869999999999999</v>
      </c>
      <c r="P647" s="13">
        <f t="shared" si="40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 s="13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1">
        <f t="shared" si="41"/>
        <v>1.3187625000000001</v>
      </c>
      <c r="P648" s="13">
        <f t="shared" si="40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 s="13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1">
        <f t="shared" si="41"/>
        <v>1.0705</v>
      </c>
      <c r="P649" s="13">
        <f t="shared" si="40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 s="13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1">
        <f t="shared" si="41"/>
        <v>1.2682285714285715</v>
      </c>
      <c r="P650" s="13">
        <f t="shared" si="40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 s="13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1">
        <f t="shared" si="41"/>
        <v>1.3996</v>
      </c>
      <c r="P651" s="13">
        <f t="shared" si="40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 s="13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1">
        <f t="shared" si="41"/>
        <v>1.1240000000000001</v>
      </c>
      <c r="P652" s="13">
        <f t="shared" si="40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 s="1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1">
        <f t="shared" si="41"/>
        <v>1.00528</v>
      </c>
      <c r="P653" s="13">
        <f t="shared" si="40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 s="13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1">
        <f t="shared" si="41"/>
        <v>1.0046666666666666</v>
      </c>
      <c r="P654" s="13">
        <f t="shared" si="40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 s="13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1">
        <f t="shared" si="41"/>
        <v>1.4144600000000001</v>
      </c>
      <c r="P655" s="13">
        <f t="shared" si="40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 s="13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1">
        <f t="shared" si="41"/>
        <v>2.6729166666666666</v>
      </c>
      <c r="P656" s="13">
        <f t="shared" si="40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 s="13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1">
        <f t="shared" si="41"/>
        <v>1.4688749999999999</v>
      </c>
      <c r="P657" s="13">
        <f t="shared" si="40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 s="13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1">
        <f t="shared" si="41"/>
        <v>2.1356000000000002</v>
      </c>
      <c r="P658" s="13">
        <f t="shared" si="40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 s="13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1">
        <f t="shared" si="41"/>
        <v>1.2569999999999999</v>
      </c>
      <c r="P659" s="13">
        <f t="shared" si="40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 s="13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1">
        <f t="shared" si="41"/>
        <v>1.0446206037108834</v>
      </c>
      <c r="P660" s="13">
        <f t="shared" si="40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 s="13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1">
        <f t="shared" si="41"/>
        <v>1.0056666666666667</v>
      </c>
      <c r="P661" s="13">
        <f t="shared" si="40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 s="13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1">
        <f t="shared" si="41"/>
        <v>3.058E-2</v>
      </c>
      <c r="P662" s="13">
        <f t="shared" si="40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 s="1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1">
        <f t="shared" si="41"/>
        <v>9.4999999999999998E-3</v>
      </c>
      <c r="P663" s="13">
        <f t="shared" si="40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 s="13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1">
        <f t="shared" si="41"/>
        <v>4.0000000000000001E-3</v>
      </c>
      <c r="P664" s="13">
        <f t="shared" si="40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 s="13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1">
        <f t="shared" si="41"/>
        <v>3.5000000000000001E-3</v>
      </c>
      <c r="P665" s="13">
        <f t="shared" si="40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 s="13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1">
        <f t="shared" si="41"/>
        <v>7.5333333333333335E-2</v>
      </c>
      <c r="P666" s="13">
        <f t="shared" si="40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 s="13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1">
        <f t="shared" si="41"/>
        <v>0.18640000000000001</v>
      </c>
      <c r="P667" s="13">
        <f t="shared" si="40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 s="13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1">
        <f t="shared" si="41"/>
        <v>4.0000000000000003E-5</v>
      </c>
      <c r="P668" s="13">
        <f t="shared" si="40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 s="13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1">
        <f t="shared" si="41"/>
        <v>0.1002</v>
      </c>
      <c r="P669" s="13">
        <f t="shared" si="40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 s="13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1">
        <f t="shared" si="41"/>
        <v>4.5600000000000002E-2</v>
      </c>
      <c r="P670" s="13">
        <f t="shared" si="40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 s="13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1">
        <f t="shared" si="41"/>
        <v>0.21507499999999999</v>
      </c>
      <c r="P671" s="13">
        <f t="shared" si="40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 s="13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1">
        <f t="shared" si="41"/>
        <v>0.29276666666666668</v>
      </c>
      <c r="P672" s="13">
        <f t="shared" si="40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 s="1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1">
        <f t="shared" si="41"/>
        <v>0.39426666666666665</v>
      </c>
      <c r="P673" s="13">
        <f t="shared" si="40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 s="13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1">
        <f t="shared" si="41"/>
        <v>0.21628</v>
      </c>
      <c r="P674" s="13">
        <f t="shared" si="40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 s="13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1">
        <f t="shared" si="41"/>
        <v>2.0500000000000002E-3</v>
      </c>
      <c r="P675" s="13">
        <f t="shared" si="40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 s="13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1">
        <f t="shared" si="41"/>
        <v>2.9999999999999997E-4</v>
      </c>
      <c r="P676" s="13">
        <f t="shared" si="40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 s="13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1">
        <f t="shared" si="41"/>
        <v>0.14849999999999999</v>
      </c>
      <c r="P677" s="13">
        <f t="shared" si="40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 s="13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1">
        <f t="shared" si="41"/>
        <v>1.4710000000000001E-2</v>
      </c>
      <c r="P678" s="13">
        <f t="shared" si="40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 s="13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1">
        <f t="shared" si="41"/>
        <v>0.25584000000000001</v>
      </c>
      <c r="P679" s="13">
        <f t="shared" si="40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 s="13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1">
        <f t="shared" si="41"/>
        <v>3.8206896551724136E-2</v>
      </c>
      <c r="P680" s="13">
        <f t="shared" si="40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 s="13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1">
        <f t="shared" si="41"/>
        <v>0.15485964912280703</v>
      </c>
      <c r="P681" s="13">
        <f t="shared" si="40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 s="13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1">
        <f t="shared" si="41"/>
        <v>0.25912000000000002</v>
      </c>
      <c r="P682" s="13">
        <f t="shared" si="40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 s="1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1">
        <f t="shared" si="41"/>
        <v>4.0000000000000002E-4</v>
      </c>
      <c r="P683" s="13">
        <f t="shared" si="40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 s="13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1">
        <f t="shared" si="41"/>
        <v>1.06E-3</v>
      </c>
      <c r="P684" s="13">
        <f t="shared" si="40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 s="13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1">
        <f t="shared" si="41"/>
        <v>8.5142857142857138E-3</v>
      </c>
      <c r="P685" s="13">
        <f t="shared" si="40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 s="13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1">
        <f t="shared" si="41"/>
        <v>7.4837500000000001E-2</v>
      </c>
      <c r="P686" s="13">
        <f t="shared" si="40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 s="13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1">
        <f t="shared" si="41"/>
        <v>0.27650000000000002</v>
      </c>
      <c r="P687" s="13">
        <f t="shared" si="40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 s="13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1">
        <f t="shared" si="41"/>
        <v>0</v>
      </c>
      <c r="P688" s="13" t="e">
        <f t="shared" si="40"/>
        <v>#DIV/0!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 s="13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1">
        <f t="shared" si="41"/>
        <v>3.5499999999999997E-2</v>
      </c>
      <c r="P689" s="13">
        <f t="shared" si="40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 s="13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1">
        <f t="shared" si="41"/>
        <v>0.72989999999999999</v>
      </c>
      <c r="P690" s="13">
        <f t="shared" si="40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 s="13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1">
        <f t="shared" si="41"/>
        <v>0.57648750000000004</v>
      </c>
      <c r="P691" s="13">
        <f t="shared" si="40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 s="13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1">
        <f t="shared" si="41"/>
        <v>0.1234</v>
      </c>
      <c r="P692" s="13">
        <f t="shared" si="40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 s="1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1">
        <f t="shared" si="41"/>
        <v>5.1999999999999998E-3</v>
      </c>
      <c r="P693" s="13">
        <f t="shared" si="40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 s="13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1">
        <f t="shared" si="41"/>
        <v>6.5299999999999997E-2</v>
      </c>
      <c r="P694" s="13">
        <f t="shared" si="40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 s="13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1">
        <f t="shared" si="41"/>
        <v>0.35338000000000003</v>
      </c>
      <c r="P695" s="13">
        <f t="shared" si="40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 s="13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1">
        <f t="shared" si="41"/>
        <v>3.933333333333333E-3</v>
      </c>
      <c r="P696" s="13">
        <f t="shared" si="40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 s="13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1">
        <f t="shared" si="41"/>
        <v>1.06E-2</v>
      </c>
      <c r="P697" s="13">
        <f t="shared" si="40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 s="13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1">
        <f t="shared" si="41"/>
        <v>5.7142857142857145E-6</v>
      </c>
      <c r="P698" s="13">
        <f t="shared" si="40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 s="13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1">
        <f t="shared" si="41"/>
        <v>0.46379999999999999</v>
      </c>
      <c r="P699" s="13">
        <f t="shared" si="40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 s="13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1">
        <f t="shared" si="41"/>
        <v>0.15390000000000001</v>
      </c>
      <c r="P700" s="13">
        <f t="shared" si="40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 s="13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1">
        <f t="shared" si="41"/>
        <v>0.824221076923077</v>
      </c>
      <c r="P701" s="13">
        <f t="shared" si="40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 s="13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1">
        <f t="shared" si="41"/>
        <v>2.6866666666666667E-2</v>
      </c>
      <c r="P702" s="13">
        <f t="shared" si="40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 s="1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1">
        <f t="shared" si="41"/>
        <v>0.26600000000000001</v>
      </c>
      <c r="P703" s="13">
        <f t="shared" si="40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 s="13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1">
        <f t="shared" si="41"/>
        <v>0.30813400000000002</v>
      </c>
      <c r="P704" s="13">
        <f t="shared" si="40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 s="13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1">
        <f t="shared" si="41"/>
        <v>5.5800000000000002E-2</v>
      </c>
      <c r="P705" s="13">
        <f t="shared" si="40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 s="13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1">
        <f t="shared" si="41"/>
        <v>8.7454545454545458E-3</v>
      </c>
      <c r="P706" s="13">
        <f t="shared" ref="P706:P769" si="44">E706/L706</f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 s="13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1">
        <f t="shared" ref="O707:O770" si="45">E707/D707</f>
        <v>9.7699999999999992E-3</v>
      </c>
      <c r="P707" s="13">
        <f t="shared" si="44"/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 s="13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1">
        <f t="shared" si="45"/>
        <v>0</v>
      </c>
      <c r="P708" s="13" t="e">
        <f t="shared" si="44"/>
        <v>#DIV/0!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 s="13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1">
        <f t="shared" si="45"/>
        <v>0.78927352941176465</v>
      </c>
      <c r="P709" s="13">
        <f t="shared" si="44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 s="13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1">
        <f t="shared" si="45"/>
        <v>0.22092500000000001</v>
      </c>
      <c r="P710" s="13">
        <f t="shared" si="44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 s="13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1">
        <f t="shared" si="45"/>
        <v>4.0666666666666663E-3</v>
      </c>
      <c r="P711" s="13">
        <f t="shared" si="44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 s="13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1">
        <f t="shared" si="45"/>
        <v>0</v>
      </c>
      <c r="P712" s="13" t="e">
        <f t="shared" si="44"/>
        <v>#DIV/0!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 s="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1">
        <f t="shared" si="45"/>
        <v>0.33790999999999999</v>
      </c>
      <c r="P713" s="13">
        <f t="shared" si="44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 s="13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1">
        <f t="shared" si="45"/>
        <v>2.1649484536082476E-3</v>
      </c>
      <c r="P714" s="13">
        <f t="shared" si="44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 s="13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1">
        <f t="shared" si="45"/>
        <v>7.9600000000000001E-3</v>
      </c>
      <c r="P715" s="13">
        <f t="shared" si="44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 s="13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1">
        <f t="shared" si="45"/>
        <v>0.14993333333333334</v>
      </c>
      <c r="P716" s="13">
        <f t="shared" si="44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 s="13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1">
        <f t="shared" si="45"/>
        <v>5.0509090909090906E-2</v>
      </c>
      <c r="P717" s="13">
        <f t="shared" si="44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 s="13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1">
        <f t="shared" si="45"/>
        <v>0.10214285714285715</v>
      </c>
      <c r="P718" s="13">
        <f t="shared" si="44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 s="13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1">
        <f t="shared" si="45"/>
        <v>3.0500000000000002E-3</v>
      </c>
      <c r="P719" s="13">
        <f t="shared" si="44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 s="13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1">
        <f t="shared" si="45"/>
        <v>7.4999999999999997E-3</v>
      </c>
      <c r="P720" s="13">
        <f t="shared" si="44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 s="13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1">
        <f t="shared" si="45"/>
        <v>1.2933333333333333E-2</v>
      </c>
      <c r="P721" s="13">
        <f t="shared" si="44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 s="13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1">
        <f t="shared" si="45"/>
        <v>1.4394736842105262</v>
      </c>
      <c r="P722" s="13">
        <f t="shared" si="44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 s="1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1">
        <f t="shared" si="45"/>
        <v>1.2210975609756098</v>
      </c>
      <c r="P723" s="13">
        <f t="shared" si="44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 s="13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1">
        <f t="shared" si="45"/>
        <v>1.3202400000000001</v>
      </c>
      <c r="P724" s="13">
        <f t="shared" si="44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 s="13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1">
        <f t="shared" si="45"/>
        <v>1.0938000000000001</v>
      </c>
      <c r="P725" s="13">
        <f t="shared" si="44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 s="13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1">
        <f t="shared" si="45"/>
        <v>1.0547157142857144</v>
      </c>
      <c r="P726" s="13">
        <f t="shared" si="44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 s="13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1">
        <f t="shared" si="45"/>
        <v>1.0035000000000001</v>
      </c>
      <c r="P727" s="13">
        <f t="shared" si="44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 s="13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1">
        <f t="shared" si="45"/>
        <v>1.014</v>
      </c>
      <c r="P728" s="13">
        <f t="shared" si="44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 s="13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1">
        <f t="shared" si="45"/>
        <v>1.5551428571428572</v>
      </c>
      <c r="P729" s="13">
        <f t="shared" si="44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 s="13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1">
        <f t="shared" si="45"/>
        <v>1.05566</v>
      </c>
      <c r="P730" s="13">
        <f t="shared" si="44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 s="13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1">
        <f t="shared" si="45"/>
        <v>1.3065</v>
      </c>
      <c r="P731" s="13">
        <f t="shared" si="44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 s="13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1">
        <f t="shared" si="45"/>
        <v>1.3219000000000001</v>
      </c>
      <c r="P732" s="13">
        <f t="shared" si="44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 s="1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1">
        <f t="shared" si="45"/>
        <v>1.26</v>
      </c>
      <c r="P733" s="13">
        <f t="shared" si="44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 s="13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1">
        <f t="shared" si="45"/>
        <v>1.6</v>
      </c>
      <c r="P734" s="13">
        <f t="shared" si="44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 s="13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1">
        <f t="shared" si="45"/>
        <v>1.2048000000000001</v>
      </c>
      <c r="P735" s="13">
        <f t="shared" si="44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 s="13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1">
        <f t="shared" si="45"/>
        <v>1.2552941176470589</v>
      </c>
      <c r="P736" s="13">
        <f t="shared" si="44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 s="13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1">
        <f t="shared" si="45"/>
        <v>1.1440638297872341</v>
      </c>
      <c r="P737" s="13">
        <f t="shared" si="44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 s="13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1">
        <f t="shared" si="45"/>
        <v>3.151388888888889</v>
      </c>
      <c r="P738" s="13">
        <f t="shared" si="44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 s="13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1">
        <f t="shared" si="45"/>
        <v>1.224</v>
      </c>
      <c r="P739" s="13">
        <f t="shared" si="44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 s="13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1">
        <f t="shared" si="45"/>
        <v>1.0673333333333332</v>
      </c>
      <c r="P740" s="13">
        <f t="shared" si="44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 s="13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1">
        <f t="shared" si="45"/>
        <v>1.5833333333333333</v>
      </c>
      <c r="P741" s="13">
        <f t="shared" si="44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 s="13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1">
        <f t="shared" si="45"/>
        <v>1.0740000000000001</v>
      </c>
      <c r="P742" s="13">
        <f t="shared" si="44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 s="1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1">
        <f t="shared" si="45"/>
        <v>1.0226</v>
      </c>
      <c r="P743" s="13">
        <f t="shared" si="44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 s="13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1">
        <f t="shared" si="45"/>
        <v>1.1071428571428572</v>
      </c>
      <c r="P744" s="13">
        <f t="shared" si="44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 s="13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1">
        <f t="shared" si="45"/>
        <v>1.48</v>
      </c>
      <c r="P745" s="13">
        <f t="shared" si="44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 s="13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1">
        <f t="shared" si="45"/>
        <v>1.0232000000000001</v>
      </c>
      <c r="P746" s="13">
        <f t="shared" si="44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 s="13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1">
        <f t="shared" si="45"/>
        <v>1.7909909909909909</v>
      </c>
      <c r="P747" s="13">
        <f t="shared" si="44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 s="13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1">
        <f t="shared" si="45"/>
        <v>1.1108135252761968</v>
      </c>
      <c r="P748" s="13">
        <f t="shared" si="44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 s="13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1">
        <f t="shared" si="45"/>
        <v>1.0004285714285714</v>
      </c>
      <c r="P749" s="13">
        <f t="shared" si="44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 s="13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1">
        <f t="shared" si="45"/>
        <v>1.0024999999999999</v>
      </c>
      <c r="P750" s="13">
        <f t="shared" si="44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 s="13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1">
        <f t="shared" si="45"/>
        <v>1.0556000000000001</v>
      </c>
      <c r="P751" s="13">
        <f t="shared" si="44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 s="13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1">
        <f t="shared" si="45"/>
        <v>1.0258775877587758</v>
      </c>
      <c r="P752" s="13">
        <f t="shared" si="44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 s="1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1">
        <f t="shared" si="45"/>
        <v>1.1850000000000001</v>
      </c>
      <c r="P753" s="13">
        <f t="shared" si="44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 s="13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1">
        <f t="shared" si="45"/>
        <v>1.117</v>
      </c>
      <c r="P754" s="13">
        <f t="shared" si="44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 s="13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1">
        <f t="shared" si="45"/>
        <v>1.28</v>
      </c>
      <c r="P755" s="13">
        <f t="shared" si="44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 s="13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1">
        <f t="shared" si="45"/>
        <v>1.0375000000000001</v>
      </c>
      <c r="P756" s="13">
        <f t="shared" si="44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 s="13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1">
        <f t="shared" si="45"/>
        <v>1.0190760000000001</v>
      </c>
      <c r="P757" s="13">
        <f t="shared" si="44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 s="13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1">
        <f t="shared" si="45"/>
        <v>1.177142857142857</v>
      </c>
      <c r="P758" s="13">
        <f t="shared" si="44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 s="13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1">
        <f t="shared" si="45"/>
        <v>2.38</v>
      </c>
      <c r="P759" s="13">
        <f t="shared" si="44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 s="13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1">
        <f t="shared" si="45"/>
        <v>1.02</v>
      </c>
      <c r="P760" s="13">
        <f t="shared" si="44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 s="13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1">
        <f t="shared" si="45"/>
        <v>1.0192000000000001</v>
      </c>
      <c r="P761" s="13">
        <f t="shared" si="44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 s="13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1">
        <f t="shared" si="45"/>
        <v>0</v>
      </c>
      <c r="P762" s="13" t="e">
        <f t="shared" si="44"/>
        <v>#DIV/0!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 s="1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1">
        <f t="shared" si="45"/>
        <v>4.7E-2</v>
      </c>
      <c r="P763" s="13">
        <f t="shared" si="44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 s="13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1">
        <f t="shared" si="45"/>
        <v>0</v>
      </c>
      <c r="P764" s="13" t="e">
        <f t="shared" si="44"/>
        <v>#DIV/0!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 s="13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1">
        <f t="shared" si="45"/>
        <v>1.1655011655011655E-3</v>
      </c>
      <c r="P765" s="13">
        <f t="shared" si="44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 s="13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1">
        <f t="shared" si="45"/>
        <v>0</v>
      </c>
      <c r="P766" s="13" t="e">
        <f t="shared" si="44"/>
        <v>#DIV/0!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 s="13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1">
        <f t="shared" si="45"/>
        <v>0.36014285714285715</v>
      </c>
      <c r="P767" s="13">
        <f t="shared" si="44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 s="13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1">
        <f t="shared" si="45"/>
        <v>0</v>
      </c>
      <c r="P768" s="13" t="e">
        <f t="shared" si="44"/>
        <v>#DIV/0!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 s="13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1">
        <f t="shared" si="45"/>
        <v>3.5400000000000001E-2</v>
      </c>
      <c r="P769" s="13">
        <f t="shared" si="44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 s="13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1">
        <f t="shared" si="45"/>
        <v>0</v>
      </c>
      <c r="P770" s="13" t="e">
        <f t="shared" ref="P770:P833" si="48">E770/L770</f>
        <v>#DIV/0!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 s="13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1">
        <f t="shared" ref="O771:O834" si="49">E771/D771</f>
        <v>0.41399999999999998</v>
      </c>
      <c r="P771" s="13">
        <f t="shared" si="48"/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 s="13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1">
        <f t="shared" si="49"/>
        <v>0</v>
      </c>
      <c r="P772" s="13" t="e">
        <f t="shared" si="48"/>
        <v>#DIV/0!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 s="1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1">
        <f t="shared" si="49"/>
        <v>2.631578947368421E-4</v>
      </c>
      <c r="P773" s="13">
        <f t="shared" si="48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 s="13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1">
        <f t="shared" si="49"/>
        <v>3.3333333333333333E-2</v>
      </c>
      <c r="P774" s="13">
        <f t="shared" si="48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 s="13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1">
        <f t="shared" si="49"/>
        <v>8.5129023676509714E-3</v>
      </c>
      <c r="P775" s="13">
        <f t="shared" si="48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 s="13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1">
        <f t="shared" si="49"/>
        <v>0.70199999999999996</v>
      </c>
      <c r="P776" s="13">
        <f t="shared" si="48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 s="13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1">
        <f t="shared" si="49"/>
        <v>1.7000000000000001E-2</v>
      </c>
      <c r="P777" s="13">
        <f t="shared" si="48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 s="13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1">
        <f t="shared" si="49"/>
        <v>0.51400000000000001</v>
      </c>
      <c r="P778" s="13">
        <f t="shared" si="48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 s="13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1">
        <f t="shared" si="49"/>
        <v>7.0000000000000001E-3</v>
      </c>
      <c r="P779" s="13">
        <f t="shared" si="48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 s="13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1">
        <f t="shared" si="49"/>
        <v>4.0000000000000001E-3</v>
      </c>
      <c r="P780" s="13">
        <f t="shared" si="48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 s="13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1">
        <f t="shared" si="49"/>
        <v>2.6666666666666668E-2</v>
      </c>
      <c r="P781" s="13">
        <f t="shared" si="48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 s="13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1">
        <f t="shared" si="49"/>
        <v>1.04</v>
      </c>
      <c r="P782" s="13">
        <f t="shared" si="48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 s="1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1">
        <f t="shared" si="49"/>
        <v>1.3315375</v>
      </c>
      <c r="P783" s="13">
        <f t="shared" si="48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 s="13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1">
        <f t="shared" si="49"/>
        <v>1</v>
      </c>
      <c r="P784" s="13">
        <f t="shared" si="48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 s="13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1">
        <f t="shared" si="49"/>
        <v>1.4813333333333334</v>
      </c>
      <c r="P785" s="13">
        <f t="shared" si="48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 s="13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1">
        <f t="shared" si="49"/>
        <v>1.0249999999999999</v>
      </c>
      <c r="P786" s="13">
        <f t="shared" si="48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 s="13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1">
        <f t="shared" si="49"/>
        <v>1.8062799999999999</v>
      </c>
      <c r="P787" s="13">
        <f t="shared" si="48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 s="13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1">
        <f t="shared" si="49"/>
        <v>1.4279999999999999</v>
      </c>
      <c r="P788" s="13">
        <f t="shared" si="48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 s="13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1">
        <f t="shared" si="49"/>
        <v>1.1416666666666666</v>
      </c>
      <c r="P789" s="13">
        <f t="shared" si="48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 s="13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1">
        <f t="shared" si="49"/>
        <v>2.03505</v>
      </c>
      <c r="P790" s="13">
        <f t="shared" si="48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 s="13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1">
        <f t="shared" si="49"/>
        <v>1.0941176470588236</v>
      </c>
      <c r="P791" s="13">
        <f t="shared" si="48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 s="13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1">
        <f t="shared" si="49"/>
        <v>1.443746</v>
      </c>
      <c r="P792" s="13">
        <f t="shared" si="48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 s="1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1">
        <f t="shared" si="49"/>
        <v>1.0386666666666666</v>
      </c>
      <c r="P793" s="13">
        <f t="shared" si="48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 s="13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1">
        <f t="shared" si="49"/>
        <v>1.0044440000000001</v>
      </c>
      <c r="P794" s="13">
        <f t="shared" si="48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 s="13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1">
        <f t="shared" si="49"/>
        <v>1.0277927272727272</v>
      </c>
      <c r="P795" s="13">
        <f t="shared" si="48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 s="13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1">
        <f t="shared" si="49"/>
        <v>1.0531250000000001</v>
      </c>
      <c r="P796" s="13">
        <f t="shared" si="48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 s="13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1">
        <f t="shared" si="49"/>
        <v>1.1178571428571429</v>
      </c>
      <c r="P797" s="13">
        <f t="shared" si="48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 s="13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1">
        <f t="shared" si="49"/>
        <v>1.0135000000000001</v>
      </c>
      <c r="P798" s="13">
        <f t="shared" si="48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 s="13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1">
        <f t="shared" si="49"/>
        <v>1.0753333333333333</v>
      </c>
      <c r="P799" s="13">
        <f t="shared" si="48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 s="13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1">
        <f t="shared" si="49"/>
        <v>1.1488571428571428</v>
      </c>
      <c r="P800" s="13">
        <f t="shared" si="48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 s="13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1">
        <f t="shared" si="49"/>
        <v>1.0002</v>
      </c>
      <c r="P801" s="13">
        <f t="shared" si="48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 s="13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1">
        <f t="shared" si="49"/>
        <v>1.5213333333333334</v>
      </c>
      <c r="P802" s="13">
        <f t="shared" si="48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 s="1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1">
        <f t="shared" si="49"/>
        <v>1.1152149999999998</v>
      </c>
      <c r="P803" s="13">
        <f t="shared" si="48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 s="13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1">
        <f t="shared" si="49"/>
        <v>1.0133333333333334</v>
      </c>
      <c r="P804" s="13">
        <f t="shared" si="48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 s="13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1">
        <f t="shared" si="49"/>
        <v>1.232608695652174</v>
      </c>
      <c r="P805" s="13">
        <f t="shared" si="48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 s="13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1">
        <f t="shared" si="49"/>
        <v>1</v>
      </c>
      <c r="P806" s="13">
        <f t="shared" si="48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 s="13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1">
        <f t="shared" si="49"/>
        <v>1.05</v>
      </c>
      <c r="P807" s="13">
        <f t="shared" si="48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 s="13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1">
        <f t="shared" si="49"/>
        <v>1.0443750000000001</v>
      </c>
      <c r="P808" s="13">
        <f t="shared" si="48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 s="13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1">
        <f t="shared" si="49"/>
        <v>1.05125</v>
      </c>
      <c r="P809" s="13">
        <f t="shared" si="48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 s="13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1">
        <f t="shared" si="49"/>
        <v>1</v>
      </c>
      <c r="P810" s="13">
        <f t="shared" si="48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 s="13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1">
        <f t="shared" si="49"/>
        <v>1.03775</v>
      </c>
      <c r="P811" s="13">
        <f t="shared" si="48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 s="13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1">
        <f t="shared" si="49"/>
        <v>1.05</v>
      </c>
      <c r="P812" s="13">
        <f t="shared" si="48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 s="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1">
        <f t="shared" si="49"/>
        <v>1.04</v>
      </c>
      <c r="P813" s="13">
        <f t="shared" si="48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 s="13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1">
        <f t="shared" si="49"/>
        <v>1.5183333333333333</v>
      </c>
      <c r="P814" s="13">
        <f t="shared" si="48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 s="13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1">
        <f t="shared" si="49"/>
        <v>1.59996</v>
      </c>
      <c r="P815" s="13">
        <f t="shared" si="48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 s="13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1">
        <f t="shared" si="49"/>
        <v>1.2729999999999999</v>
      </c>
      <c r="P816" s="13">
        <f t="shared" si="48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 s="13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1">
        <f t="shared" si="49"/>
        <v>1.07</v>
      </c>
      <c r="P817" s="13">
        <f t="shared" si="48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 s="13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1">
        <f t="shared" si="49"/>
        <v>1.1512214285714286</v>
      </c>
      <c r="P818" s="13">
        <f t="shared" si="48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 s="13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1">
        <f t="shared" si="49"/>
        <v>1.3711066666666665</v>
      </c>
      <c r="P819" s="13">
        <f t="shared" si="48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 s="13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1">
        <f t="shared" si="49"/>
        <v>1.5571428571428572</v>
      </c>
      <c r="P820" s="13">
        <f t="shared" si="48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 s="13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1">
        <f t="shared" si="49"/>
        <v>1.0874999999999999</v>
      </c>
      <c r="P821" s="13">
        <f t="shared" si="48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 s="13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1">
        <f t="shared" si="49"/>
        <v>1.3405</v>
      </c>
      <c r="P822" s="13">
        <f t="shared" si="48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 s="1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1">
        <f t="shared" si="49"/>
        <v>1</v>
      </c>
      <c r="P823" s="13">
        <f t="shared" si="48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 s="13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1">
        <f t="shared" si="49"/>
        <v>1.1916666666666667</v>
      </c>
      <c r="P824" s="13">
        <f t="shared" si="48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 s="13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1">
        <f t="shared" si="49"/>
        <v>1.7949999999999999</v>
      </c>
      <c r="P825" s="13">
        <f t="shared" si="48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 s="13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1">
        <f t="shared" si="49"/>
        <v>1.3438124999999999</v>
      </c>
      <c r="P826" s="13">
        <f t="shared" si="48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 s="13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1">
        <f t="shared" si="49"/>
        <v>1.0043200000000001</v>
      </c>
      <c r="P827" s="13">
        <f t="shared" si="48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 s="13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1">
        <f t="shared" si="49"/>
        <v>1.0145454545454546</v>
      </c>
      <c r="P828" s="13">
        <f t="shared" si="48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 s="13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1">
        <f t="shared" si="49"/>
        <v>1.0333333333333334</v>
      </c>
      <c r="P829" s="13">
        <f t="shared" si="48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 s="13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1">
        <f t="shared" si="49"/>
        <v>1.07</v>
      </c>
      <c r="P830" s="13">
        <f t="shared" si="48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 s="13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1">
        <f t="shared" si="49"/>
        <v>1.04</v>
      </c>
      <c r="P831" s="13">
        <f t="shared" si="48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 s="13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1">
        <f t="shared" si="49"/>
        <v>1.0783333333333334</v>
      </c>
      <c r="P832" s="13">
        <f t="shared" si="48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 s="1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1">
        <f t="shared" si="49"/>
        <v>2.3333333333333335</v>
      </c>
      <c r="P833" s="13">
        <f t="shared" si="48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 s="13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1">
        <f t="shared" si="49"/>
        <v>1.0060706666666666</v>
      </c>
      <c r="P834" s="13">
        <f t="shared" ref="P834:P897" si="52">E834/L834</f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 s="13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1">
        <f t="shared" ref="O835:O898" si="53">E835/D835</f>
        <v>1.0166666666666666</v>
      </c>
      <c r="P835" s="13">
        <f t="shared" si="52"/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 s="13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1">
        <f t="shared" si="53"/>
        <v>1.3101818181818181</v>
      </c>
      <c r="P836" s="13">
        <f t="shared" si="52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 s="13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1">
        <f t="shared" si="53"/>
        <v>1.1725000000000001</v>
      </c>
      <c r="P837" s="13">
        <f t="shared" si="52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 s="13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1">
        <f t="shared" si="53"/>
        <v>1.009304</v>
      </c>
      <c r="P838" s="13">
        <f t="shared" si="52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 s="13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1">
        <f t="shared" si="53"/>
        <v>1.218</v>
      </c>
      <c r="P839" s="13">
        <f t="shared" si="52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 s="13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1">
        <f t="shared" si="53"/>
        <v>1.454</v>
      </c>
      <c r="P840" s="13">
        <f t="shared" si="52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 s="13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1">
        <f t="shared" si="53"/>
        <v>1.166166</v>
      </c>
      <c r="P841" s="13">
        <f t="shared" si="52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 s="13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1">
        <f t="shared" si="53"/>
        <v>1.2041660000000001</v>
      </c>
      <c r="P842" s="13">
        <f t="shared" si="52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 s="1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1">
        <f t="shared" si="53"/>
        <v>1.0132000000000001</v>
      </c>
      <c r="P843" s="13">
        <f t="shared" si="52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 s="13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1">
        <f t="shared" si="53"/>
        <v>1.0431999999999999</v>
      </c>
      <c r="P844" s="13">
        <f t="shared" si="52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 s="13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1">
        <f t="shared" si="53"/>
        <v>2.6713333333333331</v>
      </c>
      <c r="P845" s="13">
        <f t="shared" si="52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 s="13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1">
        <f t="shared" si="53"/>
        <v>1.9413333333333334</v>
      </c>
      <c r="P846" s="13">
        <f t="shared" si="52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 s="13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1">
        <f t="shared" si="53"/>
        <v>1.203802</v>
      </c>
      <c r="P847" s="13">
        <f t="shared" si="52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 s="13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1">
        <f t="shared" si="53"/>
        <v>1.2200090909090908</v>
      </c>
      <c r="P848" s="13">
        <f t="shared" si="52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 s="13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1">
        <f t="shared" si="53"/>
        <v>1</v>
      </c>
      <c r="P849" s="13">
        <f t="shared" si="52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 s="13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1">
        <f t="shared" si="53"/>
        <v>1</v>
      </c>
      <c r="P850" s="13">
        <f t="shared" si="52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 s="13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1">
        <f t="shared" si="53"/>
        <v>1.1990000000000001</v>
      </c>
      <c r="P851" s="13">
        <f t="shared" si="52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 s="13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1">
        <f t="shared" si="53"/>
        <v>1.55175</v>
      </c>
      <c r="P852" s="13">
        <f t="shared" si="52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 s="1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1">
        <f t="shared" si="53"/>
        <v>1.3045</v>
      </c>
      <c r="P853" s="13">
        <f t="shared" si="52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 s="13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1">
        <f t="shared" si="53"/>
        <v>1.0497142857142858</v>
      </c>
      <c r="P854" s="13">
        <f t="shared" si="52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 s="13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1">
        <f t="shared" si="53"/>
        <v>1</v>
      </c>
      <c r="P855" s="13">
        <f t="shared" si="52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 s="13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1">
        <f t="shared" si="53"/>
        <v>1.1822050359712231</v>
      </c>
      <c r="P856" s="13">
        <f t="shared" si="52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 s="13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1">
        <f t="shared" si="53"/>
        <v>1.0344827586206897</v>
      </c>
      <c r="P857" s="13">
        <f t="shared" si="52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 s="13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1">
        <f t="shared" si="53"/>
        <v>2.1800000000000002</v>
      </c>
      <c r="P858" s="13">
        <f t="shared" si="52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 s="13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1">
        <f t="shared" si="53"/>
        <v>1</v>
      </c>
      <c r="P859" s="13">
        <f t="shared" si="52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 s="13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1">
        <f t="shared" si="53"/>
        <v>1.4400583333333332</v>
      </c>
      <c r="P860" s="13">
        <f t="shared" si="52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 s="13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1">
        <f t="shared" si="53"/>
        <v>1.0467500000000001</v>
      </c>
      <c r="P861" s="13">
        <f t="shared" si="52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 s="13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1">
        <f t="shared" si="53"/>
        <v>0.18142857142857144</v>
      </c>
      <c r="P862" s="13">
        <f t="shared" si="52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 s="1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1">
        <f t="shared" si="53"/>
        <v>2.2444444444444444E-2</v>
      </c>
      <c r="P863" s="13">
        <f t="shared" si="52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 s="13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1">
        <f t="shared" si="53"/>
        <v>3.3999999999999998E-3</v>
      </c>
      <c r="P864" s="13">
        <f t="shared" si="52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 s="13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1">
        <f t="shared" si="53"/>
        <v>4.4999999999999998E-2</v>
      </c>
      <c r="P865" s="13">
        <f t="shared" si="52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 s="13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1">
        <f t="shared" si="53"/>
        <v>0.41538461538461541</v>
      </c>
      <c r="P866" s="13">
        <f t="shared" si="52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 s="13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1">
        <f t="shared" si="53"/>
        <v>2.0454545454545454E-2</v>
      </c>
      <c r="P867" s="13">
        <f t="shared" si="52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 s="13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1">
        <f t="shared" si="53"/>
        <v>0.18285714285714286</v>
      </c>
      <c r="P868" s="13">
        <f t="shared" si="52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 s="13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1">
        <f t="shared" si="53"/>
        <v>0.2402</v>
      </c>
      <c r="P869" s="13">
        <f t="shared" si="52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 s="13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1">
        <f t="shared" si="53"/>
        <v>1.1111111111111111E-3</v>
      </c>
      <c r="P870" s="13">
        <f t="shared" si="52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 s="13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1">
        <f t="shared" si="53"/>
        <v>0.11818181818181818</v>
      </c>
      <c r="P871" s="13">
        <f t="shared" si="52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 s="13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1">
        <f t="shared" si="53"/>
        <v>3.0999999999999999E-3</v>
      </c>
      <c r="P872" s="13">
        <f t="shared" si="52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 s="1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1">
        <f t="shared" si="53"/>
        <v>5.4166666666666669E-2</v>
      </c>
      <c r="P873" s="13">
        <f t="shared" si="52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 s="13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1">
        <f t="shared" si="53"/>
        <v>8.1250000000000003E-3</v>
      </c>
      <c r="P874" s="13">
        <f t="shared" si="52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 s="13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1">
        <f t="shared" si="53"/>
        <v>1.2857142857142857E-2</v>
      </c>
      <c r="P875" s="13">
        <f t="shared" si="52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 s="13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1">
        <f t="shared" si="53"/>
        <v>0.24333333333333335</v>
      </c>
      <c r="P876" s="13">
        <f t="shared" si="52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 s="13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1">
        <f t="shared" si="53"/>
        <v>0</v>
      </c>
      <c r="P877" s="13" t="e">
        <f t="shared" si="52"/>
        <v>#DIV/0!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 s="13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1">
        <f t="shared" si="53"/>
        <v>0.40799492385786801</v>
      </c>
      <c r="P878" s="13">
        <f t="shared" si="52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 s="13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1">
        <f t="shared" si="53"/>
        <v>0.67549999999999999</v>
      </c>
      <c r="P879" s="13">
        <f t="shared" si="52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 s="13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1">
        <f t="shared" si="53"/>
        <v>1.2999999999999999E-2</v>
      </c>
      <c r="P880" s="13">
        <f t="shared" si="52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 s="13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1">
        <f t="shared" si="53"/>
        <v>0.30666666666666664</v>
      </c>
      <c r="P881" s="13">
        <f t="shared" si="52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 s="13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1">
        <f t="shared" si="53"/>
        <v>2.9894179894179893E-2</v>
      </c>
      <c r="P882" s="13">
        <f t="shared" si="52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 s="1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1">
        <f t="shared" si="53"/>
        <v>8.0000000000000002E-3</v>
      </c>
      <c r="P883" s="13">
        <f t="shared" si="52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 s="13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1">
        <f t="shared" si="53"/>
        <v>0.20133333333333334</v>
      </c>
      <c r="P884" s="13">
        <f t="shared" si="52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 s="13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1">
        <f t="shared" si="53"/>
        <v>0.4002</v>
      </c>
      <c r="P885" s="13">
        <f t="shared" si="52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 s="13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1">
        <f t="shared" si="53"/>
        <v>0.01</v>
      </c>
      <c r="P886" s="13">
        <f t="shared" si="52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 s="13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1">
        <f t="shared" si="53"/>
        <v>0.75</v>
      </c>
      <c r="P887" s="13">
        <f t="shared" si="52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 s="13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1">
        <f t="shared" si="53"/>
        <v>0.41</v>
      </c>
      <c r="P888" s="13">
        <f t="shared" si="52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 s="13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1">
        <f t="shared" si="53"/>
        <v>0</v>
      </c>
      <c r="P889" s="13" t="e">
        <f t="shared" si="52"/>
        <v>#DIV/0!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 s="13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1">
        <f t="shared" si="53"/>
        <v>7.1999999999999995E-2</v>
      </c>
      <c r="P890" s="13">
        <f t="shared" si="52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 s="13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1">
        <f t="shared" si="53"/>
        <v>9.4412800000000005E-2</v>
      </c>
      <c r="P891" s="13">
        <f t="shared" si="52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 s="13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1">
        <f t="shared" si="53"/>
        <v>4.1666666666666664E-2</v>
      </c>
      <c r="P892" s="13">
        <f t="shared" si="52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 s="1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1">
        <f t="shared" si="53"/>
        <v>3.2500000000000001E-2</v>
      </c>
      <c r="P893" s="13">
        <f t="shared" si="52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 s="13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1">
        <f t="shared" si="53"/>
        <v>0.40749999999999997</v>
      </c>
      <c r="P894" s="13">
        <f t="shared" si="52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 s="13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1">
        <f t="shared" si="53"/>
        <v>0.1</v>
      </c>
      <c r="P895" s="13">
        <f t="shared" si="52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 s="13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1">
        <f t="shared" si="53"/>
        <v>0.39169999999999999</v>
      </c>
      <c r="P896" s="13">
        <f t="shared" si="52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 s="13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1">
        <f t="shared" si="53"/>
        <v>2.4375000000000001E-2</v>
      </c>
      <c r="P897" s="13">
        <f t="shared" si="52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 s="13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1">
        <f t="shared" si="53"/>
        <v>0.4</v>
      </c>
      <c r="P898" s="13">
        <f t="shared" ref="P898:P961" si="56">E898/L898</f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 s="13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1">
        <f t="shared" ref="O899:O962" si="57">E899/D899</f>
        <v>0</v>
      </c>
      <c r="P899" s="13" t="e">
        <f t="shared" si="56"/>
        <v>#DIV/0!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 s="13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1">
        <f t="shared" si="57"/>
        <v>2.8000000000000001E-2</v>
      </c>
      <c r="P900" s="13">
        <f t="shared" si="56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 s="13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1">
        <f t="shared" si="57"/>
        <v>0.37333333333333335</v>
      </c>
      <c r="P901" s="13">
        <f t="shared" si="56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 s="13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1">
        <f t="shared" si="57"/>
        <v>4.1999999999999997E-3</v>
      </c>
      <c r="P902" s="13">
        <f t="shared" si="56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 s="1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1">
        <f t="shared" si="57"/>
        <v>0</v>
      </c>
      <c r="P903" s="13" t="e">
        <f t="shared" si="56"/>
        <v>#DIV/0!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 s="13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1">
        <f t="shared" si="57"/>
        <v>3.0000000000000001E-3</v>
      </c>
      <c r="P904" s="13">
        <f t="shared" si="56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 s="13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1">
        <f t="shared" si="57"/>
        <v>3.2000000000000001E-2</v>
      </c>
      <c r="P905" s="13">
        <f t="shared" si="56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 s="13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1">
        <f t="shared" si="57"/>
        <v>3.0200000000000001E-3</v>
      </c>
      <c r="P906" s="13">
        <f t="shared" si="56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 s="13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1">
        <f t="shared" si="57"/>
        <v>3.0153846153846153E-2</v>
      </c>
      <c r="P907" s="13">
        <f t="shared" si="56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 s="13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1">
        <f t="shared" si="57"/>
        <v>0</v>
      </c>
      <c r="P908" s="13" t="e">
        <f t="shared" si="56"/>
        <v>#DIV/0!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 s="13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1">
        <f t="shared" si="57"/>
        <v>0</v>
      </c>
      <c r="P909" s="13" t="e">
        <f t="shared" si="56"/>
        <v>#DIV/0!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 s="13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1">
        <f t="shared" si="57"/>
        <v>0</v>
      </c>
      <c r="P910" s="13" t="e">
        <f t="shared" si="56"/>
        <v>#DIV/0!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 s="13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1">
        <f t="shared" si="57"/>
        <v>3.2500000000000001E-2</v>
      </c>
      <c r="P911" s="13">
        <f t="shared" si="56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 s="13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1">
        <f t="shared" si="57"/>
        <v>0.22363636363636363</v>
      </c>
      <c r="P912" s="13">
        <f t="shared" si="56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 s="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1">
        <f t="shared" si="57"/>
        <v>0</v>
      </c>
      <c r="P913" s="13" t="e">
        <f t="shared" si="56"/>
        <v>#DIV/0!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 s="13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1">
        <f t="shared" si="57"/>
        <v>8.5714285714285719E-3</v>
      </c>
      <c r="P914" s="13">
        <f t="shared" si="56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 s="13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1">
        <f t="shared" si="57"/>
        <v>6.6066666666666662E-2</v>
      </c>
      <c r="P915" s="13">
        <f t="shared" si="56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 s="13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1">
        <f t="shared" si="57"/>
        <v>0</v>
      </c>
      <c r="P916" s="13" t="e">
        <f t="shared" si="56"/>
        <v>#DIV/0!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 s="13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1">
        <f t="shared" si="57"/>
        <v>5.7692307692307696E-2</v>
      </c>
      <c r="P917" s="13">
        <f t="shared" si="56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 s="13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1">
        <f t="shared" si="57"/>
        <v>0</v>
      </c>
      <c r="P918" s="13" t="e">
        <f t="shared" si="56"/>
        <v>#DIV/0!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 s="13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1">
        <f t="shared" si="57"/>
        <v>6.0000000000000001E-3</v>
      </c>
      <c r="P919" s="13">
        <f t="shared" si="56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 s="13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1">
        <f t="shared" si="57"/>
        <v>5.0256410256410255E-2</v>
      </c>
      <c r="P920" s="13">
        <f t="shared" si="56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 s="13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1">
        <f t="shared" si="57"/>
        <v>5.0000000000000001E-3</v>
      </c>
      <c r="P921" s="13">
        <f t="shared" si="56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 s="13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1">
        <f t="shared" si="57"/>
        <v>0</v>
      </c>
      <c r="P922" s="13" t="e">
        <f t="shared" si="56"/>
        <v>#DIV/0!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 s="1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1">
        <f t="shared" si="57"/>
        <v>0.309</v>
      </c>
      <c r="P923" s="13">
        <f t="shared" si="56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 s="13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1">
        <f t="shared" si="57"/>
        <v>0.21037037037037037</v>
      </c>
      <c r="P924" s="13">
        <f t="shared" si="56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 s="13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1">
        <f t="shared" si="57"/>
        <v>2.1999999999999999E-2</v>
      </c>
      <c r="P925" s="13">
        <f t="shared" si="56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 s="13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1">
        <f t="shared" si="57"/>
        <v>0.109</v>
      </c>
      <c r="P926" s="13">
        <f t="shared" si="56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 s="13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1">
        <f t="shared" si="57"/>
        <v>2.6666666666666668E-2</v>
      </c>
      <c r="P927" s="13">
        <f t="shared" si="56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 s="13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1">
        <f t="shared" si="57"/>
        <v>0</v>
      </c>
      <c r="P928" s="13" t="e">
        <f t="shared" si="56"/>
        <v>#DIV/0!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 s="13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1">
        <f t="shared" si="57"/>
        <v>0</v>
      </c>
      <c r="P929" s="13" t="e">
        <f t="shared" si="56"/>
        <v>#DIV/0!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 s="13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1">
        <f t="shared" si="57"/>
        <v>0.10862068965517241</v>
      </c>
      <c r="P930" s="13">
        <f t="shared" si="56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 s="13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1">
        <f t="shared" si="57"/>
        <v>0</v>
      </c>
      <c r="P931" s="13" t="e">
        <f t="shared" si="56"/>
        <v>#DIV/0!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 s="13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1">
        <f t="shared" si="57"/>
        <v>0.38333333333333336</v>
      </c>
      <c r="P932" s="13">
        <f t="shared" si="56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 s="1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1">
        <f t="shared" si="57"/>
        <v>6.5500000000000003E-2</v>
      </c>
      <c r="P933" s="13">
        <f t="shared" si="56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 s="13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1">
        <f t="shared" si="57"/>
        <v>0.14536842105263159</v>
      </c>
      <c r="P934" s="13">
        <f t="shared" si="56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 s="13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1">
        <f t="shared" si="57"/>
        <v>0.06</v>
      </c>
      <c r="P935" s="13">
        <f t="shared" si="56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 s="13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1">
        <f t="shared" si="57"/>
        <v>0.30399999999999999</v>
      </c>
      <c r="P936" s="13">
        <f t="shared" si="56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 s="13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1">
        <f t="shared" si="57"/>
        <v>1.4285714285714285E-2</v>
      </c>
      <c r="P937" s="13">
        <f t="shared" si="56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 s="13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1">
        <f t="shared" si="57"/>
        <v>0</v>
      </c>
      <c r="P938" s="13" t="e">
        <f t="shared" si="56"/>
        <v>#DIV/0!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 s="13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1">
        <f t="shared" si="57"/>
        <v>1.1428571428571429E-2</v>
      </c>
      <c r="P939" s="13">
        <f t="shared" si="56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 s="13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1">
        <f t="shared" si="57"/>
        <v>3.5714285714285713E-3</v>
      </c>
      <c r="P940" s="13">
        <f t="shared" si="56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 s="13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1">
        <f t="shared" si="57"/>
        <v>1.4545454545454545E-2</v>
      </c>
      <c r="P941" s="13">
        <f t="shared" si="56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 s="13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1">
        <f t="shared" si="57"/>
        <v>0.17155555555555554</v>
      </c>
      <c r="P942" s="13">
        <f t="shared" si="56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 s="1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1">
        <f t="shared" si="57"/>
        <v>2.3220000000000001E-2</v>
      </c>
      <c r="P943" s="13">
        <f t="shared" si="56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 s="13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1">
        <f t="shared" si="57"/>
        <v>8.9066666666666669E-2</v>
      </c>
      <c r="P944" s="13">
        <f t="shared" si="56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 s="13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1">
        <f t="shared" si="57"/>
        <v>9.633333333333334E-2</v>
      </c>
      <c r="P945" s="13">
        <f t="shared" si="56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 s="13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1">
        <f t="shared" si="57"/>
        <v>0.13325999999999999</v>
      </c>
      <c r="P946" s="13">
        <f t="shared" si="56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 s="13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1">
        <f t="shared" si="57"/>
        <v>2.4840000000000001E-2</v>
      </c>
      <c r="P947" s="13">
        <f t="shared" si="56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 s="13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1">
        <f t="shared" si="57"/>
        <v>1.9066666666666666E-2</v>
      </c>
      <c r="P948" s="13">
        <f t="shared" si="56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 s="13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1">
        <f t="shared" si="57"/>
        <v>0</v>
      </c>
      <c r="P949" s="13" t="e">
        <f t="shared" si="56"/>
        <v>#DIV/0!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 s="13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1">
        <f t="shared" si="57"/>
        <v>0.12</v>
      </c>
      <c r="P950" s="13">
        <f t="shared" si="56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 s="13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1">
        <f t="shared" si="57"/>
        <v>1.3650000000000001E-2</v>
      </c>
      <c r="P951" s="13">
        <f t="shared" si="56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 s="13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1">
        <f t="shared" si="57"/>
        <v>0.28039999999999998</v>
      </c>
      <c r="P952" s="13">
        <f t="shared" si="56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 s="1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1">
        <f t="shared" si="57"/>
        <v>0.38390000000000002</v>
      </c>
      <c r="P953" s="13">
        <f t="shared" si="56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 s="13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1">
        <f t="shared" si="57"/>
        <v>0.39942857142857141</v>
      </c>
      <c r="P954" s="13">
        <f t="shared" si="56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 s="13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1">
        <f t="shared" si="57"/>
        <v>8.3999999999999995E-3</v>
      </c>
      <c r="P955" s="13">
        <f t="shared" si="56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 s="13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1">
        <f t="shared" si="57"/>
        <v>0.43406666666666666</v>
      </c>
      <c r="P956" s="13">
        <f t="shared" si="56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 s="13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1">
        <f t="shared" si="57"/>
        <v>5.6613333333333335E-2</v>
      </c>
      <c r="P957" s="13">
        <f t="shared" si="56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 s="13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1">
        <f t="shared" si="57"/>
        <v>1.7219999999999999E-2</v>
      </c>
      <c r="P958" s="13">
        <f t="shared" si="56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 s="13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1">
        <f t="shared" si="57"/>
        <v>1.9416666666666665E-2</v>
      </c>
      <c r="P959" s="13">
        <f t="shared" si="56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 s="13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1">
        <f t="shared" si="57"/>
        <v>0.11328275684711328</v>
      </c>
      <c r="P960" s="13">
        <f t="shared" si="56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 s="13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1">
        <f t="shared" si="57"/>
        <v>0.3886</v>
      </c>
      <c r="P961" s="13">
        <f t="shared" si="56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 s="13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1">
        <f t="shared" si="57"/>
        <v>0.46100628930817611</v>
      </c>
      <c r="P962" s="13">
        <f t="shared" ref="P962:P1025" si="60">E962/L962</f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 s="1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1">
        <f t="shared" ref="O963:O1026" si="61">E963/D963</f>
        <v>0.42188421052631581</v>
      </c>
      <c r="P963" s="13">
        <f t="shared" si="60"/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 s="13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1">
        <f t="shared" si="61"/>
        <v>0.2848</v>
      </c>
      <c r="P964" s="13">
        <f t="shared" si="60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 s="13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1">
        <f t="shared" si="61"/>
        <v>1.0771428571428571E-2</v>
      </c>
      <c r="P965" s="13">
        <f t="shared" si="60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 s="13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1">
        <f t="shared" si="61"/>
        <v>7.9909090909090902E-3</v>
      </c>
      <c r="P966" s="13">
        <f t="shared" si="60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 s="13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1">
        <f t="shared" si="61"/>
        <v>1.192E-2</v>
      </c>
      <c r="P967" s="13">
        <f t="shared" si="60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 s="13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1">
        <f t="shared" si="61"/>
        <v>0.14799999999999999</v>
      </c>
      <c r="P968" s="13">
        <f t="shared" si="60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 s="13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1">
        <f t="shared" si="61"/>
        <v>0.17810000000000001</v>
      </c>
      <c r="P969" s="13">
        <f t="shared" si="60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 s="13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1">
        <f t="shared" si="61"/>
        <v>1.325E-2</v>
      </c>
      <c r="P970" s="13">
        <f t="shared" si="60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 s="13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1">
        <f t="shared" si="61"/>
        <v>0.46666666666666667</v>
      </c>
      <c r="P971" s="13">
        <f t="shared" si="60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 s="13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1">
        <f t="shared" si="61"/>
        <v>0.4592</v>
      </c>
      <c r="P972" s="13">
        <f t="shared" si="60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 s="1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1">
        <f t="shared" si="61"/>
        <v>2.2599999999999999E-3</v>
      </c>
      <c r="P973" s="13">
        <f t="shared" si="60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 s="13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1">
        <f t="shared" si="61"/>
        <v>0.34625</v>
      </c>
      <c r="P974" s="13">
        <f t="shared" si="60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 s="13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1">
        <f t="shared" si="61"/>
        <v>2.0549999999999999E-2</v>
      </c>
      <c r="P975" s="13">
        <f t="shared" si="60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 s="13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1">
        <f t="shared" si="61"/>
        <v>5.5999999999999999E-3</v>
      </c>
      <c r="P976" s="13">
        <f t="shared" si="60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 s="13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1">
        <f t="shared" si="61"/>
        <v>2.6069999999999999E-2</v>
      </c>
      <c r="P977" s="13">
        <f t="shared" si="60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 s="13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1">
        <f t="shared" si="61"/>
        <v>1.9259999999999999E-2</v>
      </c>
      <c r="P978" s="13">
        <f t="shared" si="60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 s="13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1">
        <f t="shared" si="61"/>
        <v>0.33666666666666667</v>
      </c>
      <c r="P979" s="13">
        <f t="shared" si="60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 s="13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1">
        <f t="shared" si="61"/>
        <v>0.5626326718299024</v>
      </c>
      <c r="P980" s="13">
        <f t="shared" si="60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 s="13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1">
        <f t="shared" si="61"/>
        <v>0.82817600000000002</v>
      </c>
      <c r="P981" s="13">
        <f t="shared" si="60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 s="13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1">
        <f t="shared" si="61"/>
        <v>0.14860000000000001</v>
      </c>
      <c r="P982" s="13">
        <f t="shared" si="60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 s="1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1">
        <f t="shared" si="61"/>
        <v>1.2375123751237513E-4</v>
      </c>
      <c r="P983" s="13">
        <f t="shared" si="60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 s="13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1">
        <f t="shared" si="61"/>
        <v>1.7142857142857143E-4</v>
      </c>
      <c r="P984" s="13">
        <f t="shared" si="60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 s="13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1">
        <f t="shared" si="61"/>
        <v>0.2950613611721471</v>
      </c>
      <c r="P985" s="13">
        <f t="shared" si="60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 s="13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1">
        <f t="shared" si="61"/>
        <v>1.06E-2</v>
      </c>
      <c r="P986" s="13">
        <f t="shared" si="60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 s="13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1">
        <f t="shared" si="61"/>
        <v>6.2933333333333327E-2</v>
      </c>
      <c r="P987" s="13">
        <f t="shared" si="60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 s="13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1">
        <f t="shared" si="61"/>
        <v>0.1275</v>
      </c>
      <c r="P988" s="13">
        <f t="shared" si="60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 s="13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1">
        <f t="shared" si="61"/>
        <v>0.13220000000000001</v>
      </c>
      <c r="P989" s="13">
        <f t="shared" si="60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 s="13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1">
        <f t="shared" si="61"/>
        <v>0</v>
      </c>
      <c r="P990" s="13" t="e">
        <f t="shared" si="60"/>
        <v>#DIV/0!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 s="13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1">
        <f t="shared" si="61"/>
        <v>0.16769999999999999</v>
      </c>
      <c r="P991" s="13">
        <f t="shared" si="60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 s="13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1">
        <f t="shared" si="61"/>
        <v>1.0399999999999999E-3</v>
      </c>
      <c r="P992" s="13">
        <f t="shared" si="60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 s="1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1">
        <f t="shared" si="61"/>
        <v>4.24E-2</v>
      </c>
      <c r="P993" s="13">
        <f t="shared" si="60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 s="13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1">
        <f t="shared" si="61"/>
        <v>4.6699999999999997E-3</v>
      </c>
      <c r="P994" s="13">
        <f t="shared" si="60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 s="13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1">
        <f t="shared" si="61"/>
        <v>0.25087142857142858</v>
      </c>
      <c r="P995" s="13">
        <f t="shared" si="60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 s="13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1">
        <f t="shared" si="61"/>
        <v>2.3345000000000001E-2</v>
      </c>
      <c r="P996" s="13">
        <f t="shared" si="60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 s="13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1">
        <f t="shared" si="61"/>
        <v>7.2599999999999998E-2</v>
      </c>
      <c r="P997" s="13">
        <f t="shared" si="60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 s="13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1">
        <f t="shared" si="61"/>
        <v>1.6250000000000001E-2</v>
      </c>
      <c r="P998" s="13">
        <f t="shared" si="60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 s="13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1">
        <f t="shared" si="61"/>
        <v>1.2999999999999999E-2</v>
      </c>
      <c r="P999" s="13">
        <f t="shared" si="60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 s="13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1">
        <f t="shared" si="61"/>
        <v>0.58558333333333334</v>
      </c>
      <c r="P1000" s="13">
        <f t="shared" si="60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 s="13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1">
        <f t="shared" si="61"/>
        <v>7.7886666666666673E-2</v>
      </c>
      <c r="P1001" s="13">
        <f t="shared" si="60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 s="13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1">
        <f t="shared" si="61"/>
        <v>2.2157147647256063E-2</v>
      </c>
      <c r="P1002" s="13">
        <f t="shared" si="60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 s="1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1">
        <f t="shared" si="61"/>
        <v>1.04</v>
      </c>
      <c r="P1003" s="13">
        <f t="shared" si="60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 s="13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1">
        <f t="shared" si="61"/>
        <v>0.29602960296029601</v>
      </c>
      <c r="P1004" s="13">
        <f t="shared" si="60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 s="13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1">
        <f t="shared" si="61"/>
        <v>0.16055</v>
      </c>
      <c r="P1005" s="13">
        <f t="shared" si="60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 s="13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1">
        <f t="shared" si="61"/>
        <v>0.82208000000000003</v>
      </c>
      <c r="P1006" s="13">
        <f t="shared" si="60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 s="13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1">
        <f t="shared" si="61"/>
        <v>0.75051000000000001</v>
      </c>
      <c r="P1007" s="13">
        <f t="shared" si="60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 s="13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1">
        <f t="shared" si="61"/>
        <v>5.8500000000000003E-2</v>
      </c>
      <c r="P1008" s="13">
        <f t="shared" si="60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 s="13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1">
        <f t="shared" si="61"/>
        <v>0.44319999999999998</v>
      </c>
      <c r="P1009" s="13">
        <f t="shared" si="60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 s="13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1">
        <f t="shared" si="61"/>
        <v>2.6737967914438501E-3</v>
      </c>
      <c r="P1010" s="13">
        <f t="shared" si="60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 s="13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1">
        <f t="shared" si="61"/>
        <v>0.1313</v>
      </c>
      <c r="P1011" s="13">
        <f t="shared" si="60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 s="13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1">
        <f t="shared" si="61"/>
        <v>1.9088937093275488E-3</v>
      </c>
      <c r="P1012" s="13">
        <f t="shared" si="60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 s="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1">
        <f t="shared" si="61"/>
        <v>3.7499999999999999E-3</v>
      </c>
      <c r="P1013" s="13">
        <f t="shared" si="60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 s="13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1">
        <f t="shared" si="61"/>
        <v>215.35021</v>
      </c>
      <c r="P1014" s="13">
        <f t="shared" si="60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 s="13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1">
        <f t="shared" si="61"/>
        <v>0.34527999999999998</v>
      </c>
      <c r="P1015" s="13">
        <f t="shared" si="60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 s="13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1">
        <f t="shared" si="61"/>
        <v>0.30599999999999999</v>
      </c>
      <c r="P1016" s="13">
        <f t="shared" si="60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 s="13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1">
        <f t="shared" si="61"/>
        <v>2.6666666666666668E-2</v>
      </c>
      <c r="P1017" s="13">
        <f t="shared" si="60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 s="13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1">
        <f t="shared" si="61"/>
        <v>2.8420000000000001E-2</v>
      </c>
      <c r="P1018" s="13">
        <f t="shared" si="60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 s="13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1">
        <f t="shared" si="61"/>
        <v>0.22878799999999999</v>
      </c>
      <c r="P1019" s="13">
        <f t="shared" si="60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 s="13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1">
        <f t="shared" si="61"/>
        <v>3.1050000000000001E-2</v>
      </c>
      <c r="P1020" s="13">
        <f t="shared" si="60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 s="13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1">
        <f t="shared" si="61"/>
        <v>0.47333333333333333</v>
      </c>
      <c r="P1021" s="13">
        <f t="shared" si="60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 s="13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1">
        <f t="shared" si="61"/>
        <v>2.0554838709677421</v>
      </c>
      <c r="P1022" s="13">
        <f t="shared" si="60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 s="1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1">
        <f t="shared" si="61"/>
        <v>3.5180366666666667</v>
      </c>
      <c r="P1023" s="13">
        <f t="shared" si="60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 s="13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1">
        <f t="shared" si="61"/>
        <v>1.149</v>
      </c>
      <c r="P1024" s="13">
        <f t="shared" si="60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 s="13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1">
        <f t="shared" si="61"/>
        <v>2.3715000000000002</v>
      </c>
      <c r="P1025" s="13">
        <f t="shared" si="60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 s="13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1">
        <f t="shared" si="61"/>
        <v>1.1863774999999999</v>
      </c>
      <c r="P1026" s="13">
        <f t="shared" ref="P1026:P1089" si="64">E1026/L1026</f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 s="13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1">
        <f t="shared" ref="O1027:O1090" si="65">E1027/D1027</f>
        <v>1.099283142857143</v>
      </c>
      <c r="P1027" s="13">
        <f t="shared" si="64"/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 s="13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1">
        <f t="shared" si="65"/>
        <v>1.0000828571428571</v>
      </c>
      <c r="P1028" s="13">
        <f t="shared" si="64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 s="13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1">
        <f t="shared" si="65"/>
        <v>1.0309292094387414</v>
      </c>
      <c r="P1029" s="13">
        <f t="shared" si="64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 s="13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1">
        <f t="shared" si="65"/>
        <v>1.1727000000000001</v>
      </c>
      <c r="P1030" s="13">
        <f t="shared" si="64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 s="13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1">
        <f t="shared" si="65"/>
        <v>1.1175999999999999</v>
      </c>
      <c r="P1031" s="13">
        <f t="shared" si="64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 s="13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1">
        <f t="shared" si="65"/>
        <v>3.4209999999999998</v>
      </c>
      <c r="P1032" s="13">
        <f t="shared" si="64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 s="1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1">
        <f t="shared" si="65"/>
        <v>1.0740000000000001</v>
      </c>
      <c r="P1033" s="13">
        <f t="shared" si="64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 s="13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1">
        <f t="shared" si="65"/>
        <v>1.0849703703703704</v>
      </c>
      <c r="P1034" s="13">
        <f t="shared" si="64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 s="13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1">
        <f t="shared" si="65"/>
        <v>1.0286144578313252</v>
      </c>
      <c r="P1035" s="13">
        <f t="shared" si="64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 s="13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1">
        <f t="shared" si="65"/>
        <v>1.3000180000000001</v>
      </c>
      <c r="P1036" s="13">
        <f t="shared" si="64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 s="13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1">
        <f t="shared" si="65"/>
        <v>1.0765217391304347</v>
      </c>
      <c r="P1037" s="13">
        <f t="shared" si="64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 s="13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1">
        <f t="shared" si="65"/>
        <v>1.1236044444444444</v>
      </c>
      <c r="P1038" s="13">
        <f t="shared" si="64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 s="13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1">
        <f t="shared" si="65"/>
        <v>1.0209999999999999</v>
      </c>
      <c r="P1039" s="13">
        <f t="shared" si="64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 s="13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1">
        <f t="shared" si="65"/>
        <v>1.4533333333333334</v>
      </c>
      <c r="P1040" s="13">
        <f t="shared" si="64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 s="13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1">
        <f t="shared" si="65"/>
        <v>1.282</v>
      </c>
      <c r="P1041" s="13">
        <f t="shared" si="64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 s="13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1">
        <f t="shared" si="65"/>
        <v>2.9411764705882353E-3</v>
      </c>
      <c r="P1042" s="13">
        <f t="shared" si="64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 s="1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1">
        <f t="shared" si="65"/>
        <v>0</v>
      </c>
      <c r="P1043" s="13" t="e">
        <f t="shared" si="64"/>
        <v>#DIV/0!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 s="13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1">
        <f t="shared" si="65"/>
        <v>1.5384615384615385E-2</v>
      </c>
      <c r="P1044" s="13">
        <f t="shared" si="64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 s="13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1">
        <f t="shared" si="65"/>
        <v>8.5370000000000001E-2</v>
      </c>
      <c r="P1045" s="13">
        <f t="shared" si="64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 s="13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1">
        <f t="shared" si="65"/>
        <v>8.571428571428571E-4</v>
      </c>
      <c r="P1046" s="13">
        <f t="shared" si="64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 s="13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1">
        <f t="shared" si="65"/>
        <v>2.6599999999999999E-2</v>
      </c>
      <c r="P1047" s="13">
        <f t="shared" si="64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 s="13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1">
        <f t="shared" si="65"/>
        <v>0</v>
      </c>
      <c r="P1048" s="13" t="e">
        <f t="shared" si="64"/>
        <v>#DIV/0!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 s="13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1">
        <f t="shared" si="65"/>
        <v>5.0000000000000001E-4</v>
      </c>
      <c r="P1049" s="13">
        <f t="shared" si="64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 s="13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1">
        <f t="shared" si="65"/>
        <v>1.4133333333333333E-2</v>
      </c>
      <c r="P1050" s="13">
        <f t="shared" si="64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 s="13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1">
        <f t="shared" si="65"/>
        <v>0</v>
      </c>
      <c r="P1051" s="13" t="e">
        <f t="shared" si="64"/>
        <v>#DIV/0!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 s="13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1">
        <f t="shared" si="65"/>
        <v>0</v>
      </c>
      <c r="P1052" s="13" t="e">
        <f t="shared" si="64"/>
        <v>#DIV/0!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 s="1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1">
        <f t="shared" si="65"/>
        <v>0</v>
      </c>
      <c r="P1053" s="13" t="e">
        <f t="shared" si="64"/>
        <v>#DIV/0!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 s="13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1">
        <f t="shared" si="65"/>
        <v>0</v>
      </c>
      <c r="P1054" s="13" t="e">
        <f t="shared" si="64"/>
        <v>#DIV/0!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 s="13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1">
        <f t="shared" si="65"/>
        <v>0.01</v>
      </c>
      <c r="P1055" s="13">
        <f t="shared" si="64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 s="13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1">
        <f t="shared" si="65"/>
        <v>0</v>
      </c>
      <c r="P1056" s="13" t="e">
        <f t="shared" si="64"/>
        <v>#DIV/0!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 s="13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1">
        <f t="shared" si="65"/>
        <v>0</v>
      </c>
      <c r="P1057" s="13" t="e">
        <f t="shared" si="64"/>
        <v>#DIV/0!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 s="13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1">
        <f t="shared" si="65"/>
        <v>0</v>
      </c>
      <c r="P1058" s="13" t="e">
        <f t="shared" si="64"/>
        <v>#DIV/0!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 s="13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1">
        <f t="shared" si="65"/>
        <v>0</v>
      </c>
      <c r="P1059" s="13" t="e">
        <f t="shared" si="64"/>
        <v>#DIV/0!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 s="13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1">
        <f t="shared" si="65"/>
        <v>0</v>
      </c>
      <c r="P1060" s="13" t="e">
        <f t="shared" si="64"/>
        <v>#DIV/0!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 s="13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1">
        <f t="shared" si="65"/>
        <v>0</v>
      </c>
      <c r="P1061" s="13" t="e">
        <f t="shared" si="64"/>
        <v>#DIV/0!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 s="13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1">
        <f t="shared" si="65"/>
        <v>0.01</v>
      </c>
      <c r="P1062" s="13">
        <f t="shared" si="64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 s="1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1">
        <f t="shared" si="65"/>
        <v>0</v>
      </c>
      <c r="P1063" s="13" t="e">
        <f t="shared" si="64"/>
        <v>#DIV/0!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 s="13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1">
        <f t="shared" si="65"/>
        <v>0.95477386934673369</v>
      </c>
      <c r="P1064" s="13">
        <f t="shared" si="64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 s="13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1">
        <f t="shared" si="65"/>
        <v>0</v>
      </c>
      <c r="P1065" s="13" t="e">
        <f t="shared" si="64"/>
        <v>#DIV/0!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 s="13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1">
        <f t="shared" si="65"/>
        <v>8.9744444444444446E-2</v>
      </c>
      <c r="P1066" s="13">
        <f t="shared" si="64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 s="13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1">
        <f t="shared" si="65"/>
        <v>2.7E-2</v>
      </c>
      <c r="P1067" s="13">
        <f t="shared" si="64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 s="13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1">
        <f t="shared" si="65"/>
        <v>3.3673333333333333E-2</v>
      </c>
      <c r="P1068" s="13">
        <f t="shared" si="64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 s="13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1">
        <f t="shared" si="65"/>
        <v>0.26</v>
      </c>
      <c r="P1069" s="13">
        <f t="shared" si="64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 s="13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1">
        <f t="shared" si="65"/>
        <v>1.5E-3</v>
      </c>
      <c r="P1070" s="13">
        <f t="shared" si="64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 s="13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1">
        <f t="shared" si="65"/>
        <v>0.38636363636363635</v>
      </c>
      <c r="P1071" s="13">
        <f t="shared" si="64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 s="13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1">
        <f t="shared" si="65"/>
        <v>7.0000000000000001E-3</v>
      </c>
      <c r="P1072" s="13">
        <f t="shared" si="64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 s="1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1">
        <f t="shared" si="65"/>
        <v>0</v>
      </c>
      <c r="P1073" s="13" t="e">
        <f t="shared" si="64"/>
        <v>#DIV/0!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 s="13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1">
        <f t="shared" si="65"/>
        <v>6.8000000000000005E-4</v>
      </c>
      <c r="P1074" s="13">
        <f t="shared" si="64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 s="13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1">
        <f t="shared" si="65"/>
        <v>1.3333333333333334E-2</v>
      </c>
      <c r="P1075" s="13">
        <f t="shared" si="64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 s="13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1">
        <f t="shared" si="65"/>
        <v>6.3092592592592589E-2</v>
      </c>
      <c r="P1076" s="13">
        <f t="shared" si="64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 s="13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1">
        <f t="shared" si="65"/>
        <v>4.4999999999999998E-2</v>
      </c>
      <c r="P1077" s="13">
        <f t="shared" si="64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 s="13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1">
        <f t="shared" si="65"/>
        <v>0.62765333333333329</v>
      </c>
      <c r="P1078" s="13">
        <f t="shared" si="64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 s="13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1">
        <f t="shared" si="65"/>
        <v>0.29376000000000002</v>
      </c>
      <c r="P1079" s="13">
        <f t="shared" si="64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 s="13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1">
        <f t="shared" si="65"/>
        <v>7.4999999999999997E-2</v>
      </c>
      <c r="P1080" s="13">
        <f t="shared" si="64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 s="13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1">
        <f t="shared" si="65"/>
        <v>2.6076923076923077E-2</v>
      </c>
      <c r="P1081" s="13">
        <f t="shared" si="64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 s="13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1">
        <f t="shared" si="65"/>
        <v>9.1050000000000006E-2</v>
      </c>
      <c r="P1082" s="13">
        <f t="shared" si="64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 s="1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1">
        <f t="shared" si="65"/>
        <v>1.7647058823529413E-4</v>
      </c>
      <c r="P1083" s="13">
        <f t="shared" si="64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 s="13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1">
        <f t="shared" si="65"/>
        <v>5.5999999999999999E-3</v>
      </c>
      <c r="P1084" s="13">
        <f t="shared" si="64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 s="13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1">
        <f t="shared" si="65"/>
        <v>8.2000000000000007E-3</v>
      </c>
      <c r="P1085" s="13">
        <f t="shared" si="64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 s="13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1">
        <f t="shared" si="65"/>
        <v>0</v>
      </c>
      <c r="P1086" s="13" t="e">
        <f t="shared" si="64"/>
        <v>#DIV/0!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 s="13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1">
        <f t="shared" si="65"/>
        <v>3.4200000000000001E-2</v>
      </c>
      <c r="P1087" s="13">
        <f t="shared" si="64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 s="13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1">
        <f t="shared" si="65"/>
        <v>8.3333333333333339E-4</v>
      </c>
      <c r="P1088" s="13">
        <f t="shared" si="64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 s="13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1">
        <f t="shared" si="65"/>
        <v>0</v>
      </c>
      <c r="P1089" s="13" t="e">
        <f t="shared" si="64"/>
        <v>#DIV/0!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 s="13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1">
        <f t="shared" si="65"/>
        <v>0.14182977777777778</v>
      </c>
      <c r="P1090" s="13">
        <f t="shared" ref="P1090:P1153" si="68">E1090/L1090</f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 s="13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1">
        <f t="shared" ref="O1091:O1154" si="69">E1091/D1091</f>
        <v>7.8266666666666665E-2</v>
      </c>
      <c r="P1091" s="13">
        <f t="shared" si="68"/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 s="13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1">
        <f t="shared" si="69"/>
        <v>3.8464497269020693E-4</v>
      </c>
      <c r="P1092" s="13">
        <f t="shared" si="68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 s="1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1">
        <f t="shared" si="69"/>
        <v>0.125</v>
      </c>
      <c r="P1093" s="13">
        <f t="shared" si="68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 s="13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1">
        <f t="shared" si="69"/>
        <v>1.0500000000000001E-2</v>
      </c>
      <c r="P1094" s="13">
        <f t="shared" si="68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 s="13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1">
        <f t="shared" si="69"/>
        <v>0.14083333333333334</v>
      </c>
      <c r="P1095" s="13">
        <f t="shared" si="68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 s="13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1">
        <f t="shared" si="69"/>
        <v>0.18300055555555556</v>
      </c>
      <c r="P1096" s="13">
        <f t="shared" si="68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 s="13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1">
        <f t="shared" si="69"/>
        <v>5.0347999999999997E-2</v>
      </c>
      <c r="P1097" s="13">
        <f t="shared" si="68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 s="13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1">
        <f t="shared" si="69"/>
        <v>0.17933333333333334</v>
      </c>
      <c r="P1098" s="13">
        <f t="shared" si="68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 s="13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1">
        <f t="shared" si="69"/>
        <v>4.6999999999999999E-4</v>
      </c>
      <c r="P1099" s="13">
        <f t="shared" si="68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 s="13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1">
        <f t="shared" si="69"/>
        <v>7.2120000000000004E-2</v>
      </c>
      <c r="P1100" s="13">
        <f t="shared" si="68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 s="13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1">
        <f t="shared" si="69"/>
        <v>5.0000000000000001E-3</v>
      </c>
      <c r="P1101" s="13">
        <f t="shared" si="68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 s="13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1">
        <f t="shared" si="69"/>
        <v>2.5000000000000001E-2</v>
      </c>
      <c r="P1102" s="13">
        <f t="shared" si="68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 s="1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1">
        <f t="shared" si="69"/>
        <v>4.0999999999999999E-4</v>
      </c>
      <c r="P1103" s="13">
        <f t="shared" si="68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 s="13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1">
        <f t="shared" si="69"/>
        <v>5.3124999999999999E-2</v>
      </c>
      <c r="P1104" s="13">
        <f t="shared" si="68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 s="13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1">
        <f t="shared" si="69"/>
        <v>1.6199999999999999E-2</v>
      </c>
      <c r="P1105" s="13">
        <f t="shared" si="68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 s="13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1">
        <f t="shared" si="69"/>
        <v>4.9516666666666667E-2</v>
      </c>
      <c r="P1106" s="13">
        <f t="shared" si="68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 s="13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1">
        <f t="shared" si="69"/>
        <v>1.5900000000000001E-3</v>
      </c>
      <c r="P1107" s="13">
        <f t="shared" si="68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 s="13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1">
        <f t="shared" si="69"/>
        <v>0.41249999999999998</v>
      </c>
      <c r="P1108" s="13">
        <f t="shared" si="68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 s="13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1">
        <f t="shared" si="69"/>
        <v>0</v>
      </c>
      <c r="P1109" s="13" t="e">
        <f t="shared" si="68"/>
        <v>#DIV/0!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 s="13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1">
        <f t="shared" si="69"/>
        <v>2.93E-2</v>
      </c>
      <c r="P1110" s="13">
        <f t="shared" si="68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 s="13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1">
        <f t="shared" si="69"/>
        <v>4.4999999999999997E-3</v>
      </c>
      <c r="P1111" s="13">
        <f t="shared" si="68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 s="13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1">
        <f t="shared" si="69"/>
        <v>5.1000000000000004E-3</v>
      </c>
      <c r="P1112" s="13">
        <f t="shared" si="68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 s="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1">
        <f t="shared" si="69"/>
        <v>4.0000000000000002E-4</v>
      </c>
      <c r="P1113" s="13">
        <f t="shared" si="68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 s="13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1">
        <f t="shared" si="69"/>
        <v>0.35537409090909089</v>
      </c>
      <c r="P1114" s="13">
        <f t="shared" si="68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 s="13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1">
        <f t="shared" si="69"/>
        <v>5.0000000000000001E-3</v>
      </c>
      <c r="P1115" s="13">
        <f t="shared" si="68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 s="13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1">
        <f t="shared" si="69"/>
        <v>1.6666666666666668E-3</v>
      </c>
      <c r="P1116" s="13">
        <f t="shared" si="68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 s="13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1">
        <f t="shared" si="69"/>
        <v>1.325E-3</v>
      </c>
      <c r="P1117" s="13">
        <f t="shared" si="68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 s="13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1">
        <f t="shared" si="69"/>
        <v>3.5704000000000004E-4</v>
      </c>
      <c r="P1118" s="13">
        <f t="shared" si="68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 s="13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1">
        <f t="shared" si="69"/>
        <v>8.3000000000000004E-2</v>
      </c>
      <c r="P1119" s="13">
        <f t="shared" si="68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 s="13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1">
        <f t="shared" si="69"/>
        <v>2.4222222222222221E-2</v>
      </c>
      <c r="P1120" s="13">
        <f t="shared" si="68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 s="13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1">
        <f t="shared" si="69"/>
        <v>2.3809523809523812E-3</v>
      </c>
      <c r="P1121" s="13">
        <f t="shared" si="68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 s="13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1">
        <f t="shared" si="69"/>
        <v>0</v>
      </c>
      <c r="P1122" s="13" t="e">
        <f t="shared" si="68"/>
        <v>#DIV/0!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 s="1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1">
        <f t="shared" si="69"/>
        <v>1.16E-4</v>
      </c>
      <c r="P1123" s="13">
        <f t="shared" si="68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 s="13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1">
        <f t="shared" si="69"/>
        <v>0</v>
      </c>
      <c r="P1124" s="13" t="e">
        <f t="shared" si="68"/>
        <v>#DIV/0!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 s="13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1">
        <f t="shared" si="69"/>
        <v>2.2000000000000001E-3</v>
      </c>
      <c r="P1125" s="13">
        <f t="shared" si="68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 s="13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1">
        <f t="shared" si="69"/>
        <v>4.7222222222222223E-3</v>
      </c>
      <c r="P1126" s="13">
        <f t="shared" si="68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 s="13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1">
        <f t="shared" si="69"/>
        <v>0</v>
      </c>
      <c r="P1127" s="13" t="e">
        <f t="shared" si="68"/>
        <v>#DIV/0!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 s="13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1">
        <f t="shared" si="69"/>
        <v>5.0000000000000001E-3</v>
      </c>
      <c r="P1128" s="13">
        <f t="shared" si="68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 s="13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1">
        <f t="shared" si="69"/>
        <v>1.6714285714285713E-2</v>
      </c>
      <c r="P1129" s="13">
        <f t="shared" si="68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 s="13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1">
        <f t="shared" si="69"/>
        <v>1E-3</v>
      </c>
      <c r="P1130" s="13">
        <f t="shared" si="68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 s="13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1">
        <f t="shared" si="69"/>
        <v>1.0499999999999999E-3</v>
      </c>
      <c r="P1131" s="13">
        <f t="shared" si="68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 s="13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1">
        <f t="shared" si="69"/>
        <v>2.2000000000000001E-3</v>
      </c>
      <c r="P1132" s="13">
        <f t="shared" si="68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 s="1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1">
        <f t="shared" si="69"/>
        <v>0</v>
      </c>
      <c r="P1133" s="13" t="e">
        <f t="shared" si="68"/>
        <v>#DIV/0!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 s="13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1">
        <f t="shared" si="69"/>
        <v>0.14380000000000001</v>
      </c>
      <c r="P1134" s="13">
        <f t="shared" si="68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 s="13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1">
        <f t="shared" si="69"/>
        <v>6.6666666666666671E-3</v>
      </c>
      <c r="P1135" s="13">
        <f t="shared" si="68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 s="13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1">
        <f t="shared" si="69"/>
        <v>4.0000000000000003E-5</v>
      </c>
      <c r="P1136" s="13">
        <f t="shared" si="68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 s="13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1">
        <f t="shared" si="69"/>
        <v>0.05</v>
      </c>
      <c r="P1137" s="13">
        <f t="shared" si="68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 s="13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1">
        <f t="shared" si="69"/>
        <v>6.4439140811455853E-2</v>
      </c>
      <c r="P1138" s="13">
        <f t="shared" si="68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 s="13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1">
        <f t="shared" si="69"/>
        <v>0.39500000000000002</v>
      </c>
      <c r="P1139" s="13">
        <f t="shared" si="68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 s="13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1">
        <f t="shared" si="69"/>
        <v>3.5714285714285713E-3</v>
      </c>
      <c r="P1140" s="13">
        <f t="shared" si="68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 s="13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1">
        <f t="shared" si="69"/>
        <v>6.2500000000000001E-4</v>
      </c>
      <c r="P1141" s="13">
        <f t="shared" si="68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 s="13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1">
        <f t="shared" si="69"/>
        <v>0</v>
      </c>
      <c r="P1142" s="13" t="e">
        <f t="shared" si="68"/>
        <v>#DIV/0!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 s="1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1">
        <f t="shared" si="69"/>
        <v>0</v>
      </c>
      <c r="P1143" s="13" t="e">
        <f t="shared" si="68"/>
        <v>#DIV/0!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 s="13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1">
        <f t="shared" si="69"/>
        <v>0</v>
      </c>
      <c r="P1144" s="13" t="e">
        <f t="shared" si="68"/>
        <v>#DIV/0!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 s="13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1">
        <f t="shared" si="69"/>
        <v>4.1333333333333335E-3</v>
      </c>
      <c r="P1145" s="13">
        <f t="shared" si="68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 s="13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1">
        <f t="shared" si="69"/>
        <v>0</v>
      </c>
      <c r="P1146" s="13" t="e">
        <f t="shared" si="68"/>
        <v>#DIV/0!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 s="13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1">
        <f t="shared" si="69"/>
        <v>1.25E-3</v>
      </c>
      <c r="P1147" s="13">
        <f t="shared" si="68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 s="13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1">
        <f t="shared" si="69"/>
        <v>8.8333333333333333E-2</v>
      </c>
      <c r="P1148" s="13">
        <f t="shared" si="68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 s="13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1">
        <f t="shared" si="69"/>
        <v>0</v>
      </c>
      <c r="P1149" s="13" t="e">
        <f t="shared" si="68"/>
        <v>#DIV/0!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 s="13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1">
        <f t="shared" si="69"/>
        <v>4.8666666666666667E-3</v>
      </c>
      <c r="P1150" s="13">
        <f t="shared" si="68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 s="13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1">
        <f t="shared" si="69"/>
        <v>1.5E-3</v>
      </c>
      <c r="P1151" s="13">
        <f t="shared" si="68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 s="13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1">
        <f t="shared" si="69"/>
        <v>0.1008</v>
      </c>
      <c r="P1152" s="13">
        <f t="shared" si="68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 s="1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1">
        <f t="shared" si="69"/>
        <v>0</v>
      </c>
      <c r="P1153" s="13" t="e">
        <f t="shared" si="68"/>
        <v>#DIV/0!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 s="13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1">
        <f t="shared" si="69"/>
        <v>5.6937500000000002E-2</v>
      </c>
      <c r="P1154" s="13">
        <f t="shared" ref="P1154:P1217" si="72">E1154/L1154</f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 s="13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1">
        <f t="shared" ref="O1155:O1218" si="73">E1155/D1155</f>
        <v>6.2500000000000003E-3</v>
      </c>
      <c r="P1155" s="13">
        <f t="shared" si="72"/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 s="13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1">
        <f t="shared" si="73"/>
        <v>6.5000000000000002E-2</v>
      </c>
      <c r="P1156" s="13">
        <f t="shared" si="72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 s="13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1">
        <f t="shared" si="73"/>
        <v>7.5199999999999998E-3</v>
      </c>
      <c r="P1157" s="13">
        <f t="shared" si="72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 s="13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1">
        <f t="shared" si="73"/>
        <v>0</v>
      </c>
      <c r="P1158" s="13" t="e">
        <f t="shared" si="72"/>
        <v>#DIV/0!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 s="13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1">
        <f t="shared" si="73"/>
        <v>1.5100000000000001E-2</v>
      </c>
      <c r="P1159" s="13">
        <f t="shared" si="72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 s="13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1">
        <f t="shared" si="73"/>
        <v>4.6666666666666671E-3</v>
      </c>
      <c r="P1160" s="13">
        <f t="shared" si="72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 s="13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1">
        <f t="shared" si="73"/>
        <v>0</v>
      </c>
      <c r="P1161" s="13" t="e">
        <f t="shared" si="72"/>
        <v>#DIV/0!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 s="13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1">
        <f t="shared" si="73"/>
        <v>3.85E-2</v>
      </c>
      <c r="P1162" s="13">
        <f t="shared" si="72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 s="1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1">
        <f t="shared" si="73"/>
        <v>0</v>
      </c>
      <c r="P1163" s="13" t="e">
        <f t="shared" si="72"/>
        <v>#DIV/0!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 s="13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1">
        <f t="shared" si="73"/>
        <v>5.8333333333333338E-4</v>
      </c>
      <c r="P1164" s="13">
        <f t="shared" si="72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 s="13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1">
        <f t="shared" si="73"/>
        <v>0</v>
      </c>
      <c r="P1165" s="13" t="e">
        <f t="shared" si="72"/>
        <v>#DIV/0!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 s="13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1">
        <f t="shared" si="73"/>
        <v>0</v>
      </c>
      <c r="P1166" s="13" t="e">
        <f t="shared" si="72"/>
        <v>#DIV/0!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 s="13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1">
        <f t="shared" si="73"/>
        <v>0.20705000000000001</v>
      </c>
      <c r="P1167" s="13">
        <f t="shared" si="72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 s="13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1">
        <f t="shared" si="73"/>
        <v>0.19139999999999999</v>
      </c>
      <c r="P1168" s="13">
        <f t="shared" si="72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 s="13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1">
        <f t="shared" si="73"/>
        <v>1.6316666666666667E-2</v>
      </c>
      <c r="P1169" s="13">
        <f t="shared" si="72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 s="13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1">
        <f t="shared" si="73"/>
        <v>5.6666666666666664E-2</v>
      </c>
      <c r="P1170" s="13">
        <f t="shared" si="72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 s="13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1">
        <f t="shared" si="73"/>
        <v>1.6999999999999999E-3</v>
      </c>
      <c r="P1171" s="13">
        <f t="shared" si="72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 s="13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1">
        <f t="shared" si="73"/>
        <v>4.0000000000000001E-3</v>
      </c>
      <c r="P1172" s="13">
        <f t="shared" si="72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 s="1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1">
        <f t="shared" si="73"/>
        <v>1E-3</v>
      </c>
      <c r="P1173" s="13">
        <f t="shared" si="72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 s="13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1">
        <f t="shared" si="73"/>
        <v>0</v>
      </c>
      <c r="P1174" s="13" t="e">
        <f t="shared" si="72"/>
        <v>#DIV/0!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 s="13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1">
        <f t="shared" si="73"/>
        <v>2.4000000000000001E-4</v>
      </c>
      <c r="P1175" s="13">
        <f t="shared" si="72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 s="13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1">
        <f t="shared" si="73"/>
        <v>5.906666666666667E-2</v>
      </c>
      <c r="P1176" s="13">
        <f t="shared" si="72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 s="13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1">
        <f t="shared" si="73"/>
        <v>2.9250000000000002E-2</v>
      </c>
      <c r="P1177" s="13">
        <f t="shared" si="72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 s="13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1">
        <f t="shared" si="73"/>
        <v>5.7142857142857142E-5</v>
      </c>
      <c r="P1178" s="13">
        <f t="shared" si="72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 s="13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1">
        <f t="shared" si="73"/>
        <v>0</v>
      </c>
      <c r="P1179" s="13" t="e">
        <f t="shared" si="72"/>
        <v>#DIV/0!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 s="13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1">
        <f t="shared" si="73"/>
        <v>6.666666666666667E-5</v>
      </c>
      <c r="P1180" s="13">
        <f t="shared" si="72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 s="13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1">
        <f t="shared" si="73"/>
        <v>5.3333333333333337E-2</v>
      </c>
      <c r="P1181" s="13">
        <f t="shared" si="72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 s="13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1">
        <f t="shared" si="73"/>
        <v>0.11749999999999999</v>
      </c>
      <c r="P1182" s="13">
        <f t="shared" si="72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 s="1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1">
        <f t="shared" si="73"/>
        <v>8.0000000000000007E-5</v>
      </c>
      <c r="P1183" s="13">
        <f t="shared" si="72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 s="13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1">
        <f t="shared" si="73"/>
        <v>4.2000000000000003E-2</v>
      </c>
      <c r="P1184" s="13">
        <f t="shared" si="72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 s="13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1">
        <f t="shared" si="73"/>
        <v>0.04</v>
      </c>
      <c r="P1185" s="13">
        <f t="shared" si="72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 s="13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1">
        <f t="shared" si="73"/>
        <v>1.0493636363636363</v>
      </c>
      <c r="P1186" s="13">
        <f t="shared" si="72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 s="13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1">
        <f t="shared" si="73"/>
        <v>1.0544</v>
      </c>
      <c r="P1187" s="13">
        <f t="shared" si="72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 s="13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1">
        <f t="shared" si="73"/>
        <v>1.0673333333333332</v>
      </c>
      <c r="P1188" s="13">
        <f t="shared" si="72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 s="13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1">
        <f t="shared" si="73"/>
        <v>1.0412571428571429</v>
      </c>
      <c r="P1189" s="13">
        <f t="shared" si="72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 s="13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1">
        <f t="shared" si="73"/>
        <v>1.6054999999999999</v>
      </c>
      <c r="P1190" s="13">
        <f t="shared" si="72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 s="13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1">
        <f t="shared" si="73"/>
        <v>1.0777777777777777</v>
      </c>
      <c r="P1191" s="13">
        <f t="shared" si="72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 s="13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1">
        <f t="shared" si="73"/>
        <v>1.35</v>
      </c>
      <c r="P1192" s="13">
        <f t="shared" si="72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 s="1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1">
        <f t="shared" si="73"/>
        <v>1.0907407407407408</v>
      </c>
      <c r="P1193" s="13">
        <f t="shared" si="72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 s="13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1">
        <f t="shared" si="73"/>
        <v>2.9</v>
      </c>
      <c r="P1194" s="13">
        <f t="shared" si="72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 s="13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1">
        <f t="shared" si="73"/>
        <v>1.0395714285714286</v>
      </c>
      <c r="P1195" s="13">
        <f t="shared" si="72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 s="13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1">
        <f t="shared" si="73"/>
        <v>3.2223999999999999</v>
      </c>
      <c r="P1196" s="13">
        <f t="shared" si="72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 s="13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1">
        <f t="shared" si="73"/>
        <v>1.35</v>
      </c>
      <c r="P1197" s="13">
        <f t="shared" si="72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 s="13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1">
        <f t="shared" si="73"/>
        <v>2.6991034482758622</v>
      </c>
      <c r="P1198" s="13">
        <f t="shared" si="72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 s="13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1">
        <f t="shared" si="73"/>
        <v>2.5329333333333333</v>
      </c>
      <c r="P1199" s="13">
        <f t="shared" si="72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 s="13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1">
        <f t="shared" si="73"/>
        <v>2.6059999999999999</v>
      </c>
      <c r="P1200" s="13">
        <f t="shared" si="72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 s="13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1">
        <f t="shared" si="73"/>
        <v>1.0131677953348381</v>
      </c>
      <c r="P1201" s="13">
        <f t="shared" si="72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 s="13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1">
        <f t="shared" si="73"/>
        <v>1.2560416666666667</v>
      </c>
      <c r="P1202" s="13">
        <f t="shared" si="72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 s="1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1">
        <f t="shared" si="73"/>
        <v>1.0243783333333334</v>
      </c>
      <c r="P1203" s="13">
        <f t="shared" si="72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 s="13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1">
        <f t="shared" si="73"/>
        <v>1.99244</v>
      </c>
      <c r="P1204" s="13">
        <f t="shared" si="72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 s="13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1">
        <f t="shared" si="73"/>
        <v>1.0245398773006136</v>
      </c>
      <c r="P1205" s="13">
        <f t="shared" si="72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 s="13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1">
        <f t="shared" si="73"/>
        <v>1.0294615384615384</v>
      </c>
      <c r="P1206" s="13">
        <f t="shared" si="72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 s="13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1">
        <f t="shared" si="73"/>
        <v>1.0086153846153847</v>
      </c>
      <c r="P1207" s="13">
        <f t="shared" si="72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 s="13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1">
        <f t="shared" si="73"/>
        <v>1.1499999999999999</v>
      </c>
      <c r="P1208" s="13">
        <f t="shared" si="72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 s="13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1">
        <f t="shared" si="73"/>
        <v>1.0416766467065868</v>
      </c>
      <c r="P1209" s="13">
        <f t="shared" si="72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 s="13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1">
        <f t="shared" si="73"/>
        <v>1.5529999999999999</v>
      </c>
      <c r="P1210" s="13">
        <f t="shared" si="72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 s="13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1">
        <f t="shared" si="73"/>
        <v>1.06</v>
      </c>
      <c r="P1211" s="13">
        <f t="shared" si="72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 s="13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1">
        <f t="shared" si="73"/>
        <v>2.5431499999999998</v>
      </c>
      <c r="P1212" s="13">
        <f t="shared" si="72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 s="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1">
        <f t="shared" si="73"/>
        <v>1.0109999999999999</v>
      </c>
      <c r="P1213" s="13">
        <f t="shared" si="72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 s="13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1">
        <f t="shared" si="73"/>
        <v>1.2904</v>
      </c>
      <c r="P1214" s="13">
        <f t="shared" si="72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 s="13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1">
        <f t="shared" si="73"/>
        <v>1.0223076923076924</v>
      </c>
      <c r="P1215" s="13">
        <f t="shared" si="72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 s="13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1">
        <f t="shared" si="73"/>
        <v>1.3180000000000001</v>
      </c>
      <c r="P1216" s="13">
        <f t="shared" si="72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 s="13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1">
        <f t="shared" si="73"/>
        <v>7.8608020000000005</v>
      </c>
      <c r="P1217" s="13">
        <f t="shared" si="72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 s="13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1">
        <f t="shared" si="73"/>
        <v>1.4570000000000001</v>
      </c>
      <c r="P1218" s="13">
        <f t="shared" ref="P1218:P1281" si="76">E1218/L1218</f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 s="13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1">
        <f t="shared" ref="O1219:O1282" si="77">E1219/D1219</f>
        <v>1.026</v>
      </c>
      <c r="P1219" s="13">
        <f t="shared" si="76"/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 s="13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1">
        <f t="shared" si="77"/>
        <v>1.7227777777777777</v>
      </c>
      <c r="P1220" s="13">
        <f t="shared" si="76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 s="13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1">
        <f t="shared" si="77"/>
        <v>1.5916819571865444</v>
      </c>
      <c r="P1221" s="13">
        <f t="shared" si="76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 s="13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1">
        <f t="shared" si="77"/>
        <v>1.0376666666666667</v>
      </c>
      <c r="P1222" s="13">
        <f t="shared" si="76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 s="1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1">
        <f t="shared" si="77"/>
        <v>1.1140954545454547</v>
      </c>
      <c r="P1223" s="13">
        <f t="shared" si="76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 s="13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1">
        <f t="shared" si="77"/>
        <v>2.80375</v>
      </c>
      <c r="P1224" s="13">
        <f t="shared" si="76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 s="13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1">
        <f t="shared" si="77"/>
        <v>1.1210606060606061</v>
      </c>
      <c r="P1225" s="13">
        <f t="shared" si="76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 s="13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1">
        <f t="shared" si="77"/>
        <v>7.0666666666666669E-2</v>
      </c>
      <c r="P1226" s="13">
        <f t="shared" si="76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 s="13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1">
        <f t="shared" si="77"/>
        <v>4.3999999999999997E-2</v>
      </c>
      <c r="P1227" s="13">
        <f t="shared" si="76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 s="13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1">
        <f t="shared" si="77"/>
        <v>3.8739999999999997E-2</v>
      </c>
      <c r="P1228" s="13">
        <f t="shared" si="76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 s="13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1">
        <f t="shared" si="77"/>
        <v>0</v>
      </c>
      <c r="P1229" s="13" t="e">
        <f t="shared" si="76"/>
        <v>#DIV/0!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 s="13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1">
        <f t="shared" si="77"/>
        <v>0.29299999999999998</v>
      </c>
      <c r="P1230" s="13">
        <f t="shared" si="76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 s="13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1">
        <f t="shared" si="77"/>
        <v>9.0909090909090905E-3</v>
      </c>
      <c r="P1231" s="13">
        <f t="shared" si="76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 s="13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1">
        <f t="shared" si="77"/>
        <v>0</v>
      </c>
      <c r="P1232" s="13" t="e">
        <f t="shared" si="76"/>
        <v>#DIV/0!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 s="1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1">
        <f t="shared" si="77"/>
        <v>0</v>
      </c>
      <c r="P1233" s="13" t="e">
        <f t="shared" si="76"/>
        <v>#DIV/0!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 s="13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1">
        <f t="shared" si="77"/>
        <v>8.0000000000000002E-3</v>
      </c>
      <c r="P1234" s="13">
        <f t="shared" si="76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 s="13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1">
        <f t="shared" si="77"/>
        <v>0.11600000000000001</v>
      </c>
      <c r="P1235" s="13">
        <f t="shared" si="76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 s="13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1">
        <f t="shared" si="77"/>
        <v>0</v>
      </c>
      <c r="P1236" s="13" t="e">
        <f t="shared" si="76"/>
        <v>#DIV/0!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 s="13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1">
        <f t="shared" si="77"/>
        <v>2.787363950092912E-2</v>
      </c>
      <c r="P1237" s="13">
        <f t="shared" si="76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 s="13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1">
        <f t="shared" si="77"/>
        <v>0</v>
      </c>
      <c r="P1238" s="13" t="e">
        <f t="shared" si="76"/>
        <v>#DIV/0!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 s="13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1">
        <f t="shared" si="77"/>
        <v>0</v>
      </c>
      <c r="P1239" s="13" t="e">
        <f t="shared" si="76"/>
        <v>#DIV/0!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 s="13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1">
        <f t="shared" si="77"/>
        <v>0.17799999999999999</v>
      </c>
      <c r="P1240" s="13">
        <f t="shared" si="76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 s="13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1">
        <f t="shared" si="77"/>
        <v>0</v>
      </c>
      <c r="P1241" s="13" t="e">
        <f t="shared" si="76"/>
        <v>#DIV/0!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 s="13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1">
        <f t="shared" si="77"/>
        <v>3.0124999999999999E-2</v>
      </c>
      <c r="P1242" s="13">
        <f t="shared" si="76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 s="1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1">
        <f t="shared" si="77"/>
        <v>0.50739999999999996</v>
      </c>
      <c r="P1243" s="13">
        <f t="shared" si="76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 s="13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1">
        <f t="shared" si="77"/>
        <v>5.4884742041712408E-3</v>
      </c>
      <c r="P1244" s="13">
        <f t="shared" si="76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 s="13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1">
        <f t="shared" si="77"/>
        <v>0.14091666666666666</v>
      </c>
      <c r="P1245" s="13">
        <f t="shared" si="76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 s="13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1">
        <f t="shared" si="77"/>
        <v>1.038</v>
      </c>
      <c r="P1246" s="13">
        <f t="shared" si="76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 s="13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1">
        <f t="shared" si="77"/>
        <v>1.2024999999999999</v>
      </c>
      <c r="P1247" s="13">
        <f t="shared" si="76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 s="13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1">
        <f t="shared" si="77"/>
        <v>1.17</v>
      </c>
      <c r="P1248" s="13">
        <f t="shared" si="76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 s="13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1">
        <f t="shared" si="77"/>
        <v>1.2214285714285715</v>
      </c>
      <c r="P1249" s="13">
        <f t="shared" si="76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 s="13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1">
        <f t="shared" si="77"/>
        <v>1.5164</v>
      </c>
      <c r="P1250" s="13">
        <f t="shared" si="76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 s="13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1">
        <f t="shared" si="77"/>
        <v>1.0444</v>
      </c>
      <c r="P1251" s="13">
        <f t="shared" si="76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 s="13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1">
        <f t="shared" si="77"/>
        <v>2.0015333333333332</v>
      </c>
      <c r="P1252" s="13">
        <f t="shared" si="76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 s="1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1">
        <f t="shared" si="77"/>
        <v>1.018</v>
      </c>
      <c r="P1253" s="13">
        <f t="shared" si="76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 s="13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1">
        <f t="shared" si="77"/>
        <v>1.3765714285714286</v>
      </c>
      <c r="P1254" s="13">
        <f t="shared" si="76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 s="13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1">
        <f t="shared" si="77"/>
        <v>3038.3319999999999</v>
      </c>
      <c r="P1255" s="13">
        <f t="shared" si="76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 s="13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1">
        <f t="shared" si="77"/>
        <v>1.9885074626865671</v>
      </c>
      <c r="P1256" s="13">
        <f t="shared" si="76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 s="13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1">
        <f t="shared" si="77"/>
        <v>2.0236666666666667</v>
      </c>
      <c r="P1257" s="13">
        <f t="shared" si="76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 s="13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1">
        <f t="shared" si="77"/>
        <v>1.1796376666666666</v>
      </c>
      <c r="P1258" s="13">
        <f t="shared" si="76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 s="13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1">
        <f t="shared" si="77"/>
        <v>2.9472727272727273</v>
      </c>
      <c r="P1259" s="13">
        <f t="shared" si="76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 s="13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1">
        <f t="shared" si="77"/>
        <v>2.1314633333333335</v>
      </c>
      <c r="P1260" s="13">
        <f t="shared" si="76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 s="13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1">
        <f t="shared" si="77"/>
        <v>1.0424</v>
      </c>
      <c r="P1261" s="13">
        <f t="shared" si="76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 s="13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1">
        <f t="shared" si="77"/>
        <v>1.1366666666666667</v>
      </c>
      <c r="P1262" s="13">
        <f t="shared" si="76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 s="1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1">
        <f t="shared" si="77"/>
        <v>1.0125</v>
      </c>
      <c r="P1263" s="13">
        <f t="shared" si="76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 s="13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1">
        <f t="shared" si="77"/>
        <v>1.2541538461538462</v>
      </c>
      <c r="P1264" s="13">
        <f t="shared" si="76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 s="13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1">
        <f t="shared" si="77"/>
        <v>1.19</v>
      </c>
      <c r="P1265" s="13">
        <f t="shared" si="76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 s="13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1">
        <f t="shared" si="77"/>
        <v>1.6646153846153846</v>
      </c>
      <c r="P1266" s="13">
        <f t="shared" si="76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 s="13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1">
        <f t="shared" si="77"/>
        <v>1.1914771428571429</v>
      </c>
      <c r="P1267" s="13">
        <f t="shared" si="76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 s="13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1">
        <f t="shared" si="77"/>
        <v>1.0047368421052632</v>
      </c>
      <c r="P1268" s="13">
        <f t="shared" si="76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 s="13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1">
        <f t="shared" si="77"/>
        <v>1.018</v>
      </c>
      <c r="P1269" s="13">
        <f t="shared" si="76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 s="13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1">
        <f t="shared" si="77"/>
        <v>1.1666666666666667</v>
      </c>
      <c r="P1270" s="13">
        <f t="shared" si="76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 s="13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1">
        <f t="shared" si="77"/>
        <v>1.0864893617021276</v>
      </c>
      <c r="P1271" s="13">
        <f t="shared" si="76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 s="13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1">
        <f t="shared" si="77"/>
        <v>1.1472</v>
      </c>
      <c r="P1272" s="13">
        <f t="shared" si="76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 s="1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1">
        <f t="shared" si="77"/>
        <v>1.018</v>
      </c>
      <c r="P1273" s="13">
        <f t="shared" si="76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 s="13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1">
        <f t="shared" si="77"/>
        <v>1.06</v>
      </c>
      <c r="P1274" s="13">
        <f t="shared" si="76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 s="13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1">
        <f t="shared" si="77"/>
        <v>1.0349999999999999</v>
      </c>
      <c r="P1275" s="13">
        <f t="shared" si="76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 s="13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1">
        <f t="shared" si="77"/>
        <v>1.5497535999999998</v>
      </c>
      <c r="P1276" s="13">
        <f t="shared" si="76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 s="13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1">
        <f t="shared" si="77"/>
        <v>1.6214066666666667</v>
      </c>
      <c r="P1277" s="13">
        <f t="shared" si="76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 s="13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1">
        <f t="shared" si="77"/>
        <v>1.0442100000000001</v>
      </c>
      <c r="P1278" s="13">
        <f t="shared" si="76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 s="13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1">
        <f t="shared" si="77"/>
        <v>1.0612433333333333</v>
      </c>
      <c r="P1279" s="13">
        <f t="shared" si="76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 s="13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1">
        <f t="shared" si="77"/>
        <v>1.5493846153846154</v>
      </c>
      <c r="P1280" s="13">
        <f t="shared" si="76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 s="13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1">
        <f t="shared" si="77"/>
        <v>1.1077157238734421</v>
      </c>
      <c r="P1281" s="13">
        <f t="shared" si="76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 s="13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1">
        <f t="shared" si="77"/>
        <v>1.1091186666666666</v>
      </c>
      <c r="P1282" s="13">
        <f t="shared" ref="P1282:P1345" si="80">E1282/L1282</f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 s="1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1">
        <f t="shared" ref="O1283:O1346" si="81">E1283/D1283</f>
        <v>1.1071428571428572</v>
      </c>
      <c r="P1283" s="13">
        <f t="shared" si="80"/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 s="13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1">
        <f t="shared" si="81"/>
        <v>1.2361333333333333</v>
      </c>
      <c r="P1284" s="13">
        <f t="shared" si="80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 s="13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1">
        <f t="shared" si="81"/>
        <v>2.1105</v>
      </c>
      <c r="P1285" s="13">
        <f t="shared" si="80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 s="13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1">
        <f t="shared" si="81"/>
        <v>1.01</v>
      </c>
      <c r="P1286" s="13">
        <f t="shared" si="80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 s="13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1">
        <f t="shared" si="81"/>
        <v>1.0165</v>
      </c>
      <c r="P1287" s="13">
        <f t="shared" si="80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 s="13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1">
        <f t="shared" si="81"/>
        <v>1.0833333333333333</v>
      </c>
      <c r="P1288" s="13">
        <f t="shared" si="80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 s="13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1">
        <f t="shared" si="81"/>
        <v>2.42</v>
      </c>
      <c r="P1289" s="13">
        <f t="shared" si="80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 s="13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1">
        <f t="shared" si="81"/>
        <v>1.0044999999999999</v>
      </c>
      <c r="P1290" s="13">
        <f t="shared" si="80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 s="13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1">
        <f t="shared" si="81"/>
        <v>1.2506666666666666</v>
      </c>
      <c r="P1291" s="13">
        <f t="shared" si="80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 s="13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1">
        <f t="shared" si="81"/>
        <v>1.0857142857142856</v>
      </c>
      <c r="P1292" s="13">
        <f t="shared" si="80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 s="1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1">
        <f t="shared" si="81"/>
        <v>1.4570000000000001</v>
      </c>
      <c r="P1293" s="13">
        <f t="shared" si="80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 s="13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1">
        <f t="shared" si="81"/>
        <v>1.1000000000000001</v>
      </c>
      <c r="P1294" s="13">
        <f t="shared" si="80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 s="13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1">
        <f t="shared" si="81"/>
        <v>1.0223333333333333</v>
      </c>
      <c r="P1295" s="13">
        <f t="shared" si="80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 s="13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1">
        <f t="shared" si="81"/>
        <v>1.22</v>
      </c>
      <c r="P1296" s="13">
        <f t="shared" si="80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 s="13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1">
        <f t="shared" si="81"/>
        <v>1.0196000000000001</v>
      </c>
      <c r="P1297" s="13">
        <f t="shared" si="80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 s="13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1">
        <f t="shared" si="81"/>
        <v>1.411764705882353</v>
      </c>
      <c r="P1298" s="13">
        <f t="shared" si="80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 s="13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1">
        <f t="shared" si="81"/>
        <v>1.0952500000000001</v>
      </c>
      <c r="P1299" s="13">
        <f t="shared" si="80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 s="13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1">
        <f t="shared" si="81"/>
        <v>1.0465</v>
      </c>
      <c r="P1300" s="13">
        <f t="shared" si="80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 s="13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1">
        <f t="shared" si="81"/>
        <v>1.24</v>
      </c>
      <c r="P1301" s="13">
        <f t="shared" si="80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 s="13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1">
        <f t="shared" si="81"/>
        <v>1.35</v>
      </c>
      <c r="P1302" s="13">
        <f t="shared" si="80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 s="1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1">
        <f t="shared" si="81"/>
        <v>1.0275000000000001</v>
      </c>
      <c r="P1303" s="13">
        <f t="shared" si="80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 s="13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1">
        <f t="shared" si="81"/>
        <v>1</v>
      </c>
      <c r="P1304" s="13">
        <f t="shared" si="80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 s="13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1">
        <f t="shared" si="81"/>
        <v>1.3026085714285716</v>
      </c>
      <c r="P1305" s="13">
        <f t="shared" si="80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 s="13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1">
        <f t="shared" si="81"/>
        <v>0.39627499999999999</v>
      </c>
      <c r="P1306" s="13">
        <f t="shared" si="80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 s="13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1">
        <f t="shared" si="81"/>
        <v>0.25976666666666665</v>
      </c>
      <c r="P1307" s="13">
        <f t="shared" si="80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 s="13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1">
        <f t="shared" si="81"/>
        <v>0.65246363636363636</v>
      </c>
      <c r="P1308" s="13">
        <f t="shared" si="80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 s="13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1">
        <f t="shared" si="81"/>
        <v>0.11514000000000001</v>
      </c>
      <c r="P1309" s="13">
        <f t="shared" si="80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 s="13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1">
        <f t="shared" si="81"/>
        <v>0.11360000000000001</v>
      </c>
      <c r="P1310" s="13">
        <f t="shared" si="80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 s="13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1">
        <f t="shared" si="81"/>
        <v>1.1199130434782609</v>
      </c>
      <c r="P1311" s="13">
        <f t="shared" si="80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 s="13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1">
        <f t="shared" si="81"/>
        <v>0.155</v>
      </c>
      <c r="P1312" s="13">
        <f t="shared" si="80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 s="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1">
        <f t="shared" si="81"/>
        <v>0.32028000000000001</v>
      </c>
      <c r="P1313" s="13">
        <f t="shared" si="80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 s="13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1">
        <f t="shared" si="81"/>
        <v>6.0869565217391303E-3</v>
      </c>
      <c r="P1314" s="13">
        <f t="shared" si="80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 s="13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1">
        <f t="shared" si="81"/>
        <v>0.31114999999999998</v>
      </c>
      <c r="P1315" s="13">
        <f t="shared" si="80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 s="13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1">
        <f t="shared" si="81"/>
        <v>1.1266666666666666E-2</v>
      </c>
      <c r="P1316" s="13">
        <f t="shared" si="80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 s="13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1">
        <f t="shared" si="81"/>
        <v>0.40404000000000001</v>
      </c>
      <c r="P1317" s="13">
        <f t="shared" si="80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 s="13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1">
        <f t="shared" si="81"/>
        <v>1.3333333333333333E-5</v>
      </c>
      <c r="P1318" s="13">
        <f t="shared" si="80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 s="13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1">
        <f t="shared" si="81"/>
        <v>5.7334999999999997E-2</v>
      </c>
      <c r="P1319" s="13">
        <f t="shared" si="80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 s="13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1">
        <f t="shared" si="81"/>
        <v>0.15325</v>
      </c>
      <c r="P1320" s="13">
        <f t="shared" si="80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 s="13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1">
        <f t="shared" si="81"/>
        <v>0.15103448275862069</v>
      </c>
      <c r="P1321" s="13">
        <f t="shared" si="80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 s="13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1">
        <f t="shared" si="81"/>
        <v>5.0299999999999997E-3</v>
      </c>
      <c r="P1322" s="13">
        <f t="shared" si="80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 s="1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1">
        <f t="shared" si="81"/>
        <v>1.3028138528138528E-2</v>
      </c>
      <c r="P1323" s="13">
        <f t="shared" si="80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 s="13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1">
        <f t="shared" si="81"/>
        <v>3.0285714285714286E-3</v>
      </c>
      <c r="P1324" s="13">
        <f t="shared" si="80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 s="13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1">
        <f t="shared" si="81"/>
        <v>8.8800000000000004E-2</v>
      </c>
      <c r="P1325" s="13">
        <f t="shared" si="80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 s="13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1">
        <f t="shared" si="81"/>
        <v>9.8400000000000001E-2</v>
      </c>
      <c r="P1326" s="13">
        <f t="shared" si="80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 s="13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1">
        <f t="shared" si="81"/>
        <v>2.4299999999999999E-2</v>
      </c>
      <c r="P1327" s="13">
        <f t="shared" si="80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 s="13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1">
        <f t="shared" si="81"/>
        <v>1.1299999999999999E-2</v>
      </c>
      <c r="P1328" s="13">
        <f t="shared" si="80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 s="13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1">
        <f t="shared" si="81"/>
        <v>3.5520833333333335E-2</v>
      </c>
      <c r="P1329" s="13">
        <f t="shared" si="80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 s="13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1">
        <f t="shared" si="81"/>
        <v>2.3306666666666667E-2</v>
      </c>
      <c r="P1330" s="13">
        <f t="shared" si="80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 s="13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1">
        <f t="shared" si="81"/>
        <v>8.1600000000000006E-3</v>
      </c>
      <c r="P1331" s="13">
        <f t="shared" si="80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 s="13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1">
        <f t="shared" si="81"/>
        <v>0.22494285714285714</v>
      </c>
      <c r="P1332" s="13">
        <f t="shared" si="80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 s="1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1">
        <f t="shared" si="81"/>
        <v>1.3668E-2</v>
      </c>
      <c r="P1333" s="13">
        <f t="shared" si="80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 s="13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1">
        <f t="shared" si="81"/>
        <v>0</v>
      </c>
      <c r="P1334" s="13" t="e">
        <f t="shared" si="80"/>
        <v>#DIV/0!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 s="13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1">
        <f t="shared" si="81"/>
        <v>0</v>
      </c>
      <c r="P1335" s="13" t="e">
        <f t="shared" si="80"/>
        <v>#DIV/0!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 s="13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1">
        <f t="shared" si="81"/>
        <v>0.10754135338345865</v>
      </c>
      <c r="P1336" s="13">
        <f t="shared" si="80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 s="13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1">
        <f t="shared" si="81"/>
        <v>0.1976</v>
      </c>
      <c r="P1337" s="13">
        <f t="shared" si="80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 s="13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1">
        <f t="shared" si="81"/>
        <v>0.84946999999999995</v>
      </c>
      <c r="P1338" s="13">
        <f t="shared" si="80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 s="13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1">
        <f t="shared" si="81"/>
        <v>0.49381999999999998</v>
      </c>
      <c r="P1339" s="13">
        <f t="shared" si="80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 s="13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1">
        <f t="shared" si="81"/>
        <v>3.3033333333333331E-2</v>
      </c>
      <c r="P1340" s="13">
        <f t="shared" si="80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 s="13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1">
        <f t="shared" si="81"/>
        <v>6.6339999999999996E-2</v>
      </c>
      <c r="P1341" s="13">
        <f t="shared" si="80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 s="13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1">
        <f t="shared" si="81"/>
        <v>0</v>
      </c>
      <c r="P1342" s="13" t="e">
        <f t="shared" si="80"/>
        <v>#DIV/0!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 s="1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1">
        <f t="shared" si="81"/>
        <v>0.7036</v>
      </c>
      <c r="P1343" s="13">
        <f t="shared" si="80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 s="13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1">
        <f t="shared" si="81"/>
        <v>2E-3</v>
      </c>
      <c r="P1344" s="13">
        <f t="shared" si="80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 s="13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1">
        <f t="shared" si="81"/>
        <v>1.02298</v>
      </c>
      <c r="P1345" s="13">
        <f t="shared" si="80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 s="13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1">
        <f t="shared" si="81"/>
        <v>3.7773333333333334</v>
      </c>
      <c r="P1346" s="13">
        <f t="shared" ref="P1346:P1409" si="84">E1346/L1346</f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 s="13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1">
        <f t="shared" ref="O1347:O1410" si="85">E1347/D1347</f>
        <v>1.25</v>
      </c>
      <c r="P1347" s="13">
        <f t="shared" si="84"/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 s="13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1">
        <f t="shared" si="85"/>
        <v>1.473265306122449</v>
      </c>
      <c r="P1348" s="13">
        <f t="shared" si="84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 s="13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1">
        <f t="shared" si="85"/>
        <v>1.022</v>
      </c>
      <c r="P1349" s="13">
        <f t="shared" si="84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 s="13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1">
        <f t="shared" si="85"/>
        <v>1.018723404255319</v>
      </c>
      <c r="P1350" s="13">
        <f t="shared" si="84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 s="13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1">
        <f t="shared" si="85"/>
        <v>2.0419999999999998</v>
      </c>
      <c r="P1351" s="13">
        <f t="shared" si="84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 s="13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1">
        <f t="shared" si="85"/>
        <v>1.0405</v>
      </c>
      <c r="P1352" s="13">
        <f t="shared" si="84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 s="1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1">
        <f t="shared" si="85"/>
        <v>1.0126500000000001</v>
      </c>
      <c r="P1353" s="13">
        <f t="shared" si="84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 s="13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1">
        <f t="shared" si="85"/>
        <v>1.3613999999999999</v>
      </c>
      <c r="P1354" s="13">
        <f t="shared" si="84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 s="13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1">
        <f t="shared" si="85"/>
        <v>1.3360000000000001</v>
      </c>
      <c r="P1355" s="13">
        <f t="shared" si="84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 s="13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1">
        <f t="shared" si="85"/>
        <v>1.3025</v>
      </c>
      <c r="P1356" s="13">
        <f t="shared" si="84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 s="13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1">
        <f t="shared" si="85"/>
        <v>1.2267999999999999</v>
      </c>
      <c r="P1357" s="13">
        <f t="shared" si="84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 s="13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1">
        <f t="shared" si="85"/>
        <v>1.8281058823529412</v>
      </c>
      <c r="P1358" s="13">
        <f t="shared" si="84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 s="13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1">
        <f t="shared" si="85"/>
        <v>1.2529999999999999</v>
      </c>
      <c r="P1359" s="13">
        <f t="shared" si="84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 s="13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1">
        <f t="shared" si="85"/>
        <v>1.1166666666666667</v>
      </c>
      <c r="P1360" s="13">
        <f t="shared" si="84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 s="13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1">
        <f t="shared" si="85"/>
        <v>1.1575757575757575</v>
      </c>
      <c r="P1361" s="13">
        <f t="shared" si="84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 s="13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1">
        <f t="shared" si="85"/>
        <v>1.732</v>
      </c>
      <c r="P1362" s="13">
        <f t="shared" si="84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 s="1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1">
        <f t="shared" si="85"/>
        <v>1.2598333333333334</v>
      </c>
      <c r="P1363" s="13">
        <f t="shared" si="84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 s="13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1">
        <f t="shared" si="85"/>
        <v>1.091</v>
      </c>
      <c r="P1364" s="13">
        <f t="shared" si="84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 s="13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1">
        <f t="shared" si="85"/>
        <v>1</v>
      </c>
      <c r="P1365" s="13">
        <f t="shared" si="84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 s="13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1">
        <f t="shared" si="85"/>
        <v>1.1864285714285714</v>
      </c>
      <c r="P1366" s="13">
        <f t="shared" si="84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 s="13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1">
        <f t="shared" si="85"/>
        <v>1.0026666666666666</v>
      </c>
      <c r="P1367" s="13">
        <f t="shared" si="84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 s="13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1">
        <f t="shared" si="85"/>
        <v>1.2648920000000001</v>
      </c>
      <c r="P1368" s="13">
        <f t="shared" si="84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 s="13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1">
        <f t="shared" si="85"/>
        <v>1.1426000000000001</v>
      </c>
      <c r="P1369" s="13">
        <f t="shared" si="84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 s="13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1">
        <f t="shared" si="85"/>
        <v>1.107</v>
      </c>
      <c r="P1370" s="13">
        <f t="shared" si="84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 s="13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1">
        <f t="shared" si="85"/>
        <v>1.0534805315203954</v>
      </c>
      <c r="P1371" s="13">
        <f t="shared" si="84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 s="13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1">
        <f t="shared" si="85"/>
        <v>1.0366666666666666</v>
      </c>
      <c r="P1372" s="13">
        <f t="shared" si="84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 s="1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1">
        <f t="shared" si="85"/>
        <v>1.0708672667523933</v>
      </c>
      <c r="P1373" s="13">
        <f t="shared" si="84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 s="13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1">
        <f t="shared" si="85"/>
        <v>1.24</v>
      </c>
      <c r="P1374" s="13">
        <f t="shared" si="84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 s="13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1">
        <f t="shared" si="85"/>
        <v>1.0501</v>
      </c>
      <c r="P1375" s="13">
        <f t="shared" si="84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 s="13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1">
        <f t="shared" si="85"/>
        <v>1.8946666666666667</v>
      </c>
      <c r="P1376" s="13">
        <f t="shared" si="84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 s="13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1">
        <f t="shared" si="85"/>
        <v>1.7132499999999999</v>
      </c>
      <c r="P1377" s="13">
        <f t="shared" si="84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 s="13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1">
        <f t="shared" si="85"/>
        <v>2.5248648648648651</v>
      </c>
      <c r="P1378" s="13">
        <f t="shared" si="84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 s="13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1">
        <f t="shared" si="85"/>
        <v>1.1615384615384616</v>
      </c>
      <c r="P1379" s="13">
        <f t="shared" si="84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 s="13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1">
        <f t="shared" si="85"/>
        <v>2.0335000000000001</v>
      </c>
      <c r="P1380" s="13">
        <f t="shared" si="84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 s="13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1">
        <f t="shared" si="85"/>
        <v>1.1160000000000001</v>
      </c>
      <c r="P1381" s="13">
        <f t="shared" si="84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 s="13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1">
        <f t="shared" si="85"/>
        <v>4.24</v>
      </c>
      <c r="P1382" s="13">
        <f t="shared" si="84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 s="1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1">
        <f t="shared" si="85"/>
        <v>1.071</v>
      </c>
      <c r="P1383" s="13">
        <f t="shared" si="84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 s="13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1">
        <f t="shared" si="85"/>
        <v>1.043625</v>
      </c>
      <c r="P1384" s="13">
        <f t="shared" si="84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 s="13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1">
        <f t="shared" si="85"/>
        <v>2.124090909090909</v>
      </c>
      <c r="P1385" s="13">
        <f t="shared" si="84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 s="13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1">
        <f t="shared" si="85"/>
        <v>1.2408571428571429</v>
      </c>
      <c r="P1386" s="13">
        <f t="shared" si="84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 s="13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1">
        <f t="shared" si="85"/>
        <v>1.10406125</v>
      </c>
      <c r="P1387" s="13">
        <f t="shared" si="84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 s="13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1">
        <f t="shared" si="85"/>
        <v>2.1875</v>
      </c>
      <c r="P1388" s="13">
        <f t="shared" si="84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 s="13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1">
        <f t="shared" si="85"/>
        <v>1.36625</v>
      </c>
      <c r="P1389" s="13">
        <f t="shared" si="84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 s="13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1">
        <f t="shared" si="85"/>
        <v>1.348074</v>
      </c>
      <c r="P1390" s="13">
        <f t="shared" si="84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 s="13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1">
        <f t="shared" si="85"/>
        <v>1.454</v>
      </c>
      <c r="P1391" s="13">
        <f t="shared" si="84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 s="13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1">
        <f t="shared" si="85"/>
        <v>1.0910714285714285</v>
      </c>
      <c r="P1392" s="13">
        <f t="shared" si="84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 s="1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1">
        <f t="shared" si="85"/>
        <v>1.1020000000000001</v>
      </c>
      <c r="P1393" s="13">
        <f t="shared" si="84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 s="13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1">
        <f t="shared" si="85"/>
        <v>1.1364000000000001</v>
      </c>
      <c r="P1394" s="13">
        <f t="shared" si="84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 s="13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1">
        <f t="shared" si="85"/>
        <v>1.0235000000000001</v>
      </c>
      <c r="P1395" s="13">
        <f t="shared" si="84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 s="13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1">
        <f t="shared" si="85"/>
        <v>1.2213333333333334</v>
      </c>
      <c r="P1396" s="13">
        <f t="shared" si="84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 s="13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1">
        <f t="shared" si="85"/>
        <v>1.1188571428571428</v>
      </c>
      <c r="P1397" s="13">
        <f t="shared" si="84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 s="13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1">
        <f t="shared" si="85"/>
        <v>1.073</v>
      </c>
      <c r="P1398" s="13">
        <f t="shared" si="84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 s="13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1">
        <f t="shared" si="85"/>
        <v>1.1385000000000001</v>
      </c>
      <c r="P1399" s="13">
        <f t="shared" si="84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 s="13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1">
        <f t="shared" si="85"/>
        <v>1.0968181818181819</v>
      </c>
      <c r="P1400" s="13">
        <f t="shared" si="84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 s="13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1">
        <f t="shared" si="85"/>
        <v>1.2614444444444444</v>
      </c>
      <c r="P1401" s="13">
        <f t="shared" si="84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 s="13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1">
        <f t="shared" si="85"/>
        <v>1.6742857142857144</v>
      </c>
      <c r="P1402" s="13">
        <f t="shared" si="84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 s="1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1">
        <f t="shared" si="85"/>
        <v>4.9652000000000003</v>
      </c>
      <c r="P1403" s="13">
        <f t="shared" si="84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 s="13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1">
        <f t="shared" si="85"/>
        <v>1.0915999999999999</v>
      </c>
      <c r="P1404" s="13">
        <f t="shared" si="84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 s="13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1">
        <f t="shared" si="85"/>
        <v>1.0257499999999999</v>
      </c>
      <c r="P1405" s="13">
        <f t="shared" si="84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 s="13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1">
        <f t="shared" si="85"/>
        <v>1.6620689655172414E-2</v>
      </c>
      <c r="P1406" s="13">
        <f t="shared" si="84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 s="13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1">
        <f t="shared" si="85"/>
        <v>4.1999999999999997E-3</v>
      </c>
      <c r="P1407" s="13">
        <f t="shared" si="84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 s="13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1">
        <f t="shared" si="85"/>
        <v>1.25E-3</v>
      </c>
      <c r="P1408" s="13">
        <f t="shared" si="84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 s="13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1">
        <f t="shared" si="85"/>
        <v>5.0000000000000001E-3</v>
      </c>
      <c r="P1409" s="13">
        <f t="shared" si="84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 s="13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1">
        <f t="shared" si="85"/>
        <v>7.1999999999999995E-2</v>
      </c>
      <c r="P1410" s="13">
        <f t="shared" ref="P1410:P1473" si="88">E1410/L1410</f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 s="13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1">
        <f t="shared" ref="O1411:O1474" si="89">E1411/D1411</f>
        <v>0</v>
      </c>
      <c r="P1411" s="13" t="e">
        <f t="shared" si="88"/>
        <v>#DIV/0!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 s="13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1">
        <f t="shared" si="89"/>
        <v>1.6666666666666666E-4</v>
      </c>
      <c r="P1412" s="13">
        <f t="shared" si="88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 s="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1">
        <f t="shared" si="89"/>
        <v>2.3333333333333335E-3</v>
      </c>
      <c r="P1413" s="13">
        <f t="shared" si="88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 s="13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1">
        <f t="shared" si="89"/>
        <v>4.5714285714285714E-2</v>
      </c>
      <c r="P1414" s="13">
        <f t="shared" si="88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 s="13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1">
        <f t="shared" si="89"/>
        <v>0.05</v>
      </c>
      <c r="P1415" s="13">
        <f t="shared" si="88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 s="13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1">
        <f t="shared" si="89"/>
        <v>2E-3</v>
      </c>
      <c r="P1416" s="13">
        <f t="shared" si="88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 s="13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1">
        <f t="shared" si="89"/>
        <v>0.18181818181818182</v>
      </c>
      <c r="P1417" s="13">
        <f t="shared" si="88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 s="13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1">
        <f t="shared" si="89"/>
        <v>0</v>
      </c>
      <c r="P1418" s="13" t="e">
        <f t="shared" si="88"/>
        <v>#DIV/0!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 s="13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1">
        <f t="shared" si="89"/>
        <v>1.2222222222222223E-2</v>
      </c>
      <c r="P1419" s="13">
        <f t="shared" si="88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 s="13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1">
        <f t="shared" si="89"/>
        <v>2E-3</v>
      </c>
      <c r="P1420" s="13">
        <f t="shared" si="88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 s="13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1">
        <f t="shared" si="89"/>
        <v>7.0634920634920634E-2</v>
      </c>
      <c r="P1421" s="13">
        <f t="shared" si="88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 s="13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1">
        <f t="shared" si="89"/>
        <v>2.7272727272727271E-2</v>
      </c>
      <c r="P1422" s="13">
        <f t="shared" si="88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 s="1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1">
        <f t="shared" si="89"/>
        <v>1E-3</v>
      </c>
      <c r="P1423" s="13">
        <f t="shared" si="88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 s="13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1">
        <f t="shared" si="89"/>
        <v>1.0399999999999999E-3</v>
      </c>
      <c r="P1424" s="13">
        <f t="shared" si="88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 s="13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1">
        <f t="shared" si="89"/>
        <v>3.3333333333333335E-3</v>
      </c>
      <c r="P1425" s="13">
        <f t="shared" si="88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 s="13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1">
        <f t="shared" si="89"/>
        <v>0.2036</v>
      </c>
      <c r="P1426" s="13">
        <f t="shared" si="88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 s="13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1">
        <f t="shared" si="89"/>
        <v>0</v>
      </c>
      <c r="P1427" s="13" t="e">
        <f t="shared" si="88"/>
        <v>#DIV/0!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 s="13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1">
        <f t="shared" si="89"/>
        <v>0</v>
      </c>
      <c r="P1428" s="13" t="e">
        <f t="shared" si="88"/>
        <v>#DIV/0!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 s="13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1">
        <f t="shared" si="89"/>
        <v>8.3799999999999999E-2</v>
      </c>
      <c r="P1429" s="13">
        <f t="shared" si="88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 s="13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1">
        <f t="shared" si="89"/>
        <v>4.4999999999999998E-2</v>
      </c>
      <c r="P1430" s="13">
        <f t="shared" si="88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 s="13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1">
        <f t="shared" si="89"/>
        <v>0</v>
      </c>
      <c r="P1431" s="13" t="e">
        <f t="shared" si="88"/>
        <v>#DIV/0!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 s="13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1">
        <f t="shared" si="89"/>
        <v>8.0600000000000005E-2</v>
      </c>
      <c r="P1432" s="13">
        <f t="shared" si="88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 s="1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1">
        <f t="shared" si="89"/>
        <v>0.31947058823529412</v>
      </c>
      <c r="P1433" s="13">
        <f t="shared" si="88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 s="13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1">
        <f t="shared" si="89"/>
        <v>0</v>
      </c>
      <c r="P1434" s="13" t="e">
        <f t="shared" si="88"/>
        <v>#DIV/0!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 s="13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1">
        <f t="shared" si="89"/>
        <v>6.7083333333333328E-2</v>
      </c>
      <c r="P1435" s="13">
        <f t="shared" si="88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 s="13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1">
        <f t="shared" si="89"/>
        <v>9.987804878048781E-2</v>
      </c>
      <c r="P1436" s="13">
        <f t="shared" si="88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 s="13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1">
        <f t="shared" si="89"/>
        <v>1E-3</v>
      </c>
      <c r="P1437" s="13">
        <f t="shared" si="88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 s="13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1">
        <f t="shared" si="89"/>
        <v>7.7000000000000002E-3</v>
      </c>
      <c r="P1438" s="13">
        <f t="shared" si="88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 s="13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1">
        <f t="shared" si="89"/>
        <v>0.26900000000000002</v>
      </c>
      <c r="P1439" s="13">
        <f t="shared" si="88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 s="13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1">
        <f t="shared" si="89"/>
        <v>0.03</v>
      </c>
      <c r="P1440" s="13">
        <f t="shared" si="88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 s="13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1">
        <f t="shared" si="89"/>
        <v>6.6055045871559637E-2</v>
      </c>
      <c r="P1441" s="13">
        <f t="shared" si="88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 s="13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1">
        <f t="shared" si="89"/>
        <v>7.6923076923076926E-5</v>
      </c>
      <c r="P1442" s="13">
        <f t="shared" si="88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 s="1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1">
        <f t="shared" si="89"/>
        <v>1.1222222222222222E-2</v>
      </c>
      <c r="P1443" s="13">
        <f t="shared" si="88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 s="13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1">
        <f t="shared" si="89"/>
        <v>0</v>
      </c>
      <c r="P1444" s="13" t="e">
        <f t="shared" si="88"/>
        <v>#DIV/0!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 s="13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1">
        <f t="shared" si="89"/>
        <v>0</v>
      </c>
      <c r="P1445" s="13" t="e">
        <f t="shared" si="88"/>
        <v>#DIV/0!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 s="13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1">
        <f t="shared" si="89"/>
        <v>0</v>
      </c>
      <c r="P1446" s="13" t="e">
        <f t="shared" si="88"/>
        <v>#DIV/0!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 s="13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1">
        <f t="shared" si="89"/>
        <v>0</v>
      </c>
      <c r="P1447" s="13" t="e">
        <f t="shared" si="88"/>
        <v>#DIV/0!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 s="13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1">
        <f t="shared" si="89"/>
        <v>0</v>
      </c>
      <c r="P1448" s="13" t="e">
        <f t="shared" si="88"/>
        <v>#DIV/0!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 s="13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1">
        <f t="shared" si="89"/>
        <v>1.4999999999999999E-4</v>
      </c>
      <c r="P1449" s="13">
        <f t="shared" si="88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 s="13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1">
        <f t="shared" si="89"/>
        <v>0</v>
      </c>
      <c r="P1450" s="13" t="e">
        <f t="shared" si="88"/>
        <v>#DIV/0!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 s="13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1">
        <f t="shared" si="89"/>
        <v>0</v>
      </c>
      <c r="P1451" s="13" t="e">
        <f t="shared" si="88"/>
        <v>#DIV/0!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 s="13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1">
        <f t="shared" si="89"/>
        <v>1.0000000000000001E-5</v>
      </c>
      <c r="P1452" s="13">
        <f t="shared" si="88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 s="1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1">
        <f t="shared" si="89"/>
        <v>1.0554089709762533E-4</v>
      </c>
      <c r="P1453" s="13">
        <f t="shared" si="88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 s="13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1">
        <f t="shared" si="89"/>
        <v>0</v>
      </c>
      <c r="P1454" s="13" t="e">
        <f t="shared" si="88"/>
        <v>#DIV/0!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 s="13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1">
        <f t="shared" si="89"/>
        <v>0</v>
      </c>
      <c r="P1455" s="13" t="e">
        <f t="shared" si="88"/>
        <v>#DIV/0!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 s="13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1">
        <f t="shared" si="89"/>
        <v>8.5714285714285719E-3</v>
      </c>
      <c r="P1456" s="13">
        <f t="shared" si="88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 s="13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1">
        <f t="shared" si="89"/>
        <v>0.105</v>
      </c>
      <c r="P1457" s="13">
        <f t="shared" si="88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 s="13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1">
        <f t="shared" si="89"/>
        <v>2.9000000000000001E-2</v>
      </c>
      <c r="P1458" s="13">
        <f t="shared" si="88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 s="13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1">
        <f t="shared" si="89"/>
        <v>0</v>
      </c>
      <c r="P1459" s="13" t="e">
        <f t="shared" si="88"/>
        <v>#DIV/0!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 s="13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1">
        <f t="shared" si="89"/>
        <v>0</v>
      </c>
      <c r="P1460" s="13" t="e">
        <f t="shared" si="88"/>
        <v>#DIV/0!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 s="13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1">
        <f t="shared" si="89"/>
        <v>0</v>
      </c>
      <c r="P1461" s="13" t="e">
        <f t="shared" si="88"/>
        <v>#DIV/0!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 s="13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1">
        <f t="shared" si="89"/>
        <v>0</v>
      </c>
      <c r="P1462" s="13" t="e">
        <f t="shared" si="88"/>
        <v>#DIV/0!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 s="1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1">
        <f t="shared" si="89"/>
        <v>1.012446</v>
      </c>
      <c r="P1463" s="13">
        <f t="shared" si="88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 s="13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1">
        <f t="shared" si="89"/>
        <v>1.085175</v>
      </c>
      <c r="P1464" s="13">
        <f t="shared" si="88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 s="13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1">
        <f t="shared" si="89"/>
        <v>1.4766666666666666</v>
      </c>
      <c r="P1465" s="13">
        <f t="shared" si="88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 s="13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1">
        <f t="shared" si="89"/>
        <v>1.6319999999999999</v>
      </c>
      <c r="P1466" s="13">
        <f t="shared" si="88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 s="13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1">
        <f t="shared" si="89"/>
        <v>4.5641449999999999</v>
      </c>
      <c r="P1467" s="13">
        <f t="shared" si="88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 s="13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1">
        <f t="shared" si="89"/>
        <v>1.0787731249999999</v>
      </c>
      <c r="P1468" s="13">
        <f t="shared" si="88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 s="13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1">
        <f t="shared" si="89"/>
        <v>1.1508</v>
      </c>
      <c r="P1469" s="13">
        <f t="shared" si="88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 s="13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1">
        <f t="shared" si="89"/>
        <v>1.0236842105263158</v>
      </c>
      <c r="P1470" s="13">
        <f t="shared" si="88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 s="13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1">
        <f t="shared" si="89"/>
        <v>1.0842485875706214</v>
      </c>
      <c r="P1471" s="13">
        <f t="shared" si="88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 s="13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1">
        <f t="shared" si="89"/>
        <v>1.2513333333333334</v>
      </c>
      <c r="P1472" s="13">
        <f t="shared" si="88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 s="1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1">
        <f t="shared" si="89"/>
        <v>1.03840625</v>
      </c>
      <c r="P1473" s="13">
        <f t="shared" si="88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 s="13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1">
        <f t="shared" si="89"/>
        <v>1.3870400000000001</v>
      </c>
      <c r="P1474" s="13">
        <f t="shared" ref="P1474:P1537" si="92">E1474/L1474</f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 s="13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1">
        <f t="shared" ref="O1475:O1538" si="93">E1475/D1475</f>
        <v>1.20516</v>
      </c>
      <c r="P1475" s="13">
        <f t="shared" si="92"/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 s="13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1">
        <f t="shared" si="93"/>
        <v>1.1226666666666667</v>
      </c>
      <c r="P1476" s="13">
        <f t="shared" si="92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 s="13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1">
        <f t="shared" si="93"/>
        <v>1.8866966666666667</v>
      </c>
      <c r="P1477" s="13">
        <f t="shared" si="92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 s="13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1">
        <f t="shared" si="93"/>
        <v>6.6155466666666669</v>
      </c>
      <c r="P1478" s="13">
        <f t="shared" si="92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 s="13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1">
        <f t="shared" si="93"/>
        <v>1.1131</v>
      </c>
      <c r="P1479" s="13">
        <f t="shared" si="92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 s="13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1">
        <f t="shared" si="93"/>
        <v>11.8161422</v>
      </c>
      <c r="P1480" s="13">
        <f t="shared" si="92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 s="13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1">
        <f t="shared" si="93"/>
        <v>1.37375</v>
      </c>
      <c r="P1481" s="13">
        <f t="shared" si="92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 s="13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1">
        <f t="shared" si="93"/>
        <v>1.170404</v>
      </c>
      <c r="P1482" s="13">
        <f t="shared" si="92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 s="1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1">
        <f t="shared" si="93"/>
        <v>2.1000000000000001E-2</v>
      </c>
      <c r="P1483" s="13">
        <f t="shared" si="92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 s="13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1">
        <f t="shared" si="93"/>
        <v>1E-3</v>
      </c>
      <c r="P1484" s="13">
        <f t="shared" si="92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 s="13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1">
        <f t="shared" si="93"/>
        <v>7.1428571428571426E-3</v>
      </c>
      <c r="P1485" s="13">
        <f t="shared" si="92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 s="13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1">
        <f t="shared" si="93"/>
        <v>0</v>
      </c>
      <c r="P1486" s="13" t="e">
        <f t="shared" si="92"/>
        <v>#DIV/0!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 s="13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1">
        <f t="shared" si="93"/>
        <v>2.2388059701492536E-2</v>
      </c>
      <c r="P1487" s="13">
        <f t="shared" si="92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 s="13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1">
        <f t="shared" si="93"/>
        <v>2.3999999999999998E-3</v>
      </c>
      <c r="P1488" s="13">
        <f t="shared" si="92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 s="13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1">
        <f t="shared" si="93"/>
        <v>0</v>
      </c>
      <c r="P1489" s="13" t="e">
        <f t="shared" si="92"/>
        <v>#DIV/0!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 s="13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1">
        <f t="shared" si="93"/>
        <v>2.4E-2</v>
      </c>
      <c r="P1490" s="13">
        <f t="shared" si="92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 s="13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1">
        <f t="shared" si="93"/>
        <v>0</v>
      </c>
      <c r="P1491" s="13" t="e">
        <f t="shared" si="92"/>
        <v>#DIV/0!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 s="13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1">
        <f t="shared" si="93"/>
        <v>0.30862068965517242</v>
      </c>
      <c r="P1492" s="13">
        <f t="shared" si="92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 s="1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1">
        <f t="shared" si="93"/>
        <v>8.3333333333333329E-2</v>
      </c>
      <c r="P1493" s="13">
        <f t="shared" si="92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 s="13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1">
        <f t="shared" si="93"/>
        <v>7.4999999999999997E-3</v>
      </c>
      <c r="P1494" s="13">
        <f t="shared" si="92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 s="13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1">
        <f t="shared" si="93"/>
        <v>0</v>
      </c>
      <c r="P1495" s="13" t="e">
        <f t="shared" si="92"/>
        <v>#DIV/0!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 s="13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1">
        <f t="shared" si="93"/>
        <v>8.8999999999999996E-2</v>
      </c>
      <c r="P1496" s="13">
        <f t="shared" si="92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 s="13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1">
        <f t="shared" si="93"/>
        <v>0</v>
      </c>
      <c r="P1497" s="13" t="e">
        <f t="shared" si="92"/>
        <v>#DIV/0!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 s="13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1">
        <f t="shared" si="93"/>
        <v>0</v>
      </c>
      <c r="P1498" s="13" t="e">
        <f t="shared" si="92"/>
        <v>#DIV/0!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 s="13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1">
        <f t="shared" si="93"/>
        <v>6.666666666666667E-5</v>
      </c>
      <c r="P1499" s="13">
        <f t="shared" si="92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 s="13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1">
        <f t="shared" si="93"/>
        <v>1.9E-2</v>
      </c>
      <c r="P1500" s="13">
        <f t="shared" si="92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 s="13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1">
        <f t="shared" si="93"/>
        <v>2.5000000000000001E-3</v>
      </c>
      <c r="P1501" s="13">
        <f t="shared" si="92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 s="13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1">
        <f t="shared" si="93"/>
        <v>0.25035714285714283</v>
      </c>
      <c r="P1502" s="13">
        <f t="shared" si="92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 s="1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1">
        <f t="shared" si="93"/>
        <v>1.6633076923076924</v>
      </c>
      <c r="P1503" s="13">
        <f t="shared" si="92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 s="13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1">
        <f t="shared" si="93"/>
        <v>1.0144545454545455</v>
      </c>
      <c r="P1504" s="13">
        <f t="shared" si="92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 s="13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1">
        <f t="shared" si="93"/>
        <v>1.0789146666666667</v>
      </c>
      <c r="P1505" s="13">
        <f t="shared" si="92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 s="13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1">
        <f t="shared" si="93"/>
        <v>2.7793846153846156</v>
      </c>
      <c r="P1506" s="13">
        <f t="shared" si="92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 s="13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1">
        <f t="shared" si="93"/>
        <v>1.0358125</v>
      </c>
      <c r="P1507" s="13">
        <f t="shared" si="92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 s="13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1">
        <f t="shared" si="93"/>
        <v>1.1140000000000001</v>
      </c>
      <c r="P1508" s="13">
        <f t="shared" si="92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 s="13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1">
        <f t="shared" si="93"/>
        <v>2.15</v>
      </c>
      <c r="P1509" s="13">
        <f t="shared" si="92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 s="13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1">
        <f t="shared" si="93"/>
        <v>1.1076216216216217</v>
      </c>
      <c r="P1510" s="13">
        <f t="shared" si="92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 s="13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1">
        <f t="shared" si="93"/>
        <v>1.2364125714285714</v>
      </c>
      <c r="P1511" s="13">
        <f t="shared" si="92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 s="13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1">
        <f t="shared" si="93"/>
        <v>1.0103500000000001</v>
      </c>
      <c r="P1512" s="13">
        <f t="shared" si="92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 s="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1">
        <f t="shared" si="93"/>
        <v>1.1179285714285714</v>
      </c>
      <c r="P1513" s="13">
        <f t="shared" si="92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 s="13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1">
        <f t="shared" si="93"/>
        <v>5.5877142857142861</v>
      </c>
      <c r="P1514" s="13">
        <f t="shared" si="92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 s="13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1">
        <f t="shared" si="93"/>
        <v>1.5001875</v>
      </c>
      <c r="P1515" s="13">
        <f t="shared" si="92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 s="13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1">
        <f t="shared" si="93"/>
        <v>1.0647599999999999</v>
      </c>
      <c r="P1516" s="13">
        <f t="shared" si="92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 s="13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1">
        <f t="shared" si="93"/>
        <v>1.57189</v>
      </c>
      <c r="P1517" s="13">
        <f t="shared" si="92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 s="13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1">
        <f t="shared" si="93"/>
        <v>1.0865882352941176</v>
      </c>
      <c r="P1518" s="13">
        <f t="shared" si="92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 s="13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1">
        <f t="shared" si="93"/>
        <v>1.6197999999999999</v>
      </c>
      <c r="P1519" s="13">
        <f t="shared" si="92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 s="13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1">
        <f t="shared" si="93"/>
        <v>2.0536666666666665</v>
      </c>
      <c r="P1520" s="13">
        <f t="shared" si="92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 s="13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1">
        <f t="shared" si="93"/>
        <v>1.033638888888889</v>
      </c>
      <c r="P1521" s="13">
        <f t="shared" si="92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 s="13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1">
        <f t="shared" si="93"/>
        <v>1.0347222222222223</v>
      </c>
      <c r="P1522" s="13">
        <f t="shared" si="92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 s="1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1">
        <f t="shared" si="93"/>
        <v>1.0681333333333334</v>
      </c>
      <c r="P1523" s="13">
        <f t="shared" si="92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 s="13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1">
        <f t="shared" si="93"/>
        <v>1.3896574712643677</v>
      </c>
      <c r="P1524" s="13">
        <f t="shared" si="92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 s="13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1">
        <f t="shared" si="93"/>
        <v>1.2484324324324325</v>
      </c>
      <c r="P1525" s="13">
        <f t="shared" si="92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 s="13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1">
        <f t="shared" si="93"/>
        <v>2.0699999999999998</v>
      </c>
      <c r="P1526" s="13">
        <f t="shared" si="92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 s="13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1">
        <f t="shared" si="93"/>
        <v>1.7400576923076922</v>
      </c>
      <c r="P1527" s="13">
        <f t="shared" si="92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 s="13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1">
        <f t="shared" si="93"/>
        <v>1.2032608695652174</v>
      </c>
      <c r="P1528" s="13">
        <f t="shared" si="92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 s="13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1">
        <f t="shared" si="93"/>
        <v>1.1044428571428573</v>
      </c>
      <c r="P1529" s="13">
        <f t="shared" si="92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 s="13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1">
        <f t="shared" si="93"/>
        <v>2.8156666666666665</v>
      </c>
      <c r="P1530" s="13">
        <f t="shared" si="92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 s="13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1">
        <f t="shared" si="93"/>
        <v>1.0067894736842105</v>
      </c>
      <c r="P1531" s="13">
        <f t="shared" si="92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 s="13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1">
        <f t="shared" si="93"/>
        <v>1.3482571428571428</v>
      </c>
      <c r="P1532" s="13">
        <f t="shared" si="92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 s="1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1">
        <f t="shared" si="93"/>
        <v>1.7595744680851064</v>
      </c>
      <c r="P1533" s="13">
        <f t="shared" si="92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 s="13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1">
        <f t="shared" si="93"/>
        <v>4.8402000000000003</v>
      </c>
      <c r="P1534" s="13">
        <f t="shared" si="92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 s="13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1">
        <f t="shared" si="93"/>
        <v>1.4514</v>
      </c>
      <c r="P1535" s="13">
        <f t="shared" si="92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 s="13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1">
        <f t="shared" si="93"/>
        <v>4.1773333333333333</v>
      </c>
      <c r="P1536" s="13">
        <f t="shared" si="92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 s="13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1">
        <f t="shared" si="93"/>
        <v>1.3242499999999999</v>
      </c>
      <c r="P1537" s="13">
        <f t="shared" si="92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 s="13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1">
        <f t="shared" si="93"/>
        <v>2.5030841666666666</v>
      </c>
      <c r="P1538" s="13">
        <f t="shared" ref="P1538:P1601" si="96">E1538/L1538</f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 s="13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1">
        <f t="shared" ref="O1539:O1602" si="97">E1539/D1539</f>
        <v>1.7989999999999999</v>
      </c>
      <c r="P1539" s="13">
        <f t="shared" si="96"/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 s="13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1">
        <f t="shared" si="97"/>
        <v>1.0262857142857142</v>
      </c>
      <c r="P1540" s="13">
        <f t="shared" si="96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 s="13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1">
        <f t="shared" si="97"/>
        <v>1.359861</v>
      </c>
      <c r="P1541" s="13">
        <f t="shared" si="96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 s="13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1">
        <f t="shared" si="97"/>
        <v>1.1786666666666668</v>
      </c>
      <c r="P1542" s="13">
        <f t="shared" si="96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 s="1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1">
        <f t="shared" si="97"/>
        <v>3.3333333333333332E-4</v>
      </c>
      <c r="P1543" s="13">
        <f t="shared" si="96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 s="13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1">
        <f t="shared" si="97"/>
        <v>0.04</v>
      </c>
      <c r="P1544" s="13">
        <f t="shared" si="96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 s="13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1">
        <f t="shared" si="97"/>
        <v>4.4444444444444444E-3</v>
      </c>
      <c r="P1545" s="13">
        <f t="shared" si="96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 s="13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1">
        <f t="shared" si="97"/>
        <v>0</v>
      </c>
      <c r="P1546" s="13" t="e">
        <f t="shared" si="96"/>
        <v>#DIV/0!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 s="13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1">
        <f t="shared" si="97"/>
        <v>3.3333333333333332E-4</v>
      </c>
      <c r="P1547" s="13">
        <f t="shared" si="96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 s="13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1">
        <f t="shared" si="97"/>
        <v>0.28899999999999998</v>
      </c>
      <c r="P1548" s="13">
        <f t="shared" si="96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 s="13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1">
        <f t="shared" si="97"/>
        <v>0</v>
      </c>
      <c r="P1549" s="13" t="e">
        <f t="shared" si="96"/>
        <v>#DIV/0!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 s="13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1">
        <f t="shared" si="97"/>
        <v>8.5714285714285715E-2</v>
      </c>
      <c r="P1550" s="13">
        <f t="shared" si="96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 s="13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1">
        <f t="shared" si="97"/>
        <v>0.34</v>
      </c>
      <c r="P1551" s="13">
        <f t="shared" si="96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 s="13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1">
        <f t="shared" si="97"/>
        <v>0.13466666666666666</v>
      </c>
      <c r="P1552" s="13">
        <f t="shared" si="96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 s="1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1">
        <f t="shared" si="97"/>
        <v>0</v>
      </c>
      <c r="P1553" s="13" t="e">
        <f t="shared" si="96"/>
        <v>#DIV/0!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 s="13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1">
        <f t="shared" si="97"/>
        <v>0.49186046511627907</v>
      </c>
      <c r="P1554" s="13">
        <f t="shared" si="96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 s="13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1">
        <f t="shared" si="97"/>
        <v>0</v>
      </c>
      <c r="P1555" s="13" t="e">
        <f t="shared" si="96"/>
        <v>#DIV/0!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 s="13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1">
        <f t="shared" si="97"/>
        <v>0</v>
      </c>
      <c r="P1556" s="13" t="e">
        <f t="shared" si="96"/>
        <v>#DIV/0!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 s="13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1">
        <f t="shared" si="97"/>
        <v>0</v>
      </c>
      <c r="P1557" s="13" t="e">
        <f t="shared" si="96"/>
        <v>#DIV/0!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 s="13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1">
        <f t="shared" si="97"/>
        <v>0.45133333333333331</v>
      </c>
      <c r="P1558" s="13">
        <f t="shared" si="96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 s="13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1">
        <f t="shared" si="97"/>
        <v>0.04</v>
      </c>
      <c r="P1559" s="13">
        <f t="shared" si="96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 s="13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1">
        <f t="shared" si="97"/>
        <v>4.6666666666666669E-2</v>
      </c>
      <c r="P1560" s="13">
        <f t="shared" si="96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 s="13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1">
        <f t="shared" si="97"/>
        <v>3.3333333333333335E-3</v>
      </c>
      <c r="P1561" s="13">
        <f t="shared" si="96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 s="13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1">
        <f t="shared" si="97"/>
        <v>3.7600000000000001E-2</v>
      </c>
      <c r="P1562" s="13">
        <f t="shared" si="96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 s="1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1">
        <f t="shared" si="97"/>
        <v>6.7000000000000002E-3</v>
      </c>
      <c r="P1563" s="13">
        <f t="shared" si="96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 s="13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1">
        <f t="shared" si="97"/>
        <v>0</v>
      </c>
      <c r="P1564" s="13" t="e">
        <f t="shared" si="96"/>
        <v>#DIV/0!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 s="13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1">
        <f t="shared" si="97"/>
        <v>1.4166666666666666E-2</v>
      </c>
      <c r="P1565" s="13">
        <f t="shared" si="96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 s="13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1">
        <f t="shared" si="97"/>
        <v>1E-3</v>
      </c>
      <c r="P1566" s="13">
        <f t="shared" si="96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 s="13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1">
        <f t="shared" si="97"/>
        <v>2.5000000000000001E-2</v>
      </c>
      <c r="P1567" s="13">
        <f t="shared" si="96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 s="13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1">
        <f t="shared" si="97"/>
        <v>0.21249999999999999</v>
      </c>
      <c r="P1568" s="13">
        <f t="shared" si="96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 s="13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1">
        <f t="shared" si="97"/>
        <v>4.1176470588235294E-2</v>
      </c>
      <c r="P1569" s="13">
        <f t="shared" si="96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 s="13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1">
        <f t="shared" si="97"/>
        <v>0.13639999999999999</v>
      </c>
      <c r="P1570" s="13">
        <f t="shared" si="96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 s="13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1">
        <f t="shared" si="97"/>
        <v>0</v>
      </c>
      <c r="P1571" s="13" t="e">
        <f t="shared" si="96"/>
        <v>#DIV/0!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 s="13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1">
        <f t="shared" si="97"/>
        <v>0.41399999999999998</v>
      </c>
      <c r="P1572" s="13">
        <f t="shared" si="96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 s="1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1">
        <f t="shared" si="97"/>
        <v>6.6115702479338841E-3</v>
      </c>
      <c r="P1573" s="13">
        <f t="shared" si="96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 s="13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1">
        <f t="shared" si="97"/>
        <v>0.05</v>
      </c>
      <c r="P1574" s="13">
        <f t="shared" si="96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 s="13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1">
        <f t="shared" si="97"/>
        <v>2.4777777777777777E-2</v>
      </c>
      <c r="P1575" s="13">
        <f t="shared" si="96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 s="13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1">
        <f t="shared" si="97"/>
        <v>5.0599999999999999E-2</v>
      </c>
      <c r="P1576" s="13">
        <f t="shared" si="96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 s="13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1">
        <f t="shared" si="97"/>
        <v>0.2291</v>
      </c>
      <c r="P1577" s="13">
        <f t="shared" si="96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 s="13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1">
        <f t="shared" si="97"/>
        <v>0.13</v>
      </c>
      <c r="P1578" s="13">
        <f t="shared" si="96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 s="13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1">
        <f t="shared" si="97"/>
        <v>5.4999999999999997E-3</v>
      </c>
      <c r="P1579" s="13">
        <f t="shared" si="96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 s="13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1">
        <f t="shared" si="97"/>
        <v>0.10806536636794939</v>
      </c>
      <c r="P1580" s="13">
        <f t="shared" si="96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 s="13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1">
        <f t="shared" si="97"/>
        <v>8.4008400840084006E-3</v>
      </c>
      <c r="P1581" s="13">
        <f t="shared" si="96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 s="13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1">
        <f t="shared" si="97"/>
        <v>0</v>
      </c>
      <c r="P1582" s="13" t="e">
        <f t="shared" si="96"/>
        <v>#DIV/0!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 s="1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1">
        <f t="shared" si="97"/>
        <v>5.0000000000000001E-3</v>
      </c>
      <c r="P1583" s="13">
        <f t="shared" si="96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 s="13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1">
        <f t="shared" si="97"/>
        <v>9.2999999999999999E-2</v>
      </c>
      <c r="P1584" s="13">
        <f t="shared" si="96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 s="13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1">
        <f t="shared" si="97"/>
        <v>7.5000000000000002E-4</v>
      </c>
      <c r="P1585" s="13">
        <f t="shared" si="96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 s="13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1">
        <f t="shared" si="97"/>
        <v>0</v>
      </c>
      <c r="P1586" s="13" t="e">
        <f t="shared" si="96"/>
        <v>#DIV/0!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 s="13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1">
        <f t="shared" si="97"/>
        <v>0.79</v>
      </c>
      <c r="P1587" s="13">
        <f t="shared" si="96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 s="13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1">
        <f t="shared" si="97"/>
        <v>0</v>
      </c>
      <c r="P1588" s="13" t="e">
        <f t="shared" si="96"/>
        <v>#DIV/0!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 s="13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1">
        <f t="shared" si="97"/>
        <v>1.3333333333333334E-4</v>
      </c>
      <c r="P1589" s="13">
        <f t="shared" si="96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 s="13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1">
        <f t="shared" si="97"/>
        <v>0</v>
      </c>
      <c r="P1590" s="13" t="e">
        <f t="shared" si="96"/>
        <v>#DIV/0!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 s="13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1">
        <f t="shared" si="97"/>
        <v>0</v>
      </c>
      <c r="P1591" s="13" t="e">
        <f t="shared" si="96"/>
        <v>#DIV/0!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 s="13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1">
        <f t="shared" si="97"/>
        <v>1.7000000000000001E-2</v>
      </c>
      <c r="P1592" s="13">
        <f t="shared" si="96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 s="1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1">
        <f t="shared" si="97"/>
        <v>0.29228571428571426</v>
      </c>
      <c r="P1593" s="13">
        <f t="shared" si="96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 s="13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1">
        <f t="shared" si="97"/>
        <v>0</v>
      </c>
      <c r="P1594" s="13" t="e">
        <f t="shared" si="96"/>
        <v>#DIV/0!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 s="13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1">
        <f t="shared" si="97"/>
        <v>1.3636363636363637E-4</v>
      </c>
      <c r="P1595" s="13">
        <f t="shared" si="96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 s="13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1">
        <f t="shared" si="97"/>
        <v>0.20499999999999999</v>
      </c>
      <c r="P1596" s="13">
        <f t="shared" si="96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 s="13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1">
        <f t="shared" si="97"/>
        <v>2.8E-3</v>
      </c>
      <c r="P1597" s="13">
        <f t="shared" si="96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 s="13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1">
        <f t="shared" si="97"/>
        <v>2.3076923076923078E-2</v>
      </c>
      <c r="P1598" s="13">
        <f t="shared" si="96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 s="13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1">
        <f t="shared" si="97"/>
        <v>0</v>
      </c>
      <c r="P1599" s="13" t="e">
        <f t="shared" si="96"/>
        <v>#DIV/0!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 s="13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1">
        <f t="shared" si="97"/>
        <v>1.25E-3</v>
      </c>
      <c r="P1600" s="13">
        <f t="shared" si="96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 s="13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1">
        <f t="shared" si="97"/>
        <v>0</v>
      </c>
      <c r="P1601" s="13" t="e">
        <f t="shared" si="96"/>
        <v>#DIV/0!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 s="13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1">
        <f t="shared" si="97"/>
        <v>7.3400000000000007E-2</v>
      </c>
      <c r="P1602" s="13">
        <f t="shared" ref="P1602:P1665" si="100">E1602/L1602</f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 s="1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1">
        <f t="shared" ref="O1603:O1666" si="101">E1603/D1603</f>
        <v>1.082492</v>
      </c>
      <c r="P1603" s="13">
        <f t="shared" si="100"/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 s="13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1">
        <f t="shared" si="101"/>
        <v>1.0016666666666667</v>
      </c>
      <c r="P1604" s="13">
        <f t="shared" si="100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 s="13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1">
        <f t="shared" si="101"/>
        <v>1.0003299999999999</v>
      </c>
      <c r="P1605" s="13">
        <f t="shared" si="100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 s="13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1">
        <f t="shared" si="101"/>
        <v>1.2210714285714286</v>
      </c>
      <c r="P1606" s="13">
        <f t="shared" si="100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 s="13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1">
        <f t="shared" si="101"/>
        <v>1.0069333333333335</v>
      </c>
      <c r="P1607" s="13">
        <f t="shared" si="100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 s="13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1">
        <f t="shared" si="101"/>
        <v>1.01004125</v>
      </c>
      <c r="P1608" s="13">
        <f t="shared" si="100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 s="13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1">
        <f t="shared" si="101"/>
        <v>1.4511000000000001</v>
      </c>
      <c r="P1609" s="13">
        <f t="shared" si="100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 s="13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1">
        <f t="shared" si="101"/>
        <v>1.0125</v>
      </c>
      <c r="P1610" s="13">
        <f t="shared" si="100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 s="13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1">
        <f t="shared" si="101"/>
        <v>1.1833333333333333</v>
      </c>
      <c r="P1611" s="13">
        <f t="shared" si="100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 s="13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1">
        <f t="shared" si="101"/>
        <v>2.7185000000000001</v>
      </c>
      <c r="P1612" s="13">
        <f t="shared" si="100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 s="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1">
        <f t="shared" si="101"/>
        <v>1.25125</v>
      </c>
      <c r="P1613" s="13">
        <f t="shared" si="100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 s="13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1">
        <f t="shared" si="101"/>
        <v>1.1000000000000001</v>
      </c>
      <c r="P1614" s="13">
        <f t="shared" si="100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 s="13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1">
        <f t="shared" si="101"/>
        <v>1.0149999999999999</v>
      </c>
      <c r="P1615" s="13">
        <f t="shared" si="100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 s="13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1">
        <f t="shared" si="101"/>
        <v>1.0269999999999999</v>
      </c>
      <c r="P1616" s="13">
        <f t="shared" si="100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 s="13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1">
        <f t="shared" si="101"/>
        <v>1.1412500000000001</v>
      </c>
      <c r="P1617" s="13">
        <f t="shared" si="100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 s="13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1">
        <f t="shared" si="101"/>
        <v>1.042</v>
      </c>
      <c r="P1618" s="13">
        <f t="shared" si="100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 s="13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1">
        <f t="shared" si="101"/>
        <v>1.4585714285714286</v>
      </c>
      <c r="P1619" s="13">
        <f t="shared" si="100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 s="13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1">
        <f t="shared" si="101"/>
        <v>1.0506666666666666</v>
      </c>
      <c r="P1620" s="13">
        <f t="shared" si="100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 s="13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1">
        <f t="shared" si="101"/>
        <v>1.3333333333333333</v>
      </c>
      <c r="P1621" s="13">
        <f t="shared" si="100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 s="13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1">
        <f t="shared" si="101"/>
        <v>1.1299999999999999</v>
      </c>
      <c r="P1622" s="13">
        <f t="shared" si="100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 s="1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1">
        <f t="shared" si="101"/>
        <v>1.212</v>
      </c>
      <c r="P1623" s="13">
        <f t="shared" si="100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 s="13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1">
        <f t="shared" si="101"/>
        <v>1.0172463768115942</v>
      </c>
      <c r="P1624" s="13">
        <f t="shared" si="100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 s="13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1">
        <f t="shared" si="101"/>
        <v>1.0106666666666666</v>
      </c>
      <c r="P1625" s="13">
        <f t="shared" si="100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 s="13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1">
        <f t="shared" si="101"/>
        <v>1.18</v>
      </c>
      <c r="P1626" s="13">
        <f t="shared" si="100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 s="13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1">
        <f t="shared" si="101"/>
        <v>1.5533333333333332</v>
      </c>
      <c r="P1627" s="13">
        <f t="shared" si="100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 s="13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1">
        <f t="shared" si="101"/>
        <v>1.0118750000000001</v>
      </c>
      <c r="P1628" s="13">
        <f t="shared" si="100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 s="13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1">
        <f t="shared" si="101"/>
        <v>1.17</v>
      </c>
      <c r="P1629" s="13">
        <f t="shared" si="100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 s="13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1">
        <f t="shared" si="101"/>
        <v>1.00925</v>
      </c>
      <c r="P1630" s="13">
        <f t="shared" si="100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 s="13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1">
        <f t="shared" si="101"/>
        <v>1.0366666666666666</v>
      </c>
      <c r="P1631" s="13">
        <f t="shared" si="100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 s="13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1">
        <f t="shared" si="101"/>
        <v>2.6524999999999999</v>
      </c>
      <c r="P1632" s="13">
        <f t="shared" si="100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 s="1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1">
        <f t="shared" si="101"/>
        <v>1.5590999999999999</v>
      </c>
      <c r="P1633" s="13">
        <f t="shared" si="100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 s="13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1">
        <f t="shared" si="101"/>
        <v>1.0162500000000001</v>
      </c>
      <c r="P1634" s="13">
        <f t="shared" si="100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 s="13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1">
        <f t="shared" si="101"/>
        <v>1</v>
      </c>
      <c r="P1635" s="13">
        <f t="shared" si="100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 s="13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1">
        <f t="shared" si="101"/>
        <v>1.0049999999999999</v>
      </c>
      <c r="P1636" s="13">
        <f t="shared" si="100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 s="13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1">
        <f t="shared" si="101"/>
        <v>1.2529999999999999</v>
      </c>
      <c r="P1637" s="13">
        <f t="shared" si="100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 s="13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1">
        <f t="shared" si="101"/>
        <v>1.0355555555555556</v>
      </c>
      <c r="P1638" s="13">
        <f t="shared" si="100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 s="13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1">
        <f t="shared" si="101"/>
        <v>1.038</v>
      </c>
      <c r="P1639" s="13">
        <f t="shared" si="100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 s="13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1">
        <f t="shared" si="101"/>
        <v>1.05</v>
      </c>
      <c r="P1640" s="13">
        <f t="shared" si="100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 s="13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1">
        <f t="shared" si="101"/>
        <v>1</v>
      </c>
      <c r="P1641" s="13">
        <f t="shared" si="100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 s="13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1">
        <f t="shared" si="101"/>
        <v>1.6986000000000001</v>
      </c>
      <c r="P1642" s="13">
        <f t="shared" si="100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 s="1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1">
        <f t="shared" si="101"/>
        <v>1.014</v>
      </c>
      <c r="P1643" s="13">
        <f t="shared" si="100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 s="13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1">
        <f t="shared" si="101"/>
        <v>1</v>
      </c>
      <c r="P1644" s="13">
        <f t="shared" si="100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 s="13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1">
        <f t="shared" si="101"/>
        <v>1.2470000000000001</v>
      </c>
      <c r="P1645" s="13">
        <f t="shared" si="100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 s="13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1">
        <f t="shared" si="101"/>
        <v>1.095</v>
      </c>
      <c r="P1646" s="13">
        <f t="shared" si="100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 s="13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1">
        <f t="shared" si="101"/>
        <v>1.1080000000000001</v>
      </c>
      <c r="P1647" s="13">
        <f t="shared" si="100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 s="13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1">
        <f t="shared" si="101"/>
        <v>1.1020000000000001</v>
      </c>
      <c r="P1648" s="13">
        <f t="shared" si="100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 s="13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1">
        <f t="shared" si="101"/>
        <v>1.0471999999999999</v>
      </c>
      <c r="P1649" s="13">
        <f t="shared" si="100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 s="13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1">
        <f t="shared" si="101"/>
        <v>1.2526086956521738</v>
      </c>
      <c r="P1650" s="13">
        <f t="shared" si="100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 s="13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1">
        <f t="shared" si="101"/>
        <v>1.0058763157894737</v>
      </c>
      <c r="P1651" s="13">
        <f t="shared" si="100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 s="13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1">
        <f t="shared" si="101"/>
        <v>1.4155</v>
      </c>
      <c r="P1652" s="13">
        <f t="shared" si="100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 s="1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1">
        <f t="shared" si="101"/>
        <v>1.0075000000000001</v>
      </c>
      <c r="P1653" s="13">
        <f t="shared" si="100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 s="13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1">
        <f t="shared" si="101"/>
        <v>1.0066666666666666</v>
      </c>
      <c r="P1654" s="13">
        <f t="shared" si="100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 s="13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1">
        <f t="shared" si="101"/>
        <v>1.7423040000000001</v>
      </c>
      <c r="P1655" s="13">
        <f t="shared" si="100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 s="13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1">
        <f t="shared" si="101"/>
        <v>1.199090909090909</v>
      </c>
      <c r="P1656" s="13">
        <f t="shared" si="100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 s="13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1">
        <f t="shared" si="101"/>
        <v>1.4286666666666668</v>
      </c>
      <c r="P1657" s="13">
        <f t="shared" si="100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 s="13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1">
        <f t="shared" si="101"/>
        <v>1.0033493333333334</v>
      </c>
      <c r="P1658" s="13">
        <f t="shared" si="100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 s="13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1">
        <f t="shared" si="101"/>
        <v>1.0493380000000001</v>
      </c>
      <c r="P1659" s="13">
        <f t="shared" si="100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 s="13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1">
        <f t="shared" si="101"/>
        <v>1.3223333333333334</v>
      </c>
      <c r="P1660" s="13">
        <f t="shared" si="100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 s="13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1">
        <f t="shared" si="101"/>
        <v>1.1279999999999999</v>
      </c>
      <c r="P1661" s="13">
        <f t="shared" si="100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 s="13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1">
        <f t="shared" si="101"/>
        <v>12.5375</v>
      </c>
      <c r="P1662" s="13">
        <f t="shared" si="100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 s="1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1">
        <f t="shared" si="101"/>
        <v>1.0250632911392406</v>
      </c>
      <c r="P1663" s="13">
        <f t="shared" si="100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 s="13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1">
        <f t="shared" si="101"/>
        <v>1.026375</v>
      </c>
      <c r="P1664" s="13">
        <f t="shared" si="100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 s="13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1">
        <f t="shared" si="101"/>
        <v>1.08</v>
      </c>
      <c r="P1665" s="13">
        <f t="shared" si="100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 s="13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1">
        <f t="shared" si="101"/>
        <v>1.2240879999999998</v>
      </c>
      <c r="P1666" s="13">
        <f t="shared" ref="P1666:P1729" si="104">E1666/L1666</f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 s="13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1">
        <f t="shared" ref="O1667:O1730" si="105">E1667/D1667</f>
        <v>1.1945714285714286</v>
      </c>
      <c r="P1667" s="13">
        <f t="shared" si="104"/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 s="13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1">
        <f t="shared" si="105"/>
        <v>1.6088</v>
      </c>
      <c r="P1668" s="13">
        <f t="shared" si="104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 s="13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1">
        <f t="shared" si="105"/>
        <v>1.2685294117647059</v>
      </c>
      <c r="P1669" s="13">
        <f t="shared" si="104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 s="13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1">
        <f t="shared" si="105"/>
        <v>1.026375</v>
      </c>
      <c r="P1670" s="13">
        <f t="shared" si="104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 s="13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1">
        <f t="shared" si="105"/>
        <v>1.3975</v>
      </c>
      <c r="P1671" s="13">
        <f t="shared" si="104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 s="13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1">
        <f t="shared" si="105"/>
        <v>1.026</v>
      </c>
      <c r="P1672" s="13">
        <f t="shared" si="104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 s="1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1">
        <f t="shared" si="105"/>
        <v>1.0067349999999999</v>
      </c>
      <c r="P1673" s="13">
        <f t="shared" si="104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 s="13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1">
        <f t="shared" si="105"/>
        <v>1.1294117647058823</v>
      </c>
      <c r="P1674" s="13">
        <f t="shared" si="104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 s="13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1">
        <f t="shared" si="105"/>
        <v>1.2809523809523808</v>
      </c>
      <c r="P1675" s="13">
        <f t="shared" si="104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 s="13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1">
        <f t="shared" si="105"/>
        <v>2.0169999999999999</v>
      </c>
      <c r="P1676" s="13">
        <f t="shared" si="104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 s="13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1">
        <f t="shared" si="105"/>
        <v>1.37416</v>
      </c>
      <c r="P1677" s="13">
        <f t="shared" si="104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 s="13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1">
        <f t="shared" si="105"/>
        <v>1.1533333333333333</v>
      </c>
      <c r="P1678" s="13">
        <f t="shared" si="104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 s="13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1">
        <f t="shared" si="105"/>
        <v>1.1166666666666667</v>
      </c>
      <c r="P1679" s="13">
        <f t="shared" si="104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 s="13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1">
        <f t="shared" si="105"/>
        <v>1.1839999999999999</v>
      </c>
      <c r="P1680" s="13">
        <f t="shared" si="104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 s="13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1">
        <f t="shared" si="105"/>
        <v>1.75</v>
      </c>
      <c r="P1681" s="13">
        <f t="shared" si="104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 s="13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1">
        <f t="shared" si="105"/>
        <v>1.175</v>
      </c>
      <c r="P1682" s="13">
        <f t="shared" si="104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 s="1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1">
        <f t="shared" si="105"/>
        <v>1.0142212307692309</v>
      </c>
      <c r="P1683" s="13">
        <f t="shared" si="104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 s="13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1">
        <f t="shared" si="105"/>
        <v>0</v>
      </c>
      <c r="P1684" s="13" t="e">
        <f t="shared" si="104"/>
        <v>#DIV/0!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 s="13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1">
        <f t="shared" si="105"/>
        <v>0.21714285714285714</v>
      </c>
      <c r="P1685" s="13">
        <f t="shared" si="104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 s="13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1">
        <f t="shared" si="105"/>
        <v>1.0912500000000001</v>
      </c>
      <c r="P1686" s="13">
        <f t="shared" si="104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 s="13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1">
        <f t="shared" si="105"/>
        <v>1.0285714285714285</v>
      </c>
      <c r="P1687" s="13">
        <f t="shared" si="104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 s="13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1">
        <f t="shared" si="105"/>
        <v>3.5999999999999999E-3</v>
      </c>
      <c r="P1688" s="13">
        <f t="shared" si="104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 s="13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1">
        <f t="shared" si="105"/>
        <v>0.3125</v>
      </c>
      <c r="P1689" s="13">
        <f t="shared" si="104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 s="13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1">
        <f t="shared" si="105"/>
        <v>0.443</v>
      </c>
      <c r="P1690" s="13">
        <f t="shared" si="104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 s="13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1">
        <f t="shared" si="105"/>
        <v>1</v>
      </c>
      <c r="P1691" s="13">
        <f t="shared" si="104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 s="13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1">
        <f t="shared" si="105"/>
        <v>0.254</v>
      </c>
      <c r="P1692" s="13">
        <f t="shared" si="104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 s="1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1">
        <f t="shared" si="105"/>
        <v>0.33473333333333333</v>
      </c>
      <c r="P1693" s="13">
        <f t="shared" si="104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 s="13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1">
        <f t="shared" si="105"/>
        <v>0.47799999999999998</v>
      </c>
      <c r="P1694" s="13">
        <f t="shared" si="104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 s="13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1">
        <f t="shared" si="105"/>
        <v>9.3333333333333338E-2</v>
      </c>
      <c r="P1695" s="13">
        <f t="shared" si="104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 s="13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1">
        <f t="shared" si="105"/>
        <v>5.0000000000000001E-4</v>
      </c>
      <c r="P1696" s="13">
        <f t="shared" si="104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 s="13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1">
        <f t="shared" si="105"/>
        <v>0.11708333333333333</v>
      </c>
      <c r="P1697" s="13">
        <f t="shared" si="104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 s="13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1">
        <f t="shared" si="105"/>
        <v>0</v>
      </c>
      <c r="P1698" s="13" t="e">
        <f t="shared" si="104"/>
        <v>#DIV/0!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 s="13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1">
        <f t="shared" si="105"/>
        <v>0.20208000000000001</v>
      </c>
      <c r="P1699" s="13">
        <f t="shared" si="104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 s="13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1">
        <f t="shared" si="105"/>
        <v>0</v>
      </c>
      <c r="P1700" s="13" t="e">
        <f t="shared" si="104"/>
        <v>#DIV/0!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 s="13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1">
        <f t="shared" si="105"/>
        <v>4.2311459353574929E-2</v>
      </c>
      <c r="P1701" s="13">
        <f t="shared" si="104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 s="13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1">
        <f t="shared" si="105"/>
        <v>0.2606</v>
      </c>
      <c r="P1702" s="13">
        <f t="shared" si="104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 s="1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1">
        <f t="shared" si="105"/>
        <v>1.9801980198019802E-3</v>
      </c>
      <c r="P1703" s="13">
        <f t="shared" si="104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 s="13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1">
        <f t="shared" si="105"/>
        <v>6.0606060606060605E-5</v>
      </c>
      <c r="P1704" s="13">
        <f t="shared" si="104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 s="13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1">
        <f t="shared" si="105"/>
        <v>1.0200000000000001E-2</v>
      </c>
      <c r="P1705" s="13">
        <f t="shared" si="104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 s="13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1">
        <f t="shared" si="105"/>
        <v>0.65100000000000002</v>
      </c>
      <c r="P1706" s="13">
        <f t="shared" si="104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 s="13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1">
        <f t="shared" si="105"/>
        <v>0</v>
      </c>
      <c r="P1707" s="13" t="e">
        <f t="shared" si="104"/>
        <v>#DIV/0!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 s="13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1">
        <f t="shared" si="105"/>
        <v>0</v>
      </c>
      <c r="P1708" s="13" t="e">
        <f t="shared" si="104"/>
        <v>#DIV/0!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 s="13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1">
        <f t="shared" si="105"/>
        <v>9.74E-2</v>
      </c>
      <c r="P1709" s="13">
        <f t="shared" si="104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 s="13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1">
        <f t="shared" si="105"/>
        <v>0</v>
      </c>
      <c r="P1710" s="13" t="e">
        <f t="shared" si="104"/>
        <v>#DIV/0!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 s="13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1">
        <f t="shared" si="105"/>
        <v>4.8571428571428571E-2</v>
      </c>
      <c r="P1711" s="13">
        <f t="shared" si="104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 s="13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1">
        <f t="shared" si="105"/>
        <v>6.7999999999999996E-3</v>
      </c>
      <c r="P1712" s="13">
        <f t="shared" si="104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 s="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1">
        <f t="shared" si="105"/>
        <v>0.105</v>
      </c>
      <c r="P1713" s="13">
        <f t="shared" si="104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 s="13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1">
        <f t="shared" si="105"/>
        <v>0</v>
      </c>
      <c r="P1714" s="13" t="e">
        <f t="shared" si="104"/>
        <v>#DIV/0!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 s="13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1">
        <f t="shared" si="105"/>
        <v>1.6666666666666666E-2</v>
      </c>
      <c r="P1715" s="13">
        <f t="shared" si="104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 s="13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1">
        <f t="shared" si="105"/>
        <v>7.868E-2</v>
      </c>
      <c r="P1716" s="13">
        <f t="shared" si="104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 s="13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1">
        <f t="shared" si="105"/>
        <v>2.2000000000000001E-3</v>
      </c>
      <c r="P1717" s="13">
        <f t="shared" si="104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 s="13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1">
        <f t="shared" si="105"/>
        <v>7.4999999999999997E-2</v>
      </c>
      <c r="P1718" s="13">
        <f t="shared" si="104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 s="13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1">
        <f t="shared" si="105"/>
        <v>0.42725880551301687</v>
      </c>
      <c r="P1719" s="13">
        <f t="shared" si="104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 s="13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1">
        <f t="shared" si="105"/>
        <v>2.142857142857143E-3</v>
      </c>
      <c r="P1720" s="13">
        <f t="shared" si="104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 s="13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1">
        <f t="shared" si="105"/>
        <v>8.7500000000000008E-3</v>
      </c>
      <c r="P1721" s="13">
        <f t="shared" si="104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 s="13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1">
        <f t="shared" si="105"/>
        <v>5.6250000000000001E-2</v>
      </c>
      <c r="P1722" s="13">
        <f t="shared" si="104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 s="1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1">
        <f t="shared" si="105"/>
        <v>0</v>
      </c>
      <c r="P1723" s="13" t="e">
        <f t="shared" si="104"/>
        <v>#DIV/0!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 s="13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1">
        <f t="shared" si="105"/>
        <v>3.4722222222222224E-4</v>
      </c>
      <c r="P1724" s="13">
        <f t="shared" si="104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 s="13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1">
        <f t="shared" si="105"/>
        <v>6.5000000000000002E-2</v>
      </c>
      <c r="P1725" s="13">
        <f t="shared" si="104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 s="13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1">
        <f t="shared" si="105"/>
        <v>5.8333333333333336E-3</v>
      </c>
      <c r="P1726" s="13">
        <f t="shared" si="104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 s="13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1">
        <f t="shared" si="105"/>
        <v>0.10181818181818182</v>
      </c>
      <c r="P1727" s="13">
        <f t="shared" si="104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 s="13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1">
        <f t="shared" si="105"/>
        <v>0.33784615384615385</v>
      </c>
      <c r="P1728" s="13">
        <f t="shared" si="104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 s="13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1">
        <f t="shared" si="105"/>
        <v>3.3333333333333332E-4</v>
      </c>
      <c r="P1729" s="13">
        <f t="shared" si="104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 s="13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1">
        <f t="shared" si="105"/>
        <v>0.68400000000000005</v>
      </c>
      <c r="P1730" s="13">
        <f t="shared" ref="P1730:P1793" si="108">E1730/L1730</f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 s="13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1">
        <f t="shared" ref="O1731:O1794" si="109">E1731/D1731</f>
        <v>0</v>
      </c>
      <c r="P1731" s="13" t="e">
        <f t="shared" si="108"/>
        <v>#DIV/0!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 s="13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1">
        <f t="shared" si="109"/>
        <v>0</v>
      </c>
      <c r="P1732" s="13" t="e">
        <f t="shared" si="108"/>
        <v>#DIV/0!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 s="1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1">
        <f t="shared" si="109"/>
        <v>0</v>
      </c>
      <c r="P1733" s="13" t="e">
        <f t="shared" si="108"/>
        <v>#DIV/0!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 s="13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1">
        <f t="shared" si="109"/>
        <v>0</v>
      </c>
      <c r="P1734" s="13" t="e">
        <f t="shared" si="108"/>
        <v>#DIV/0!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 s="13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1">
        <f t="shared" si="109"/>
        <v>0</v>
      </c>
      <c r="P1735" s="13" t="e">
        <f t="shared" si="108"/>
        <v>#DIV/0!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 s="13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1">
        <f t="shared" si="109"/>
        <v>2.2222222222222223E-4</v>
      </c>
      <c r="P1736" s="13">
        <f t="shared" si="108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 s="13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1">
        <f t="shared" si="109"/>
        <v>0.11</v>
      </c>
      <c r="P1737" s="13">
        <f t="shared" si="108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 s="13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1">
        <f t="shared" si="109"/>
        <v>7.3333333333333332E-3</v>
      </c>
      <c r="P1738" s="13">
        <f t="shared" si="108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 s="13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1">
        <f t="shared" si="109"/>
        <v>0.21249999999999999</v>
      </c>
      <c r="P1739" s="13">
        <f t="shared" si="108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 s="13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1">
        <f t="shared" si="109"/>
        <v>4.0000000000000001E-3</v>
      </c>
      <c r="P1740" s="13">
        <f t="shared" si="108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 s="13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1">
        <f t="shared" si="109"/>
        <v>1E-3</v>
      </c>
      <c r="P1741" s="13">
        <f t="shared" si="108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 s="13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1">
        <f t="shared" si="109"/>
        <v>0</v>
      </c>
      <c r="P1742" s="13" t="e">
        <f t="shared" si="108"/>
        <v>#DIV/0!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 s="1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1">
        <f t="shared" si="109"/>
        <v>1.1083333333333334</v>
      </c>
      <c r="P1743" s="13">
        <f t="shared" si="108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 s="13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1">
        <f t="shared" si="109"/>
        <v>1.0874999999999999</v>
      </c>
      <c r="P1744" s="13">
        <f t="shared" si="108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 s="13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1">
        <f t="shared" si="109"/>
        <v>1.0041666666666667</v>
      </c>
      <c r="P1745" s="13">
        <f t="shared" si="108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 s="13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1">
        <f t="shared" si="109"/>
        <v>1.1845454545454546</v>
      </c>
      <c r="P1746" s="13">
        <f t="shared" si="108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 s="13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1">
        <f t="shared" si="109"/>
        <v>1.1401428571428571</v>
      </c>
      <c r="P1747" s="13">
        <f t="shared" si="108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 s="13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1">
        <f t="shared" si="109"/>
        <v>1.4810000000000001</v>
      </c>
      <c r="P1748" s="13">
        <f t="shared" si="108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 s="13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1">
        <f t="shared" si="109"/>
        <v>1.0495555555555556</v>
      </c>
      <c r="P1749" s="13">
        <f t="shared" si="108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 s="13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1">
        <f t="shared" si="109"/>
        <v>1.29948</v>
      </c>
      <c r="P1750" s="13">
        <f t="shared" si="108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 s="13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1">
        <f t="shared" si="109"/>
        <v>1.2348756218905472</v>
      </c>
      <c r="P1751" s="13">
        <f t="shared" si="108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 s="13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1">
        <f t="shared" si="109"/>
        <v>2.0162</v>
      </c>
      <c r="P1752" s="13">
        <f t="shared" si="108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 s="1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1">
        <f t="shared" si="109"/>
        <v>1.0289999999999999</v>
      </c>
      <c r="P1753" s="13">
        <f t="shared" si="108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 s="13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1">
        <f t="shared" si="109"/>
        <v>2.6016666666666666</v>
      </c>
      <c r="P1754" s="13">
        <f t="shared" si="108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 s="13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1">
        <f t="shared" si="109"/>
        <v>1.08</v>
      </c>
      <c r="P1755" s="13">
        <f t="shared" si="108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 s="13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1">
        <f t="shared" si="109"/>
        <v>1.1052941176470588</v>
      </c>
      <c r="P1756" s="13">
        <f t="shared" si="108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 s="13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1">
        <f t="shared" si="109"/>
        <v>1.2</v>
      </c>
      <c r="P1757" s="13">
        <f t="shared" si="108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 s="13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1">
        <f t="shared" si="109"/>
        <v>1.0282909090909091</v>
      </c>
      <c r="P1758" s="13">
        <f t="shared" si="108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 s="13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1">
        <f t="shared" si="109"/>
        <v>1.1599999999999999</v>
      </c>
      <c r="P1759" s="13">
        <f t="shared" si="108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 s="13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1">
        <f t="shared" si="109"/>
        <v>1.147</v>
      </c>
      <c r="P1760" s="13">
        <f t="shared" si="108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 s="13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1">
        <f t="shared" si="109"/>
        <v>1.0660000000000001</v>
      </c>
      <c r="P1761" s="13">
        <f t="shared" si="108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 s="13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1">
        <f t="shared" si="109"/>
        <v>1.6544000000000001</v>
      </c>
      <c r="P1762" s="13">
        <f t="shared" si="108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 s="1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1">
        <f t="shared" si="109"/>
        <v>1.55</v>
      </c>
      <c r="P1763" s="13">
        <f t="shared" si="108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 s="13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1">
        <f t="shared" si="109"/>
        <v>8.85</v>
      </c>
      <c r="P1764" s="13">
        <f t="shared" si="108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 s="13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1">
        <f t="shared" si="109"/>
        <v>1.0190833333333333</v>
      </c>
      <c r="P1765" s="13">
        <f t="shared" si="108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 s="13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1">
        <f t="shared" si="109"/>
        <v>0.19600000000000001</v>
      </c>
      <c r="P1766" s="13">
        <f t="shared" si="108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 s="13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1">
        <f t="shared" si="109"/>
        <v>0.59467839999999994</v>
      </c>
      <c r="P1767" s="13">
        <f t="shared" si="108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 s="13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1">
        <f t="shared" si="109"/>
        <v>0</v>
      </c>
      <c r="P1768" s="13" t="e">
        <f t="shared" si="108"/>
        <v>#DIV/0!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 s="13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1">
        <f t="shared" si="109"/>
        <v>0.4572</v>
      </c>
      <c r="P1769" s="13">
        <f t="shared" si="108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 s="13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1">
        <f t="shared" si="109"/>
        <v>3.7400000000000003E-2</v>
      </c>
      <c r="P1770" s="13">
        <f t="shared" si="108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 s="13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1">
        <f t="shared" si="109"/>
        <v>2.7025E-2</v>
      </c>
      <c r="P1771" s="13">
        <f t="shared" si="108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 s="13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1">
        <f t="shared" si="109"/>
        <v>0.56514285714285717</v>
      </c>
      <c r="P1772" s="13">
        <f t="shared" si="108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 s="1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1">
        <f t="shared" si="109"/>
        <v>0.21309523809523809</v>
      </c>
      <c r="P1773" s="13">
        <f t="shared" si="108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 s="13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1">
        <f t="shared" si="109"/>
        <v>0.156</v>
      </c>
      <c r="P1774" s="13">
        <f t="shared" si="108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 s="13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1">
        <f t="shared" si="109"/>
        <v>6.2566666666666673E-2</v>
      </c>
      <c r="P1775" s="13">
        <f t="shared" si="108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 s="13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1">
        <f t="shared" si="109"/>
        <v>0.4592</v>
      </c>
      <c r="P1776" s="13">
        <f t="shared" si="108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 s="13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1">
        <f t="shared" si="109"/>
        <v>0.65101538461538466</v>
      </c>
      <c r="P1777" s="13">
        <f t="shared" si="108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 s="13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1">
        <f t="shared" si="109"/>
        <v>6.7000000000000004E-2</v>
      </c>
      <c r="P1778" s="13">
        <f t="shared" si="108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 s="13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1">
        <f t="shared" si="109"/>
        <v>0.135625</v>
      </c>
      <c r="P1779" s="13">
        <f t="shared" si="108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 s="13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1">
        <f t="shared" si="109"/>
        <v>1.9900000000000001E-2</v>
      </c>
      <c r="P1780" s="13">
        <f t="shared" si="108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 s="13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1">
        <f t="shared" si="109"/>
        <v>0.36236363636363639</v>
      </c>
      <c r="P1781" s="13">
        <f t="shared" si="108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 s="13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1">
        <f t="shared" si="109"/>
        <v>0.39743333333333336</v>
      </c>
      <c r="P1782" s="13">
        <f t="shared" si="108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 s="1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1">
        <f t="shared" si="109"/>
        <v>0.25763636363636366</v>
      </c>
      <c r="P1783" s="13">
        <f t="shared" si="108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 s="13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1">
        <f t="shared" si="109"/>
        <v>0.15491428571428573</v>
      </c>
      <c r="P1784" s="13">
        <f t="shared" si="108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 s="13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1">
        <f t="shared" si="109"/>
        <v>0.236925</v>
      </c>
      <c r="P1785" s="13">
        <f t="shared" si="108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 s="13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1">
        <f t="shared" si="109"/>
        <v>0.39760000000000001</v>
      </c>
      <c r="P1786" s="13">
        <f t="shared" si="108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 s="13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1">
        <f t="shared" si="109"/>
        <v>0.20220833333333332</v>
      </c>
      <c r="P1787" s="13">
        <f t="shared" si="108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 s="13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1">
        <f t="shared" si="109"/>
        <v>0.47631578947368419</v>
      </c>
      <c r="P1788" s="13">
        <f t="shared" si="108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 s="13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1">
        <f t="shared" si="109"/>
        <v>0.15329999999999999</v>
      </c>
      <c r="P1789" s="13">
        <f t="shared" si="108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 s="13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1">
        <f t="shared" si="109"/>
        <v>1.3818181818181818E-2</v>
      </c>
      <c r="P1790" s="13">
        <f t="shared" si="108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 s="13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1">
        <f t="shared" si="109"/>
        <v>5.0000000000000001E-3</v>
      </c>
      <c r="P1791" s="13">
        <f t="shared" si="108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 s="13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1">
        <f t="shared" si="109"/>
        <v>4.9575757575757579E-2</v>
      </c>
      <c r="P1792" s="13">
        <f t="shared" si="108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 s="1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1">
        <f t="shared" si="109"/>
        <v>3.5666666666666666E-2</v>
      </c>
      <c r="P1793" s="13">
        <f t="shared" si="108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 s="13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1">
        <f t="shared" si="109"/>
        <v>0.61124000000000001</v>
      </c>
      <c r="P1794" s="13">
        <f t="shared" ref="P1794:P1857" si="112">E1794/L1794</f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 s="13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1">
        <f t="shared" ref="O1795:O1858" si="113">E1795/D1795</f>
        <v>1.3333333333333334E-2</v>
      </c>
      <c r="P1795" s="13">
        <f t="shared" si="112"/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 s="13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1">
        <f t="shared" si="113"/>
        <v>0.11077777777777778</v>
      </c>
      <c r="P1796" s="13">
        <f t="shared" si="112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 s="13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1">
        <f t="shared" si="113"/>
        <v>0.38735714285714284</v>
      </c>
      <c r="P1797" s="13">
        <f t="shared" si="112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 s="13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1">
        <f t="shared" si="113"/>
        <v>0.22052631578947368</v>
      </c>
      <c r="P1798" s="13">
        <f t="shared" si="112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 s="13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1">
        <f t="shared" si="113"/>
        <v>0.67549999999999999</v>
      </c>
      <c r="P1799" s="13">
        <f t="shared" si="112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 s="13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1">
        <f t="shared" si="113"/>
        <v>0.136375</v>
      </c>
      <c r="P1800" s="13">
        <f t="shared" si="112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 s="13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1">
        <f t="shared" si="113"/>
        <v>1.7457500000000001E-2</v>
      </c>
      <c r="P1801" s="13">
        <f t="shared" si="112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 s="13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1">
        <f t="shared" si="113"/>
        <v>0.20449632511889321</v>
      </c>
      <c r="P1802" s="13">
        <f t="shared" si="112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 s="1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1">
        <f t="shared" si="113"/>
        <v>0.13852941176470587</v>
      </c>
      <c r="P1803" s="13">
        <f t="shared" si="112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 s="13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1">
        <f t="shared" si="113"/>
        <v>0.48485714285714288</v>
      </c>
      <c r="P1804" s="13">
        <f t="shared" si="112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 s="13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1">
        <f t="shared" si="113"/>
        <v>0.308</v>
      </c>
      <c r="P1805" s="13">
        <f t="shared" si="112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 s="13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1">
        <f t="shared" si="113"/>
        <v>0.35174193548387095</v>
      </c>
      <c r="P1806" s="13">
        <f t="shared" si="112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 s="13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1">
        <f t="shared" si="113"/>
        <v>0.36404444444444445</v>
      </c>
      <c r="P1807" s="13">
        <f t="shared" si="112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 s="13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1">
        <f t="shared" si="113"/>
        <v>2.955E-2</v>
      </c>
      <c r="P1808" s="13">
        <f t="shared" si="112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 s="13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1">
        <f t="shared" si="113"/>
        <v>0.1106</v>
      </c>
      <c r="P1809" s="13">
        <f t="shared" si="112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 s="13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1">
        <f t="shared" si="113"/>
        <v>0.41407142857142859</v>
      </c>
      <c r="P1810" s="13">
        <f t="shared" si="112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 s="13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1">
        <f t="shared" si="113"/>
        <v>0.10857142857142857</v>
      </c>
      <c r="P1811" s="13">
        <f t="shared" si="112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 s="13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1">
        <f t="shared" si="113"/>
        <v>3.3333333333333333E-2</v>
      </c>
      <c r="P1812" s="13">
        <f t="shared" si="112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 s="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1">
        <f t="shared" si="113"/>
        <v>7.407407407407407E-4</v>
      </c>
      <c r="P1813" s="13">
        <f t="shared" si="112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 s="13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1">
        <f t="shared" si="113"/>
        <v>0.13307692307692306</v>
      </c>
      <c r="P1814" s="13">
        <f t="shared" si="112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 s="13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1">
        <f t="shared" si="113"/>
        <v>0</v>
      </c>
      <c r="P1815" s="13" t="e">
        <f t="shared" si="112"/>
        <v>#DIV/0!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 s="13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1">
        <f t="shared" si="113"/>
        <v>0.49183333333333334</v>
      </c>
      <c r="P1816" s="13">
        <f t="shared" si="112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 s="13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1">
        <f t="shared" si="113"/>
        <v>0</v>
      </c>
      <c r="P1817" s="13" t="e">
        <f t="shared" si="112"/>
        <v>#DIV/0!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 s="13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1">
        <f t="shared" si="113"/>
        <v>2.036E-2</v>
      </c>
      <c r="P1818" s="13">
        <f t="shared" si="112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 s="13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1">
        <f t="shared" si="113"/>
        <v>0.52327777777777773</v>
      </c>
      <c r="P1819" s="13">
        <f t="shared" si="112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 s="13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1">
        <f t="shared" si="113"/>
        <v>0</v>
      </c>
      <c r="P1820" s="13" t="e">
        <f t="shared" si="112"/>
        <v>#DIV/0!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 s="13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1">
        <f t="shared" si="113"/>
        <v>2.0833333333333332E-2</v>
      </c>
      <c r="P1821" s="13">
        <f t="shared" si="112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 s="13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1">
        <f t="shared" si="113"/>
        <v>6.565384615384616E-2</v>
      </c>
      <c r="P1822" s="13">
        <f t="shared" si="112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 s="1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1">
        <f t="shared" si="113"/>
        <v>1.3489</v>
      </c>
      <c r="P1823" s="13">
        <f t="shared" si="112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 s="13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1">
        <f t="shared" si="113"/>
        <v>1</v>
      </c>
      <c r="P1824" s="13">
        <f t="shared" si="112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 s="13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1">
        <f t="shared" si="113"/>
        <v>1.1585714285714286</v>
      </c>
      <c r="P1825" s="13">
        <f t="shared" si="112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 s="13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1">
        <f t="shared" si="113"/>
        <v>1.0006666666666666</v>
      </c>
      <c r="P1826" s="13">
        <f t="shared" si="112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 s="13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1">
        <f t="shared" si="113"/>
        <v>1.0505</v>
      </c>
      <c r="P1827" s="13">
        <f t="shared" si="112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 s="13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1">
        <f t="shared" si="113"/>
        <v>1.01</v>
      </c>
      <c r="P1828" s="13">
        <f t="shared" si="112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 s="13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1">
        <f t="shared" si="113"/>
        <v>1.0066250000000001</v>
      </c>
      <c r="P1829" s="13">
        <f t="shared" si="112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 s="13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1">
        <f t="shared" si="113"/>
        <v>1.0016</v>
      </c>
      <c r="P1830" s="13">
        <f t="shared" si="112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 s="13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1">
        <f t="shared" si="113"/>
        <v>1.6668333333333334</v>
      </c>
      <c r="P1831" s="13">
        <f t="shared" si="112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 s="13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1">
        <f t="shared" si="113"/>
        <v>1.0153333333333334</v>
      </c>
      <c r="P1832" s="13">
        <f t="shared" si="112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 s="1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1">
        <f t="shared" si="113"/>
        <v>1.03</v>
      </c>
      <c r="P1833" s="13">
        <f t="shared" si="112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 s="13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1">
        <f t="shared" si="113"/>
        <v>1.4285714285714286</v>
      </c>
      <c r="P1834" s="13">
        <f t="shared" si="112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 s="13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1">
        <f t="shared" si="113"/>
        <v>2.625</v>
      </c>
      <c r="P1835" s="13">
        <f t="shared" si="112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 s="13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1">
        <f t="shared" si="113"/>
        <v>1.1805000000000001</v>
      </c>
      <c r="P1836" s="13">
        <f t="shared" si="112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 s="13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1">
        <f t="shared" si="113"/>
        <v>1.04</v>
      </c>
      <c r="P1837" s="13">
        <f t="shared" si="112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 s="13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1">
        <f t="shared" si="113"/>
        <v>2.0034000000000001</v>
      </c>
      <c r="P1838" s="13">
        <f t="shared" si="112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 s="13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1">
        <f t="shared" si="113"/>
        <v>3.0683333333333334</v>
      </c>
      <c r="P1839" s="13">
        <f t="shared" si="112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 s="13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1">
        <f t="shared" si="113"/>
        <v>1.00149</v>
      </c>
      <c r="P1840" s="13">
        <f t="shared" si="112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 s="13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1">
        <f t="shared" si="113"/>
        <v>2.0529999999999999</v>
      </c>
      <c r="P1841" s="13">
        <f t="shared" si="112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 s="13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1">
        <f t="shared" si="113"/>
        <v>1.0888888888888888</v>
      </c>
      <c r="P1842" s="13">
        <f t="shared" si="112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 s="1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1">
        <f t="shared" si="113"/>
        <v>1.0175000000000001</v>
      </c>
      <c r="P1843" s="13">
        <f t="shared" si="112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 s="13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1">
        <f t="shared" si="113"/>
        <v>1.2524999999999999</v>
      </c>
      <c r="P1844" s="13">
        <f t="shared" si="112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 s="13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1">
        <f t="shared" si="113"/>
        <v>1.2400610000000001</v>
      </c>
      <c r="P1845" s="13">
        <f t="shared" si="112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 s="13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1">
        <f t="shared" si="113"/>
        <v>1.014</v>
      </c>
      <c r="P1846" s="13">
        <f t="shared" si="112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 s="13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1">
        <f t="shared" si="113"/>
        <v>1</v>
      </c>
      <c r="P1847" s="13">
        <f t="shared" si="112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 s="13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1">
        <f t="shared" si="113"/>
        <v>1.3792666666666666</v>
      </c>
      <c r="P1848" s="13">
        <f t="shared" si="112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 s="13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1">
        <f t="shared" si="113"/>
        <v>1.2088000000000001</v>
      </c>
      <c r="P1849" s="13">
        <f t="shared" si="112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 s="13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1">
        <f t="shared" si="113"/>
        <v>1.0736666666666668</v>
      </c>
      <c r="P1850" s="13">
        <f t="shared" si="112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 s="13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1">
        <f t="shared" si="113"/>
        <v>1.0033333333333334</v>
      </c>
      <c r="P1851" s="13">
        <f t="shared" si="112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 s="13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1">
        <f t="shared" si="113"/>
        <v>1.0152222222222222</v>
      </c>
      <c r="P1852" s="13">
        <f t="shared" si="112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 s="1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1">
        <f t="shared" si="113"/>
        <v>1.0007692307692309</v>
      </c>
      <c r="P1853" s="13">
        <f t="shared" si="112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 s="13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1">
        <f t="shared" si="113"/>
        <v>1.1696666666666666</v>
      </c>
      <c r="P1854" s="13">
        <f t="shared" si="112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 s="13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1">
        <f t="shared" si="113"/>
        <v>1.01875</v>
      </c>
      <c r="P1855" s="13">
        <f t="shared" si="112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 s="13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1">
        <f t="shared" si="113"/>
        <v>1.0212366666666666</v>
      </c>
      <c r="P1856" s="13">
        <f t="shared" si="112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 s="13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1">
        <f t="shared" si="113"/>
        <v>1.5405897142857143</v>
      </c>
      <c r="P1857" s="13">
        <f t="shared" si="112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 s="13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1">
        <f t="shared" si="113"/>
        <v>1.0125</v>
      </c>
      <c r="P1858" s="13">
        <f t="shared" ref="P1858:P1921" si="116">E1858/L1858</f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 s="13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1">
        <f t="shared" ref="O1859:O1922" si="117">E1859/D1859</f>
        <v>1</v>
      </c>
      <c r="P1859" s="13">
        <f t="shared" si="116"/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 s="13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1">
        <f t="shared" si="117"/>
        <v>1.0874800874800874</v>
      </c>
      <c r="P1860" s="13">
        <f t="shared" si="116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 s="13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1">
        <f t="shared" si="117"/>
        <v>1.3183333333333334</v>
      </c>
      <c r="P1861" s="13">
        <f t="shared" si="116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 s="13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1">
        <f t="shared" si="117"/>
        <v>1.3346666666666667</v>
      </c>
      <c r="P1862" s="13">
        <f t="shared" si="116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 s="1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1">
        <f t="shared" si="117"/>
        <v>0</v>
      </c>
      <c r="P1863" s="13" t="e">
        <f t="shared" si="116"/>
        <v>#DIV/0!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 s="13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1">
        <f t="shared" si="117"/>
        <v>8.0833333333333326E-2</v>
      </c>
      <c r="P1864" s="13">
        <f t="shared" si="116"/>
        <v>90.9375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 s="13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1">
        <f t="shared" si="117"/>
        <v>4.0000000000000001E-3</v>
      </c>
      <c r="P1865" s="13">
        <f t="shared" si="116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 s="13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1">
        <f t="shared" si="117"/>
        <v>0.42892307692307691</v>
      </c>
      <c r="P1866" s="13">
        <f t="shared" si="116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 s="13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1">
        <f t="shared" si="117"/>
        <v>3.6363636363636364E-5</v>
      </c>
      <c r="P1867" s="13">
        <f t="shared" si="116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 s="13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1">
        <f t="shared" si="117"/>
        <v>5.0000000000000001E-3</v>
      </c>
      <c r="P1868" s="13">
        <f t="shared" si="116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 s="13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1">
        <f t="shared" si="117"/>
        <v>5.0000000000000001E-4</v>
      </c>
      <c r="P1869" s="13">
        <f t="shared" si="116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 s="13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1">
        <f t="shared" si="117"/>
        <v>4.8680000000000001E-2</v>
      </c>
      <c r="P1870" s="13">
        <f t="shared" si="116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 s="13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1">
        <f t="shared" si="117"/>
        <v>0</v>
      </c>
      <c r="P1871" s="13" t="e">
        <f t="shared" si="116"/>
        <v>#DIV/0!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 s="13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1">
        <f t="shared" si="117"/>
        <v>0.10314285714285715</v>
      </c>
      <c r="P1872" s="13">
        <f t="shared" si="116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 s="1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1">
        <f t="shared" si="117"/>
        <v>0.7178461538461538</v>
      </c>
      <c r="P1873" s="13">
        <f t="shared" si="116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 s="13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1">
        <f t="shared" si="117"/>
        <v>1.06E-2</v>
      </c>
      <c r="P1874" s="13">
        <f t="shared" si="116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 s="13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1">
        <f t="shared" si="117"/>
        <v>4.4999999999999997E-3</v>
      </c>
      <c r="P1875" s="13">
        <f t="shared" si="116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 s="13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1">
        <f t="shared" si="117"/>
        <v>1.6249999999999999E-4</v>
      </c>
      <c r="P1876" s="13">
        <f t="shared" si="116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 s="13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1">
        <f t="shared" si="117"/>
        <v>5.1000000000000004E-3</v>
      </c>
      <c r="P1877" s="13">
        <f t="shared" si="116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 s="13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1">
        <f t="shared" si="117"/>
        <v>0</v>
      </c>
      <c r="P1878" s="13" t="e">
        <f t="shared" si="116"/>
        <v>#DIV/0!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 s="13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1">
        <f t="shared" si="117"/>
        <v>0</v>
      </c>
      <c r="P1879" s="13" t="e">
        <f t="shared" si="116"/>
        <v>#DIV/0!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 s="13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1">
        <f t="shared" si="117"/>
        <v>0</v>
      </c>
      <c r="P1880" s="13" t="e">
        <f t="shared" si="116"/>
        <v>#DIV/0!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 s="13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1">
        <f t="shared" si="117"/>
        <v>1.1999999999999999E-3</v>
      </c>
      <c r="P1881" s="13">
        <f t="shared" si="116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 s="13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1">
        <f t="shared" si="117"/>
        <v>0.20080000000000001</v>
      </c>
      <c r="P1882" s="13">
        <f t="shared" si="116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 s="1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1">
        <f t="shared" si="117"/>
        <v>1.726845</v>
      </c>
      <c r="P1883" s="13">
        <f t="shared" si="116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 s="13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1">
        <f t="shared" si="117"/>
        <v>1.008955223880597</v>
      </c>
      <c r="P1884" s="13">
        <f t="shared" si="116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 s="13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1">
        <f t="shared" si="117"/>
        <v>1.0480480480480481</v>
      </c>
      <c r="P1885" s="13">
        <f t="shared" si="116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 s="13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1">
        <f t="shared" si="117"/>
        <v>1.351</v>
      </c>
      <c r="P1886" s="13">
        <f t="shared" si="116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 s="13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1">
        <f t="shared" si="117"/>
        <v>1.1632786885245903</v>
      </c>
      <c r="P1887" s="13">
        <f t="shared" si="116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 s="13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1">
        <f t="shared" si="117"/>
        <v>1.0208333333333333</v>
      </c>
      <c r="P1888" s="13">
        <f t="shared" si="116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 s="13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1">
        <f t="shared" si="117"/>
        <v>1.1116666666666666</v>
      </c>
      <c r="P1889" s="13">
        <f t="shared" si="116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 s="13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1">
        <f t="shared" si="117"/>
        <v>1.6608000000000001</v>
      </c>
      <c r="P1890" s="13">
        <f t="shared" si="116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 s="13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1">
        <f t="shared" si="117"/>
        <v>1.0660000000000001</v>
      </c>
      <c r="P1891" s="13">
        <f t="shared" si="116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 s="13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1">
        <f t="shared" si="117"/>
        <v>1.4458441666666668</v>
      </c>
      <c r="P1892" s="13">
        <f t="shared" si="116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 s="1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1">
        <f t="shared" si="117"/>
        <v>1.0555000000000001</v>
      </c>
      <c r="P1893" s="13">
        <f t="shared" si="116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 s="13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1">
        <f t="shared" si="117"/>
        <v>1.3660000000000001</v>
      </c>
      <c r="P1894" s="13">
        <f t="shared" si="116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 s="13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1">
        <f t="shared" si="117"/>
        <v>1.04</v>
      </c>
      <c r="P1895" s="13">
        <f t="shared" si="116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 s="13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1">
        <f t="shared" si="117"/>
        <v>1.145</v>
      </c>
      <c r="P1896" s="13">
        <f t="shared" si="116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 s="13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1">
        <f t="shared" si="117"/>
        <v>1.0171957671957672</v>
      </c>
      <c r="P1897" s="13">
        <f t="shared" si="116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 s="13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1">
        <f t="shared" si="117"/>
        <v>1.2394678492239468</v>
      </c>
      <c r="P1898" s="13">
        <f t="shared" si="116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 s="13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1">
        <f t="shared" si="117"/>
        <v>1.0245669291338582</v>
      </c>
      <c r="P1899" s="13">
        <f t="shared" si="116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 s="13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1">
        <f t="shared" si="117"/>
        <v>1.4450000000000001</v>
      </c>
      <c r="P1900" s="13">
        <f t="shared" si="116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 s="13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1">
        <f t="shared" si="117"/>
        <v>1.3333333333333333</v>
      </c>
      <c r="P1901" s="13">
        <f t="shared" si="116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 s="13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1">
        <f t="shared" si="117"/>
        <v>1.0936440000000001</v>
      </c>
      <c r="P1902" s="13">
        <f t="shared" si="116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 s="1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1">
        <f t="shared" si="117"/>
        <v>2.696969696969697E-2</v>
      </c>
      <c r="P1903" s="13">
        <f t="shared" si="116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 s="13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1">
        <f t="shared" si="117"/>
        <v>1.2E-2</v>
      </c>
      <c r="P1904" s="13">
        <f t="shared" si="116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 s="13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1">
        <f t="shared" si="117"/>
        <v>0.46600000000000003</v>
      </c>
      <c r="P1905" s="13">
        <f t="shared" si="116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 s="13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1">
        <f t="shared" si="117"/>
        <v>1E-3</v>
      </c>
      <c r="P1906" s="13">
        <f t="shared" si="116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 s="13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1">
        <f t="shared" si="117"/>
        <v>1.6800000000000001E-3</v>
      </c>
      <c r="P1907" s="13">
        <f t="shared" si="116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 s="13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1">
        <f t="shared" si="117"/>
        <v>0.42759999999999998</v>
      </c>
      <c r="P1908" s="13">
        <f t="shared" si="116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 s="13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1">
        <f t="shared" si="117"/>
        <v>2.8333333333333335E-3</v>
      </c>
      <c r="P1909" s="13">
        <f t="shared" si="116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 s="13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1">
        <f t="shared" si="117"/>
        <v>1.7319999999999999E-2</v>
      </c>
      <c r="P1910" s="13">
        <f t="shared" si="116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 s="13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1">
        <f t="shared" si="117"/>
        <v>0.14111428571428572</v>
      </c>
      <c r="P1911" s="13">
        <f t="shared" si="116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 s="13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1">
        <f t="shared" si="117"/>
        <v>0.39395294117647056</v>
      </c>
      <c r="P1912" s="13">
        <f t="shared" si="116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 s="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1">
        <f t="shared" si="117"/>
        <v>2.3529411764705883E-4</v>
      </c>
      <c r="P1913" s="13">
        <f t="shared" si="116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 s="13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1">
        <f t="shared" si="117"/>
        <v>0.59299999999999997</v>
      </c>
      <c r="P1914" s="13">
        <f t="shared" si="116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 s="13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1">
        <f t="shared" si="117"/>
        <v>1.3270833333333334E-2</v>
      </c>
      <c r="P1915" s="13">
        <f t="shared" si="116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 s="13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1">
        <f t="shared" si="117"/>
        <v>9.0090090090090086E-2</v>
      </c>
      <c r="P1916" s="13">
        <f t="shared" si="116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 s="13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1">
        <f t="shared" si="117"/>
        <v>1.6E-2</v>
      </c>
      <c r="P1917" s="13">
        <f t="shared" si="116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 s="13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1">
        <f t="shared" si="117"/>
        <v>5.1000000000000004E-3</v>
      </c>
      <c r="P1918" s="13">
        <f t="shared" si="116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 s="13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1">
        <f t="shared" si="117"/>
        <v>0.52570512820512816</v>
      </c>
      <c r="P1919" s="13">
        <f t="shared" si="116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 s="13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1">
        <f t="shared" si="117"/>
        <v>1.04E-2</v>
      </c>
      <c r="P1920" s="13">
        <f t="shared" si="116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 s="13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1">
        <f t="shared" si="117"/>
        <v>0.47399999999999998</v>
      </c>
      <c r="P1921" s="13">
        <f t="shared" si="116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 s="13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1">
        <f t="shared" si="117"/>
        <v>0.43030000000000002</v>
      </c>
      <c r="P1922" s="13">
        <f t="shared" ref="P1922:P1985" si="120">E1922/L1922</f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 s="1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1">
        <f t="shared" ref="O1923:O1986" si="121">E1923/D1923</f>
        <v>1.3680000000000001</v>
      </c>
      <c r="P1923" s="13">
        <f t="shared" si="120"/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 s="13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1">
        <f t="shared" si="121"/>
        <v>1.1555</v>
      </c>
      <c r="P1924" s="13">
        <f t="shared" si="120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 s="13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1">
        <f t="shared" si="121"/>
        <v>2.4079999999999999</v>
      </c>
      <c r="P1925" s="13">
        <f t="shared" si="120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 s="13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1">
        <f t="shared" si="121"/>
        <v>1.1439999999999999</v>
      </c>
      <c r="P1926" s="13">
        <f t="shared" si="120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 s="13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1">
        <f t="shared" si="121"/>
        <v>1.1033333333333333</v>
      </c>
      <c r="P1927" s="13">
        <f t="shared" si="120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 s="13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1">
        <f t="shared" si="121"/>
        <v>1.9537933333333333</v>
      </c>
      <c r="P1928" s="13">
        <f t="shared" si="120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 s="13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1">
        <f t="shared" si="121"/>
        <v>1.0333333333333334</v>
      </c>
      <c r="P1929" s="13">
        <f t="shared" si="120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 s="13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1">
        <f t="shared" si="121"/>
        <v>1.031372549019608</v>
      </c>
      <c r="P1930" s="13">
        <f t="shared" si="120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 s="13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1">
        <f t="shared" si="121"/>
        <v>1.003125</v>
      </c>
      <c r="P1931" s="13">
        <f t="shared" si="120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 s="13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1">
        <f t="shared" si="121"/>
        <v>1.27</v>
      </c>
      <c r="P1932" s="13">
        <f t="shared" si="120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 s="1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1">
        <f t="shared" si="121"/>
        <v>1.20601</v>
      </c>
      <c r="P1933" s="13">
        <f t="shared" si="120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 s="13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1">
        <f t="shared" si="121"/>
        <v>1.0699047619047619</v>
      </c>
      <c r="P1934" s="13">
        <f t="shared" si="120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 s="13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1">
        <f t="shared" si="121"/>
        <v>1.7243333333333333</v>
      </c>
      <c r="P1935" s="13">
        <f t="shared" si="120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 s="13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1">
        <f t="shared" si="121"/>
        <v>1.2362</v>
      </c>
      <c r="P1936" s="13">
        <f t="shared" si="120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 s="13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1">
        <f t="shared" si="121"/>
        <v>1.0840000000000001</v>
      </c>
      <c r="P1937" s="13">
        <f t="shared" si="120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 s="13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1">
        <f t="shared" si="121"/>
        <v>1.1652013333333333</v>
      </c>
      <c r="P1938" s="13">
        <f t="shared" si="120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 s="13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1">
        <f t="shared" si="121"/>
        <v>1.8724499999999999</v>
      </c>
      <c r="P1939" s="13">
        <f t="shared" si="120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 s="13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1">
        <f t="shared" si="121"/>
        <v>1.1593333333333333</v>
      </c>
      <c r="P1940" s="13">
        <f t="shared" si="120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 s="13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1">
        <f t="shared" si="121"/>
        <v>1.107</v>
      </c>
      <c r="P1941" s="13">
        <f t="shared" si="120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 s="13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1">
        <f t="shared" si="121"/>
        <v>1.7092307692307693</v>
      </c>
      <c r="P1942" s="13">
        <f t="shared" si="120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 s="1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1">
        <f t="shared" si="121"/>
        <v>1.2611835600000001</v>
      </c>
      <c r="P1943" s="13">
        <f t="shared" si="120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 s="13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1">
        <f t="shared" si="121"/>
        <v>1.3844033333333334</v>
      </c>
      <c r="P1944" s="13">
        <f t="shared" si="120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 s="13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1">
        <f t="shared" si="121"/>
        <v>17.052499999999998</v>
      </c>
      <c r="P1945" s="13">
        <f t="shared" si="120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 s="13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1">
        <f t="shared" si="121"/>
        <v>7.8805550000000002</v>
      </c>
      <c r="P1946" s="13">
        <f t="shared" si="120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 s="13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1">
        <f t="shared" si="121"/>
        <v>3.4801799999999998</v>
      </c>
      <c r="P1947" s="13">
        <f t="shared" si="120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 s="13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1">
        <f t="shared" si="121"/>
        <v>1.4974666666666667</v>
      </c>
      <c r="P1948" s="13">
        <f t="shared" si="120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 s="13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1">
        <f t="shared" si="121"/>
        <v>1.0063375000000001</v>
      </c>
      <c r="P1949" s="13">
        <f t="shared" si="120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 s="13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1">
        <f t="shared" si="121"/>
        <v>8.0021100000000001</v>
      </c>
      <c r="P1950" s="13">
        <f t="shared" si="120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 s="13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1">
        <f t="shared" si="121"/>
        <v>1.0600260000000001</v>
      </c>
      <c r="P1951" s="13">
        <f t="shared" si="120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 s="13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1">
        <f t="shared" si="121"/>
        <v>2.0051866666666669</v>
      </c>
      <c r="P1952" s="13">
        <f t="shared" si="120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 s="1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1">
        <f t="shared" si="121"/>
        <v>2.1244399999999999</v>
      </c>
      <c r="P1953" s="13">
        <f t="shared" si="120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 s="13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1">
        <f t="shared" si="121"/>
        <v>1.9847237142857144</v>
      </c>
      <c r="P1954" s="13">
        <f t="shared" si="120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 s="13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1">
        <f t="shared" si="121"/>
        <v>2.2594666666666665</v>
      </c>
      <c r="P1955" s="13">
        <f t="shared" si="120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 s="13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1">
        <f t="shared" si="121"/>
        <v>6.9894800000000004</v>
      </c>
      <c r="P1956" s="13">
        <f t="shared" si="120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 s="13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1">
        <f t="shared" si="121"/>
        <v>3.9859528571428569</v>
      </c>
      <c r="P1957" s="13">
        <f t="shared" si="120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 s="13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1">
        <f t="shared" si="121"/>
        <v>2.9403333333333332</v>
      </c>
      <c r="P1958" s="13">
        <f t="shared" si="120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 s="13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1">
        <f t="shared" si="121"/>
        <v>1.6750470000000002</v>
      </c>
      <c r="P1959" s="13">
        <f t="shared" si="120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 s="13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1">
        <f t="shared" si="121"/>
        <v>14.355717142857143</v>
      </c>
      <c r="P1960" s="13">
        <f t="shared" si="120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 s="13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1">
        <f t="shared" si="121"/>
        <v>1.5673440000000001</v>
      </c>
      <c r="P1961" s="13">
        <f t="shared" si="120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 s="13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1">
        <f t="shared" si="121"/>
        <v>1.1790285714285715</v>
      </c>
      <c r="P1962" s="13">
        <f t="shared" si="120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 s="1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1">
        <f t="shared" si="121"/>
        <v>11.053811999999999</v>
      </c>
      <c r="P1963" s="13">
        <f t="shared" si="120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 s="13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1">
        <f t="shared" si="121"/>
        <v>1.9292499999999999</v>
      </c>
      <c r="P1964" s="13">
        <f t="shared" si="120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 s="13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1">
        <f t="shared" si="121"/>
        <v>1.268842105263158</v>
      </c>
      <c r="P1965" s="13">
        <f t="shared" si="120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 s="13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1">
        <f t="shared" si="121"/>
        <v>2.5957748878923765</v>
      </c>
      <c r="P1966" s="13">
        <f t="shared" si="120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 s="13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1">
        <f t="shared" si="121"/>
        <v>2.6227999999999998</v>
      </c>
      <c r="P1967" s="13">
        <f t="shared" si="120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 s="13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1">
        <f t="shared" si="121"/>
        <v>2.0674309000000002</v>
      </c>
      <c r="P1968" s="13">
        <f t="shared" si="120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 s="13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1">
        <f t="shared" si="121"/>
        <v>3.7012999999999998</v>
      </c>
      <c r="P1969" s="13">
        <f t="shared" si="120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 s="13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1">
        <f t="shared" si="121"/>
        <v>2.8496600000000001</v>
      </c>
      <c r="P1970" s="13">
        <f t="shared" si="120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 s="13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1">
        <f t="shared" si="121"/>
        <v>5.7907999999999999</v>
      </c>
      <c r="P1971" s="13">
        <f t="shared" si="120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 s="13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1">
        <f t="shared" si="121"/>
        <v>11.318</v>
      </c>
      <c r="P1972" s="13">
        <f t="shared" si="120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 s="1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1">
        <f t="shared" si="121"/>
        <v>2.6302771750000002</v>
      </c>
      <c r="P1973" s="13">
        <f t="shared" si="120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 s="13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1">
        <f t="shared" si="121"/>
        <v>6.7447999999999997</v>
      </c>
      <c r="P1974" s="13">
        <f t="shared" si="120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 s="13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1">
        <f t="shared" si="121"/>
        <v>2.5683081313131315</v>
      </c>
      <c r="P1975" s="13">
        <f t="shared" si="120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 s="13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1">
        <f t="shared" si="121"/>
        <v>3.7549600000000001</v>
      </c>
      <c r="P1976" s="13">
        <f t="shared" si="120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 s="13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1">
        <f t="shared" si="121"/>
        <v>2.0870837499999997</v>
      </c>
      <c r="P1977" s="13">
        <f t="shared" si="120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 s="13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1">
        <f t="shared" si="121"/>
        <v>3.4660000000000002</v>
      </c>
      <c r="P1978" s="13">
        <f t="shared" si="120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 s="13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1">
        <f t="shared" si="121"/>
        <v>4.0232999999999999</v>
      </c>
      <c r="P1979" s="13">
        <f t="shared" si="120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 s="13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1">
        <f t="shared" si="121"/>
        <v>10.2684514</v>
      </c>
      <c r="P1980" s="13">
        <f t="shared" si="120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 s="13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1">
        <f t="shared" si="121"/>
        <v>1.14901155</v>
      </c>
      <c r="P1981" s="13">
        <f t="shared" si="120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 s="13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1">
        <f t="shared" si="121"/>
        <v>3.5482402000000004</v>
      </c>
      <c r="P1982" s="13">
        <f t="shared" si="120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 s="1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1">
        <f t="shared" si="121"/>
        <v>5.0799999999999998E-2</v>
      </c>
      <c r="P1983" s="13">
        <f t="shared" si="120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 s="13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1">
        <f t="shared" si="121"/>
        <v>0</v>
      </c>
      <c r="P1984" s="13" t="e">
        <f t="shared" si="120"/>
        <v>#DIV/0!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 s="13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1">
        <f t="shared" si="121"/>
        <v>4.2999999999999997E-2</v>
      </c>
      <c r="P1985" s="13">
        <f t="shared" si="120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 s="13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1">
        <f t="shared" si="121"/>
        <v>0.21146666666666666</v>
      </c>
      <c r="P1986" s="13">
        <f t="shared" ref="P1986:P2049" si="124">E1986/L1986</f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 s="13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1">
        <f t="shared" ref="O1987:O2050" si="125">E1987/D1987</f>
        <v>3.1875000000000001E-2</v>
      </c>
      <c r="P1987" s="13">
        <f t="shared" si="124"/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 s="13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1">
        <f t="shared" si="125"/>
        <v>5.0000000000000001E-4</v>
      </c>
      <c r="P1988" s="13">
        <f t="shared" si="124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 s="13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1">
        <f t="shared" si="125"/>
        <v>0.42472727272727273</v>
      </c>
      <c r="P1989" s="13">
        <f t="shared" si="124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 s="13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1">
        <f t="shared" si="125"/>
        <v>4.1666666666666666E-3</v>
      </c>
      <c r="P1990" s="13">
        <f t="shared" si="124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 s="13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1">
        <f t="shared" si="125"/>
        <v>0.01</v>
      </c>
      <c r="P1991" s="13">
        <f t="shared" si="124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 s="13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1">
        <f t="shared" si="125"/>
        <v>0.16966666666666666</v>
      </c>
      <c r="P1992" s="13">
        <f t="shared" si="124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 s="1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1">
        <f t="shared" si="125"/>
        <v>7.0000000000000007E-2</v>
      </c>
      <c r="P1993" s="13">
        <f t="shared" si="124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 s="13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1">
        <f t="shared" si="125"/>
        <v>1.3333333333333333E-3</v>
      </c>
      <c r="P1994" s="13">
        <f t="shared" si="124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 s="13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1">
        <f t="shared" si="125"/>
        <v>0</v>
      </c>
      <c r="P1995" s="13" t="e">
        <f t="shared" si="124"/>
        <v>#DIV/0!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 s="13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1">
        <f t="shared" si="125"/>
        <v>0</v>
      </c>
      <c r="P1996" s="13" t="e">
        <f t="shared" si="124"/>
        <v>#DIV/0!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 s="13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1">
        <f t="shared" si="125"/>
        <v>7.8E-2</v>
      </c>
      <c r="P1997" s="13">
        <f t="shared" si="124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 s="13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1">
        <f t="shared" si="125"/>
        <v>0</v>
      </c>
      <c r="P1998" s="13" t="e">
        <f t="shared" si="124"/>
        <v>#DIV/0!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 s="13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1">
        <f t="shared" si="125"/>
        <v>0</v>
      </c>
      <c r="P1999" s="13" t="e">
        <f t="shared" si="124"/>
        <v>#DIV/0!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 s="13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1">
        <f t="shared" si="125"/>
        <v>0.26200000000000001</v>
      </c>
      <c r="P2000" s="13">
        <f t="shared" si="124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 s="13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1">
        <f t="shared" si="125"/>
        <v>7.6129032258064515E-3</v>
      </c>
      <c r="P2001" s="13">
        <f t="shared" si="124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 s="13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1">
        <f t="shared" si="125"/>
        <v>0.125</v>
      </c>
      <c r="P2002" s="13">
        <f t="shared" si="124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 s="1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1">
        <f t="shared" si="125"/>
        <v>3.8212909090909091</v>
      </c>
      <c r="P2003" s="13">
        <f t="shared" si="124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 s="13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1">
        <f t="shared" si="125"/>
        <v>2.1679422000000002</v>
      </c>
      <c r="P2004" s="13">
        <f t="shared" si="124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 s="13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1">
        <f t="shared" si="125"/>
        <v>3.12</v>
      </c>
      <c r="P2005" s="13">
        <f t="shared" si="124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 s="13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1">
        <f t="shared" si="125"/>
        <v>2.3442048</v>
      </c>
      <c r="P2006" s="13">
        <f t="shared" si="124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 s="13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1">
        <f t="shared" si="125"/>
        <v>1.236801</v>
      </c>
      <c r="P2007" s="13">
        <f t="shared" si="124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 s="13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1">
        <f t="shared" si="125"/>
        <v>2.4784000000000002</v>
      </c>
      <c r="P2008" s="13">
        <f t="shared" si="124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 s="13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1">
        <f t="shared" si="125"/>
        <v>1.157092</v>
      </c>
      <c r="P2009" s="13">
        <f t="shared" si="124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 s="13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1">
        <f t="shared" si="125"/>
        <v>1.1707484768810599</v>
      </c>
      <c r="P2010" s="13">
        <f t="shared" si="124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 s="13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1">
        <f t="shared" si="125"/>
        <v>3.05158</v>
      </c>
      <c r="P2011" s="13">
        <f t="shared" si="124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 s="13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1">
        <f t="shared" si="125"/>
        <v>3.2005299999999997</v>
      </c>
      <c r="P2012" s="13">
        <f t="shared" si="124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 s="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1">
        <f t="shared" si="125"/>
        <v>8.1956399999999991</v>
      </c>
      <c r="P2013" s="13">
        <f t="shared" si="124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 s="13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1">
        <f t="shared" si="125"/>
        <v>2.3490000000000002</v>
      </c>
      <c r="P2014" s="13">
        <f t="shared" si="124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 s="13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1">
        <f t="shared" si="125"/>
        <v>4.9491375</v>
      </c>
      <c r="P2015" s="13">
        <f t="shared" si="124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 s="13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1">
        <f t="shared" si="125"/>
        <v>78.137822333333332</v>
      </c>
      <c r="P2016" s="13">
        <f t="shared" si="124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 s="13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1">
        <f t="shared" si="125"/>
        <v>1.1300013888888889</v>
      </c>
      <c r="P2017" s="13">
        <f t="shared" si="124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 s="13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1">
        <f t="shared" si="125"/>
        <v>9.2154220000000002</v>
      </c>
      <c r="P2018" s="13">
        <f t="shared" si="124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 s="13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1">
        <f t="shared" si="125"/>
        <v>1.2510239999999999</v>
      </c>
      <c r="P2019" s="13">
        <f t="shared" si="124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 s="13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1">
        <f t="shared" si="125"/>
        <v>1.0224343076923077</v>
      </c>
      <c r="P2020" s="13">
        <f t="shared" si="124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 s="13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1">
        <f t="shared" si="125"/>
        <v>4.8490975000000001</v>
      </c>
      <c r="P2021" s="13">
        <f t="shared" si="124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 s="13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1">
        <f t="shared" si="125"/>
        <v>1.9233333333333333</v>
      </c>
      <c r="P2022" s="13">
        <f t="shared" si="124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 s="1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1">
        <f t="shared" si="125"/>
        <v>2.8109999999999999</v>
      </c>
      <c r="P2023" s="13">
        <f t="shared" si="124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 s="13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1">
        <f t="shared" si="125"/>
        <v>1.2513700000000001</v>
      </c>
      <c r="P2024" s="13">
        <f t="shared" si="124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 s="13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1">
        <f t="shared" si="125"/>
        <v>1.61459</v>
      </c>
      <c r="P2025" s="13">
        <f t="shared" si="124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 s="13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1">
        <f t="shared" si="125"/>
        <v>5.8535000000000004</v>
      </c>
      <c r="P2026" s="13">
        <f t="shared" si="124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 s="13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1">
        <f t="shared" si="125"/>
        <v>2.0114999999999998</v>
      </c>
      <c r="P2027" s="13">
        <f t="shared" si="124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 s="13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1">
        <f t="shared" si="125"/>
        <v>1.3348307999999998</v>
      </c>
      <c r="P2028" s="13">
        <f t="shared" si="124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 s="13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1">
        <f t="shared" si="125"/>
        <v>1.2024900000000001</v>
      </c>
      <c r="P2029" s="13">
        <f t="shared" si="124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 s="13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1">
        <f t="shared" si="125"/>
        <v>1.2616666666666667</v>
      </c>
      <c r="P2030" s="13">
        <f t="shared" si="124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 s="13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1">
        <f t="shared" si="125"/>
        <v>3.6120000000000001</v>
      </c>
      <c r="P2031" s="13">
        <f t="shared" si="124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 s="13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1">
        <f t="shared" si="125"/>
        <v>2.26239013671875</v>
      </c>
      <c r="P2032" s="13">
        <f t="shared" si="124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 s="1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1">
        <f t="shared" si="125"/>
        <v>1.2035</v>
      </c>
      <c r="P2033" s="13">
        <f t="shared" si="124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 s="13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1">
        <f t="shared" si="125"/>
        <v>3.0418799999999999</v>
      </c>
      <c r="P2034" s="13">
        <f t="shared" si="124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 s="13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1">
        <f t="shared" si="125"/>
        <v>1.7867599999999999</v>
      </c>
      <c r="P2035" s="13">
        <f t="shared" si="124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 s="13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1">
        <f t="shared" si="125"/>
        <v>3.868199871794872</v>
      </c>
      <c r="P2036" s="13">
        <f t="shared" si="124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 s="13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1">
        <f t="shared" si="125"/>
        <v>2.1103642500000004</v>
      </c>
      <c r="P2037" s="13">
        <f t="shared" si="124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 s="13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1">
        <f t="shared" si="125"/>
        <v>1.3166833333333334</v>
      </c>
      <c r="P2038" s="13">
        <f t="shared" si="124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 s="13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1">
        <f t="shared" si="125"/>
        <v>3.0047639999999998</v>
      </c>
      <c r="P2039" s="13">
        <f t="shared" si="124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 s="13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1">
        <f t="shared" si="125"/>
        <v>4.2051249999999998</v>
      </c>
      <c r="P2040" s="13">
        <f t="shared" si="124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 s="13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1">
        <f t="shared" si="125"/>
        <v>1.362168</v>
      </c>
      <c r="P2041" s="13">
        <f t="shared" si="124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 s="13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1">
        <f t="shared" si="125"/>
        <v>2.4817133333333334</v>
      </c>
      <c r="P2042" s="13">
        <f t="shared" si="124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 s="1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1">
        <f t="shared" si="125"/>
        <v>1.8186315789473684</v>
      </c>
      <c r="P2043" s="13">
        <f t="shared" si="124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 s="13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1">
        <f t="shared" si="125"/>
        <v>1.2353000000000001</v>
      </c>
      <c r="P2044" s="13">
        <f t="shared" si="124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 s="13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1">
        <f t="shared" si="125"/>
        <v>5.0620938628158845</v>
      </c>
      <c r="P2045" s="13">
        <f t="shared" si="124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 s="13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1">
        <f t="shared" si="125"/>
        <v>1.0821333333333334</v>
      </c>
      <c r="P2046" s="13">
        <f t="shared" si="124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 s="13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1">
        <f t="shared" si="125"/>
        <v>8.1918387755102042</v>
      </c>
      <c r="P2047" s="13">
        <f t="shared" si="124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 s="13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1">
        <f t="shared" si="125"/>
        <v>1.2110000000000001</v>
      </c>
      <c r="P2048" s="13">
        <f t="shared" si="124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 s="13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1">
        <f t="shared" si="125"/>
        <v>1.0299897959183673</v>
      </c>
      <c r="P2049" s="13">
        <f t="shared" si="124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 s="13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1">
        <f t="shared" si="125"/>
        <v>1.4833229411764706</v>
      </c>
      <c r="P2050" s="13">
        <f t="shared" ref="P2050:P2113" si="128">E2050/L2050</f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 s="13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1">
        <f t="shared" ref="O2051:O2114" si="129">E2051/D2051</f>
        <v>1.2019070000000001</v>
      </c>
      <c r="P2051" s="13">
        <f t="shared" si="128"/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 s="13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1">
        <f t="shared" si="129"/>
        <v>4.7327000000000004</v>
      </c>
      <c r="P2052" s="13">
        <f t="shared" si="128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 s="1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1">
        <f t="shared" si="129"/>
        <v>1.303625</v>
      </c>
      <c r="P2053" s="13">
        <f t="shared" si="128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 s="13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1">
        <f t="shared" si="129"/>
        <v>3.5304799999999998</v>
      </c>
      <c r="P2054" s="13">
        <f t="shared" si="128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 s="13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1">
        <f t="shared" si="129"/>
        <v>1.0102</v>
      </c>
      <c r="P2055" s="13">
        <f t="shared" si="128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 s="13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1">
        <f t="shared" si="129"/>
        <v>1.1359142857142857</v>
      </c>
      <c r="P2056" s="13">
        <f t="shared" si="128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 s="13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1">
        <f t="shared" si="129"/>
        <v>1.6741666666666666</v>
      </c>
      <c r="P2057" s="13">
        <f t="shared" si="128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 s="13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1">
        <f t="shared" si="129"/>
        <v>1.5345200000000001</v>
      </c>
      <c r="P2058" s="13">
        <f t="shared" si="128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 s="13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1">
        <f t="shared" si="129"/>
        <v>2.022322</v>
      </c>
      <c r="P2059" s="13">
        <f t="shared" si="128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 s="13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1">
        <f t="shared" si="129"/>
        <v>1.6828125</v>
      </c>
      <c r="P2060" s="13">
        <f t="shared" si="128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 s="13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1">
        <f t="shared" si="129"/>
        <v>1.4345666666666668</v>
      </c>
      <c r="P2061" s="13">
        <f t="shared" si="128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 s="13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1">
        <f t="shared" si="129"/>
        <v>1.964</v>
      </c>
      <c r="P2062" s="13">
        <f t="shared" si="128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 s="1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1">
        <f t="shared" si="129"/>
        <v>1.0791999999999999</v>
      </c>
      <c r="P2063" s="13">
        <f t="shared" si="128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 s="13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1">
        <f t="shared" si="129"/>
        <v>1.14977</v>
      </c>
      <c r="P2064" s="13">
        <f t="shared" si="128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 s="13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1">
        <f t="shared" si="129"/>
        <v>1.4804999999999999</v>
      </c>
      <c r="P2065" s="13">
        <f t="shared" si="128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 s="13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1">
        <f t="shared" si="129"/>
        <v>1.9116676082790633</v>
      </c>
      <c r="P2066" s="13">
        <f t="shared" si="128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 s="13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1">
        <f t="shared" si="129"/>
        <v>1.99215125</v>
      </c>
      <c r="P2067" s="13">
        <f t="shared" si="128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 s="13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1">
        <f t="shared" si="129"/>
        <v>2.1859999999999999</v>
      </c>
      <c r="P2068" s="13">
        <f t="shared" si="128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 s="13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1">
        <f t="shared" si="129"/>
        <v>1.2686868686868686</v>
      </c>
      <c r="P2069" s="13">
        <f t="shared" si="128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 s="13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1">
        <f t="shared" si="129"/>
        <v>1.0522388</v>
      </c>
      <c r="P2070" s="13">
        <f t="shared" si="128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 s="13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1">
        <f t="shared" si="129"/>
        <v>1.2840666000000001</v>
      </c>
      <c r="P2071" s="13">
        <f t="shared" si="128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 s="13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1">
        <f t="shared" si="129"/>
        <v>3.1732719999999999</v>
      </c>
      <c r="P2072" s="13">
        <f t="shared" si="128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 s="1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1">
        <f t="shared" si="129"/>
        <v>2.8073000000000001</v>
      </c>
      <c r="P2073" s="13">
        <f t="shared" si="128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 s="13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1">
        <f t="shared" si="129"/>
        <v>1.1073146853146854</v>
      </c>
      <c r="P2074" s="13">
        <f t="shared" si="128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 s="13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1">
        <f t="shared" si="129"/>
        <v>1.5260429999999998</v>
      </c>
      <c r="P2075" s="13">
        <f t="shared" si="128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 s="13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1">
        <f t="shared" si="129"/>
        <v>1.0249999999999999</v>
      </c>
      <c r="P2076" s="13">
        <f t="shared" si="128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 s="13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1">
        <f t="shared" si="129"/>
        <v>16.783738373837384</v>
      </c>
      <c r="P2077" s="13">
        <f t="shared" si="128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 s="13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1">
        <f t="shared" si="129"/>
        <v>5.4334915642458101</v>
      </c>
      <c r="P2078" s="13">
        <f t="shared" si="128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 s="13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1">
        <f t="shared" si="129"/>
        <v>1.1550800000000001</v>
      </c>
      <c r="P2079" s="13">
        <f t="shared" si="128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 s="13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1">
        <f t="shared" si="129"/>
        <v>1.3120499999999999</v>
      </c>
      <c r="P2080" s="13">
        <f t="shared" si="128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 s="13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1">
        <f t="shared" si="129"/>
        <v>2.8816999999999999</v>
      </c>
      <c r="P2081" s="13">
        <f t="shared" si="128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 s="13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1">
        <f t="shared" si="129"/>
        <v>5.0780000000000003</v>
      </c>
      <c r="P2082" s="13">
        <f t="shared" si="128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 s="1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1">
        <f t="shared" si="129"/>
        <v>1.1457142857142857</v>
      </c>
      <c r="P2083" s="13">
        <f t="shared" si="128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 s="13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1">
        <f t="shared" si="129"/>
        <v>1.1073333333333333</v>
      </c>
      <c r="P2084" s="13">
        <f t="shared" si="128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 s="13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1">
        <f t="shared" si="129"/>
        <v>1.1333333333333333</v>
      </c>
      <c r="P2085" s="13">
        <f t="shared" si="128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 s="13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1">
        <f t="shared" si="129"/>
        <v>1.0833333333333333</v>
      </c>
      <c r="P2086" s="13">
        <f t="shared" si="128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 s="13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1">
        <f t="shared" si="129"/>
        <v>1.2353333333333334</v>
      </c>
      <c r="P2087" s="13">
        <f t="shared" si="128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 s="13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1">
        <f t="shared" si="129"/>
        <v>1.0069999999999999</v>
      </c>
      <c r="P2088" s="13">
        <f t="shared" si="128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 s="13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1">
        <f t="shared" si="129"/>
        <v>1.0353333333333334</v>
      </c>
      <c r="P2089" s="13">
        <f t="shared" si="128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 s="13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1">
        <f t="shared" si="129"/>
        <v>1.1551066666666667</v>
      </c>
      <c r="P2090" s="13">
        <f t="shared" si="128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 s="13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1">
        <f t="shared" si="129"/>
        <v>1.2040040000000001</v>
      </c>
      <c r="P2091" s="13">
        <f t="shared" si="128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 s="13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1">
        <f t="shared" si="129"/>
        <v>1.1504037499999999</v>
      </c>
      <c r="P2092" s="13">
        <f t="shared" si="128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 s="1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1">
        <f t="shared" si="129"/>
        <v>1.2046777777777777</v>
      </c>
      <c r="P2093" s="13">
        <f t="shared" si="128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 s="13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1">
        <f t="shared" si="129"/>
        <v>1.0128333333333333</v>
      </c>
      <c r="P2094" s="13">
        <f t="shared" si="128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 s="13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1">
        <f t="shared" si="129"/>
        <v>1.0246666666666666</v>
      </c>
      <c r="P2095" s="13">
        <f t="shared" si="128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 s="13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1">
        <f t="shared" si="129"/>
        <v>1.2054285714285715</v>
      </c>
      <c r="P2096" s="13">
        <f t="shared" si="128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 s="13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1">
        <f t="shared" si="129"/>
        <v>1</v>
      </c>
      <c r="P2097" s="13">
        <f t="shared" si="128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 s="13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1">
        <f t="shared" si="129"/>
        <v>1.0166666666666666</v>
      </c>
      <c r="P2098" s="13">
        <f t="shared" si="128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 s="13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1">
        <f t="shared" si="129"/>
        <v>1</v>
      </c>
      <c r="P2099" s="13">
        <f t="shared" si="128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 s="13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1">
        <f t="shared" si="129"/>
        <v>1.0033333333333334</v>
      </c>
      <c r="P2100" s="13">
        <f t="shared" si="128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 s="13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1">
        <f t="shared" si="129"/>
        <v>1.3236666666666668</v>
      </c>
      <c r="P2101" s="13">
        <f t="shared" si="128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 s="13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1">
        <f t="shared" si="129"/>
        <v>1.3666666666666667</v>
      </c>
      <c r="P2102" s="13">
        <f t="shared" si="128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 s="1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1">
        <f t="shared" si="129"/>
        <v>1.1325000000000001</v>
      </c>
      <c r="P2103" s="13">
        <f t="shared" si="128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 s="13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1">
        <f t="shared" si="129"/>
        <v>1.36</v>
      </c>
      <c r="P2104" s="13">
        <f t="shared" si="128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 s="13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1">
        <f t="shared" si="129"/>
        <v>1.4612318374694613</v>
      </c>
      <c r="P2105" s="13">
        <f t="shared" si="128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 s="13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1">
        <f t="shared" si="129"/>
        <v>1.2949999999999999</v>
      </c>
      <c r="P2106" s="13">
        <f t="shared" si="128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 s="13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1">
        <f t="shared" si="129"/>
        <v>2.54</v>
      </c>
      <c r="P2107" s="13">
        <f t="shared" si="128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 s="13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1">
        <f t="shared" si="129"/>
        <v>1.0704545454545455</v>
      </c>
      <c r="P2108" s="13">
        <f t="shared" si="128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 s="13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1">
        <f t="shared" si="129"/>
        <v>1.0773299999999999</v>
      </c>
      <c r="P2109" s="13">
        <f t="shared" si="128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 s="13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1">
        <f t="shared" si="129"/>
        <v>1.0731250000000001</v>
      </c>
      <c r="P2110" s="13">
        <f t="shared" si="128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 s="13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1">
        <f t="shared" si="129"/>
        <v>1.06525</v>
      </c>
      <c r="P2111" s="13">
        <f t="shared" si="128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 s="13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1">
        <f t="shared" si="129"/>
        <v>1.0035000000000001</v>
      </c>
      <c r="P2112" s="13">
        <f t="shared" si="128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 s="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1">
        <f t="shared" si="129"/>
        <v>1.0649999999999999</v>
      </c>
      <c r="P2113" s="13">
        <f t="shared" si="128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 s="13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1">
        <f t="shared" si="129"/>
        <v>1</v>
      </c>
      <c r="P2114" s="13">
        <f t="shared" ref="P2114:P2177" si="132">E2114/L2114</f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 s="13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1">
        <f t="shared" ref="O2115:O2178" si="133">E2115/D2115</f>
        <v>1.0485714285714285</v>
      </c>
      <c r="P2115" s="13">
        <f t="shared" si="132"/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 s="13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1">
        <f t="shared" si="133"/>
        <v>1.0469999999999999</v>
      </c>
      <c r="P2116" s="13">
        <f t="shared" si="132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 s="13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1">
        <f t="shared" si="133"/>
        <v>2.2566666666666668</v>
      </c>
      <c r="P2117" s="13">
        <f t="shared" si="132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 s="13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1">
        <f t="shared" si="133"/>
        <v>1.0090416666666666</v>
      </c>
      <c r="P2118" s="13">
        <f t="shared" si="132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 s="13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1">
        <f t="shared" si="133"/>
        <v>1.4775</v>
      </c>
      <c r="P2119" s="13">
        <f t="shared" si="132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 s="13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1">
        <f t="shared" si="133"/>
        <v>1.3461099999999999</v>
      </c>
      <c r="P2120" s="13">
        <f t="shared" si="132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 s="13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1">
        <f t="shared" si="133"/>
        <v>1.0075000000000001</v>
      </c>
      <c r="P2121" s="13">
        <f t="shared" si="132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 s="13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1">
        <f t="shared" si="133"/>
        <v>1.00880375</v>
      </c>
      <c r="P2122" s="13">
        <f t="shared" si="132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 s="1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1">
        <f t="shared" si="133"/>
        <v>5.6800000000000002E-3</v>
      </c>
      <c r="P2123" s="13">
        <f t="shared" si="132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 s="13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1">
        <f t="shared" si="133"/>
        <v>3.875E-3</v>
      </c>
      <c r="P2124" s="13">
        <f t="shared" si="132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 s="13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1">
        <f t="shared" si="133"/>
        <v>0.1</v>
      </c>
      <c r="P2125" s="13">
        <f t="shared" si="132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 s="13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1">
        <f t="shared" si="133"/>
        <v>0.10454545454545454</v>
      </c>
      <c r="P2126" s="13">
        <f t="shared" si="132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 s="13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1">
        <f t="shared" si="133"/>
        <v>1.4200000000000001E-2</v>
      </c>
      <c r="P2127" s="13">
        <f t="shared" si="132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 s="13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1">
        <f t="shared" si="133"/>
        <v>5.0000000000000001E-4</v>
      </c>
      <c r="P2128" s="13">
        <f t="shared" si="132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 s="13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1">
        <f t="shared" si="133"/>
        <v>0.28842857142857142</v>
      </c>
      <c r="P2129" s="13">
        <f t="shared" si="132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 s="13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1">
        <f t="shared" si="133"/>
        <v>1.6666666666666668E-3</v>
      </c>
      <c r="P2130" s="13">
        <f t="shared" si="132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 s="13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1">
        <f t="shared" si="133"/>
        <v>0.11799999999999999</v>
      </c>
      <c r="P2131" s="13">
        <f t="shared" si="132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 s="13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1">
        <f t="shared" si="133"/>
        <v>2.0238095238095236E-3</v>
      </c>
      <c r="P2132" s="13">
        <f t="shared" si="132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 s="1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1">
        <f t="shared" si="133"/>
        <v>0.05</v>
      </c>
      <c r="P2133" s="13">
        <f t="shared" si="132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 s="13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1">
        <f t="shared" si="133"/>
        <v>2.1129899999999997E-2</v>
      </c>
      <c r="P2134" s="13">
        <f t="shared" si="132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 s="13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1">
        <f t="shared" si="133"/>
        <v>1.6E-2</v>
      </c>
      <c r="P2135" s="13">
        <f t="shared" si="132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 s="13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1">
        <f t="shared" si="133"/>
        <v>1.7333333333333333E-2</v>
      </c>
      <c r="P2136" s="13">
        <f t="shared" si="132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 s="13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1">
        <f t="shared" si="133"/>
        <v>9.5600000000000004E-2</v>
      </c>
      <c r="P2137" s="13">
        <f t="shared" si="132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 s="13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1">
        <f t="shared" si="133"/>
        <v>5.9612499999999998E-4</v>
      </c>
      <c r="P2138" s="13">
        <f t="shared" si="132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 s="13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1">
        <f t="shared" si="133"/>
        <v>0.28405999999999998</v>
      </c>
      <c r="P2139" s="13">
        <f t="shared" si="132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 s="13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1">
        <f t="shared" si="133"/>
        <v>0.128</v>
      </c>
      <c r="P2140" s="13">
        <f t="shared" si="132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 s="13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1">
        <f t="shared" si="133"/>
        <v>5.4199999999999998E-2</v>
      </c>
      <c r="P2141" s="13">
        <f t="shared" si="132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 s="13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1">
        <f t="shared" si="133"/>
        <v>1.1199999999999999E-3</v>
      </c>
      <c r="P2142" s="13">
        <f t="shared" si="132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 s="1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1">
        <f t="shared" si="133"/>
        <v>0</v>
      </c>
      <c r="P2143" s="13" t="e">
        <f t="shared" si="132"/>
        <v>#DIV/0!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 s="13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1">
        <f t="shared" si="133"/>
        <v>5.7238095238095241E-2</v>
      </c>
      <c r="P2144" s="13">
        <f t="shared" si="132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 s="13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1">
        <f t="shared" si="133"/>
        <v>0.1125</v>
      </c>
      <c r="P2145" s="13">
        <f t="shared" si="132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 s="13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1">
        <f t="shared" si="133"/>
        <v>1.7098591549295775E-2</v>
      </c>
      <c r="P2146" s="13">
        <f t="shared" si="132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 s="13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1">
        <f t="shared" si="133"/>
        <v>0.30433333333333334</v>
      </c>
      <c r="P2147" s="13">
        <f t="shared" si="132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 s="13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1">
        <f t="shared" si="133"/>
        <v>2.0000000000000001E-4</v>
      </c>
      <c r="P2148" s="13">
        <f t="shared" si="132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 s="13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1">
        <f t="shared" si="133"/>
        <v>6.9641025641025639E-3</v>
      </c>
      <c r="P2149" s="13">
        <f t="shared" si="132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 s="13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1">
        <f t="shared" si="133"/>
        <v>0.02</v>
      </c>
      <c r="P2150" s="13">
        <f t="shared" si="132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 s="13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1">
        <f t="shared" si="133"/>
        <v>0</v>
      </c>
      <c r="P2151" s="13" t="e">
        <f t="shared" si="132"/>
        <v>#DIV/0!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 s="13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1">
        <f t="shared" si="133"/>
        <v>8.0999999999999996E-3</v>
      </c>
      <c r="P2152" s="13">
        <f t="shared" si="132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 s="1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1">
        <f t="shared" si="133"/>
        <v>2.6222222222222224E-3</v>
      </c>
      <c r="P2153" s="13">
        <f t="shared" si="132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 s="13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1">
        <f t="shared" si="133"/>
        <v>1.6666666666666668E-3</v>
      </c>
      <c r="P2154" s="13">
        <f t="shared" si="132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 s="13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1">
        <f t="shared" si="133"/>
        <v>9.1244548809124457E-5</v>
      </c>
      <c r="P2155" s="13">
        <f t="shared" si="132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 s="13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1">
        <f t="shared" si="133"/>
        <v>8.0000000000000002E-3</v>
      </c>
      <c r="P2156" s="13">
        <f t="shared" si="132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 s="13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1">
        <f t="shared" si="133"/>
        <v>2.3E-2</v>
      </c>
      <c r="P2157" s="13">
        <f t="shared" si="132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 s="13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1">
        <f t="shared" si="133"/>
        <v>2.6660714285714284E-2</v>
      </c>
      <c r="P2158" s="13">
        <f t="shared" si="132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 s="13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1">
        <f t="shared" si="133"/>
        <v>0.28192</v>
      </c>
      <c r="P2159" s="13">
        <f t="shared" si="132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 s="13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1">
        <f t="shared" si="133"/>
        <v>6.5900366666666668E-2</v>
      </c>
      <c r="P2160" s="13">
        <f t="shared" si="132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 s="13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1">
        <f t="shared" si="133"/>
        <v>7.2222222222222219E-3</v>
      </c>
      <c r="P2161" s="13">
        <f t="shared" si="132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 s="13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1">
        <f t="shared" si="133"/>
        <v>8.5000000000000006E-3</v>
      </c>
      <c r="P2162" s="13">
        <f t="shared" si="132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 s="1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1">
        <f t="shared" si="133"/>
        <v>1.1575</v>
      </c>
      <c r="P2163" s="13">
        <f t="shared" si="132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 s="13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1">
        <f t="shared" si="133"/>
        <v>1.1226666666666667</v>
      </c>
      <c r="P2164" s="13">
        <f t="shared" si="132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 s="13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1">
        <f t="shared" si="133"/>
        <v>1.3220000000000001</v>
      </c>
      <c r="P2165" s="13">
        <f t="shared" si="132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 s="13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1">
        <f t="shared" si="133"/>
        <v>1.0263636363636364</v>
      </c>
      <c r="P2166" s="13">
        <f t="shared" si="132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 s="13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1">
        <f t="shared" si="133"/>
        <v>1.3864000000000001</v>
      </c>
      <c r="P2167" s="13">
        <f t="shared" si="132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 s="13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1">
        <f t="shared" si="133"/>
        <v>1.466</v>
      </c>
      <c r="P2168" s="13">
        <f t="shared" si="132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 s="13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1">
        <f t="shared" si="133"/>
        <v>1.2</v>
      </c>
      <c r="P2169" s="13">
        <f t="shared" si="132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 s="13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1">
        <f t="shared" si="133"/>
        <v>1.215816111111111</v>
      </c>
      <c r="P2170" s="13">
        <f t="shared" si="132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 s="13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1">
        <f t="shared" si="133"/>
        <v>1</v>
      </c>
      <c r="P2171" s="13">
        <f t="shared" si="132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 s="13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1">
        <f t="shared" si="133"/>
        <v>1.8085714285714285</v>
      </c>
      <c r="P2172" s="13">
        <f t="shared" si="132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 s="1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1">
        <f t="shared" si="133"/>
        <v>1.0607500000000001</v>
      </c>
      <c r="P2173" s="13">
        <f t="shared" si="132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 s="13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1">
        <f t="shared" si="133"/>
        <v>1</v>
      </c>
      <c r="P2174" s="13">
        <f t="shared" si="132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 s="13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1">
        <f t="shared" si="133"/>
        <v>1.2692857142857144</v>
      </c>
      <c r="P2175" s="13">
        <f t="shared" si="132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 s="13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1">
        <f t="shared" si="133"/>
        <v>1.0297499999999999</v>
      </c>
      <c r="P2176" s="13">
        <f t="shared" si="132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 s="13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1">
        <f t="shared" si="133"/>
        <v>2.5</v>
      </c>
      <c r="P2177" s="13">
        <f t="shared" si="132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 s="13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1">
        <f t="shared" si="133"/>
        <v>1.2602</v>
      </c>
      <c r="P2178" s="13">
        <f t="shared" ref="P2178:P2241" si="136">E2178/L2178</f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 s="13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1">
        <f t="shared" ref="O2179:O2242" si="137">E2179/D2179</f>
        <v>1.0012000000000001</v>
      </c>
      <c r="P2179" s="13">
        <f t="shared" si="136"/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 s="13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1">
        <f t="shared" si="137"/>
        <v>1.3864000000000001</v>
      </c>
      <c r="P2180" s="13">
        <f t="shared" si="136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 s="13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1">
        <f t="shared" si="137"/>
        <v>1.6140000000000001</v>
      </c>
      <c r="P2181" s="13">
        <f t="shared" si="136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 s="13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1">
        <f t="shared" si="137"/>
        <v>1.071842</v>
      </c>
      <c r="P2182" s="13">
        <f t="shared" si="136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 s="1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1">
        <f t="shared" si="137"/>
        <v>1.5309999999999999</v>
      </c>
      <c r="P2183" s="13">
        <f t="shared" si="136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 s="13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1">
        <f t="shared" si="137"/>
        <v>5.2416666666666663</v>
      </c>
      <c r="P2184" s="13">
        <f t="shared" si="136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 s="13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1">
        <f t="shared" si="137"/>
        <v>4.8927777777777779</v>
      </c>
      <c r="P2185" s="13">
        <f t="shared" si="136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 s="13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1">
        <f t="shared" si="137"/>
        <v>2.8473999999999999</v>
      </c>
      <c r="P2186" s="13">
        <f t="shared" si="136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 s="13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1">
        <f t="shared" si="137"/>
        <v>18.569700000000001</v>
      </c>
      <c r="P2187" s="13">
        <f t="shared" si="136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 s="13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1">
        <f t="shared" si="137"/>
        <v>1.0967499999999999</v>
      </c>
      <c r="P2188" s="13">
        <f t="shared" si="136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 s="13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1">
        <f t="shared" si="137"/>
        <v>10.146425000000001</v>
      </c>
      <c r="P2189" s="13">
        <f t="shared" si="136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 s="13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1">
        <f t="shared" si="137"/>
        <v>4.1217692027666546</v>
      </c>
      <c r="P2190" s="13">
        <f t="shared" si="136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 s="13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1">
        <f t="shared" si="137"/>
        <v>5.0324999999999998</v>
      </c>
      <c r="P2191" s="13">
        <f t="shared" si="136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 s="13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1">
        <f t="shared" si="137"/>
        <v>1.8461052631578947</v>
      </c>
      <c r="P2192" s="13">
        <f t="shared" si="136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 s="1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1">
        <f t="shared" si="137"/>
        <v>1.1973333333333334</v>
      </c>
      <c r="P2193" s="13">
        <f t="shared" si="136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 s="13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1">
        <f t="shared" si="137"/>
        <v>10.812401666666668</v>
      </c>
      <c r="P2194" s="13">
        <f t="shared" si="136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 s="13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1">
        <f t="shared" si="137"/>
        <v>4.5237333333333334</v>
      </c>
      <c r="P2195" s="13">
        <f t="shared" si="136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 s="13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1">
        <f t="shared" si="137"/>
        <v>5.3737000000000004</v>
      </c>
      <c r="P2196" s="13">
        <f t="shared" si="136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 s="13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1">
        <f t="shared" si="137"/>
        <v>1.2032608695652174</v>
      </c>
      <c r="P2197" s="13">
        <f t="shared" si="136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 s="13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1">
        <f t="shared" si="137"/>
        <v>1.1383571428571428</v>
      </c>
      <c r="P2198" s="13">
        <f t="shared" si="136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 s="13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1">
        <f t="shared" si="137"/>
        <v>9.5103109999999997</v>
      </c>
      <c r="P2199" s="13">
        <f t="shared" si="136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 s="13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1">
        <f t="shared" si="137"/>
        <v>1.3289249999999999</v>
      </c>
      <c r="P2200" s="13">
        <f t="shared" si="136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 s="13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1">
        <f t="shared" si="137"/>
        <v>1.4697777777777778</v>
      </c>
      <c r="P2201" s="13">
        <f t="shared" si="136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 s="13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1">
        <f t="shared" si="137"/>
        <v>5.4215</v>
      </c>
      <c r="P2202" s="13">
        <f t="shared" si="136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 s="1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1">
        <f t="shared" si="137"/>
        <v>3.8271818181818182</v>
      </c>
      <c r="P2203" s="13">
        <f t="shared" si="136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 s="13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1">
        <f t="shared" si="137"/>
        <v>7.0418124999999998</v>
      </c>
      <c r="P2204" s="13">
        <f t="shared" si="136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 s="13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1">
        <f t="shared" si="137"/>
        <v>1.0954999999999999</v>
      </c>
      <c r="P2205" s="13">
        <f t="shared" si="136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 s="13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1">
        <f t="shared" si="137"/>
        <v>1.3286666666666667</v>
      </c>
      <c r="P2206" s="13">
        <f t="shared" si="136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 s="13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1">
        <f t="shared" si="137"/>
        <v>1.52</v>
      </c>
      <c r="P2207" s="13">
        <f t="shared" si="136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 s="13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1">
        <f t="shared" si="137"/>
        <v>1.0272727272727273</v>
      </c>
      <c r="P2208" s="13">
        <f t="shared" si="136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 s="13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1">
        <f t="shared" si="137"/>
        <v>1</v>
      </c>
      <c r="P2209" s="13">
        <f t="shared" si="136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 s="13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1">
        <f t="shared" si="137"/>
        <v>1.016</v>
      </c>
      <c r="P2210" s="13">
        <f t="shared" si="136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 s="13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1">
        <f t="shared" si="137"/>
        <v>1.508</v>
      </c>
      <c r="P2211" s="13">
        <f t="shared" si="136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 s="13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1">
        <f t="shared" si="137"/>
        <v>1.11425</v>
      </c>
      <c r="P2212" s="13">
        <f t="shared" si="136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 s="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1">
        <f t="shared" si="137"/>
        <v>1.956</v>
      </c>
      <c r="P2213" s="13">
        <f t="shared" si="136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 s="13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1">
        <f t="shared" si="137"/>
        <v>1.1438333333333333</v>
      </c>
      <c r="P2214" s="13">
        <f t="shared" si="136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 s="13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1">
        <f t="shared" si="137"/>
        <v>2</v>
      </c>
      <c r="P2215" s="13">
        <f t="shared" si="136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 s="13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1">
        <f t="shared" si="137"/>
        <v>2.9250166666666666</v>
      </c>
      <c r="P2216" s="13">
        <f t="shared" si="136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 s="13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1">
        <f t="shared" si="137"/>
        <v>1.5636363636363637</v>
      </c>
      <c r="P2217" s="13">
        <f t="shared" si="136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 s="13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1">
        <f t="shared" si="137"/>
        <v>1.0566666666666666</v>
      </c>
      <c r="P2218" s="13">
        <f t="shared" si="136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 s="13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1">
        <f t="shared" si="137"/>
        <v>1.0119047619047619</v>
      </c>
      <c r="P2219" s="13">
        <f t="shared" si="136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 s="13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1">
        <f t="shared" si="137"/>
        <v>1.2283299999999999</v>
      </c>
      <c r="P2220" s="13">
        <f t="shared" si="136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 s="13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1">
        <f t="shared" si="137"/>
        <v>1.0149999999999999</v>
      </c>
      <c r="P2221" s="13">
        <f t="shared" si="136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 s="13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1">
        <f t="shared" si="137"/>
        <v>1.0114285714285713</v>
      </c>
      <c r="P2222" s="13">
        <f t="shared" si="136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 s="1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1">
        <f t="shared" si="137"/>
        <v>1.0811999999999999</v>
      </c>
      <c r="P2223" s="13">
        <f t="shared" si="136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 s="13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1">
        <f t="shared" si="137"/>
        <v>1.6259999999999999</v>
      </c>
      <c r="P2224" s="13">
        <f t="shared" si="136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 s="13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1">
        <f t="shared" si="137"/>
        <v>1.0580000000000001</v>
      </c>
      <c r="P2225" s="13">
        <f t="shared" si="136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 s="13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1">
        <f t="shared" si="137"/>
        <v>2.4315000000000002</v>
      </c>
      <c r="P2226" s="13">
        <f t="shared" si="136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 s="13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1">
        <f t="shared" si="137"/>
        <v>9.4483338095238096</v>
      </c>
      <c r="P2227" s="13">
        <f t="shared" si="136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 s="13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1">
        <f t="shared" si="137"/>
        <v>1.0846283333333333</v>
      </c>
      <c r="P2228" s="13">
        <f t="shared" si="136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 s="13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1">
        <f t="shared" si="137"/>
        <v>1.5737692307692308</v>
      </c>
      <c r="P2229" s="13">
        <f t="shared" si="136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 s="13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1">
        <f t="shared" si="137"/>
        <v>11.744899999999999</v>
      </c>
      <c r="P2230" s="13">
        <f t="shared" si="136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 s="13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1">
        <f t="shared" si="137"/>
        <v>1.7104755366949576</v>
      </c>
      <c r="P2231" s="13">
        <f t="shared" si="136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 s="13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1">
        <f t="shared" si="137"/>
        <v>1.2595294117647058</v>
      </c>
      <c r="P2232" s="13">
        <f t="shared" si="136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 s="1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1">
        <f t="shared" si="137"/>
        <v>12.121296000000001</v>
      </c>
      <c r="P2233" s="13">
        <f t="shared" si="136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 s="13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1">
        <f t="shared" si="137"/>
        <v>4.9580000000000002</v>
      </c>
      <c r="P2234" s="13">
        <f t="shared" si="136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 s="13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1">
        <f t="shared" si="137"/>
        <v>3.3203999999999998</v>
      </c>
      <c r="P2235" s="13">
        <f t="shared" si="136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 s="13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1">
        <f t="shared" si="137"/>
        <v>11.65</v>
      </c>
      <c r="P2236" s="13">
        <f t="shared" si="136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 s="13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1">
        <f t="shared" si="137"/>
        <v>1.5331538461538461</v>
      </c>
      <c r="P2237" s="13">
        <f t="shared" si="136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 s="13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1">
        <f t="shared" si="137"/>
        <v>5.3710714285714287</v>
      </c>
      <c r="P2238" s="13">
        <f t="shared" si="136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 s="13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1">
        <f t="shared" si="137"/>
        <v>3.5292777777777777</v>
      </c>
      <c r="P2239" s="13">
        <f t="shared" si="136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 s="13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1">
        <f t="shared" si="137"/>
        <v>1.3740000000000001</v>
      </c>
      <c r="P2240" s="13">
        <f t="shared" si="136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 s="13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1">
        <f t="shared" si="137"/>
        <v>1.2802667999999999</v>
      </c>
      <c r="P2241" s="13">
        <f t="shared" si="136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 s="13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1">
        <f t="shared" si="137"/>
        <v>2.7067999999999999</v>
      </c>
      <c r="P2242" s="13">
        <f t="shared" ref="P2242:P2305" si="140">E2242/L2242</f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 s="1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1">
        <f t="shared" ref="O2243:O2306" si="141">E2243/D2243</f>
        <v>8.0640000000000001</v>
      </c>
      <c r="P2243" s="13">
        <f t="shared" si="140"/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 s="13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1">
        <f t="shared" si="141"/>
        <v>13.600976000000001</v>
      </c>
      <c r="P2244" s="13">
        <f t="shared" si="140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 s="13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1">
        <f t="shared" si="141"/>
        <v>9302.5</v>
      </c>
      <c r="P2245" s="13">
        <f t="shared" si="140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 s="13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1">
        <f t="shared" si="141"/>
        <v>3.7702</v>
      </c>
      <c r="P2246" s="13">
        <f t="shared" si="140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 s="13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1">
        <f t="shared" si="141"/>
        <v>26.47025</v>
      </c>
      <c r="P2247" s="13">
        <f t="shared" si="140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 s="13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1">
        <f t="shared" si="141"/>
        <v>1.0012000000000001</v>
      </c>
      <c r="P2248" s="13">
        <f t="shared" si="140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 s="13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1">
        <f t="shared" si="141"/>
        <v>1.0445405405405406</v>
      </c>
      <c r="P2249" s="13">
        <f t="shared" si="140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 s="13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1">
        <f t="shared" si="141"/>
        <v>1.0721428571428571</v>
      </c>
      <c r="P2250" s="13">
        <f t="shared" si="140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 s="13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1">
        <f t="shared" si="141"/>
        <v>1.6877142857142857</v>
      </c>
      <c r="P2251" s="13">
        <f t="shared" si="140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 s="13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1">
        <f t="shared" si="141"/>
        <v>9.7511200000000002</v>
      </c>
      <c r="P2252" s="13">
        <f t="shared" si="140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 s="1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1">
        <f t="shared" si="141"/>
        <v>1.3444929411764706</v>
      </c>
      <c r="P2253" s="13">
        <f t="shared" si="140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 s="13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1">
        <f t="shared" si="141"/>
        <v>2.722777777777778</v>
      </c>
      <c r="P2254" s="13">
        <f t="shared" si="140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 s="13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1">
        <f t="shared" si="141"/>
        <v>1.1268750000000001</v>
      </c>
      <c r="P2255" s="13">
        <f t="shared" si="140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 s="13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1">
        <f t="shared" si="141"/>
        <v>4.5979999999999999</v>
      </c>
      <c r="P2256" s="13">
        <f t="shared" si="140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 s="13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1">
        <f t="shared" si="141"/>
        <v>2.8665822784810127</v>
      </c>
      <c r="P2257" s="13">
        <f t="shared" si="140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 s="13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1">
        <f t="shared" si="141"/>
        <v>2.2270833333333333</v>
      </c>
      <c r="P2258" s="13">
        <f t="shared" si="140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 s="13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1">
        <f t="shared" si="141"/>
        <v>6.3613999999999997</v>
      </c>
      <c r="P2259" s="13">
        <f t="shared" si="140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 s="13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1">
        <f t="shared" si="141"/>
        <v>1.4650000000000001</v>
      </c>
      <c r="P2260" s="13">
        <f t="shared" si="140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 s="13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1">
        <f t="shared" si="141"/>
        <v>18.670999999999999</v>
      </c>
      <c r="P2261" s="13">
        <f t="shared" si="140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 s="13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1">
        <f t="shared" si="141"/>
        <v>3.2692000000000001</v>
      </c>
      <c r="P2262" s="13">
        <f t="shared" si="140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 s="1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1">
        <f t="shared" si="141"/>
        <v>7.7949999999999999</v>
      </c>
      <c r="P2263" s="13">
        <f t="shared" si="140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 s="13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1">
        <f t="shared" si="141"/>
        <v>1.5415151515151515</v>
      </c>
      <c r="P2264" s="13">
        <f t="shared" si="140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 s="13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1">
        <f t="shared" si="141"/>
        <v>1.1554666666666666</v>
      </c>
      <c r="P2265" s="13">
        <f t="shared" si="140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 s="13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1">
        <f t="shared" si="141"/>
        <v>1.8003333333333333</v>
      </c>
      <c r="P2266" s="13">
        <f t="shared" si="140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 s="13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1">
        <f t="shared" si="141"/>
        <v>2.9849999999999999</v>
      </c>
      <c r="P2267" s="13">
        <f t="shared" si="140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 s="13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1">
        <f t="shared" si="141"/>
        <v>3.2026666666666666</v>
      </c>
      <c r="P2268" s="13">
        <f t="shared" si="140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 s="13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1">
        <f t="shared" si="141"/>
        <v>3.80525</v>
      </c>
      <c r="P2269" s="13">
        <f t="shared" si="140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 s="13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1">
        <f t="shared" si="141"/>
        <v>1.026</v>
      </c>
      <c r="P2270" s="13">
        <f t="shared" si="140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 s="13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1">
        <f t="shared" si="141"/>
        <v>18.016400000000001</v>
      </c>
      <c r="P2271" s="13">
        <f t="shared" si="140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 s="13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1">
        <f t="shared" si="141"/>
        <v>7.2024800000000004</v>
      </c>
      <c r="P2272" s="13">
        <f t="shared" si="140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 s="1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1">
        <f t="shared" si="141"/>
        <v>2.8309000000000002</v>
      </c>
      <c r="P2273" s="13">
        <f t="shared" si="140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 s="13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1">
        <f t="shared" si="141"/>
        <v>13.566000000000001</v>
      </c>
      <c r="P2274" s="13">
        <f t="shared" si="140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 s="13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1">
        <f t="shared" si="141"/>
        <v>2.2035999999999998</v>
      </c>
      <c r="P2275" s="13">
        <f t="shared" si="140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 s="13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1">
        <f t="shared" si="141"/>
        <v>1.196</v>
      </c>
      <c r="P2276" s="13">
        <f t="shared" si="140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 s="13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1">
        <f t="shared" si="141"/>
        <v>4.0776923076923079</v>
      </c>
      <c r="P2277" s="13">
        <f t="shared" si="140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 s="13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1">
        <f t="shared" si="141"/>
        <v>1.0581826105905425</v>
      </c>
      <c r="P2278" s="13">
        <f t="shared" si="140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 s="13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1">
        <f t="shared" si="141"/>
        <v>1.4108235294117648</v>
      </c>
      <c r="P2279" s="13">
        <f t="shared" si="140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 s="13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1">
        <f t="shared" si="141"/>
        <v>2.7069999999999999</v>
      </c>
      <c r="P2280" s="13">
        <f t="shared" si="140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 s="13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1">
        <f t="shared" si="141"/>
        <v>1.538</v>
      </c>
      <c r="P2281" s="13">
        <f t="shared" si="140"/>
        <v>48.0625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 s="13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1">
        <f t="shared" si="141"/>
        <v>4.0357653061224488</v>
      </c>
      <c r="P2282" s="13">
        <f t="shared" si="140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 s="1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1">
        <f t="shared" si="141"/>
        <v>1.85</v>
      </c>
      <c r="P2283" s="13">
        <f t="shared" si="140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 s="13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1">
        <f t="shared" si="141"/>
        <v>1.8533333333333333</v>
      </c>
      <c r="P2284" s="13">
        <f t="shared" si="140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 s="13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1">
        <f t="shared" si="141"/>
        <v>1.0085533333333332</v>
      </c>
      <c r="P2285" s="13">
        <f t="shared" si="140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 s="13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1">
        <f t="shared" si="141"/>
        <v>1.0622116666666668</v>
      </c>
      <c r="P2286" s="13">
        <f t="shared" si="140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 s="13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1">
        <f t="shared" si="141"/>
        <v>1.2136666666666667</v>
      </c>
      <c r="P2287" s="13">
        <f t="shared" si="140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 s="13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1">
        <f t="shared" si="141"/>
        <v>1.0006666666666666</v>
      </c>
      <c r="P2288" s="13">
        <f t="shared" si="140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 s="13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1">
        <f t="shared" si="141"/>
        <v>1.1997755555555556</v>
      </c>
      <c r="P2289" s="13">
        <f t="shared" si="140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 s="13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1">
        <f t="shared" si="141"/>
        <v>1.0009999999999999</v>
      </c>
      <c r="P2290" s="13">
        <f t="shared" si="140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 s="13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1">
        <f t="shared" si="141"/>
        <v>1.0740000000000001</v>
      </c>
      <c r="P2291" s="13">
        <f t="shared" si="140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 s="13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1">
        <f t="shared" si="141"/>
        <v>1.0406666666666666</v>
      </c>
      <c r="P2292" s="13">
        <f t="shared" si="140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 s="1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1">
        <f t="shared" si="141"/>
        <v>1.728</v>
      </c>
      <c r="P2293" s="13">
        <f t="shared" si="140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 s="13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1">
        <f t="shared" si="141"/>
        <v>1.072505</v>
      </c>
      <c r="P2294" s="13">
        <f t="shared" si="140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 s="13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1">
        <f t="shared" si="141"/>
        <v>1.0823529411764705</v>
      </c>
      <c r="P2295" s="13">
        <f t="shared" si="140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 s="13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1">
        <f t="shared" si="141"/>
        <v>1.4608079999999999</v>
      </c>
      <c r="P2296" s="13">
        <f t="shared" si="140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 s="13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1">
        <f t="shared" si="141"/>
        <v>1.2524999999999999</v>
      </c>
      <c r="P2297" s="13">
        <f t="shared" si="140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 s="13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1">
        <f t="shared" si="141"/>
        <v>1.4907142857142857</v>
      </c>
      <c r="P2298" s="13">
        <f t="shared" si="140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 s="13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1">
        <f t="shared" si="141"/>
        <v>1.006</v>
      </c>
      <c r="P2299" s="13">
        <f t="shared" si="140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 s="13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1">
        <f t="shared" si="141"/>
        <v>1.0507333333333333</v>
      </c>
      <c r="P2300" s="13">
        <f t="shared" si="140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 s="13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1">
        <f t="shared" si="141"/>
        <v>3.5016666666666665</v>
      </c>
      <c r="P2301" s="13">
        <f t="shared" si="140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 s="13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1">
        <f t="shared" si="141"/>
        <v>1.0125</v>
      </c>
      <c r="P2302" s="13">
        <f t="shared" si="140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 s="1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1">
        <f t="shared" si="141"/>
        <v>1.336044</v>
      </c>
      <c r="P2303" s="13">
        <f t="shared" si="140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 s="13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1">
        <f t="shared" si="141"/>
        <v>1.7065217391304348</v>
      </c>
      <c r="P2304" s="13">
        <f t="shared" si="140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 s="13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1">
        <f t="shared" si="141"/>
        <v>1.0935829457364341</v>
      </c>
      <c r="P2305" s="13">
        <f t="shared" si="140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 s="13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1">
        <f t="shared" si="141"/>
        <v>1.0070033333333335</v>
      </c>
      <c r="P2306" s="13">
        <f t="shared" ref="P2306:P2369" si="144">E2306/L2306</f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 s="13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1">
        <f t="shared" ref="O2307:O2370" si="145">E2307/D2307</f>
        <v>1.0122777777777778</v>
      </c>
      <c r="P2307" s="13">
        <f t="shared" si="144"/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 s="13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1">
        <f t="shared" si="145"/>
        <v>1.0675857142857144</v>
      </c>
      <c r="P2308" s="13">
        <f t="shared" si="144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 s="13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1">
        <f t="shared" si="145"/>
        <v>1.0665777537961894</v>
      </c>
      <c r="P2309" s="13">
        <f t="shared" si="144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 s="13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1">
        <f t="shared" si="145"/>
        <v>1.0130622</v>
      </c>
      <c r="P2310" s="13">
        <f t="shared" si="144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 s="13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1">
        <f t="shared" si="145"/>
        <v>1.0667450000000001</v>
      </c>
      <c r="P2311" s="13">
        <f t="shared" si="144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 s="13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1">
        <f t="shared" si="145"/>
        <v>4.288397837837838</v>
      </c>
      <c r="P2312" s="13">
        <f t="shared" si="144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 s="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1">
        <f t="shared" si="145"/>
        <v>1.0411111111111111</v>
      </c>
      <c r="P2313" s="13">
        <f t="shared" si="144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 s="13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1">
        <f t="shared" si="145"/>
        <v>1.0786666666666667</v>
      </c>
      <c r="P2314" s="13">
        <f t="shared" si="144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 s="13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1">
        <f t="shared" si="145"/>
        <v>1.7584040000000001</v>
      </c>
      <c r="P2315" s="13">
        <f t="shared" si="144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 s="13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1">
        <f t="shared" si="145"/>
        <v>1.5697000000000001</v>
      </c>
      <c r="P2316" s="13">
        <f t="shared" si="144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 s="13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1">
        <f t="shared" si="145"/>
        <v>1.026</v>
      </c>
      <c r="P2317" s="13">
        <f t="shared" si="144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 s="13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1">
        <f t="shared" si="145"/>
        <v>1.0404266666666666</v>
      </c>
      <c r="P2318" s="13">
        <f t="shared" si="144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 s="13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1">
        <f t="shared" si="145"/>
        <v>1.04</v>
      </c>
      <c r="P2319" s="13">
        <f t="shared" si="144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 s="13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1">
        <f t="shared" si="145"/>
        <v>1.2105999999999999</v>
      </c>
      <c r="P2320" s="13">
        <f t="shared" si="144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 s="13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1">
        <f t="shared" si="145"/>
        <v>1.077</v>
      </c>
      <c r="P2321" s="13">
        <f t="shared" si="144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 s="13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1">
        <f t="shared" si="145"/>
        <v>1.0866</v>
      </c>
      <c r="P2322" s="13">
        <f t="shared" si="144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 s="1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1">
        <f t="shared" si="145"/>
        <v>0.39120962394619685</v>
      </c>
      <c r="P2323" s="13">
        <f t="shared" si="144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 s="13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1">
        <f t="shared" si="145"/>
        <v>3.1481481481481478E-2</v>
      </c>
      <c r="P2324" s="13">
        <f t="shared" si="144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 s="13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1">
        <f t="shared" si="145"/>
        <v>0.48</v>
      </c>
      <c r="P2325" s="13">
        <f t="shared" si="144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 s="13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1">
        <f t="shared" si="145"/>
        <v>0.20733333333333334</v>
      </c>
      <c r="P2326" s="13">
        <f t="shared" si="144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 s="13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1">
        <f t="shared" si="145"/>
        <v>0.08</v>
      </c>
      <c r="P2327" s="13">
        <f t="shared" si="144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 s="13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1">
        <f t="shared" si="145"/>
        <v>7.1999999999999998E-3</v>
      </c>
      <c r="P2328" s="13">
        <f t="shared" si="144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 s="13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1">
        <f t="shared" si="145"/>
        <v>5.2609431428571432</v>
      </c>
      <c r="P2329" s="13">
        <f t="shared" si="144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 s="13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1">
        <f t="shared" si="145"/>
        <v>2.5445000000000002</v>
      </c>
      <c r="P2330" s="13">
        <f t="shared" si="144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 s="13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1">
        <f t="shared" si="145"/>
        <v>1.0591999999999999</v>
      </c>
      <c r="P2331" s="13">
        <f t="shared" si="144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 s="13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1">
        <f t="shared" si="145"/>
        <v>1.0242285714285715</v>
      </c>
      <c r="P2332" s="13">
        <f t="shared" si="144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 s="1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1">
        <f t="shared" si="145"/>
        <v>1.4431375</v>
      </c>
      <c r="P2333" s="13">
        <f t="shared" si="144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 s="13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1">
        <f t="shared" si="145"/>
        <v>1.06308</v>
      </c>
      <c r="P2334" s="13">
        <f t="shared" si="144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 s="13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1">
        <f t="shared" si="145"/>
        <v>2.1216666666666666</v>
      </c>
      <c r="P2335" s="13">
        <f t="shared" si="144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 s="13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1">
        <f t="shared" si="145"/>
        <v>1.0195000000000001</v>
      </c>
      <c r="P2336" s="13">
        <f t="shared" si="144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 s="13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1">
        <f t="shared" si="145"/>
        <v>1.0227200000000001</v>
      </c>
      <c r="P2337" s="13">
        <f t="shared" si="144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 s="13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1">
        <f t="shared" si="145"/>
        <v>5.2073254999999996</v>
      </c>
      <c r="P2338" s="13">
        <f t="shared" si="144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 s="13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1">
        <f t="shared" si="145"/>
        <v>1.1065833333333333</v>
      </c>
      <c r="P2339" s="13">
        <f t="shared" si="144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 s="13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1">
        <f t="shared" si="145"/>
        <v>1.0114333333333334</v>
      </c>
      <c r="P2340" s="13">
        <f t="shared" si="144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 s="13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1">
        <f t="shared" si="145"/>
        <v>2.9420799999999998</v>
      </c>
      <c r="P2341" s="13">
        <f t="shared" si="144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 s="13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1">
        <f t="shared" si="145"/>
        <v>1.0577749999999999</v>
      </c>
      <c r="P2342" s="13">
        <f t="shared" si="144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 s="1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1">
        <f t="shared" si="145"/>
        <v>0</v>
      </c>
      <c r="P2343" s="13" t="e">
        <f t="shared" si="144"/>
        <v>#DIV/0!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 s="13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1">
        <f t="shared" si="145"/>
        <v>0</v>
      </c>
      <c r="P2344" s="13" t="e">
        <f t="shared" si="144"/>
        <v>#DIV/0!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 s="13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1">
        <f t="shared" si="145"/>
        <v>0.03</v>
      </c>
      <c r="P2345" s="13">
        <f t="shared" si="144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 s="13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1">
        <f t="shared" si="145"/>
        <v>1E-3</v>
      </c>
      <c r="P2346" s="13">
        <f t="shared" si="144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 s="13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1">
        <f t="shared" si="145"/>
        <v>0</v>
      </c>
      <c r="P2347" s="13" t="e">
        <f t="shared" si="144"/>
        <v>#DIV/0!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 s="13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1">
        <f t="shared" si="145"/>
        <v>6.4999999999999997E-4</v>
      </c>
      <c r="P2348" s="13">
        <f t="shared" si="144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 s="13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1">
        <f t="shared" si="145"/>
        <v>1.4999999999999999E-2</v>
      </c>
      <c r="P2349" s="13">
        <f t="shared" si="144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 s="13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1">
        <f t="shared" si="145"/>
        <v>3.8571428571428572E-3</v>
      </c>
      <c r="P2350" s="13">
        <f t="shared" si="144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 s="13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1">
        <f t="shared" si="145"/>
        <v>0</v>
      </c>
      <c r="P2351" s="13" t="e">
        <f t="shared" si="144"/>
        <v>#DIV/0!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 s="13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1">
        <f t="shared" si="145"/>
        <v>0</v>
      </c>
      <c r="P2352" s="13" t="e">
        <f t="shared" si="144"/>
        <v>#DIV/0!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 s="1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1">
        <f t="shared" si="145"/>
        <v>5.7142857142857143E-3</v>
      </c>
      <c r="P2353" s="13">
        <f t="shared" si="144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 s="13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1">
        <f t="shared" si="145"/>
        <v>0</v>
      </c>
      <c r="P2354" s="13" t="e">
        <f t="shared" si="144"/>
        <v>#DIV/0!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 s="13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1">
        <f t="shared" si="145"/>
        <v>0</v>
      </c>
      <c r="P2355" s="13" t="e">
        <f t="shared" si="144"/>
        <v>#DIV/0!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 s="13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1">
        <f t="shared" si="145"/>
        <v>7.1428571428571429E-4</v>
      </c>
      <c r="P2356" s="13">
        <f t="shared" si="144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 s="13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1">
        <f t="shared" si="145"/>
        <v>6.875E-3</v>
      </c>
      <c r="P2357" s="13">
        <f t="shared" si="144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 s="13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1">
        <f t="shared" si="145"/>
        <v>0</v>
      </c>
      <c r="P2358" s="13" t="e">
        <f t="shared" si="144"/>
        <v>#DIV/0!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 s="13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1">
        <f t="shared" si="145"/>
        <v>0</v>
      </c>
      <c r="P2359" s="13" t="e">
        <f t="shared" si="144"/>
        <v>#DIV/0!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 s="13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1">
        <f t="shared" si="145"/>
        <v>0</v>
      </c>
      <c r="P2360" s="13" t="e">
        <f t="shared" si="144"/>
        <v>#DIV/0!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 s="13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1">
        <f t="shared" si="145"/>
        <v>0.14680000000000001</v>
      </c>
      <c r="P2361" s="13">
        <f t="shared" si="144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 s="13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1">
        <f t="shared" si="145"/>
        <v>4.0000000000000002E-4</v>
      </c>
      <c r="P2362" s="13">
        <f t="shared" si="144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 s="1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1">
        <f t="shared" si="145"/>
        <v>0</v>
      </c>
      <c r="P2363" s="13" t="e">
        <f t="shared" si="144"/>
        <v>#DIV/0!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 s="13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1">
        <f t="shared" si="145"/>
        <v>0.2857142857142857</v>
      </c>
      <c r="P2364" s="13">
        <f t="shared" si="144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 s="13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1">
        <f t="shared" si="145"/>
        <v>0</v>
      </c>
      <c r="P2365" s="13" t="e">
        <f t="shared" si="144"/>
        <v>#DIV/0!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 s="13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1">
        <f t="shared" si="145"/>
        <v>0</v>
      </c>
      <c r="P2366" s="13" t="e">
        <f t="shared" si="144"/>
        <v>#DIV/0!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 s="13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1">
        <f t="shared" si="145"/>
        <v>0</v>
      </c>
      <c r="P2367" s="13" t="e">
        <f t="shared" si="144"/>
        <v>#DIV/0!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 s="13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1">
        <f t="shared" si="145"/>
        <v>0.1052</v>
      </c>
      <c r="P2368" s="13">
        <f t="shared" si="144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 s="13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1">
        <f t="shared" si="145"/>
        <v>1.34E-2</v>
      </c>
      <c r="P2369" s="13">
        <f t="shared" si="144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 s="13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1">
        <f t="shared" si="145"/>
        <v>2.5000000000000001E-3</v>
      </c>
      <c r="P2370" s="13">
        <f t="shared" ref="P2370:P2433" si="148">E2370/L2370</f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 s="13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1">
        <f t="shared" ref="O2371:O2434" si="149">E2371/D2371</f>
        <v>0</v>
      </c>
      <c r="P2371" s="13" t="e">
        <f t="shared" si="148"/>
        <v>#DIV/0!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 s="13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1">
        <f t="shared" si="149"/>
        <v>3.2799999999999999E-3</v>
      </c>
      <c r="P2372" s="13">
        <f t="shared" si="148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 s="1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1">
        <f t="shared" si="149"/>
        <v>0</v>
      </c>
      <c r="P2373" s="13" t="e">
        <f t="shared" si="148"/>
        <v>#DIV/0!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 s="13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1">
        <f t="shared" si="149"/>
        <v>3.272727272727273E-2</v>
      </c>
      <c r="P2374" s="13">
        <f t="shared" si="148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 s="13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1">
        <f t="shared" si="149"/>
        <v>5.8823529411764708E-5</v>
      </c>
      <c r="P2375" s="13">
        <f t="shared" si="148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 s="13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1">
        <f t="shared" si="149"/>
        <v>4.5454545454545455E-4</v>
      </c>
      <c r="P2376" s="13">
        <f t="shared" si="148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 s="13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1">
        <f t="shared" si="149"/>
        <v>0</v>
      </c>
      <c r="P2377" s="13" t="e">
        <f t="shared" si="148"/>
        <v>#DIV/0!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 s="13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1">
        <f t="shared" si="149"/>
        <v>0.10877666666666666</v>
      </c>
      <c r="P2378" s="13">
        <f t="shared" si="148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 s="13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1">
        <f t="shared" si="149"/>
        <v>0</v>
      </c>
      <c r="P2379" s="13" t="e">
        <f t="shared" si="148"/>
        <v>#DIV/0!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 s="13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1">
        <f t="shared" si="149"/>
        <v>0</v>
      </c>
      <c r="P2380" s="13" t="e">
        <f t="shared" si="148"/>
        <v>#DIV/0!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 s="13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1">
        <f t="shared" si="149"/>
        <v>0</v>
      </c>
      <c r="P2381" s="13" t="e">
        <f t="shared" si="148"/>
        <v>#DIV/0!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 s="13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1">
        <f t="shared" si="149"/>
        <v>3.6666666666666666E-3</v>
      </c>
      <c r="P2382" s="13">
        <f t="shared" si="148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 s="1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1">
        <f t="shared" si="149"/>
        <v>1.8193398957730169E-2</v>
      </c>
      <c r="P2383" s="13">
        <f t="shared" si="148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 s="13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1">
        <f t="shared" si="149"/>
        <v>2.5000000000000001E-2</v>
      </c>
      <c r="P2384" s="13">
        <f t="shared" si="148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 s="13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1">
        <f t="shared" si="149"/>
        <v>4.3499999999999997E-2</v>
      </c>
      <c r="P2385" s="13">
        <f t="shared" si="148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 s="13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1">
        <f t="shared" si="149"/>
        <v>8.0000000000000002E-3</v>
      </c>
      <c r="P2386" s="13">
        <f t="shared" si="148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 s="13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1">
        <f t="shared" si="149"/>
        <v>1.2123076923076924E-2</v>
      </c>
      <c r="P2387" s="13">
        <f t="shared" si="148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 s="13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1">
        <f t="shared" si="149"/>
        <v>0</v>
      </c>
      <c r="P2388" s="13" t="e">
        <f t="shared" si="148"/>
        <v>#DIV/0!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 s="13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1">
        <f t="shared" si="149"/>
        <v>6.8399999999999997E-3</v>
      </c>
      <c r="P2389" s="13">
        <f t="shared" si="148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 s="13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1">
        <f t="shared" si="149"/>
        <v>1.2513513513513513E-2</v>
      </c>
      <c r="P2390" s="13">
        <f t="shared" si="148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 s="13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1">
        <f t="shared" si="149"/>
        <v>1.8749999999999999E-3</v>
      </c>
      <c r="P2391" s="13">
        <f t="shared" si="148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 s="13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1">
        <f t="shared" si="149"/>
        <v>0</v>
      </c>
      <c r="P2392" s="13" t="e">
        <f t="shared" si="148"/>
        <v>#DIV/0!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 s="1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1">
        <f t="shared" si="149"/>
        <v>1.25E-3</v>
      </c>
      <c r="P2393" s="13">
        <f t="shared" si="148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 s="13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1">
        <f t="shared" si="149"/>
        <v>0</v>
      </c>
      <c r="P2394" s="13" t="e">
        <f t="shared" si="148"/>
        <v>#DIV/0!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 s="13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1">
        <f t="shared" si="149"/>
        <v>5.0000000000000001E-4</v>
      </c>
      <c r="P2395" s="13">
        <f t="shared" si="148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 s="13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1">
        <f t="shared" si="149"/>
        <v>5.9999999999999995E-4</v>
      </c>
      <c r="P2396" s="13">
        <f t="shared" si="148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 s="13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1">
        <f t="shared" si="149"/>
        <v>0</v>
      </c>
      <c r="P2397" s="13" t="e">
        <f t="shared" si="148"/>
        <v>#DIV/0!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 s="13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1">
        <f t="shared" si="149"/>
        <v>2E-3</v>
      </c>
      <c r="P2398" s="13">
        <f t="shared" si="148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 s="13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1">
        <f t="shared" si="149"/>
        <v>0</v>
      </c>
      <c r="P2399" s="13" t="e">
        <f t="shared" si="148"/>
        <v>#DIV/0!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 s="13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1">
        <f t="shared" si="149"/>
        <v>0</v>
      </c>
      <c r="P2400" s="13" t="e">
        <f t="shared" si="148"/>
        <v>#DIV/0!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 s="13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1">
        <f t="shared" si="149"/>
        <v>0</v>
      </c>
      <c r="P2401" s="13" t="e">
        <f t="shared" si="148"/>
        <v>#DIV/0!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 s="13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1">
        <f t="shared" si="149"/>
        <v>0</v>
      </c>
      <c r="P2402" s="13" t="e">
        <f t="shared" si="148"/>
        <v>#DIV/0!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 s="1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1">
        <f t="shared" si="149"/>
        <v>7.1785714285714283E-3</v>
      </c>
      <c r="P2403" s="13">
        <f t="shared" si="148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 s="13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1">
        <f t="shared" si="149"/>
        <v>4.3333333333333331E-3</v>
      </c>
      <c r="P2404" s="13">
        <f t="shared" si="148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 s="13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1">
        <f t="shared" si="149"/>
        <v>0.16833333333333333</v>
      </c>
      <c r="P2405" s="13">
        <f t="shared" si="148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 s="13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1">
        <f t="shared" si="149"/>
        <v>0</v>
      </c>
      <c r="P2406" s="13" t="e">
        <f t="shared" si="148"/>
        <v>#DIV/0!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 s="13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1">
        <f t="shared" si="149"/>
        <v>0.22520000000000001</v>
      </c>
      <c r="P2407" s="13">
        <f t="shared" si="148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 s="13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1">
        <f t="shared" si="149"/>
        <v>0.41384615384615386</v>
      </c>
      <c r="P2408" s="13">
        <f t="shared" si="148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 s="13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1">
        <f t="shared" si="149"/>
        <v>0.25259090909090909</v>
      </c>
      <c r="P2409" s="13">
        <f t="shared" si="148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 s="13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1">
        <f t="shared" si="149"/>
        <v>2E-3</v>
      </c>
      <c r="P2410" s="13">
        <f t="shared" si="148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 s="13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1">
        <f t="shared" si="149"/>
        <v>1.84E-2</v>
      </c>
      <c r="P2411" s="13">
        <f t="shared" si="148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 s="13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1">
        <f t="shared" si="149"/>
        <v>0</v>
      </c>
      <c r="P2412" s="13" t="e">
        <f t="shared" si="148"/>
        <v>#DIV/0!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 s="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1">
        <f t="shared" si="149"/>
        <v>6.0400000000000002E-3</v>
      </c>
      <c r="P2413" s="13">
        <f t="shared" si="148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 s="13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1">
        <f t="shared" si="149"/>
        <v>0</v>
      </c>
      <c r="P2414" s="13" t="e">
        <f t="shared" si="148"/>
        <v>#DIV/0!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 s="13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1">
        <f t="shared" si="149"/>
        <v>8.3333333333333332E-3</v>
      </c>
      <c r="P2415" s="13">
        <f t="shared" si="148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 s="13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1">
        <f t="shared" si="149"/>
        <v>3.0666666666666665E-2</v>
      </c>
      <c r="P2416" s="13">
        <f t="shared" si="148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 s="13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1">
        <f t="shared" si="149"/>
        <v>5.5833333333333334E-3</v>
      </c>
      <c r="P2417" s="13">
        <f t="shared" si="148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 s="13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1">
        <f t="shared" si="149"/>
        <v>2.5000000000000001E-4</v>
      </c>
      <c r="P2418" s="13">
        <f t="shared" si="148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 s="13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1">
        <f t="shared" si="149"/>
        <v>0</v>
      </c>
      <c r="P2419" s="13" t="e">
        <f t="shared" si="148"/>
        <v>#DIV/0!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 s="13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1">
        <f t="shared" si="149"/>
        <v>2.0000000000000001E-4</v>
      </c>
      <c r="P2420" s="13">
        <f t="shared" si="148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 s="13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1">
        <f t="shared" si="149"/>
        <v>0</v>
      </c>
      <c r="P2421" s="13" t="e">
        <f t="shared" si="148"/>
        <v>#DIV/0!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 s="13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1">
        <f t="shared" si="149"/>
        <v>0.14825133372851215</v>
      </c>
      <c r="P2422" s="13">
        <f t="shared" si="148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 s="1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1">
        <f t="shared" si="149"/>
        <v>1.6666666666666666E-4</v>
      </c>
      <c r="P2423" s="13">
        <f t="shared" si="148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 s="13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1">
        <f t="shared" si="149"/>
        <v>2E-3</v>
      </c>
      <c r="P2424" s="13">
        <f t="shared" si="148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 s="13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1">
        <f t="shared" si="149"/>
        <v>1.3333333333333334E-4</v>
      </c>
      <c r="P2425" s="13">
        <f t="shared" si="148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 s="13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1">
        <f t="shared" si="149"/>
        <v>1.24E-2</v>
      </c>
      <c r="P2426" s="13">
        <f t="shared" si="148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 s="13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1">
        <f t="shared" si="149"/>
        <v>2.8571428571428574E-4</v>
      </c>
      <c r="P2427" s="13">
        <f t="shared" si="148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 s="13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1">
        <f t="shared" si="149"/>
        <v>0</v>
      </c>
      <c r="P2428" s="13" t="e">
        <f t="shared" si="148"/>
        <v>#DIV/0!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 s="13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1">
        <f t="shared" si="149"/>
        <v>2.0000000000000002E-5</v>
      </c>
      <c r="P2429" s="13">
        <f t="shared" si="148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 s="13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1">
        <f t="shared" si="149"/>
        <v>2.8571428571428571E-5</v>
      </c>
      <c r="P2430" s="13">
        <f t="shared" si="148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 s="13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1">
        <f t="shared" si="149"/>
        <v>1.4321428571428572E-2</v>
      </c>
      <c r="P2431" s="13">
        <f t="shared" si="148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 s="13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1">
        <f t="shared" si="149"/>
        <v>7.0000000000000001E-3</v>
      </c>
      <c r="P2432" s="13">
        <f t="shared" si="148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 s="1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1">
        <f t="shared" si="149"/>
        <v>2.0000000000000002E-5</v>
      </c>
      <c r="P2433" s="13">
        <f t="shared" si="148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 s="13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1">
        <f t="shared" si="149"/>
        <v>1.4285714285714287E-4</v>
      </c>
      <c r="P2434" s="13">
        <f t="shared" ref="P2434:P2497" si="152">E2434/L2434</f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 s="13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1">
        <f t="shared" ref="O2435:O2498" si="153">E2435/D2435</f>
        <v>0</v>
      </c>
      <c r="P2435" s="13" t="e">
        <f t="shared" si="152"/>
        <v>#DIV/0!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 s="13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1">
        <f t="shared" si="153"/>
        <v>1.2999999999999999E-3</v>
      </c>
      <c r="P2436" s="13">
        <f t="shared" si="152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 s="13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1">
        <f t="shared" si="153"/>
        <v>4.8960000000000002E-3</v>
      </c>
      <c r="P2437" s="13">
        <f t="shared" si="152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 s="13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1">
        <f t="shared" si="153"/>
        <v>3.8461538461538462E-4</v>
      </c>
      <c r="P2438" s="13">
        <f t="shared" si="152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 s="13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1">
        <f t="shared" si="153"/>
        <v>0</v>
      </c>
      <c r="P2439" s="13" t="e">
        <f t="shared" si="152"/>
        <v>#DIV/0!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 s="13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1">
        <f t="shared" si="153"/>
        <v>3.3333333333333335E-3</v>
      </c>
      <c r="P2440" s="13">
        <f t="shared" si="152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 s="13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1">
        <f t="shared" si="153"/>
        <v>0</v>
      </c>
      <c r="P2441" s="13" t="e">
        <f t="shared" si="152"/>
        <v>#DIV/0!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 s="13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1">
        <f t="shared" si="153"/>
        <v>2E-3</v>
      </c>
      <c r="P2442" s="13">
        <f t="shared" si="152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 s="1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1">
        <f t="shared" si="153"/>
        <v>1.0788</v>
      </c>
      <c r="P2443" s="13">
        <f t="shared" si="152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 s="13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1">
        <f t="shared" si="153"/>
        <v>1.2594166666666666</v>
      </c>
      <c r="P2444" s="13">
        <f t="shared" si="152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 s="13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1">
        <f t="shared" si="153"/>
        <v>2.0251494999999999</v>
      </c>
      <c r="P2445" s="13">
        <f t="shared" si="152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 s="13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1">
        <f t="shared" si="153"/>
        <v>1.0860000000000001</v>
      </c>
      <c r="P2446" s="13">
        <f t="shared" si="152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 s="13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1">
        <f t="shared" si="153"/>
        <v>1.728</v>
      </c>
      <c r="P2447" s="13">
        <f t="shared" si="152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 s="13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1">
        <f t="shared" si="153"/>
        <v>1.6798</v>
      </c>
      <c r="P2448" s="13">
        <f t="shared" si="152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 s="13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1">
        <f t="shared" si="153"/>
        <v>4.2720000000000002</v>
      </c>
      <c r="P2449" s="13">
        <f t="shared" si="152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 s="13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1">
        <f t="shared" si="153"/>
        <v>1.075</v>
      </c>
      <c r="P2450" s="13">
        <f t="shared" si="152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 s="13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1">
        <f t="shared" si="153"/>
        <v>1.08</v>
      </c>
      <c r="P2451" s="13">
        <f t="shared" si="152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 s="13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1">
        <f t="shared" si="153"/>
        <v>1.0153353333333335</v>
      </c>
      <c r="P2452" s="13">
        <f t="shared" si="152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 s="1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1">
        <f t="shared" si="153"/>
        <v>1.1545000000000001</v>
      </c>
      <c r="P2453" s="13">
        <f t="shared" si="152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 s="13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1">
        <f t="shared" si="153"/>
        <v>1.335</v>
      </c>
      <c r="P2454" s="13">
        <f t="shared" si="152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 s="13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1">
        <f t="shared" si="153"/>
        <v>1.5469999999999999</v>
      </c>
      <c r="P2455" s="13">
        <f t="shared" si="152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 s="13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1">
        <f t="shared" si="153"/>
        <v>1.0084571428571429</v>
      </c>
      <c r="P2456" s="13">
        <f t="shared" si="152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 s="13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1">
        <f t="shared" si="153"/>
        <v>1.82</v>
      </c>
      <c r="P2457" s="13">
        <f t="shared" si="152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 s="13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1">
        <f t="shared" si="153"/>
        <v>1.8086666666666666</v>
      </c>
      <c r="P2458" s="13">
        <f t="shared" si="152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 s="13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1">
        <f t="shared" si="153"/>
        <v>1.0230434782608695</v>
      </c>
      <c r="P2459" s="13">
        <f t="shared" si="152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 s="13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1">
        <f t="shared" si="153"/>
        <v>1.1017999999999999</v>
      </c>
      <c r="P2460" s="13">
        <f t="shared" si="152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 s="13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1">
        <f t="shared" si="153"/>
        <v>1.0225</v>
      </c>
      <c r="P2461" s="13">
        <f t="shared" si="152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 s="13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1">
        <f t="shared" si="153"/>
        <v>1.0078823529411765</v>
      </c>
      <c r="P2462" s="13">
        <f t="shared" si="152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 s="1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1">
        <f t="shared" si="153"/>
        <v>1.038</v>
      </c>
      <c r="P2463" s="13">
        <f t="shared" si="152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 s="13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1">
        <f t="shared" si="153"/>
        <v>1.1070833333333334</v>
      </c>
      <c r="P2464" s="13">
        <f t="shared" si="152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 s="13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1">
        <f t="shared" si="153"/>
        <v>1.1625000000000001</v>
      </c>
      <c r="P2465" s="13">
        <f t="shared" si="152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 s="13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1">
        <f t="shared" si="153"/>
        <v>1.111</v>
      </c>
      <c r="P2466" s="13">
        <f t="shared" si="152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 s="13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1">
        <f t="shared" si="153"/>
        <v>1.8014285714285714</v>
      </c>
      <c r="P2467" s="13">
        <f t="shared" si="152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 s="13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1">
        <f t="shared" si="153"/>
        <v>1</v>
      </c>
      <c r="P2468" s="13">
        <f t="shared" si="152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 s="13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1">
        <f t="shared" si="153"/>
        <v>1.1850000000000001</v>
      </c>
      <c r="P2469" s="13">
        <f t="shared" si="152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 s="13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1">
        <f t="shared" si="153"/>
        <v>1.0721700000000001</v>
      </c>
      <c r="P2470" s="13">
        <f t="shared" si="152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 s="13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1">
        <f t="shared" si="153"/>
        <v>1.1366666666666667</v>
      </c>
      <c r="P2471" s="13">
        <f t="shared" si="152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 s="13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1">
        <f t="shared" si="153"/>
        <v>1.0316400000000001</v>
      </c>
      <c r="P2472" s="13">
        <f t="shared" si="152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 s="1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1">
        <f t="shared" si="153"/>
        <v>1.28</v>
      </c>
      <c r="P2473" s="13">
        <f t="shared" si="152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 s="13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1">
        <f t="shared" si="153"/>
        <v>1.3576026666666667</v>
      </c>
      <c r="P2474" s="13">
        <f t="shared" si="152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 s="13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1">
        <f t="shared" si="153"/>
        <v>1</v>
      </c>
      <c r="P2475" s="13">
        <f t="shared" si="152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 s="13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1">
        <f t="shared" si="153"/>
        <v>1.0000360000000001</v>
      </c>
      <c r="P2476" s="13">
        <f t="shared" si="152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 s="13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1">
        <f t="shared" si="153"/>
        <v>1.0471999999999999</v>
      </c>
      <c r="P2477" s="13">
        <f t="shared" si="152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 s="13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1">
        <f t="shared" si="153"/>
        <v>1.050225</v>
      </c>
      <c r="P2478" s="13">
        <f t="shared" si="152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 s="13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1">
        <f t="shared" si="153"/>
        <v>1.7133333333333334</v>
      </c>
      <c r="P2479" s="13">
        <f t="shared" si="152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 s="13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1">
        <f t="shared" si="153"/>
        <v>1.2749999999999999</v>
      </c>
      <c r="P2480" s="13">
        <f t="shared" si="152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 s="13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1">
        <f t="shared" si="153"/>
        <v>1.3344333333333334</v>
      </c>
      <c r="P2481" s="13">
        <f t="shared" si="152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 s="13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1">
        <f t="shared" si="153"/>
        <v>1</v>
      </c>
      <c r="P2482" s="13">
        <f t="shared" si="152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 s="1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1">
        <f t="shared" si="153"/>
        <v>1.1291099999999998</v>
      </c>
      <c r="P2483" s="13">
        <f t="shared" si="152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 s="13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1">
        <f t="shared" si="153"/>
        <v>1.0009999999999999</v>
      </c>
      <c r="P2484" s="13">
        <f t="shared" si="152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 s="13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1">
        <f t="shared" si="153"/>
        <v>1.1372727272727272</v>
      </c>
      <c r="P2485" s="13">
        <f t="shared" si="152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 s="13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1">
        <f t="shared" si="153"/>
        <v>1.1931742857142855</v>
      </c>
      <c r="P2486" s="13">
        <f t="shared" si="152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 s="13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1">
        <f t="shared" si="153"/>
        <v>1.0325</v>
      </c>
      <c r="P2487" s="13">
        <f t="shared" si="152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 s="13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1">
        <f t="shared" si="153"/>
        <v>2.6566666666666667</v>
      </c>
      <c r="P2488" s="13">
        <f t="shared" si="152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 s="13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1">
        <f t="shared" si="153"/>
        <v>1.0005066666666667</v>
      </c>
      <c r="P2489" s="13">
        <f t="shared" si="152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 s="13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1">
        <f t="shared" si="153"/>
        <v>1.0669999999999999</v>
      </c>
      <c r="P2490" s="13">
        <f t="shared" si="152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 s="13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1">
        <f t="shared" si="153"/>
        <v>1.3367142857142857</v>
      </c>
      <c r="P2491" s="13">
        <f t="shared" si="152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 s="13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1">
        <f t="shared" si="153"/>
        <v>1.214</v>
      </c>
      <c r="P2492" s="13">
        <f t="shared" si="152"/>
        <v>37.9375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 s="1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1">
        <f t="shared" si="153"/>
        <v>1.032</v>
      </c>
      <c r="P2493" s="13">
        <f t="shared" si="152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 s="13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1">
        <f t="shared" si="153"/>
        <v>1.25</v>
      </c>
      <c r="P2494" s="13">
        <f t="shared" si="152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 s="13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1">
        <f t="shared" si="153"/>
        <v>1.2869999999999999</v>
      </c>
      <c r="P2495" s="13">
        <f t="shared" si="152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 s="13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1">
        <f t="shared" si="153"/>
        <v>1.0100533333333332</v>
      </c>
      <c r="P2496" s="13">
        <f t="shared" si="152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 s="13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1">
        <f t="shared" si="153"/>
        <v>1.2753666666666665</v>
      </c>
      <c r="P2497" s="13">
        <f t="shared" si="152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 s="13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1">
        <f t="shared" si="153"/>
        <v>1</v>
      </c>
      <c r="P2498" s="13">
        <f t="shared" ref="P2498:P2561" si="156">E2498/L2498</f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 s="13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1">
        <f t="shared" ref="O2499:O2562" si="157">E2499/D2499</f>
        <v>1.127715</v>
      </c>
      <c r="P2499" s="13">
        <f t="shared" si="156"/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 s="13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1">
        <f t="shared" si="157"/>
        <v>1.056</v>
      </c>
      <c r="P2500" s="13">
        <f t="shared" si="156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 s="13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1">
        <f t="shared" si="157"/>
        <v>2.0262500000000001</v>
      </c>
      <c r="P2501" s="13">
        <f t="shared" si="156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 s="13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1">
        <f t="shared" si="157"/>
        <v>1.1333333333333333</v>
      </c>
      <c r="P2502" s="13">
        <f t="shared" si="156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 s="1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1">
        <f t="shared" si="157"/>
        <v>2.5545454545454545E-2</v>
      </c>
      <c r="P2503" s="13">
        <f t="shared" si="156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 s="13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1">
        <f t="shared" si="157"/>
        <v>7.8181818181818181E-4</v>
      </c>
      <c r="P2504" s="13">
        <f t="shared" si="156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 s="13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1">
        <f t="shared" si="157"/>
        <v>0</v>
      </c>
      <c r="P2505" s="13" t="e">
        <f t="shared" si="156"/>
        <v>#DIV/0!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 s="13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1">
        <f t="shared" si="157"/>
        <v>0</v>
      </c>
      <c r="P2506" s="13" t="e">
        <f t="shared" si="156"/>
        <v>#DIV/0!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 s="13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1">
        <f t="shared" si="157"/>
        <v>0</v>
      </c>
      <c r="P2507" s="13" t="e">
        <f t="shared" si="156"/>
        <v>#DIV/0!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 s="13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1">
        <f t="shared" si="157"/>
        <v>6.0000000000000001E-3</v>
      </c>
      <c r="P2508" s="13">
        <f t="shared" si="156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 s="13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1">
        <f t="shared" si="157"/>
        <v>0</v>
      </c>
      <c r="P2509" s="13" t="e">
        <f t="shared" si="156"/>
        <v>#DIV/0!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 s="13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1">
        <f t="shared" si="157"/>
        <v>0</v>
      </c>
      <c r="P2510" s="13" t="e">
        <f t="shared" si="156"/>
        <v>#DIV/0!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 s="13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1">
        <f t="shared" si="157"/>
        <v>1.0526315789473684E-2</v>
      </c>
      <c r="P2511" s="13">
        <f t="shared" si="156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 s="13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1">
        <f t="shared" si="157"/>
        <v>1.5E-3</v>
      </c>
      <c r="P2512" s="13">
        <f t="shared" si="156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 s="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1">
        <f t="shared" si="157"/>
        <v>0</v>
      </c>
      <c r="P2513" s="13" t="e">
        <f t="shared" si="156"/>
        <v>#DIV/0!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 s="13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1">
        <f t="shared" si="157"/>
        <v>0</v>
      </c>
      <c r="P2514" s="13" t="e">
        <f t="shared" si="156"/>
        <v>#DIV/0!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 s="13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1">
        <f t="shared" si="157"/>
        <v>0</v>
      </c>
      <c r="P2515" s="13" t="e">
        <f t="shared" si="156"/>
        <v>#DIV/0!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 s="13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1">
        <f t="shared" si="157"/>
        <v>1.7500000000000002E-2</v>
      </c>
      <c r="P2516" s="13">
        <f t="shared" si="156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 s="13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1">
        <f t="shared" si="157"/>
        <v>0.186</v>
      </c>
      <c r="P2517" s="13">
        <f t="shared" si="156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 s="13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1">
        <f t="shared" si="157"/>
        <v>0</v>
      </c>
      <c r="P2518" s="13" t="e">
        <f t="shared" si="156"/>
        <v>#DIV/0!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 s="13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1">
        <f t="shared" si="157"/>
        <v>9.8166666666666666E-2</v>
      </c>
      <c r="P2519" s="13">
        <f t="shared" si="156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 s="13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1">
        <f t="shared" si="157"/>
        <v>0</v>
      </c>
      <c r="P2520" s="13" t="e">
        <f t="shared" si="156"/>
        <v>#DIV/0!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 s="13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1">
        <f t="shared" si="157"/>
        <v>4.3333333333333331E-4</v>
      </c>
      <c r="P2521" s="13">
        <f t="shared" si="156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 s="13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1">
        <f t="shared" si="157"/>
        <v>0</v>
      </c>
      <c r="P2522" s="13" t="e">
        <f t="shared" si="156"/>
        <v>#DIV/0!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 s="1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1">
        <f t="shared" si="157"/>
        <v>1.0948792000000001</v>
      </c>
      <c r="P2523" s="13">
        <f t="shared" si="156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 s="13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1">
        <f t="shared" si="157"/>
        <v>1</v>
      </c>
      <c r="P2524" s="13">
        <f t="shared" si="156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 s="13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1">
        <f t="shared" si="157"/>
        <v>1.5644444444444445</v>
      </c>
      <c r="P2525" s="13">
        <f t="shared" si="156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 s="13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1">
        <f t="shared" si="157"/>
        <v>1.016</v>
      </c>
      <c r="P2526" s="13">
        <f t="shared" si="156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 s="13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1">
        <f t="shared" si="157"/>
        <v>1.00325</v>
      </c>
      <c r="P2527" s="13">
        <f t="shared" si="156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 s="13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1">
        <f t="shared" si="157"/>
        <v>1.1294999999999999</v>
      </c>
      <c r="P2528" s="13">
        <f t="shared" si="156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 s="13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1">
        <f t="shared" si="157"/>
        <v>1.02125</v>
      </c>
      <c r="P2529" s="13">
        <f t="shared" si="156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 s="13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1">
        <f t="shared" si="157"/>
        <v>1.0724974999999999</v>
      </c>
      <c r="P2530" s="13">
        <f t="shared" si="156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 s="13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1">
        <f t="shared" si="157"/>
        <v>1.0428333333333333</v>
      </c>
      <c r="P2531" s="13">
        <f t="shared" si="156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 s="13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1">
        <f t="shared" si="157"/>
        <v>1</v>
      </c>
      <c r="P2532" s="13">
        <f t="shared" si="156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 s="1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1">
        <f t="shared" si="157"/>
        <v>1.004</v>
      </c>
      <c r="P2533" s="13">
        <f t="shared" si="156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 s="13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1">
        <f t="shared" si="157"/>
        <v>1.26125</v>
      </c>
      <c r="P2534" s="13">
        <f t="shared" si="156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 s="13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1">
        <f t="shared" si="157"/>
        <v>1.1066666666666667</v>
      </c>
      <c r="P2535" s="13">
        <f t="shared" si="156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 s="13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1">
        <f t="shared" si="157"/>
        <v>1.05</v>
      </c>
      <c r="P2536" s="13">
        <f t="shared" si="156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 s="13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1">
        <f t="shared" si="157"/>
        <v>1.03775</v>
      </c>
      <c r="P2537" s="13">
        <f t="shared" si="156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 s="13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1">
        <f t="shared" si="157"/>
        <v>1.1599999999999999</v>
      </c>
      <c r="P2538" s="13">
        <f t="shared" si="156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 s="13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1">
        <f t="shared" si="157"/>
        <v>1.1000000000000001</v>
      </c>
      <c r="P2539" s="13">
        <f t="shared" si="156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 s="13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1">
        <f t="shared" si="157"/>
        <v>1.130176111111111</v>
      </c>
      <c r="P2540" s="13">
        <f t="shared" si="156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 s="13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1">
        <f t="shared" si="157"/>
        <v>1.0024999999999999</v>
      </c>
      <c r="P2541" s="13">
        <f t="shared" si="156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 s="13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1">
        <f t="shared" si="157"/>
        <v>1.034</v>
      </c>
      <c r="P2542" s="13">
        <f t="shared" si="156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 s="1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1">
        <f t="shared" si="157"/>
        <v>1.0702857142857143</v>
      </c>
      <c r="P2543" s="13">
        <f t="shared" si="156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 s="13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1">
        <f t="shared" si="157"/>
        <v>1.0357142857142858</v>
      </c>
      <c r="P2544" s="13">
        <f t="shared" si="156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 s="13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1">
        <f t="shared" si="157"/>
        <v>1.5640000000000001</v>
      </c>
      <c r="P2545" s="13">
        <f t="shared" si="156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 s="13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1">
        <f t="shared" si="157"/>
        <v>1.0082</v>
      </c>
      <c r="P2546" s="13">
        <f t="shared" si="156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 s="13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1">
        <f t="shared" si="157"/>
        <v>1.9530000000000001</v>
      </c>
      <c r="P2547" s="13">
        <f t="shared" si="156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 s="13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1">
        <f t="shared" si="157"/>
        <v>1.1171428571428572</v>
      </c>
      <c r="P2548" s="13">
        <f t="shared" si="156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 s="13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1">
        <f t="shared" si="157"/>
        <v>1.1985454545454546</v>
      </c>
      <c r="P2549" s="13">
        <f t="shared" si="156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 s="13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1">
        <f t="shared" si="157"/>
        <v>1.0185</v>
      </c>
      <c r="P2550" s="13">
        <f t="shared" si="156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 s="13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1">
        <f t="shared" si="157"/>
        <v>1.0280254777070064</v>
      </c>
      <c r="P2551" s="13">
        <f t="shared" si="156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 s="13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1">
        <f t="shared" si="157"/>
        <v>1.0084615384615385</v>
      </c>
      <c r="P2552" s="13">
        <f t="shared" si="156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 s="1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1">
        <f t="shared" si="157"/>
        <v>1.0273469387755103</v>
      </c>
      <c r="P2553" s="13">
        <f t="shared" si="156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 s="13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1">
        <f t="shared" si="157"/>
        <v>1.0649999999999999</v>
      </c>
      <c r="P2554" s="13">
        <f t="shared" si="156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 s="13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1">
        <f t="shared" si="157"/>
        <v>1.5553333333333332</v>
      </c>
      <c r="P2555" s="13">
        <f t="shared" si="156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 s="13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1">
        <f t="shared" si="157"/>
        <v>1.228</v>
      </c>
      <c r="P2556" s="13">
        <f t="shared" si="156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 s="13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1">
        <f t="shared" si="157"/>
        <v>1.0734999999999999</v>
      </c>
      <c r="P2557" s="13">
        <f t="shared" si="156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 s="13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1">
        <f t="shared" si="157"/>
        <v>1.0550335570469798</v>
      </c>
      <c r="P2558" s="13">
        <f t="shared" si="156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 s="13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1">
        <f t="shared" si="157"/>
        <v>1.1844444444444444</v>
      </c>
      <c r="P2559" s="13">
        <f t="shared" si="156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 s="13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1">
        <f t="shared" si="157"/>
        <v>1.0888</v>
      </c>
      <c r="P2560" s="13">
        <f t="shared" si="156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 s="13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1">
        <f t="shared" si="157"/>
        <v>1.1125</v>
      </c>
      <c r="P2561" s="13">
        <f t="shared" si="156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 s="13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1">
        <f t="shared" si="157"/>
        <v>1.0009999999999999</v>
      </c>
      <c r="P2562" s="13">
        <f t="shared" ref="P2562:P2625" si="160">E2562/L2562</f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 s="1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1">
        <f t="shared" ref="O2563:O2626" si="161">E2563/D2563</f>
        <v>0</v>
      </c>
      <c r="P2563" s="13" t="e">
        <f t="shared" si="160"/>
        <v>#DIV/0!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 s="13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1">
        <f t="shared" si="161"/>
        <v>7.4999999999999997E-3</v>
      </c>
      <c r="P2564" s="13">
        <f t="shared" si="160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 s="13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1">
        <f t="shared" si="161"/>
        <v>0</v>
      </c>
      <c r="P2565" s="13" t="e">
        <f t="shared" si="160"/>
        <v>#DIV/0!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 s="13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1">
        <f t="shared" si="161"/>
        <v>0</v>
      </c>
      <c r="P2566" s="13" t="e">
        <f t="shared" si="160"/>
        <v>#DIV/0!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 s="13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1">
        <f t="shared" si="161"/>
        <v>0.01</v>
      </c>
      <c r="P2567" s="13">
        <f t="shared" si="160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 s="13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1">
        <f t="shared" si="161"/>
        <v>0</v>
      </c>
      <c r="P2568" s="13" t="e">
        <f t="shared" si="160"/>
        <v>#DIV/0!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 s="13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1">
        <f t="shared" si="161"/>
        <v>2.6666666666666666E-3</v>
      </c>
      <c r="P2569" s="13">
        <f t="shared" si="160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 s="13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1">
        <f t="shared" si="161"/>
        <v>5.0000000000000001E-3</v>
      </c>
      <c r="P2570" s="13">
        <f t="shared" si="160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 s="13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1">
        <f t="shared" si="161"/>
        <v>2.2307692307692306E-2</v>
      </c>
      <c r="P2571" s="13">
        <f t="shared" si="160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 s="13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1">
        <f t="shared" si="161"/>
        <v>8.4285714285714294E-3</v>
      </c>
      <c r="P2572" s="13">
        <f t="shared" si="160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 s="1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1">
        <f t="shared" si="161"/>
        <v>2.5000000000000001E-3</v>
      </c>
      <c r="P2573" s="13">
        <f t="shared" si="160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 s="13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1">
        <f t="shared" si="161"/>
        <v>0</v>
      </c>
      <c r="P2574" s="13" t="e">
        <f t="shared" si="160"/>
        <v>#DIV/0!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 s="13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1">
        <f t="shared" si="161"/>
        <v>0</v>
      </c>
      <c r="P2575" s="13" t="e">
        <f t="shared" si="160"/>
        <v>#DIV/0!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 s="13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1">
        <f t="shared" si="161"/>
        <v>0</v>
      </c>
      <c r="P2576" s="13" t="e">
        <f t="shared" si="160"/>
        <v>#DIV/0!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 s="13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1">
        <f t="shared" si="161"/>
        <v>0</v>
      </c>
      <c r="P2577" s="13" t="e">
        <f t="shared" si="160"/>
        <v>#DIV/0!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 s="13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1">
        <f t="shared" si="161"/>
        <v>0</v>
      </c>
      <c r="P2578" s="13" t="e">
        <f t="shared" si="160"/>
        <v>#DIV/0!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 s="13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1">
        <f t="shared" si="161"/>
        <v>0</v>
      </c>
      <c r="P2579" s="13" t="e">
        <f t="shared" si="160"/>
        <v>#DIV/0!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 s="13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1">
        <f t="shared" si="161"/>
        <v>0</v>
      </c>
      <c r="P2580" s="13" t="e">
        <f t="shared" si="160"/>
        <v>#DIV/0!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 s="13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1">
        <f t="shared" si="161"/>
        <v>1.3849999999999999E-3</v>
      </c>
      <c r="P2581" s="13">
        <f t="shared" si="160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 s="13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1">
        <f t="shared" si="161"/>
        <v>6.0000000000000001E-3</v>
      </c>
      <c r="P2582" s="13">
        <f t="shared" si="160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 s="1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1">
        <f t="shared" si="161"/>
        <v>0.106</v>
      </c>
      <c r="P2583" s="13">
        <f t="shared" si="160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 s="13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1">
        <f t="shared" si="161"/>
        <v>1.1111111111111112E-5</v>
      </c>
      <c r="P2584" s="13">
        <f t="shared" si="160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 s="13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1">
        <f t="shared" si="161"/>
        <v>5.0000000000000001E-3</v>
      </c>
      <c r="P2585" s="13">
        <f t="shared" si="160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 s="13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1">
        <f t="shared" si="161"/>
        <v>0</v>
      </c>
      <c r="P2586" s="13" t="e">
        <f t="shared" si="160"/>
        <v>#DIV/0!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 s="13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1">
        <f t="shared" si="161"/>
        <v>1.6666666666666668E-3</v>
      </c>
      <c r="P2587" s="13">
        <f t="shared" si="160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 s="13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1">
        <f t="shared" si="161"/>
        <v>1.6666666666666668E-3</v>
      </c>
      <c r="P2588" s="13">
        <f t="shared" si="160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 s="13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1">
        <f t="shared" si="161"/>
        <v>2.4340000000000001E-2</v>
      </c>
      <c r="P2589" s="13">
        <f t="shared" si="160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 s="13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1">
        <f t="shared" si="161"/>
        <v>3.8833333333333331E-2</v>
      </c>
      <c r="P2590" s="13">
        <f t="shared" si="160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 s="13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1">
        <f t="shared" si="161"/>
        <v>1E-4</v>
      </c>
      <c r="P2591" s="13">
        <f t="shared" si="160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 s="13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1">
        <f t="shared" si="161"/>
        <v>0</v>
      </c>
      <c r="P2592" s="13" t="e">
        <f t="shared" si="160"/>
        <v>#DIV/0!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 s="1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1">
        <f t="shared" si="161"/>
        <v>1.7333333333333333E-2</v>
      </c>
      <c r="P2593" s="13">
        <f t="shared" si="160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 s="13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1">
        <f t="shared" si="161"/>
        <v>1.6666666666666668E-3</v>
      </c>
      <c r="P2594" s="13">
        <f t="shared" si="160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 s="13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1">
        <f t="shared" si="161"/>
        <v>0</v>
      </c>
      <c r="P2595" s="13" t="e">
        <f t="shared" si="160"/>
        <v>#DIV/0!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 s="13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1">
        <f t="shared" si="161"/>
        <v>1.2500000000000001E-5</v>
      </c>
      <c r="P2596" s="13">
        <f t="shared" si="160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 s="13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1">
        <f t="shared" si="161"/>
        <v>0.12166666666666667</v>
      </c>
      <c r="P2597" s="13">
        <f t="shared" si="160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 s="13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1">
        <f t="shared" si="161"/>
        <v>0.23588571428571428</v>
      </c>
      <c r="P2598" s="13">
        <f t="shared" si="160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 s="13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1">
        <f t="shared" si="161"/>
        <v>5.6666666666666664E-2</v>
      </c>
      <c r="P2599" s="13">
        <f t="shared" si="160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 s="13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1">
        <f t="shared" si="161"/>
        <v>0.39</v>
      </c>
      <c r="P2600" s="13">
        <f t="shared" si="160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 s="13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1">
        <f t="shared" si="161"/>
        <v>9.9546510341776348E-3</v>
      </c>
      <c r="P2601" s="13">
        <f t="shared" si="160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 s="13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1">
        <f t="shared" si="161"/>
        <v>6.9320000000000007E-2</v>
      </c>
      <c r="P2602" s="13">
        <f t="shared" si="160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 s="1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1">
        <f t="shared" si="161"/>
        <v>6.6139999999999999</v>
      </c>
      <c r="P2603" s="13">
        <f t="shared" si="160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 s="13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1">
        <f t="shared" si="161"/>
        <v>3.2609166666666667</v>
      </c>
      <c r="P2604" s="13">
        <f t="shared" si="160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 s="13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1">
        <f t="shared" si="161"/>
        <v>1.0148571428571429</v>
      </c>
      <c r="P2605" s="13">
        <f t="shared" si="160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 s="13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1">
        <f t="shared" si="161"/>
        <v>1.0421799999999999</v>
      </c>
      <c r="P2606" s="13">
        <f t="shared" si="160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 s="13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1">
        <f t="shared" si="161"/>
        <v>1.0742157000000001</v>
      </c>
      <c r="P2607" s="13">
        <f t="shared" si="160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 s="13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1">
        <f t="shared" si="161"/>
        <v>1.1005454545454545</v>
      </c>
      <c r="P2608" s="13">
        <f t="shared" si="160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 s="13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1">
        <f t="shared" si="161"/>
        <v>4.077</v>
      </c>
      <c r="P2609" s="13">
        <f t="shared" si="160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 s="13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1">
        <f t="shared" si="161"/>
        <v>2.2392500000000002</v>
      </c>
      <c r="P2610" s="13">
        <f t="shared" si="160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 s="13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1">
        <f t="shared" si="161"/>
        <v>3.038011142857143</v>
      </c>
      <c r="P2611" s="13">
        <f t="shared" si="160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 s="13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1">
        <f t="shared" si="161"/>
        <v>1.4132510432681749</v>
      </c>
      <c r="P2612" s="13">
        <f t="shared" si="160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 s="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1">
        <f t="shared" si="161"/>
        <v>27.906363636363636</v>
      </c>
      <c r="P2613" s="13">
        <f t="shared" si="160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 s="13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1">
        <f t="shared" si="161"/>
        <v>1.7176130000000001</v>
      </c>
      <c r="P2614" s="13">
        <f t="shared" si="160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 s="13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1">
        <f t="shared" si="161"/>
        <v>1.0101333333333333</v>
      </c>
      <c r="P2615" s="13">
        <f t="shared" si="160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 s="13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1">
        <f t="shared" si="161"/>
        <v>1.02</v>
      </c>
      <c r="P2616" s="13">
        <f t="shared" si="160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 s="13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1">
        <f t="shared" si="161"/>
        <v>1.6976511744127936</v>
      </c>
      <c r="P2617" s="13">
        <f t="shared" si="160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 s="13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1">
        <f t="shared" si="161"/>
        <v>1.14534</v>
      </c>
      <c r="P2618" s="13">
        <f t="shared" si="160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 s="13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1">
        <f t="shared" si="161"/>
        <v>8.7759999999999998</v>
      </c>
      <c r="P2619" s="13">
        <f t="shared" si="160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 s="13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1">
        <f t="shared" si="161"/>
        <v>1.0538666666666667</v>
      </c>
      <c r="P2620" s="13">
        <f t="shared" si="160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 s="13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1">
        <f t="shared" si="161"/>
        <v>1.8839999999999999</v>
      </c>
      <c r="P2621" s="13">
        <f t="shared" si="160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 s="13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1">
        <f t="shared" si="161"/>
        <v>1.436523076923077</v>
      </c>
      <c r="P2622" s="13">
        <f t="shared" si="160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 s="1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1">
        <f t="shared" si="161"/>
        <v>1.4588000000000001</v>
      </c>
      <c r="P2623" s="13">
        <f t="shared" si="160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 s="13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1">
        <f t="shared" si="161"/>
        <v>1.3118399999999999</v>
      </c>
      <c r="P2624" s="13">
        <f t="shared" si="160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 s="13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1">
        <f t="shared" si="161"/>
        <v>1.1399999999999999</v>
      </c>
      <c r="P2625" s="13">
        <f t="shared" si="160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 s="13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1">
        <f t="shared" si="161"/>
        <v>13.794206249999998</v>
      </c>
      <c r="P2626" s="13">
        <f t="shared" ref="P2626:P2689" si="164">E2626/L2626</f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 s="13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1">
        <f t="shared" ref="O2627:O2690" si="165">E2627/D2627</f>
        <v>9.56</v>
      </c>
      <c r="P2627" s="13">
        <f t="shared" si="164"/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 s="13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1">
        <f t="shared" si="165"/>
        <v>1.1200000000000001</v>
      </c>
      <c r="P2628" s="13">
        <f t="shared" si="164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 s="13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1">
        <f t="shared" si="165"/>
        <v>6.4666666666666668</v>
      </c>
      <c r="P2629" s="13">
        <f t="shared" si="164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 s="13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1">
        <f t="shared" si="165"/>
        <v>1.1036948748510131</v>
      </c>
      <c r="P2630" s="13">
        <f t="shared" si="164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 s="13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1">
        <f t="shared" si="165"/>
        <v>1.2774000000000001</v>
      </c>
      <c r="P2631" s="13">
        <f t="shared" si="164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 s="13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1">
        <f t="shared" si="165"/>
        <v>1.579</v>
      </c>
      <c r="P2632" s="13">
        <f t="shared" si="164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 s="1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1">
        <f t="shared" si="165"/>
        <v>1.1466525000000001</v>
      </c>
      <c r="P2633" s="13">
        <f t="shared" si="164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 s="13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1">
        <f t="shared" si="165"/>
        <v>1.3700934579439252</v>
      </c>
      <c r="P2634" s="13">
        <f t="shared" si="164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 s="13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1">
        <f t="shared" si="165"/>
        <v>3.5461999999999998</v>
      </c>
      <c r="P2635" s="13">
        <f t="shared" si="164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 s="13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1">
        <f t="shared" si="165"/>
        <v>1.0602150537634409</v>
      </c>
      <c r="P2636" s="13">
        <f t="shared" si="164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 s="13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1">
        <f t="shared" si="165"/>
        <v>1</v>
      </c>
      <c r="P2637" s="13">
        <f t="shared" si="164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 s="13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1">
        <f t="shared" si="165"/>
        <v>1.873</v>
      </c>
      <c r="P2638" s="13">
        <f t="shared" si="164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 s="13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1">
        <f t="shared" si="165"/>
        <v>1.6619999999999999</v>
      </c>
      <c r="P2639" s="13">
        <f t="shared" si="164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 s="13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1">
        <f t="shared" si="165"/>
        <v>1.0172910662824208</v>
      </c>
      <c r="P2640" s="13">
        <f t="shared" si="164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 s="13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1">
        <f t="shared" si="165"/>
        <v>1.64</v>
      </c>
      <c r="P2641" s="13">
        <f t="shared" si="164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 s="13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1">
        <f t="shared" si="165"/>
        <v>1.0566666666666666</v>
      </c>
      <c r="P2642" s="13">
        <f t="shared" si="164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 s="1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1">
        <f t="shared" si="165"/>
        <v>0.01</v>
      </c>
      <c r="P2643" s="13">
        <f t="shared" si="164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 s="13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1">
        <f t="shared" si="165"/>
        <v>0</v>
      </c>
      <c r="P2644" s="13" t="e">
        <f t="shared" si="164"/>
        <v>#DIV/0!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 s="13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1">
        <f t="shared" si="165"/>
        <v>0.33559730999999998</v>
      </c>
      <c r="P2645" s="13">
        <f t="shared" si="164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 s="13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1">
        <f t="shared" si="165"/>
        <v>2.053E-2</v>
      </c>
      <c r="P2646" s="13">
        <f t="shared" si="164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 s="13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1">
        <f t="shared" si="165"/>
        <v>0.105</v>
      </c>
      <c r="P2647" s="13">
        <f t="shared" si="164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 s="13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1">
        <f t="shared" si="165"/>
        <v>8.4172839999999999E-2</v>
      </c>
      <c r="P2648" s="13">
        <f t="shared" si="164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 s="13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1">
        <f t="shared" si="165"/>
        <v>1.44E-2</v>
      </c>
      <c r="P2649" s="13">
        <f t="shared" si="164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 s="13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1">
        <f t="shared" si="165"/>
        <v>8.8333333333333337E-3</v>
      </c>
      <c r="P2650" s="13">
        <f t="shared" si="164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 s="13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1">
        <f t="shared" si="165"/>
        <v>9.9200000000000004E-4</v>
      </c>
      <c r="P2651" s="13">
        <f t="shared" si="164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 s="13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1">
        <f t="shared" si="165"/>
        <v>5.966666666666667E-3</v>
      </c>
      <c r="P2652" s="13">
        <f t="shared" si="164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 s="1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1">
        <f t="shared" si="165"/>
        <v>1.8689285714285714E-2</v>
      </c>
      <c r="P2653" s="13">
        <f t="shared" si="164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 s="13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1">
        <f t="shared" si="165"/>
        <v>8.8500000000000002E-3</v>
      </c>
      <c r="P2654" s="13">
        <f t="shared" si="164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 s="13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1">
        <f t="shared" si="165"/>
        <v>0.1152156862745098</v>
      </c>
      <c r="P2655" s="13">
        <f t="shared" si="164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 s="13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165"/>
        <v>5.1000000000000004E-4</v>
      </c>
      <c r="P2656" s="13">
        <f t="shared" si="164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 s="13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1">
        <f t="shared" si="165"/>
        <v>0.21033333333333334</v>
      </c>
      <c r="P2657" s="13">
        <f t="shared" si="164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 s="13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1">
        <f t="shared" si="165"/>
        <v>0.11436666666666667</v>
      </c>
      <c r="P2658" s="13">
        <f t="shared" si="164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 s="13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1">
        <f t="shared" si="165"/>
        <v>0.18737933333333334</v>
      </c>
      <c r="P2659" s="13">
        <f t="shared" si="164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 s="13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1">
        <f t="shared" si="165"/>
        <v>9.2857142857142856E-4</v>
      </c>
      <c r="P2660" s="13">
        <f t="shared" si="164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 s="13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1">
        <f t="shared" si="165"/>
        <v>2.720408163265306E-2</v>
      </c>
      <c r="P2661" s="13">
        <f t="shared" si="164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 s="13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1">
        <f t="shared" si="165"/>
        <v>9.5E-4</v>
      </c>
      <c r="P2662" s="13">
        <f t="shared" si="164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 s="1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1">
        <f t="shared" si="165"/>
        <v>1.0289999999999999</v>
      </c>
      <c r="P2663" s="13">
        <f t="shared" si="164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 s="13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1">
        <f t="shared" si="165"/>
        <v>1.0680000000000001</v>
      </c>
      <c r="P2664" s="13">
        <f t="shared" si="164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 s="13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1">
        <f t="shared" si="165"/>
        <v>1.0459624999999999</v>
      </c>
      <c r="P2665" s="13">
        <f t="shared" si="164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 s="13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1">
        <f t="shared" si="165"/>
        <v>1.0342857142857143</v>
      </c>
      <c r="P2666" s="13">
        <f t="shared" si="164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 s="13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1">
        <f t="shared" si="165"/>
        <v>1.2314285714285715</v>
      </c>
      <c r="P2667" s="13">
        <f t="shared" si="164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 s="13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1">
        <f t="shared" si="165"/>
        <v>1.592951</v>
      </c>
      <c r="P2668" s="13">
        <f t="shared" si="164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 s="13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1">
        <f t="shared" si="165"/>
        <v>1.1066666666666667</v>
      </c>
      <c r="P2669" s="13">
        <f t="shared" si="164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 s="13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1">
        <f t="shared" si="165"/>
        <v>1.7070000000000001</v>
      </c>
      <c r="P2670" s="13">
        <f t="shared" si="164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 s="13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1">
        <f t="shared" si="165"/>
        <v>1.25125</v>
      </c>
      <c r="P2671" s="13">
        <f t="shared" si="164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 s="13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1">
        <f t="shared" si="165"/>
        <v>6.4158609339642042E-2</v>
      </c>
      <c r="P2672" s="13">
        <f t="shared" si="164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 s="1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1">
        <f t="shared" si="165"/>
        <v>0.11344</v>
      </c>
      <c r="P2673" s="13">
        <f t="shared" si="164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 s="13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1">
        <f t="shared" si="165"/>
        <v>0.33189999999999997</v>
      </c>
      <c r="P2674" s="13">
        <f t="shared" si="164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 s="13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1">
        <f t="shared" si="165"/>
        <v>0.27579999999999999</v>
      </c>
      <c r="P2675" s="13">
        <f t="shared" si="164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 s="13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1">
        <f t="shared" si="165"/>
        <v>0.62839999999999996</v>
      </c>
      <c r="P2676" s="13">
        <f t="shared" si="164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 s="13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1">
        <f t="shared" si="165"/>
        <v>7.5880000000000003E-2</v>
      </c>
      <c r="P2677" s="13">
        <f t="shared" si="164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 s="13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1">
        <f t="shared" si="165"/>
        <v>0.50380952380952382</v>
      </c>
      <c r="P2678" s="13">
        <f t="shared" si="164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 s="13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1">
        <f t="shared" si="165"/>
        <v>0.17512820512820512</v>
      </c>
      <c r="P2679" s="13">
        <f t="shared" si="164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 s="13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1">
        <f t="shared" si="165"/>
        <v>1.3750000000000001E-4</v>
      </c>
      <c r="P2680" s="13">
        <f t="shared" si="164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 s="13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1">
        <f t="shared" si="165"/>
        <v>3.3E-3</v>
      </c>
      <c r="P2681" s="13">
        <f t="shared" si="164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 s="13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1">
        <f t="shared" si="165"/>
        <v>8.6250000000000007E-3</v>
      </c>
      <c r="P2682" s="13">
        <f t="shared" si="164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 s="1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1">
        <f t="shared" si="165"/>
        <v>6.875E-3</v>
      </c>
      <c r="P2683" s="13">
        <f t="shared" si="164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 s="13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1">
        <f t="shared" si="165"/>
        <v>0.28299999999999997</v>
      </c>
      <c r="P2684" s="13">
        <f t="shared" si="164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 s="13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1">
        <f t="shared" si="165"/>
        <v>2.3999999999999998E-3</v>
      </c>
      <c r="P2685" s="13">
        <f t="shared" si="164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 s="13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1">
        <f t="shared" si="165"/>
        <v>1.1428571428571429E-2</v>
      </c>
      <c r="P2686" s="13">
        <f t="shared" si="164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 s="13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1">
        <f t="shared" si="165"/>
        <v>2.0000000000000001E-4</v>
      </c>
      <c r="P2687" s="13">
        <f t="shared" si="164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 s="13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1">
        <f t="shared" si="165"/>
        <v>0</v>
      </c>
      <c r="P2688" s="13" t="e">
        <f t="shared" si="164"/>
        <v>#DIV/0!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 s="13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1">
        <f t="shared" si="165"/>
        <v>0</v>
      </c>
      <c r="P2689" s="13" t="e">
        <f t="shared" si="164"/>
        <v>#DIV/0!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 s="13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1">
        <f t="shared" si="165"/>
        <v>1.48E-3</v>
      </c>
      <c r="P2690" s="13">
        <f t="shared" ref="P2690:P2753" si="168">E2690/L2690</f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 s="13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1">
        <f t="shared" ref="O2691:O2754" si="169">E2691/D2691</f>
        <v>2.8571428571428571E-5</v>
      </c>
      <c r="P2691" s="13">
        <f t="shared" si="168"/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 s="13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1">
        <f t="shared" si="169"/>
        <v>0.107325</v>
      </c>
      <c r="P2692" s="13">
        <f t="shared" si="168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 s="1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1">
        <f t="shared" si="169"/>
        <v>5.3846153846153844E-4</v>
      </c>
      <c r="P2693" s="13">
        <f t="shared" si="168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 s="13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1">
        <f t="shared" si="169"/>
        <v>7.1428571428571426E-3</v>
      </c>
      <c r="P2694" s="13">
        <f t="shared" si="168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 s="13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1">
        <f t="shared" si="169"/>
        <v>8.0000000000000002E-3</v>
      </c>
      <c r="P2695" s="13">
        <f t="shared" si="168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 s="13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1">
        <f t="shared" si="169"/>
        <v>3.3333333333333335E-5</v>
      </c>
      <c r="P2696" s="13">
        <f t="shared" si="168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 s="13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1">
        <f t="shared" si="169"/>
        <v>4.7333333333333333E-3</v>
      </c>
      <c r="P2697" s="13">
        <f t="shared" si="168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 s="13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1">
        <f t="shared" si="169"/>
        <v>5.6500000000000002E-2</v>
      </c>
      <c r="P2698" s="13">
        <f t="shared" si="168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 s="13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1">
        <f t="shared" si="169"/>
        <v>0.26352173913043481</v>
      </c>
      <c r="P2699" s="13">
        <f t="shared" si="168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 s="13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1">
        <f t="shared" si="169"/>
        <v>3.2512500000000002E-3</v>
      </c>
      <c r="P2700" s="13">
        <f t="shared" si="168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 s="13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1">
        <f t="shared" si="169"/>
        <v>0</v>
      </c>
      <c r="P2701" s="13" t="e">
        <f t="shared" si="168"/>
        <v>#DIV/0!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 s="13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1">
        <f t="shared" si="169"/>
        <v>7.0007000700070005E-3</v>
      </c>
      <c r="P2702" s="13">
        <f t="shared" si="168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 s="1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1">
        <f t="shared" si="169"/>
        <v>0.46176470588235297</v>
      </c>
      <c r="P2703" s="13">
        <f t="shared" si="168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 s="13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1">
        <f t="shared" si="169"/>
        <v>0.34410000000000002</v>
      </c>
      <c r="P2704" s="13">
        <f t="shared" si="168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 s="13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1">
        <f t="shared" si="169"/>
        <v>1.0375000000000001</v>
      </c>
      <c r="P2705" s="13">
        <f t="shared" si="168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 s="13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1">
        <f t="shared" si="169"/>
        <v>6.0263157894736845E-2</v>
      </c>
      <c r="P2706" s="13">
        <f t="shared" si="168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 s="13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1">
        <f t="shared" si="169"/>
        <v>0.10539393939393939</v>
      </c>
      <c r="P2707" s="13">
        <f t="shared" si="168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 s="13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1">
        <f t="shared" si="169"/>
        <v>1.1229714285714285</v>
      </c>
      <c r="P2708" s="13">
        <f t="shared" si="168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 s="13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1">
        <f t="shared" si="169"/>
        <v>3.50844625</v>
      </c>
      <c r="P2709" s="13">
        <f t="shared" si="168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 s="13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1">
        <f t="shared" si="169"/>
        <v>2.3321535</v>
      </c>
      <c r="P2710" s="13">
        <f t="shared" si="168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 s="13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1">
        <f t="shared" si="169"/>
        <v>1.01606</v>
      </c>
      <c r="P2711" s="13">
        <f t="shared" si="168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 s="13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1">
        <f t="shared" si="169"/>
        <v>1.5390035000000002</v>
      </c>
      <c r="P2712" s="13">
        <f t="shared" si="168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 s="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1">
        <f t="shared" si="169"/>
        <v>1.007161125319693</v>
      </c>
      <c r="P2713" s="13">
        <f t="shared" si="168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 s="13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1">
        <f t="shared" si="169"/>
        <v>1.3138181818181818</v>
      </c>
      <c r="P2714" s="13">
        <f t="shared" si="168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 s="13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1">
        <f t="shared" si="169"/>
        <v>1.0224133333333334</v>
      </c>
      <c r="P2715" s="13">
        <f t="shared" si="168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 s="13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1">
        <f t="shared" si="169"/>
        <v>1.1635599999999999</v>
      </c>
      <c r="P2716" s="13">
        <f t="shared" si="168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 s="13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1">
        <f t="shared" si="169"/>
        <v>2.6462241666666664</v>
      </c>
      <c r="P2717" s="13">
        <f t="shared" si="168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 s="13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1">
        <f t="shared" si="169"/>
        <v>1.1998010000000001</v>
      </c>
      <c r="P2718" s="13">
        <f t="shared" si="168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 s="13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1">
        <f t="shared" si="169"/>
        <v>1.2010400000000001</v>
      </c>
      <c r="P2719" s="13">
        <f t="shared" si="168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 s="13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1">
        <f t="shared" si="169"/>
        <v>1.0358333333333334</v>
      </c>
      <c r="P2720" s="13">
        <f t="shared" si="168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 s="13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1">
        <f t="shared" si="169"/>
        <v>1.0883333333333334</v>
      </c>
      <c r="P2721" s="13">
        <f t="shared" si="168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 s="13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1">
        <f t="shared" si="169"/>
        <v>1.1812400000000001</v>
      </c>
      <c r="P2722" s="13">
        <f t="shared" si="168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 s="1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1">
        <f t="shared" si="169"/>
        <v>14.62</v>
      </c>
      <c r="P2723" s="13">
        <f t="shared" si="168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 s="13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1">
        <f t="shared" si="169"/>
        <v>2.5253999999999999</v>
      </c>
      <c r="P2724" s="13">
        <f t="shared" si="168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 s="13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1">
        <f t="shared" si="169"/>
        <v>1.4005000000000001</v>
      </c>
      <c r="P2725" s="13">
        <f t="shared" si="168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 s="13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1">
        <f t="shared" si="169"/>
        <v>2.9687520259319289</v>
      </c>
      <c r="P2726" s="13">
        <f t="shared" si="168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 s="13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1">
        <f t="shared" si="169"/>
        <v>1.445425</v>
      </c>
      <c r="P2727" s="13">
        <f t="shared" si="168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 s="13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1">
        <f t="shared" si="169"/>
        <v>1.05745</v>
      </c>
      <c r="P2728" s="13">
        <f t="shared" si="168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 s="13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1">
        <f t="shared" si="169"/>
        <v>4.9321000000000002</v>
      </c>
      <c r="P2729" s="13">
        <f t="shared" si="168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 s="13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1">
        <f t="shared" si="169"/>
        <v>2.0182666666666669</v>
      </c>
      <c r="P2730" s="13">
        <f t="shared" si="168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 s="13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1">
        <f t="shared" si="169"/>
        <v>1.0444</v>
      </c>
      <c r="P2731" s="13">
        <f t="shared" si="168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 s="13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1">
        <f t="shared" si="169"/>
        <v>1.7029262962962963</v>
      </c>
      <c r="P2732" s="13">
        <f t="shared" si="168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 s="1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1">
        <f t="shared" si="169"/>
        <v>1.0430333333333333</v>
      </c>
      <c r="P2733" s="13">
        <f t="shared" si="168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 s="13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1">
        <f t="shared" si="169"/>
        <v>1.1825000000000001</v>
      </c>
      <c r="P2734" s="13">
        <f t="shared" si="168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 s="13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1">
        <f t="shared" si="169"/>
        <v>1.07538</v>
      </c>
      <c r="P2735" s="13">
        <f t="shared" si="168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 s="13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1">
        <f t="shared" si="169"/>
        <v>22603</v>
      </c>
      <c r="P2736" s="13">
        <f t="shared" si="168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 s="13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1">
        <f t="shared" si="169"/>
        <v>9.7813466666666677</v>
      </c>
      <c r="P2737" s="13">
        <f t="shared" si="168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 s="13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1">
        <f t="shared" si="169"/>
        <v>1.2290000000000001</v>
      </c>
      <c r="P2738" s="13">
        <f t="shared" si="168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 s="13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1">
        <f t="shared" si="169"/>
        <v>2.4606080000000001</v>
      </c>
      <c r="P2739" s="13">
        <f t="shared" si="168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 s="13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1">
        <f t="shared" si="169"/>
        <v>1.4794</v>
      </c>
      <c r="P2740" s="13">
        <f t="shared" si="168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 s="13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1">
        <f t="shared" si="169"/>
        <v>3.8409090909090908</v>
      </c>
      <c r="P2741" s="13">
        <f t="shared" si="168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 s="13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1">
        <f t="shared" si="169"/>
        <v>1.0333333333333334</v>
      </c>
      <c r="P2742" s="13">
        <f t="shared" si="168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 s="1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1">
        <f t="shared" si="169"/>
        <v>4.3750000000000004E-3</v>
      </c>
      <c r="P2743" s="13">
        <f t="shared" si="168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 s="13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1">
        <f t="shared" si="169"/>
        <v>0.29239999999999999</v>
      </c>
      <c r="P2744" s="13">
        <f t="shared" si="168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 s="13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1">
        <f t="shared" si="169"/>
        <v>0</v>
      </c>
      <c r="P2745" s="13" t="e">
        <f t="shared" si="168"/>
        <v>#DIV/0!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 s="13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1">
        <f t="shared" si="169"/>
        <v>5.2187499999999998E-2</v>
      </c>
      <c r="P2746" s="13">
        <f t="shared" si="168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 s="13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1">
        <f t="shared" si="169"/>
        <v>0.21887499999999999</v>
      </c>
      <c r="P2747" s="13">
        <f t="shared" si="168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 s="13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1">
        <f t="shared" si="169"/>
        <v>0.26700000000000002</v>
      </c>
      <c r="P2748" s="13">
        <f t="shared" si="168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 s="13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1">
        <f t="shared" si="169"/>
        <v>0.28000000000000003</v>
      </c>
      <c r="P2749" s="13">
        <f t="shared" si="168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 s="13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1">
        <f t="shared" si="169"/>
        <v>1.06E-2</v>
      </c>
      <c r="P2750" s="13">
        <f t="shared" si="168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 s="13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1">
        <f t="shared" si="169"/>
        <v>1.0999999999999999E-2</v>
      </c>
      <c r="P2751" s="13">
        <f t="shared" si="168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 s="13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1">
        <f t="shared" si="169"/>
        <v>0</v>
      </c>
      <c r="P2752" s="13" t="e">
        <f t="shared" si="168"/>
        <v>#DIV/0!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 s="1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1">
        <f t="shared" si="169"/>
        <v>0</v>
      </c>
      <c r="P2753" s="13" t="e">
        <f t="shared" si="168"/>
        <v>#DIV/0!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 s="13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1">
        <f t="shared" si="169"/>
        <v>0.11458333333333333</v>
      </c>
      <c r="P2754" s="13">
        <f t="shared" ref="P2754:P2817" si="172">E2754/L2754</f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 s="13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1">
        <f t="shared" ref="O2755:O2818" si="173">E2755/D2755</f>
        <v>0.19</v>
      </c>
      <c r="P2755" s="13">
        <f t="shared" si="172"/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 s="13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1">
        <f t="shared" si="173"/>
        <v>0</v>
      </c>
      <c r="P2756" s="13" t="e">
        <f t="shared" si="172"/>
        <v>#DIV/0!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 s="13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1">
        <f t="shared" si="173"/>
        <v>0.52</v>
      </c>
      <c r="P2757" s="13">
        <f t="shared" si="172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 s="13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1">
        <f t="shared" si="173"/>
        <v>0.1048</v>
      </c>
      <c r="P2758" s="13">
        <f t="shared" si="172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 s="13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1">
        <f t="shared" si="173"/>
        <v>6.6666666666666671E-3</v>
      </c>
      <c r="P2759" s="13">
        <f t="shared" si="172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 s="13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1">
        <f t="shared" si="173"/>
        <v>0.11700000000000001</v>
      </c>
      <c r="P2760" s="13">
        <f t="shared" si="172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 s="13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1">
        <f t="shared" si="173"/>
        <v>0.105</v>
      </c>
      <c r="P2761" s="13">
        <f t="shared" si="172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 s="13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1">
        <f t="shared" si="173"/>
        <v>0</v>
      </c>
      <c r="P2762" s="13" t="e">
        <f t="shared" si="172"/>
        <v>#DIV/0!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 s="1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1">
        <f t="shared" si="173"/>
        <v>7.1999999999999998E-3</v>
      </c>
      <c r="P2763" s="13">
        <f t="shared" si="172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 s="13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1">
        <f t="shared" si="173"/>
        <v>7.6923076923076927E-3</v>
      </c>
      <c r="P2764" s="13">
        <f t="shared" si="172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 s="13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1">
        <f t="shared" si="173"/>
        <v>2.2842639593908631E-3</v>
      </c>
      <c r="P2765" s="13">
        <f t="shared" si="172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 s="13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1">
        <f t="shared" si="173"/>
        <v>1.125E-2</v>
      </c>
      <c r="P2766" s="13">
        <f t="shared" si="172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 s="13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1">
        <f t="shared" si="173"/>
        <v>0</v>
      </c>
      <c r="P2767" s="13" t="e">
        <f t="shared" si="172"/>
        <v>#DIV/0!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 s="13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1">
        <f t="shared" si="173"/>
        <v>0.02</v>
      </c>
      <c r="P2768" s="13">
        <f t="shared" si="172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 s="13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1">
        <f t="shared" si="173"/>
        <v>8.5000000000000006E-3</v>
      </c>
      <c r="P2769" s="13">
        <f t="shared" si="172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 s="13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1">
        <f t="shared" si="173"/>
        <v>0.14314285714285716</v>
      </c>
      <c r="P2770" s="13">
        <f t="shared" si="172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 s="13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1">
        <f t="shared" si="173"/>
        <v>2.5000000000000001E-3</v>
      </c>
      <c r="P2771" s="13">
        <f t="shared" si="172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 s="13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1">
        <f t="shared" si="173"/>
        <v>0.1041125</v>
      </c>
      <c r="P2772" s="13">
        <f t="shared" si="172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 s="1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1">
        <f t="shared" si="173"/>
        <v>0</v>
      </c>
      <c r="P2773" s="13" t="e">
        <f t="shared" si="172"/>
        <v>#DIV/0!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 s="13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1">
        <f t="shared" si="173"/>
        <v>0</v>
      </c>
      <c r="P2774" s="13" t="e">
        <f t="shared" si="172"/>
        <v>#DIV/0!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 s="13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1">
        <f t="shared" si="173"/>
        <v>1.8867924528301887E-3</v>
      </c>
      <c r="P2775" s="13">
        <f t="shared" si="172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 s="13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1">
        <f t="shared" si="173"/>
        <v>0.14249999999999999</v>
      </c>
      <c r="P2776" s="13">
        <f t="shared" si="172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 s="13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1">
        <f t="shared" si="173"/>
        <v>0.03</v>
      </c>
      <c r="P2777" s="13">
        <f t="shared" si="172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 s="13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1">
        <f t="shared" si="173"/>
        <v>7.8809523809523815E-2</v>
      </c>
      <c r="P2778" s="13">
        <f t="shared" si="172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 s="13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1">
        <f t="shared" si="173"/>
        <v>3.3333333333333335E-3</v>
      </c>
      <c r="P2779" s="13">
        <f t="shared" si="172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 s="13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1">
        <f t="shared" si="173"/>
        <v>0.25545454545454543</v>
      </c>
      <c r="P2780" s="13">
        <f t="shared" si="172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 s="13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1">
        <f t="shared" si="173"/>
        <v>2.12E-2</v>
      </c>
      <c r="P2781" s="13">
        <f t="shared" si="172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 s="13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1">
        <f t="shared" si="173"/>
        <v>0</v>
      </c>
      <c r="P2782" s="13" t="e">
        <f t="shared" si="172"/>
        <v>#DIV/0!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 s="1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1">
        <f t="shared" si="173"/>
        <v>1.0528</v>
      </c>
      <c r="P2783" s="13">
        <f t="shared" si="172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 s="13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1">
        <f t="shared" si="173"/>
        <v>1.2</v>
      </c>
      <c r="P2784" s="13">
        <f t="shared" si="172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 s="13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1">
        <f t="shared" si="173"/>
        <v>1.145</v>
      </c>
      <c r="P2785" s="13">
        <f t="shared" si="172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 s="13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1">
        <f t="shared" si="173"/>
        <v>1.19</v>
      </c>
      <c r="P2786" s="13">
        <f t="shared" si="172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 s="13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1">
        <f t="shared" si="173"/>
        <v>1.0468</v>
      </c>
      <c r="P2787" s="13">
        <f t="shared" si="172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 s="13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1">
        <f t="shared" si="173"/>
        <v>1.1783999999999999</v>
      </c>
      <c r="P2788" s="13">
        <f t="shared" si="172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 s="13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1">
        <f t="shared" si="173"/>
        <v>1.1970000000000001</v>
      </c>
      <c r="P2789" s="13">
        <f t="shared" si="172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 s="13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1">
        <f t="shared" si="173"/>
        <v>1.0249999999999999</v>
      </c>
      <c r="P2790" s="13">
        <f t="shared" si="172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 s="13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1">
        <f t="shared" si="173"/>
        <v>1.0116666666666667</v>
      </c>
      <c r="P2791" s="13">
        <f t="shared" si="172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 s="13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1">
        <f t="shared" si="173"/>
        <v>1.0533333333333332</v>
      </c>
      <c r="P2792" s="13">
        <f t="shared" si="172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 s="1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1">
        <f t="shared" si="173"/>
        <v>1.0249999999999999</v>
      </c>
      <c r="P2793" s="13">
        <f t="shared" si="172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 s="13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1">
        <f t="shared" si="173"/>
        <v>1.0760000000000001</v>
      </c>
      <c r="P2794" s="13">
        <f t="shared" si="172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 s="13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1">
        <f t="shared" si="173"/>
        <v>1.105675</v>
      </c>
      <c r="P2795" s="13">
        <f t="shared" si="172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 s="13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1">
        <f t="shared" si="173"/>
        <v>1.5</v>
      </c>
      <c r="P2796" s="13">
        <f t="shared" si="172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 s="13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1">
        <f t="shared" si="173"/>
        <v>1.0428571428571429</v>
      </c>
      <c r="P2797" s="13">
        <f t="shared" si="172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 s="13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1">
        <f t="shared" si="173"/>
        <v>1.155</v>
      </c>
      <c r="P2798" s="13">
        <f t="shared" si="172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 s="13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1">
        <f t="shared" si="173"/>
        <v>1.02645125</v>
      </c>
      <c r="P2799" s="13">
        <f t="shared" si="172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 s="13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1">
        <f t="shared" si="173"/>
        <v>1.014</v>
      </c>
      <c r="P2800" s="13">
        <f t="shared" si="172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 s="13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1">
        <f t="shared" si="173"/>
        <v>1.1663479999999999</v>
      </c>
      <c r="P2801" s="13">
        <f t="shared" si="172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 s="13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1">
        <f t="shared" si="173"/>
        <v>1.33</v>
      </c>
      <c r="P2802" s="13">
        <f t="shared" si="172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 s="1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1">
        <f t="shared" si="173"/>
        <v>1.3320000000000001</v>
      </c>
      <c r="P2803" s="13">
        <f t="shared" si="172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 s="13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1">
        <f t="shared" si="173"/>
        <v>1.0183333333333333</v>
      </c>
      <c r="P2804" s="13">
        <f t="shared" si="172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 s="13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1">
        <f t="shared" si="173"/>
        <v>1.2795000000000001</v>
      </c>
      <c r="P2805" s="13">
        <f t="shared" si="172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 s="13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1">
        <f t="shared" si="173"/>
        <v>1.1499999999999999</v>
      </c>
      <c r="P2806" s="13">
        <f t="shared" si="172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 s="13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1">
        <f t="shared" si="173"/>
        <v>1.1000000000000001</v>
      </c>
      <c r="P2807" s="13">
        <f t="shared" si="172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 s="13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1">
        <f t="shared" si="173"/>
        <v>1.121</v>
      </c>
      <c r="P2808" s="13">
        <f t="shared" si="172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 s="13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1">
        <f t="shared" si="173"/>
        <v>1.26</v>
      </c>
      <c r="P2809" s="13">
        <f t="shared" si="172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 s="13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1">
        <f t="shared" si="173"/>
        <v>1.0024444444444445</v>
      </c>
      <c r="P2810" s="13">
        <f t="shared" si="172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 s="13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1">
        <f t="shared" si="173"/>
        <v>1.024</v>
      </c>
      <c r="P2811" s="13">
        <f t="shared" si="172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 s="13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1">
        <f t="shared" si="173"/>
        <v>1.0820000000000001</v>
      </c>
      <c r="P2812" s="13">
        <f t="shared" si="172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 s="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1">
        <f t="shared" si="173"/>
        <v>1.0026999999999999</v>
      </c>
      <c r="P2813" s="13">
        <f t="shared" si="172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 s="13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1">
        <f t="shared" si="173"/>
        <v>1.133</v>
      </c>
      <c r="P2814" s="13">
        <f t="shared" si="172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 s="13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1">
        <f t="shared" si="173"/>
        <v>1.2757571428571428</v>
      </c>
      <c r="P2815" s="13">
        <f t="shared" si="172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 s="13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1">
        <f t="shared" si="173"/>
        <v>1.0773333333333333</v>
      </c>
      <c r="P2816" s="13">
        <f t="shared" si="172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 s="13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1">
        <f t="shared" si="173"/>
        <v>2.42</v>
      </c>
      <c r="P2817" s="13">
        <f t="shared" si="172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 s="13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1">
        <f t="shared" si="173"/>
        <v>1.4156666666666666</v>
      </c>
      <c r="P2818" s="13">
        <f t="shared" ref="P2818:P2881" si="176">E2818/L2818</f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 s="13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1">
        <f t="shared" ref="O2819:O2882" si="177">E2819/D2819</f>
        <v>1.3</v>
      </c>
      <c r="P2819" s="13">
        <f t="shared" si="176"/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 s="13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1">
        <f t="shared" si="177"/>
        <v>1.0603</v>
      </c>
      <c r="P2820" s="13">
        <f t="shared" si="176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 s="13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1">
        <f t="shared" si="177"/>
        <v>1.048</v>
      </c>
      <c r="P2821" s="13">
        <f t="shared" si="176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 s="13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1">
        <f t="shared" si="177"/>
        <v>1.36</v>
      </c>
      <c r="P2822" s="13">
        <f t="shared" si="176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 s="1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1">
        <f t="shared" si="177"/>
        <v>1</v>
      </c>
      <c r="P2823" s="13">
        <f t="shared" si="176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 s="13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1">
        <f t="shared" si="177"/>
        <v>1</v>
      </c>
      <c r="P2824" s="13">
        <f t="shared" si="176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 s="13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1">
        <f t="shared" si="177"/>
        <v>1.24</v>
      </c>
      <c r="P2825" s="13">
        <f t="shared" si="176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 s="13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1">
        <f t="shared" si="177"/>
        <v>1.1692307692307693</v>
      </c>
      <c r="P2826" s="13">
        <f t="shared" si="176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 s="13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1">
        <f t="shared" si="177"/>
        <v>1.0333333333333334</v>
      </c>
      <c r="P2827" s="13">
        <f t="shared" si="176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 s="13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1">
        <f t="shared" si="177"/>
        <v>1.0774999999999999</v>
      </c>
      <c r="P2828" s="13">
        <f t="shared" si="176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 s="13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1">
        <f t="shared" si="177"/>
        <v>1.2024999999999999</v>
      </c>
      <c r="P2829" s="13">
        <f t="shared" si="176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 s="13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1">
        <f t="shared" si="177"/>
        <v>1.0037894736842106</v>
      </c>
      <c r="P2830" s="13">
        <f t="shared" si="176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 s="13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1">
        <f t="shared" si="177"/>
        <v>1.0651999999999999</v>
      </c>
      <c r="P2831" s="13">
        <f t="shared" si="176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 s="13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1">
        <f t="shared" si="177"/>
        <v>1</v>
      </c>
      <c r="P2832" s="13">
        <f t="shared" si="176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 s="1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1">
        <f t="shared" si="177"/>
        <v>1.1066666666666667</v>
      </c>
      <c r="P2833" s="13">
        <f t="shared" si="176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 s="13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1">
        <f t="shared" si="177"/>
        <v>1.1471959999999999</v>
      </c>
      <c r="P2834" s="13">
        <f t="shared" si="176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 s="13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1">
        <f t="shared" si="177"/>
        <v>1.0825925925925926</v>
      </c>
      <c r="P2835" s="13">
        <f t="shared" si="176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 s="13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1">
        <f t="shared" si="177"/>
        <v>1.7</v>
      </c>
      <c r="P2836" s="13">
        <f t="shared" si="176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 s="13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1">
        <f t="shared" si="177"/>
        <v>1.8709899999999999</v>
      </c>
      <c r="P2837" s="13">
        <f t="shared" si="176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 s="13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1">
        <f t="shared" si="177"/>
        <v>1.0777777777777777</v>
      </c>
      <c r="P2838" s="13">
        <f t="shared" si="176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 s="13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1">
        <f t="shared" si="177"/>
        <v>1</v>
      </c>
      <c r="P2839" s="13">
        <f t="shared" si="176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 s="13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1">
        <f t="shared" si="177"/>
        <v>1.2024999999999999</v>
      </c>
      <c r="P2840" s="13">
        <f t="shared" si="176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 s="13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1">
        <f t="shared" si="177"/>
        <v>1.1142857142857143</v>
      </c>
      <c r="P2841" s="13">
        <f t="shared" si="176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 s="13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1">
        <f t="shared" si="177"/>
        <v>1.04</v>
      </c>
      <c r="P2842" s="13">
        <f t="shared" si="176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 s="1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1">
        <f t="shared" si="177"/>
        <v>0.01</v>
      </c>
      <c r="P2843" s="13">
        <f t="shared" si="176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 s="13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1">
        <f t="shared" si="177"/>
        <v>0</v>
      </c>
      <c r="P2844" s="13" t="e">
        <f t="shared" si="176"/>
        <v>#DIV/0!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 s="13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1">
        <f t="shared" si="177"/>
        <v>0</v>
      </c>
      <c r="P2845" s="13" t="e">
        <f t="shared" si="176"/>
        <v>#DIV/0!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 s="13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1">
        <f t="shared" si="177"/>
        <v>5.4545454545454543E-2</v>
      </c>
      <c r="P2846" s="13">
        <f t="shared" si="176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 s="13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1">
        <f t="shared" si="177"/>
        <v>0.31546666666666667</v>
      </c>
      <c r="P2847" s="13">
        <f t="shared" si="176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 s="13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1">
        <f t="shared" si="177"/>
        <v>0</v>
      </c>
      <c r="P2848" s="13" t="e">
        <f t="shared" si="176"/>
        <v>#DIV/0!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 s="13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1">
        <f t="shared" si="177"/>
        <v>0</v>
      </c>
      <c r="P2849" s="13" t="e">
        <f t="shared" si="176"/>
        <v>#DIV/0!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 s="13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1">
        <f t="shared" si="177"/>
        <v>2E-3</v>
      </c>
      <c r="P2850" s="13">
        <f t="shared" si="176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 s="13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1">
        <f t="shared" si="177"/>
        <v>0.01</v>
      </c>
      <c r="P2851" s="13">
        <f t="shared" si="176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 s="13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1">
        <f t="shared" si="177"/>
        <v>3.8875E-2</v>
      </c>
      <c r="P2852" s="13">
        <f t="shared" si="176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 s="1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1">
        <f t="shared" si="177"/>
        <v>0</v>
      </c>
      <c r="P2853" s="13" t="e">
        <f t="shared" si="176"/>
        <v>#DIV/0!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 s="13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1">
        <f t="shared" si="177"/>
        <v>1.9E-2</v>
      </c>
      <c r="P2854" s="13">
        <f t="shared" si="176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 s="13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1">
        <f t="shared" si="177"/>
        <v>0</v>
      </c>
      <c r="P2855" s="13" t="e">
        <f t="shared" si="176"/>
        <v>#DIV/0!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 s="13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1">
        <f t="shared" si="177"/>
        <v>0.41699999999999998</v>
      </c>
      <c r="P2856" s="13">
        <f t="shared" si="176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 s="13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1">
        <f t="shared" si="177"/>
        <v>0.5</v>
      </c>
      <c r="P2857" s="13">
        <f t="shared" si="176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 s="13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1">
        <f t="shared" si="177"/>
        <v>4.8666666666666664E-2</v>
      </c>
      <c r="P2858" s="13">
        <f t="shared" si="176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 s="13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1">
        <f t="shared" si="177"/>
        <v>0.19736842105263158</v>
      </c>
      <c r="P2859" s="13">
        <f t="shared" si="176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 s="13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1">
        <f t="shared" si="177"/>
        <v>0</v>
      </c>
      <c r="P2860" s="13" t="e">
        <f t="shared" si="176"/>
        <v>#DIV/0!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 s="13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1">
        <f t="shared" si="177"/>
        <v>1.7500000000000002E-2</v>
      </c>
      <c r="P2861" s="13">
        <f t="shared" si="176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 s="13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1">
        <f t="shared" si="177"/>
        <v>6.6500000000000004E-2</v>
      </c>
      <c r="P2862" s="13">
        <f t="shared" si="176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 s="1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1">
        <f t="shared" si="177"/>
        <v>0.32</v>
      </c>
      <c r="P2863" s="13">
        <f t="shared" si="176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 s="13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1">
        <f t="shared" si="177"/>
        <v>4.3307086614173228E-3</v>
      </c>
      <c r="P2864" s="13">
        <f t="shared" si="176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 s="13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1">
        <f t="shared" si="177"/>
        <v>4.0000000000000002E-4</v>
      </c>
      <c r="P2865" s="13">
        <f t="shared" si="176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 s="13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1">
        <f t="shared" si="177"/>
        <v>1.6E-2</v>
      </c>
      <c r="P2866" s="13">
        <f t="shared" si="176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 s="13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1">
        <f t="shared" si="177"/>
        <v>0</v>
      </c>
      <c r="P2867" s="13" t="e">
        <f t="shared" si="176"/>
        <v>#DIV/0!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 s="13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1">
        <f t="shared" si="177"/>
        <v>8.9999999999999993E-3</v>
      </c>
      <c r="P2868" s="13">
        <f t="shared" si="176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 s="13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1">
        <f t="shared" si="177"/>
        <v>0.2016</v>
      </c>
      <c r="P2869" s="13">
        <f t="shared" si="176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 s="13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1">
        <f t="shared" si="177"/>
        <v>0.42011733333333334</v>
      </c>
      <c r="P2870" s="13">
        <f t="shared" si="176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 s="13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1">
        <f t="shared" si="177"/>
        <v>8.8500000000000002E-3</v>
      </c>
      <c r="P2871" s="13">
        <f t="shared" si="176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 s="13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1">
        <f t="shared" si="177"/>
        <v>0.15</v>
      </c>
      <c r="P2872" s="13">
        <f t="shared" si="176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 s="1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1">
        <f t="shared" si="177"/>
        <v>4.6699999999999998E-2</v>
      </c>
      <c r="P2873" s="13">
        <f t="shared" si="176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 s="13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1">
        <f t="shared" si="177"/>
        <v>0</v>
      </c>
      <c r="P2874" s="13" t="e">
        <f t="shared" si="176"/>
        <v>#DIV/0!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 s="13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1">
        <f t="shared" si="177"/>
        <v>0.38119999999999998</v>
      </c>
      <c r="P2875" s="13">
        <f t="shared" si="176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 s="13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1">
        <f t="shared" si="177"/>
        <v>5.4199999999999998E-2</v>
      </c>
      <c r="P2876" s="13">
        <f t="shared" si="176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 s="13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1">
        <f t="shared" si="177"/>
        <v>3.5E-4</v>
      </c>
      <c r="P2877" s="13">
        <f t="shared" si="176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 s="13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1">
        <f t="shared" si="177"/>
        <v>0</v>
      </c>
      <c r="P2878" s="13" t="e">
        <f t="shared" si="176"/>
        <v>#DIV/0!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 s="13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1">
        <f t="shared" si="177"/>
        <v>0.10833333333333334</v>
      </c>
      <c r="P2879" s="13">
        <f t="shared" si="176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 s="13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1">
        <f t="shared" si="177"/>
        <v>2.1000000000000001E-2</v>
      </c>
      <c r="P2880" s="13">
        <f t="shared" si="176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 s="13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1">
        <f t="shared" si="177"/>
        <v>2.5892857142857141E-3</v>
      </c>
      <c r="P2881" s="13">
        <f t="shared" si="176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 s="13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1">
        <f t="shared" si="177"/>
        <v>0.23333333333333334</v>
      </c>
      <c r="P2882" s="13">
        <f t="shared" ref="P2882:P2945" si="180">E2882/L2882</f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 s="1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1">
        <f t="shared" ref="O2883:O2946" si="181">E2883/D2883</f>
        <v>0</v>
      </c>
      <c r="P2883" s="13" t="e">
        <f t="shared" si="180"/>
        <v>#DIV/0!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 s="13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1">
        <f t="shared" si="181"/>
        <v>0.33600000000000002</v>
      </c>
      <c r="P2884" s="13">
        <f t="shared" si="180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 s="13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1">
        <f t="shared" si="181"/>
        <v>0.1908</v>
      </c>
      <c r="P2885" s="13">
        <f t="shared" si="180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 s="13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1">
        <f t="shared" si="181"/>
        <v>4.1111111111111114E-3</v>
      </c>
      <c r="P2886" s="13">
        <f t="shared" si="180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 s="13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1">
        <f t="shared" si="181"/>
        <v>0.32500000000000001</v>
      </c>
      <c r="P2887" s="13">
        <f t="shared" si="180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 s="13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1">
        <f t="shared" si="181"/>
        <v>0.05</v>
      </c>
      <c r="P2888" s="13">
        <f t="shared" si="180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 s="13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1">
        <f t="shared" si="181"/>
        <v>1.6666666666666668E-3</v>
      </c>
      <c r="P2889" s="13">
        <f t="shared" si="180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 s="13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1">
        <f t="shared" si="181"/>
        <v>0</v>
      </c>
      <c r="P2890" s="13" t="e">
        <f t="shared" si="180"/>
        <v>#DIV/0!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 s="13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1">
        <f t="shared" si="181"/>
        <v>0.38066666666666665</v>
      </c>
      <c r="P2891" s="13">
        <f t="shared" si="180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 s="13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1">
        <f t="shared" si="181"/>
        <v>1.0500000000000001E-2</v>
      </c>
      <c r="P2892" s="13">
        <f t="shared" si="180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 s="1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1">
        <f t="shared" si="181"/>
        <v>2.7300000000000001E-2</v>
      </c>
      <c r="P2893" s="13">
        <f t="shared" si="180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 s="13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1">
        <f t="shared" si="181"/>
        <v>9.0909090909090912E-2</v>
      </c>
      <c r="P2894" s="13">
        <f t="shared" si="180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 s="13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1">
        <f t="shared" si="181"/>
        <v>5.0000000000000001E-3</v>
      </c>
      <c r="P2895" s="13">
        <f t="shared" si="180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 s="13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1">
        <f t="shared" si="181"/>
        <v>0</v>
      </c>
      <c r="P2896" s="13" t="e">
        <f t="shared" si="180"/>
        <v>#DIV/0!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 s="13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1">
        <f t="shared" si="181"/>
        <v>4.5999999999999999E-2</v>
      </c>
      <c r="P2897" s="13">
        <f t="shared" si="180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 s="13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1">
        <f t="shared" si="181"/>
        <v>0.20833333333333334</v>
      </c>
      <c r="P2898" s="13">
        <f t="shared" si="180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 s="13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1">
        <f t="shared" si="181"/>
        <v>4.583333333333333E-2</v>
      </c>
      <c r="P2899" s="13">
        <f t="shared" si="180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 s="13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1">
        <f t="shared" si="181"/>
        <v>4.2133333333333335E-2</v>
      </c>
      <c r="P2900" s="13">
        <f t="shared" si="180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 s="13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1">
        <f t="shared" si="181"/>
        <v>0</v>
      </c>
      <c r="P2901" s="13" t="e">
        <f t="shared" si="180"/>
        <v>#DIV/0!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 s="13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1">
        <f t="shared" si="181"/>
        <v>0.61909090909090914</v>
      </c>
      <c r="P2902" s="13">
        <f t="shared" si="180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 s="1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1">
        <f t="shared" si="181"/>
        <v>8.0000000000000002E-3</v>
      </c>
      <c r="P2903" s="13">
        <f t="shared" si="180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 s="13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1">
        <f t="shared" si="181"/>
        <v>1.6666666666666666E-4</v>
      </c>
      <c r="P2904" s="13">
        <f t="shared" si="180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 s="13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1">
        <f t="shared" si="181"/>
        <v>7.7999999999999996E-3</v>
      </c>
      <c r="P2905" s="13">
        <f t="shared" si="180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 s="13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1">
        <f t="shared" si="181"/>
        <v>0.05</v>
      </c>
      <c r="P2906" s="13">
        <f t="shared" si="180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 s="13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1">
        <f t="shared" si="181"/>
        <v>0.17771428571428571</v>
      </c>
      <c r="P2907" s="13">
        <f t="shared" si="180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 s="13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1">
        <f t="shared" si="181"/>
        <v>9.4166666666666662E-2</v>
      </c>
      <c r="P2908" s="13">
        <f t="shared" si="180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 s="13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1">
        <f t="shared" si="181"/>
        <v>8.0000000000000004E-4</v>
      </c>
      <c r="P2909" s="13">
        <f t="shared" si="180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 s="13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1">
        <f t="shared" si="181"/>
        <v>2.75E-2</v>
      </c>
      <c r="P2910" s="13">
        <f t="shared" si="180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 s="13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1">
        <f t="shared" si="181"/>
        <v>1.1111111111111112E-4</v>
      </c>
      <c r="P2911" s="13">
        <f t="shared" si="180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 s="13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1">
        <f t="shared" si="181"/>
        <v>3.3333333333333335E-5</v>
      </c>
      <c r="P2912" s="13">
        <f t="shared" si="180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 s="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1">
        <f t="shared" si="181"/>
        <v>0.36499999999999999</v>
      </c>
      <c r="P2913" s="13">
        <f t="shared" si="180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 s="13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1">
        <f t="shared" si="181"/>
        <v>0.14058171745152354</v>
      </c>
      <c r="P2914" s="13">
        <f t="shared" si="180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 s="13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1">
        <f t="shared" si="181"/>
        <v>2.0000000000000001E-4</v>
      </c>
      <c r="P2915" s="13">
        <f t="shared" si="180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 s="13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1">
        <f t="shared" si="181"/>
        <v>4.0000000000000003E-5</v>
      </c>
      <c r="P2916" s="13">
        <f t="shared" si="180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 s="13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1">
        <f t="shared" si="181"/>
        <v>0.61099999999999999</v>
      </c>
      <c r="P2917" s="13">
        <f t="shared" si="180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 s="13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1">
        <f t="shared" si="181"/>
        <v>7.8378378378378383E-2</v>
      </c>
      <c r="P2918" s="13">
        <f t="shared" si="180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 s="13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1">
        <f t="shared" si="181"/>
        <v>0.2185</v>
      </c>
      <c r="P2919" s="13">
        <f t="shared" si="180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 s="13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1">
        <f t="shared" si="181"/>
        <v>0.27239999999999998</v>
      </c>
      <c r="P2920" s="13">
        <f t="shared" si="180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 s="13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1">
        <f t="shared" si="181"/>
        <v>8.5000000000000006E-2</v>
      </c>
      <c r="P2921" s="13">
        <f t="shared" si="180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 s="13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1">
        <f t="shared" si="181"/>
        <v>0.26840000000000003</v>
      </c>
      <c r="P2922" s="13">
        <f t="shared" si="180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 s="1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1">
        <f t="shared" si="181"/>
        <v>1.29</v>
      </c>
      <c r="P2923" s="13">
        <f t="shared" si="180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 s="13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1">
        <f t="shared" si="181"/>
        <v>1</v>
      </c>
      <c r="P2924" s="13">
        <f t="shared" si="180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 s="13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1">
        <f t="shared" si="181"/>
        <v>1</v>
      </c>
      <c r="P2925" s="13">
        <f t="shared" si="180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 s="13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1">
        <f t="shared" si="181"/>
        <v>1.032</v>
      </c>
      <c r="P2926" s="13">
        <f t="shared" si="180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 s="13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1">
        <f t="shared" si="181"/>
        <v>1.0244597777777777</v>
      </c>
      <c r="P2927" s="13">
        <f t="shared" si="180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 s="13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1">
        <f t="shared" si="181"/>
        <v>1.25</v>
      </c>
      <c r="P2928" s="13">
        <f t="shared" si="180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 s="13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1">
        <f t="shared" si="181"/>
        <v>1.3083333333333333</v>
      </c>
      <c r="P2929" s="13">
        <f t="shared" si="180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 s="13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1">
        <f t="shared" si="181"/>
        <v>1</v>
      </c>
      <c r="P2930" s="13">
        <f t="shared" si="180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 s="13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1">
        <f t="shared" si="181"/>
        <v>1.02069375</v>
      </c>
      <c r="P2931" s="13">
        <f t="shared" si="180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 s="13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1">
        <f t="shared" si="181"/>
        <v>1.0092000000000001</v>
      </c>
      <c r="P2932" s="13">
        <f t="shared" si="180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 s="1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1">
        <f t="shared" si="181"/>
        <v>1.06</v>
      </c>
      <c r="P2933" s="13">
        <f t="shared" si="180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 s="13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1">
        <f t="shared" si="181"/>
        <v>1.0509677419354839</v>
      </c>
      <c r="P2934" s="13">
        <f t="shared" si="180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 s="13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1">
        <f t="shared" si="181"/>
        <v>1.0276000000000001</v>
      </c>
      <c r="P2935" s="13">
        <f t="shared" si="180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 s="13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1">
        <f t="shared" si="181"/>
        <v>1.08</v>
      </c>
      <c r="P2936" s="13">
        <f t="shared" si="180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 s="13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1">
        <f t="shared" si="181"/>
        <v>1.0088571428571429</v>
      </c>
      <c r="P2937" s="13">
        <f t="shared" si="180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 s="13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1">
        <f t="shared" si="181"/>
        <v>1.28</v>
      </c>
      <c r="P2938" s="13">
        <f t="shared" si="180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 s="13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1">
        <f t="shared" si="181"/>
        <v>1.3333333333333333</v>
      </c>
      <c r="P2939" s="13">
        <f t="shared" si="180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 s="13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1">
        <f t="shared" si="181"/>
        <v>1.0137499999999999</v>
      </c>
      <c r="P2940" s="13">
        <f t="shared" si="180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 s="13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1">
        <f t="shared" si="181"/>
        <v>1.0287500000000001</v>
      </c>
      <c r="P2941" s="13">
        <f t="shared" si="180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 s="13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1">
        <f t="shared" si="181"/>
        <v>1.0724</v>
      </c>
      <c r="P2942" s="13">
        <f t="shared" si="180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 s="1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1">
        <f t="shared" si="181"/>
        <v>4.0000000000000003E-5</v>
      </c>
      <c r="P2943" s="13">
        <f t="shared" si="180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 s="13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1">
        <f t="shared" si="181"/>
        <v>0.20424999999999999</v>
      </c>
      <c r="P2944" s="13">
        <f t="shared" si="180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 s="13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1">
        <f t="shared" si="181"/>
        <v>0</v>
      </c>
      <c r="P2945" s="13" t="e">
        <f t="shared" si="180"/>
        <v>#DIV/0!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 s="13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1">
        <f t="shared" si="181"/>
        <v>0.01</v>
      </c>
      <c r="P2946" s="13">
        <f t="shared" ref="P2946:P3009" si="184">E2946/L2946</f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 s="13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1">
        <f t="shared" ref="O2947:O3010" si="185">E2947/D2947</f>
        <v>0</v>
      </c>
      <c r="P2947" s="13" t="e">
        <f t="shared" si="184"/>
        <v>#DIV/0!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 s="13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1">
        <f t="shared" si="185"/>
        <v>1E-3</v>
      </c>
      <c r="P2948" s="13">
        <f t="shared" si="184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 s="13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1">
        <f t="shared" si="185"/>
        <v>4.2880000000000001E-2</v>
      </c>
      <c r="P2949" s="13">
        <f t="shared" si="184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 s="13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1">
        <f t="shared" si="185"/>
        <v>4.8000000000000001E-5</v>
      </c>
      <c r="P2950" s="13">
        <f t="shared" si="184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 s="13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1">
        <f t="shared" si="185"/>
        <v>2.5000000000000001E-2</v>
      </c>
      <c r="P2951" s="13">
        <f t="shared" si="184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 s="13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1">
        <f t="shared" si="185"/>
        <v>0</v>
      </c>
      <c r="P2952" s="13" t="e">
        <f t="shared" si="184"/>
        <v>#DIV/0!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 s="1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1">
        <f t="shared" si="185"/>
        <v>2.1919999999999999E-2</v>
      </c>
      <c r="P2953" s="13">
        <f t="shared" si="184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 s="13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1">
        <f t="shared" si="185"/>
        <v>8.0250000000000002E-2</v>
      </c>
      <c r="P2954" s="13">
        <f t="shared" si="184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 s="13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1">
        <f t="shared" si="185"/>
        <v>1.5125E-3</v>
      </c>
      <c r="P2955" s="13">
        <f t="shared" si="184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 s="13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1">
        <f t="shared" si="185"/>
        <v>0</v>
      </c>
      <c r="P2956" s="13" t="e">
        <f t="shared" si="184"/>
        <v>#DIV/0!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 s="13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1">
        <f t="shared" si="185"/>
        <v>0.59583333333333333</v>
      </c>
      <c r="P2957" s="13">
        <f t="shared" si="184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 s="13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1">
        <f t="shared" si="185"/>
        <v>0.16734177215189874</v>
      </c>
      <c r="P2958" s="13">
        <f t="shared" si="184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 s="13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1">
        <f t="shared" si="185"/>
        <v>1.8666666666666668E-2</v>
      </c>
      <c r="P2959" s="13">
        <f t="shared" si="184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 s="13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1">
        <f t="shared" si="185"/>
        <v>0</v>
      </c>
      <c r="P2960" s="13" t="e">
        <f t="shared" si="184"/>
        <v>#DIV/0!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 s="13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1">
        <f t="shared" si="185"/>
        <v>0</v>
      </c>
      <c r="P2961" s="13" t="e">
        <f t="shared" si="184"/>
        <v>#DIV/0!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 s="13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1">
        <f t="shared" si="185"/>
        <v>0</v>
      </c>
      <c r="P2962" s="13" t="e">
        <f t="shared" si="184"/>
        <v>#DIV/0!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 s="1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1">
        <f t="shared" si="185"/>
        <v>1.0962000000000001</v>
      </c>
      <c r="P2963" s="13">
        <f t="shared" si="184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 s="13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1">
        <f t="shared" si="185"/>
        <v>1.218</v>
      </c>
      <c r="P2964" s="13">
        <f t="shared" si="184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 s="13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1">
        <f t="shared" si="185"/>
        <v>1.0685</v>
      </c>
      <c r="P2965" s="13">
        <f t="shared" si="184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 s="13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1">
        <f t="shared" si="185"/>
        <v>1.0071379999999999</v>
      </c>
      <c r="P2966" s="13">
        <f t="shared" si="184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 s="13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1">
        <f t="shared" si="185"/>
        <v>1.0900000000000001</v>
      </c>
      <c r="P2967" s="13">
        <f t="shared" si="184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 s="13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1">
        <f t="shared" si="185"/>
        <v>1.1363000000000001</v>
      </c>
      <c r="P2968" s="13">
        <f t="shared" si="184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 s="13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1">
        <f t="shared" si="185"/>
        <v>1.1392</v>
      </c>
      <c r="P2969" s="13">
        <f t="shared" si="184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 s="13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1">
        <f t="shared" si="185"/>
        <v>1.06</v>
      </c>
      <c r="P2970" s="13">
        <f t="shared" si="184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 s="13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1">
        <f t="shared" si="185"/>
        <v>1.625</v>
      </c>
      <c r="P2971" s="13">
        <f t="shared" si="184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 s="13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1">
        <f t="shared" si="185"/>
        <v>1.06</v>
      </c>
      <c r="P2972" s="13">
        <f t="shared" si="184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 s="1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1">
        <f t="shared" si="185"/>
        <v>1.0015624999999999</v>
      </c>
      <c r="P2973" s="13">
        <f t="shared" si="184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 s="13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1">
        <f t="shared" si="185"/>
        <v>1.0535000000000001</v>
      </c>
      <c r="P2974" s="13">
        <f t="shared" si="184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 s="13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1">
        <f t="shared" si="185"/>
        <v>1.748</v>
      </c>
      <c r="P2975" s="13">
        <f t="shared" si="184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 s="13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1">
        <f t="shared" si="185"/>
        <v>1.02</v>
      </c>
      <c r="P2976" s="13">
        <f t="shared" si="184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 s="13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1">
        <f t="shared" si="185"/>
        <v>1.00125</v>
      </c>
      <c r="P2977" s="13">
        <f t="shared" si="184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 s="13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1">
        <f t="shared" si="185"/>
        <v>1.7142857142857142</v>
      </c>
      <c r="P2978" s="13">
        <f t="shared" si="184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 s="13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1">
        <f t="shared" si="185"/>
        <v>1.1356666666666666</v>
      </c>
      <c r="P2979" s="13">
        <f t="shared" si="184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 s="13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1">
        <f t="shared" si="185"/>
        <v>1.2946666666666666</v>
      </c>
      <c r="P2980" s="13">
        <f t="shared" si="184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 s="13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1">
        <f t="shared" si="185"/>
        <v>1.014</v>
      </c>
      <c r="P2981" s="13">
        <f t="shared" si="184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 s="13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1">
        <f t="shared" si="185"/>
        <v>1.0916666666666666</v>
      </c>
      <c r="P2982" s="13">
        <f t="shared" si="184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 s="1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1">
        <f t="shared" si="185"/>
        <v>1.28925</v>
      </c>
      <c r="P2983" s="13">
        <f t="shared" si="184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 s="13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1">
        <f t="shared" si="185"/>
        <v>1.0206</v>
      </c>
      <c r="P2984" s="13">
        <f t="shared" si="184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 s="13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1">
        <f t="shared" si="185"/>
        <v>1.465395775862069</v>
      </c>
      <c r="P2985" s="13">
        <f t="shared" si="184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 s="13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1">
        <f t="shared" si="185"/>
        <v>1.00352</v>
      </c>
      <c r="P2986" s="13">
        <f t="shared" si="184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 s="13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1">
        <f t="shared" si="185"/>
        <v>1.2164999999999999</v>
      </c>
      <c r="P2987" s="13">
        <f t="shared" si="184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 s="13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1">
        <f t="shared" si="185"/>
        <v>1.0549999999999999</v>
      </c>
      <c r="P2988" s="13">
        <f t="shared" si="184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 s="13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1">
        <f t="shared" si="185"/>
        <v>1.1040080000000001</v>
      </c>
      <c r="P2989" s="13">
        <f t="shared" si="184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 s="13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1">
        <f t="shared" si="185"/>
        <v>1</v>
      </c>
      <c r="P2990" s="13">
        <f t="shared" si="184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 s="13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1">
        <f t="shared" si="185"/>
        <v>1.76535</v>
      </c>
      <c r="P2991" s="13">
        <f t="shared" si="184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 s="13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1">
        <f t="shared" si="185"/>
        <v>1</v>
      </c>
      <c r="P2992" s="13">
        <f t="shared" si="184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 s="1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1">
        <f t="shared" si="185"/>
        <v>1.0329411764705883</v>
      </c>
      <c r="P2993" s="13">
        <f t="shared" si="184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 s="13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1">
        <f t="shared" si="185"/>
        <v>1.0449999999999999</v>
      </c>
      <c r="P2994" s="13">
        <f t="shared" si="184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 s="13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1">
        <f t="shared" si="185"/>
        <v>1.0029999999999999</v>
      </c>
      <c r="P2995" s="13">
        <f t="shared" si="184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 s="13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1">
        <f t="shared" si="185"/>
        <v>4.577466666666667</v>
      </c>
      <c r="P2996" s="13">
        <f t="shared" si="184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 s="13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1">
        <f t="shared" si="185"/>
        <v>1.0496000000000001</v>
      </c>
      <c r="P2997" s="13">
        <f t="shared" si="184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 s="13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1">
        <f t="shared" si="185"/>
        <v>1.7194285714285715</v>
      </c>
      <c r="P2998" s="13">
        <f t="shared" si="184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 s="13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1">
        <f t="shared" si="185"/>
        <v>1.0373000000000001</v>
      </c>
      <c r="P2999" s="13">
        <f t="shared" si="184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 s="13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1">
        <f t="shared" si="185"/>
        <v>1.0302899999999999</v>
      </c>
      <c r="P3000" s="13">
        <f t="shared" si="184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 s="13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1">
        <f t="shared" si="185"/>
        <v>1.1888888888888889</v>
      </c>
      <c r="P3001" s="13">
        <f t="shared" si="184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 s="13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1">
        <f t="shared" si="185"/>
        <v>1</v>
      </c>
      <c r="P3002" s="13">
        <f t="shared" si="184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 s="1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1">
        <f t="shared" si="185"/>
        <v>3.1869988910451896</v>
      </c>
      <c r="P3003" s="13">
        <f t="shared" si="184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 s="13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1">
        <f t="shared" si="185"/>
        <v>1.0850614285714286</v>
      </c>
      <c r="P3004" s="13">
        <f t="shared" si="184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 s="13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1">
        <f t="shared" si="185"/>
        <v>1.0116666666666667</v>
      </c>
      <c r="P3005" s="13">
        <f t="shared" si="184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 s="13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1">
        <f t="shared" si="185"/>
        <v>1.12815</v>
      </c>
      <c r="P3006" s="13">
        <f t="shared" si="184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 s="13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1">
        <f t="shared" si="185"/>
        <v>1.2049622641509434</v>
      </c>
      <c r="P3007" s="13">
        <f t="shared" si="184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 s="13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1">
        <f t="shared" si="185"/>
        <v>1.0774999999999999</v>
      </c>
      <c r="P3008" s="13">
        <f t="shared" si="184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 s="13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1">
        <f t="shared" si="185"/>
        <v>1.8</v>
      </c>
      <c r="P3009" s="13">
        <f t="shared" si="184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 s="13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1">
        <f t="shared" si="185"/>
        <v>1.0116666666666667</v>
      </c>
      <c r="P3010" s="13">
        <f t="shared" ref="P3010:P3073" si="188">E3010/L3010</f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 s="13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1">
        <f t="shared" ref="O3011:O3074" si="189">E3011/D3011</f>
        <v>1.19756</v>
      </c>
      <c r="P3011" s="13">
        <f t="shared" si="188"/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 s="13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1">
        <f t="shared" si="189"/>
        <v>1.58</v>
      </c>
      <c r="P3012" s="13">
        <f t="shared" si="188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 s="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1">
        <f t="shared" si="189"/>
        <v>1.2366666666666666</v>
      </c>
      <c r="P3013" s="13">
        <f t="shared" si="188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 s="13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1">
        <f t="shared" si="189"/>
        <v>1.1712499999999999</v>
      </c>
      <c r="P3014" s="13">
        <f t="shared" si="188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 s="13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1">
        <f t="shared" si="189"/>
        <v>1.5696000000000001</v>
      </c>
      <c r="P3015" s="13">
        <f t="shared" si="188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 s="13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1">
        <f t="shared" si="189"/>
        <v>1.13104</v>
      </c>
      <c r="P3016" s="13">
        <f t="shared" si="188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 s="13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1">
        <f t="shared" si="189"/>
        <v>1.0317647058823529</v>
      </c>
      <c r="P3017" s="13">
        <f t="shared" si="188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 s="13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1">
        <f t="shared" si="189"/>
        <v>1.0261176470588236</v>
      </c>
      <c r="P3018" s="13">
        <f t="shared" si="188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 s="13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1">
        <f t="shared" si="189"/>
        <v>1.0584090909090909</v>
      </c>
      <c r="P3019" s="13">
        <f t="shared" si="188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 s="13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1">
        <f t="shared" si="189"/>
        <v>1.0071428571428571</v>
      </c>
      <c r="P3020" s="13">
        <f t="shared" si="188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 s="13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1">
        <f t="shared" si="189"/>
        <v>1.2123333333333333</v>
      </c>
      <c r="P3021" s="13">
        <f t="shared" si="188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 s="13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1">
        <f t="shared" si="189"/>
        <v>1.0057142857142858</v>
      </c>
      <c r="P3022" s="13">
        <f t="shared" si="188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 s="1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1">
        <f t="shared" si="189"/>
        <v>1.1602222222222223</v>
      </c>
      <c r="P3023" s="13">
        <f t="shared" si="188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 s="13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1">
        <f t="shared" si="189"/>
        <v>1.0087999999999999</v>
      </c>
      <c r="P3024" s="13">
        <f t="shared" si="188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 s="13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1">
        <f t="shared" si="189"/>
        <v>1.03</v>
      </c>
      <c r="P3025" s="13">
        <f t="shared" si="188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 s="13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1">
        <f t="shared" si="189"/>
        <v>2.4641999999999999</v>
      </c>
      <c r="P3026" s="13">
        <f t="shared" si="188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 s="13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1">
        <f t="shared" si="189"/>
        <v>3.0219999999999998</v>
      </c>
      <c r="P3027" s="13">
        <f t="shared" si="188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 s="13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1">
        <f t="shared" si="189"/>
        <v>1.4333333333333333</v>
      </c>
      <c r="P3028" s="13">
        <f t="shared" si="188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 s="13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1">
        <f t="shared" si="189"/>
        <v>1.3144</v>
      </c>
      <c r="P3029" s="13">
        <f t="shared" si="188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 s="13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1">
        <f t="shared" si="189"/>
        <v>1.6801999999999999</v>
      </c>
      <c r="P3030" s="13">
        <f t="shared" si="188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 s="13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1">
        <f t="shared" si="189"/>
        <v>1.0967666666666667</v>
      </c>
      <c r="P3031" s="13">
        <f t="shared" si="188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 s="13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1">
        <f t="shared" si="189"/>
        <v>1.0668571428571429</v>
      </c>
      <c r="P3032" s="13">
        <f t="shared" si="188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 s="1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1">
        <f t="shared" si="189"/>
        <v>1</v>
      </c>
      <c r="P3033" s="13">
        <f t="shared" si="188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 s="13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1">
        <f t="shared" si="189"/>
        <v>1.272</v>
      </c>
      <c r="P3034" s="13">
        <f t="shared" si="188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 s="13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1">
        <f t="shared" si="189"/>
        <v>1.4653333333333334</v>
      </c>
      <c r="P3035" s="13">
        <f t="shared" si="188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 s="13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1">
        <f t="shared" si="189"/>
        <v>1.1253599999999999</v>
      </c>
      <c r="P3036" s="13">
        <f t="shared" si="188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 s="13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1">
        <f t="shared" si="189"/>
        <v>1.0878684000000001</v>
      </c>
      <c r="P3037" s="13">
        <f t="shared" si="188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 s="13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1">
        <f t="shared" si="189"/>
        <v>1.26732</v>
      </c>
      <c r="P3038" s="13">
        <f t="shared" si="188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 s="13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1">
        <f t="shared" si="189"/>
        <v>2.1320000000000001</v>
      </c>
      <c r="P3039" s="13">
        <f t="shared" si="188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 s="13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1">
        <f t="shared" si="189"/>
        <v>1.0049999999999999</v>
      </c>
      <c r="P3040" s="13">
        <f t="shared" si="188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 s="13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1">
        <f t="shared" si="189"/>
        <v>1.0871389999999999</v>
      </c>
      <c r="P3041" s="13">
        <f t="shared" si="188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 s="13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1">
        <f t="shared" si="189"/>
        <v>1.075</v>
      </c>
      <c r="P3042" s="13">
        <f t="shared" si="188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 s="1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1">
        <f t="shared" si="189"/>
        <v>1.1048192771084338</v>
      </c>
      <c r="P3043" s="13">
        <f t="shared" si="188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 s="13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1">
        <f t="shared" si="189"/>
        <v>1.28</v>
      </c>
      <c r="P3044" s="13">
        <f t="shared" si="188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 s="13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1">
        <f t="shared" si="189"/>
        <v>1.1000666666666667</v>
      </c>
      <c r="P3045" s="13">
        <f t="shared" si="188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 s="13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1">
        <f t="shared" si="189"/>
        <v>1.0934166666666667</v>
      </c>
      <c r="P3046" s="13">
        <f t="shared" si="188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 s="13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1">
        <f t="shared" si="189"/>
        <v>1.3270650000000002</v>
      </c>
      <c r="P3047" s="13">
        <f t="shared" si="188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 s="13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1">
        <f t="shared" si="189"/>
        <v>1.9084810126582279</v>
      </c>
      <c r="P3048" s="13">
        <f t="shared" si="188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 s="13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1">
        <f t="shared" si="189"/>
        <v>1.49</v>
      </c>
      <c r="P3049" s="13">
        <f t="shared" si="188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 s="13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1">
        <f t="shared" si="189"/>
        <v>1.6639999999999999</v>
      </c>
      <c r="P3050" s="13">
        <f t="shared" si="188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 s="13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1">
        <f t="shared" si="189"/>
        <v>1.0666666666666667</v>
      </c>
      <c r="P3051" s="13">
        <f t="shared" si="188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 s="13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1">
        <f t="shared" si="189"/>
        <v>1.06</v>
      </c>
      <c r="P3052" s="13">
        <f t="shared" si="188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 s="1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1">
        <f t="shared" si="189"/>
        <v>0.23628571428571429</v>
      </c>
      <c r="P3053" s="13">
        <f t="shared" si="188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 s="13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1">
        <f t="shared" si="189"/>
        <v>1.5E-3</v>
      </c>
      <c r="P3054" s="13">
        <f t="shared" si="188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 s="13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1">
        <f t="shared" si="189"/>
        <v>4.0000000000000001E-3</v>
      </c>
      <c r="P3055" s="13">
        <f t="shared" si="188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 s="13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1">
        <f t="shared" si="189"/>
        <v>0</v>
      </c>
      <c r="P3056" s="13" t="e">
        <f t="shared" si="188"/>
        <v>#DIV/0!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 s="13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1">
        <f t="shared" si="189"/>
        <v>5.0000000000000002E-5</v>
      </c>
      <c r="P3057" s="13">
        <f t="shared" si="188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 s="13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1">
        <f t="shared" si="189"/>
        <v>0</v>
      </c>
      <c r="P3058" s="13" t="e">
        <f t="shared" si="188"/>
        <v>#DIV/0!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 s="13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1">
        <f t="shared" si="189"/>
        <v>0</v>
      </c>
      <c r="P3059" s="13" t="e">
        <f t="shared" si="188"/>
        <v>#DIV/0!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 s="13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1">
        <f t="shared" si="189"/>
        <v>1.6666666666666666E-4</v>
      </c>
      <c r="P3060" s="13">
        <f t="shared" si="188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 s="13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1">
        <f t="shared" si="189"/>
        <v>3.0066666666666665E-2</v>
      </c>
      <c r="P3061" s="13">
        <f t="shared" si="188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 s="13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1">
        <f t="shared" si="189"/>
        <v>1.5227272727272728E-3</v>
      </c>
      <c r="P3062" s="13">
        <f t="shared" si="188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 s="1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1">
        <f t="shared" si="189"/>
        <v>0</v>
      </c>
      <c r="P3063" s="13" t="e">
        <f t="shared" si="188"/>
        <v>#DIV/0!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 s="13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1">
        <f t="shared" si="189"/>
        <v>0.66839999999999999</v>
      </c>
      <c r="P3064" s="13">
        <f t="shared" si="188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 s="13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1">
        <f t="shared" si="189"/>
        <v>0.19566666666666666</v>
      </c>
      <c r="P3065" s="13">
        <f t="shared" si="188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 s="13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1">
        <f t="shared" si="189"/>
        <v>0.11294666666666667</v>
      </c>
      <c r="P3066" s="13">
        <f t="shared" si="188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 s="13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1">
        <f t="shared" si="189"/>
        <v>4.0000000000000002E-4</v>
      </c>
      <c r="P3067" s="13">
        <f t="shared" si="188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 s="13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1">
        <f t="shared" si="189"/>
        <v>0.11985714285714286</v>
      </c>
      <c r="P3068" s="13">
        <f t="shared" si="188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 s="13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1">
        <f t="shared" si="189"/>
        <v>2.5000000000000001E-2</v>
      </c>
      <c r="P3069" s="13">
        <f t="shared" si="188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 s="13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1">
        <f t="shared" si="189"/>
        <v>6.9999999999999999E-4</v>
      </c>
      <c r="P3070" s="13">
        <f t="shared" si="188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 s="13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1">
        <f t="shared" si="189"/>
        <v>0.14099999999999999</v>
      </c>
      <c r="P3071" s="13">
        <f t="shared" si="188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 s="13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1">
        <f t="shared" si="189"/>
        <v>3.3399999999999999E-2</v>
      </c>
      <c r="P3072" s="13">
        <f t="shared" si="188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 s="1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1">
        <f t="shared" si="189"/>
        <v>0.59775</v>
      </c>
      <c r="P3073" s="13">
        <f t="shared" si="188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 s="13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1">
        <f t="shared" si="189"/>
        <v>1.6666666666666666E-4</v>
      </c>
      <c r="P3074" s="13">
        <f t="shared" ref="P3074:P3137" si="192">E3074/L3074</f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 s="13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1">
        <f t="shared" ref="O3075:O3138" si="193">E3075/D3075</f>
        <v>2.3035714285714285E-4</v>
      </c>
      <c r="P3075" s="13">
        <f t="shared" si="192"/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 s="13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1">
        <f t="shared" si="193"/>
        <v>8.8000000000000003E-4</v>
      </c>
      <c r="P3076" s="13">
        <f t="shared" si="192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 s="13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1">
        <f t="shared" si="193"/>
        <v>8.6400000000000005E-2</v>
      </c>
      <c r="P3077" s="13">
        <f t="shared" si="192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 s="13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1">
        <f t="shared" si="193"/>
        <v>0.15060000000000001</v>
      </c>
      <c r="P3078" s="13">
        <f t="shared" si="192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 s="13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1">
        <f t="shared" si="193"/>
        <v>4.7727272727272731E-3</v>
      </c>
      <c r="P3079" s="13">
        <f t="shared" si="192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 s="13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1">
        <f t="shared" si="193"/>
        <v>1.1833333333333333E-3</v>
      </c>
      <c r="P3080" s="13">
        <f t="shared" si="192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 s="13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1">
        <f t="shared" si="193"/>
        <v>8.4173998587352451E-3</v>
      </c>
      <c r="P3081" s="13">
        <f t="shared" si="192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 s="13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1">
        <f t="shared" si="193"/>
        <v>1.8799999999999999E-4</v>
      </c>
      <c r="P3082" s="13">
        <f t="shared" si="192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 s="1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1">
        <f t="shared" si="193"/>
        <v>2.1029999999999998E-3</v>
      </c>
      <c r="P3083" s="13">
        <f t="shared" si="192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 s="13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1">
        <f t="shared" si="193"/>
        <v>0</v>
      </c>
      <c r="P3084" s="13" t="e">
        <f t="shared" si="192"/>
        <v>#DIV/0!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 s="13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1">
        <f t="shared" si="193"/>
        <v>2.8E-3</v>
      </c>
      <c r="P3085" s="13">
        <f t="shared" si="192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 s="13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1">
        <f t="shared" si="193"/>
        <v>0.11579206701157921</v>
      </c>
      <c r="P3086" s="13">
        <f t="shared" si="192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 s="13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1">
        <f t="shared" si="193"/>
        <v>2.4400000000000002E-2</v>
      </c>
      <c r="P3087" s="13">
        <f t="shared" si="192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 s="13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1">
        <f t="shared" si="193"/>
        <v>2.5000000000000001E-3</v>
      </c>
      <c r="P3088" s="13">
        <f t="shared" si="192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 s="13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193"/>
        <v>6.2500000000000003E-3</v>
      </c>
      <c r="P3089" s="13">
        <f t="shared" si="192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 s="13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1">
        <f t="shared" si="193"/>
        <v>1.9384615384615384E-3</v>
      </c>
      <c r="P3090" s="13">
        <f t="shared" si="192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 s="13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1">
        <f t="shared" si="193"/>
        <v>0.23416000000000001</v>
      </c>
      <c r="P3091" s="13">
        <f t="shared" si="192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 s="13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1">
        <f t="shared" si="193"/>
        <v>5.080888888888889E-2</v>
      </c>
      <c r="P3092" s="13">
        <f t="shared" si="192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 s="1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1">
        <f t="shared" si="193"/>
        <v>0.15920000000000001</v>
      </c>
      <c r="P3093" s="13">
        <f t="shared" si="192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 s="13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1">
        <f t="shared" si="193"/>
        <v>1.1831900000000001E-2</v>
      </c>
      <c r="P3094" s="13">
        <f t="shared" si="192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 s="13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1">
        <f t="shared" si="193"/>
        <v>0.22750000000000001</v>
      </c>
      <c r="P3095" s="13">
        <f t="shared" si="192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 s="13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1">
        <f t="shared" si="193"/>
        <v>2.5000000000000001E-4</v>
      </c>
      <c r="P3096" s="13">
        <f t="shared" si="192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 s="13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1">
        <f t="shared" si="193"/>
        <v>3.351206434316354E-3</v>
      </c>
      <c r="P3097" s="13">
        <f t="shared" si="192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 s="13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1">
        <f t="shared" si="193"/>
        <v>3.9750000000000001E-2</v>
      </c>
      <c r="P3098" s="13">
        <f t="shared" si="192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 s="13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1">
        <f t="shared" si="193"/>
        <v>0.17150000000000001</v>
      </c>
      <c r="P3099" s="13">
        <f t="shared" si="192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 s="13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1">
        <f t="shared" si="193"/>
        <v>3.608004104669061E-2</v>
      </c>
      <c r="P3100" s="13">
        <f t="shared" si="192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 s="13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1">
        <f t="shared" si="193"/>
        <v>0.13900000000000001</v>
      </c>
      <c r="P3101" s="13">
        <f t="shared" si="192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 s="13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1">
        <f t="shared" si="193"/>
        <v>0.15225</v>
      </c>
      <c r="P3102" s="13">
        <f t="shared" si="192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 s="1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1">
        <f t="shared" si="193"/>
        <v>0.12</v>
      </c>
      <c r="P3103" s="13">
        <f t="shared" si="192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 s="13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1">
        <f t="shared" si="193"/>
        <v>0.391125</v>
      </c>
      <c r="P3104" s="13">
        <f t="shared" si="192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 s="13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1">
        <f t="shared" si="193"/>
        <v>2.6829268292682929E-3</v>
      </c>
      <c r="P3105" s="13">
        <f t="shared" si="192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 s="13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1">
        <f t="shared" si="193"/>
        <v>0.29625000000000001</v>
      </c>
      <c r="P3106" s="13">
        <f t="shared" si="192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 s="13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1">
        <f t="shared" si="193"/>
        <v>0.4236099230111206</v>
      </c>
      <c r="P3107" s="13">
        <f t="shared" si="192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 s="13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1">
        <f t="shared" si="193"/>
        <v>4.1000000000000002E-2</v>
      </c>
      <c r="P3108" s="13">
        <f t="shared" si="192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 s="13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1">
        <f t="shared" si="193"/>
        <v>0.197625</v>
      </c>
      <c r="P3109" s="13">
        <f t="shared" si="192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 s="13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1">
        <f t="shared" si="193"/>
        <v>5.1999999999999995E-4</v>
      </c>
      <c r="P3110" s="13">
        <f t="shared" si="192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 s="13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1">
        <f t="shared" si="193"/>
        <v>0.25030188679245285</v>
      </c>
      <c r="P3111" s="13">
        <f t="shared" si="192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 s="13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1">
        <f t="shared" si="193"/>
        <v>4.0000000000000002E-4</v>
      </c>
      <c r="P3112" s="13">
        <f t="shared" si="192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 s="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1">
        <f t="shared" si="193"/>
        <v>0.26640000000000003</v>
      </c>
      <c r="P3113" s="13">
        <f t="shared" si="192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 s="13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1">
        <f t="shared" si="193"/>
        <v>4.7363636363636365E-2</v>
      </c>
      <c r="P3114" s="13">
        <f t="shared" si="192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 s="13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1">
        <f t="shared" si="193"/>
        <v>4.2435339894712751E-2</v>
      </c>
      <c r="P3115" s="13">
        <f t="shared" si="192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 s="13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1">
        <f t="shared" si="193"/>
        <v>0</v>
      </c>
      <c r="P3116" s="13" t="e">
        <f t="shared" si="192"/>
        <v>#DIV/0!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 s="13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1">
        <f t="shared" si="193"/>
        <v>0.03</v>
      </c>
      <c r="P3117" s="13">
        <f t="shared" si="192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 s="13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1">
        <f t="shared" si="193"/>
        <v>0.57333333333333336</v>
      </c>
      <c r="P3118" s="13">
        <f t="shared" si="192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 s="13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1">
        <f t="shared" si="193"/>
        <v>1E-3</v>
      </c>
      <c r="P3119" s="13">
        <f t="shared" si="192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 s="13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1">
        <f t="shared" si="193"/>
        <v>3.0999999999999999E-3</v>
      </c>
      <c r="P3120" s="13">
        <f t="shared" si="192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 s="13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1">
        <f t="shared" si="193"/>
        <v>5.0000000000000001E-4</v>
      </c>
      <c r="P3121" s="13">
        <f t="shared" si="192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 s="13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1">
        <f t="shared" si="193"/>
        <v>9.8461538461538464E-5</v>
      </c>
      <c r="P3122" s="13">
        <f t="shared" si="192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 s="1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1">
        <f t="shared" si="193"/>
        <v>6.6666666666666671E-3</v>
      </c>
      <c r="P3123" s="13">
        <f t="shared" si="192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 s="13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1">
        <f t="shared" si="193"/>
        <v>0.58291457286432158</v>
      </c>
      <c r="P3124" s="13">
        <f t="shared" si="192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 s="13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1">
        <f t="shared" si="193"/>
        <v>0.68153600000000003</v>
      </c>
      <c r="P3125" s="13">
        <f t="shared" si="192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 s="13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1">
        <f t="shared" si="193"/>
        <v>3.2499999999999997E-5</v>
      </c>
      <c r="P3126" s="13">
        <f t="shared" si="192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 s="13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1">
        <f t="shared" si="193"/>
        <v>0</v>
      </c>
      <c r="P3127" s="13" t="e">
        <f t="shared" si="192"/>
        <v>#DIV/0!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 s="13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1">
        <f t="shared" si="193"/>
        <v>4.1599999999999998E-2</v>
      </c>
      <c r="P3128" s="13">
        <f t="shared" si="192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 s="13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1">
        <f t="shared" si="193"/>
        <v>0</v>
      </c>
      <c r="P3129" s="13" t="e">
        <f t="shared" si="192"/>
        <v>#DIV/0!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 s="13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1">
        <f t="shared" si="193"/>
        <v>1.0860666666666667</v>
      </c>
      <c r="P3130" s="13">
        <f t="shared" si="192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 s="13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1">
        <f t="shared" si="193"/>
        <v>8.0000000000000002E-3</v>
      </c>
      <c r="P3131" s="13">
        <f t="shared" si="192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 s="13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1">
        <f t="shared" si="193"/>
        <v>3.7499999999999999E-2</v>
      </c>
      <c r="P3132" s="13">
        <f t="shared" si="192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 s="1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1">
        <f t="shared" si="193"/>
        <v>0.15731707317073171</v>
      </c>
      <c r="P3133" s="13">
        <f t="shared" si="192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 s="13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3"/>
        <v>3.3333333333333332E-4</v>
      </c>
      <c r="P3134" s="13">
        <f t="shared" si="192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 s="13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1">
        <f t="shared" si="193"/>
        <v>1.08</v>
      </c>
      <c r="P3135" s="13">
        <f t="shared" si="192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 s="13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1">
        <f t="shared" si="193"/>
        <v>0.22500000000000001</v>
      </c>
      <c r="P3136" s="13">
        <f t="shared" si="192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 s="13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1">
        <f t="shared" si="193"/>
        <v>0.20849420849420849</v>
      </c>
      <c r="P3137" s="13">
        <f t="shared" si="192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 s="13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1">
        <f t="shared" si="193"/>
        <v>1.278</v>
      </c>
      <c r="P3138" s="13">
        <f t="shared" ref="P3138:P3201" si="196">E3138/L3138</f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 s="13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1">
        <f t="shared" ref="O3139:O3202" si="197">E3139/D3139</f>
        <v>3.3333333333333333E-2</v>
      </c>
      <c r="P3139" s="13">
        <f t="shared" si="196"/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 s="13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1">
        <f t="shared" si="197"/>
        <v>0</v>
      </c>
      <c r="P3140" s="13" t="e">
        <f t="shared" si="196"/>
        <v>#DIV/0!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 s="13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1">
        <f t="shared" si="197"/>
        <v>5.3999999999999999E-2</v>
      </c>
      <c r="P3141" s="13">
        <f t="shared" si="196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 s="13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1">
        <f t="shared" si="197"/>
        <v>9.5999999999999992E-3</v>
      </c>
      <c r="P3142" s="13">
        <f t="shared" si="196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 s="1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1">
        <f t="shared" si="197"/>
        <v>0.51600000000000001</v>
      </c>
      <c r="P3143" s="13">
        <f t="shared" si="196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 s="13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1">
        <f t="shared" si="197"/>
        <v>1.6363636363636365E-2</v>
      </c>
      <c r="P3144" s="13">
        <f t="shared" si="196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 s="13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1">
        <f t="shared" si="197"/>
        <v>0</v>
      </c>
      <c r="P3145" s="13" t="e">
        <f t="shared" si="196"/>
        <v>#DIV/0!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 s="13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1">
        <f t="shared" si="197"/>
        <v>0.754</v>
      </c>
      <c r="P3146" s="13">
        <f t="shared" si="196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 s="13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1">
        <f t="shared" si="197"/>
        <v>0</v>
      </c>
      <c r="P3147" s="13" t="e">
        <f t="shared" si="196"/>
        <v>#DIV/0!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 s="13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1">
        <f t="shared" si="197"/>
        <v>0.105</v>
      </c>
      <c r="P3148" s="13">
        <f t="shared" si="196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 s="13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1">
        <f t="shared" si="197"/>
        <v>1.1752499999999999</v>
      </c>
      <c r="P3149" s="13">
        <f t="shared" si="196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 s="13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1">
        <f t="shared" si="197"/>
        <v>1.3116666666666668</v>
      </c>
      <c r="P3150" s="13">
        <f t="shared" si="196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 s="13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1">
        <f t="shared" si="197"/>
        <v>1.04</v>
      </c>
      <c r="P3151" s="13">
        <f t="shared" si="196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 s="13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1">
        <f t="shared" si="197"/>
        <v>1.01</v>
      </c>
      <c r="P3152" s="13">
        <f t="shared" si="196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 s="1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1">
        <f t="shared" si="197"/>
        <v>1.004</v>
      </c>
      <c r="P3153" s="13">
        <f t="shared" si="196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 s="13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1">
        <f t="shared" si="197"/>
        <v>1.0595454545454546</v>
      </c>
      <c r="P3154" s="13">
        <f t="shared" si="196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 s="13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1">
        <f t="shared" si="197"/>
        <v>3.3558333333333334</v>
      </c>
      <c r="P3155" s="13">
        <f t="shared" si="196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 s="13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1">
        <f t="shared" si="197"/>
        <v>1.1292857142857142</v>
      </c>
      <c r="P3156" s="13">
        <f t="shared" si="196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 s="13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1">
        <f t="shared" si="197"/>
        <v>1.885046</v>
      </c>
      <c r="P3157" s="13">
        <f t="shared" si="196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 s="13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1">
        <f t="shared" si="197"/>
        <v>1.0181818181818181</v>
      </c>
      <c r="P3158" s="13">
        <f t="shared" si="196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 s="13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1">
        <f t="shared" si="197"/>
        <v>1.01</v>
      </c>
      <c r="P3159" s="13">
        <f t="shared" si="196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 s="13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1">
        <f t="shared" si="197"/>
        <v>1.1399999999999999</v>
      </c>
      <c r="P3160" s="13">
        <f t="shared" si="196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 s="13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1">
        <f t="shared" si="197"/>
        <v>1.3348133333333334</v>
      </c>
      <c r="P3161" s="13">
        <f t="shared" si="196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 s="13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1">
        <f t="shared" si="197"/>
        <v>1.0153333333333334</v>
      </c>
      <c r="P3162" s="13">
        <f t="shared" si="196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 s="1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1">
        <f t="shared" si="197"/>
        <v>1.0509999999999999</v>
      </c>
      <c r="P3163" s="13">
        <f t="shared" si="196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 s="13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1">
        <f t="shared" si="197"/>
        <v>1.2715000000000001</v>
      </c>
      <c r="P3164" s="13">
        <f t="shared" si="196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 s="13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1">
        <f t="shared" si="197"/>
        <v>1.1115384615384616</v>
      </c>
      <c r="P3165" s="13">
        <f t="shared" si="196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 s="13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1">
        <f t="shared" si="197"/>
        <v>1.0676000000000001</v>
      </c>
      <c r="P3166" s="13">
        <f t="shared" si="196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 s="13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1">
        <f t="shared" si="197"/>
        <v>1.6266666666666667</v>
      </c>
      <c r="P3167" s="13">
        <f t="shared" si="196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 s="13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1">
        <f t="shared" si="197"/>
        <v>1.6022808571428573</v>
      </c>
      <c r="P3168" s="13">
        <f t="shared" si="196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 s="13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1">
        <f t="shared" si="197"/>
        <v>1.1616666666666666</v>
      </c>
      <c r="P3169" s="13">
        <f t="shared" si="196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 s="13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1">
        <f t="shared" si="197"/>
        <v>1.242</v>
      </c>
      <c r="P3170" s="13">
        <f t="shared" si="196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 s="13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1">
        <f t="shared" si="197"/>
        <v>1.030125</v>
      </c>
      <c r="P3171" s="13">
        <f t="shared" si="196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 s="13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1">
        <f t="shared" si="197"/>
        <v>1.1225000000000001</v>
      </c>
      <c r="P3172" s="13">
        <f t="shared" si="196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 s="1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1">
        <f t="shared" si="197"/>
        <v>1.0881428571428571</v>
      </c>
      <c r="P3173" s="13">
        <f t="shared" si="196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 s="13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1">
        <f t="shared" si="197"/>
        <v>1.1499999999999999</v>
      </c>
      <c r="P3174" s="13">
        <f t="shared" si="196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 s="13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1">
        <f t="shared" si="197"/>
        <v>1.03</v>
      </c>
      <c r="P3175" s="13">
        <f t="shared" si="196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 s="13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1">
        <f t="shared" si="197"/>
        <v>1.0113333333333334</v>
      </c>
      <c r="P3176" s="13">
        <f t="shared" si="196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 s="13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1">
        <f t="shared" si="197"/>
        <v>1.0955999999999999</v>
      </c>
      <c r="P3177" s="13">
        <f t="shared" si="196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 s="13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1">
        <f t="shared" si="197"/>
        <v>1.148421052631579</v>
      </c>
      <c r="P3178" s="13">
        <f t="shared" si="196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 s="13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1">
        <f t="shared" si="197"/>
        <v>1.1739999999999999</v>
      </c>
      <c r="P3179" s="13">
        <f t="shared" si="196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 s="13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1">
        <f t="shared" si="197"/>
        <v>1.7173333333333334</v>
      </c>
      <c r="P3180" s="13">
        <f t="shared" si="196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 s="13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1">
        <f t="shared" si="197"/>
        <v>1.1416238095238094</v>
      </c>
      <c r="P3181" s="13">
        <f t="shared" si="196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 s="13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1">
        <f t="shared" si="197"/>
        <v>1.1975</v>
      </c>
      <c r="P3182" s="13">
        <f t="shared" si="196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 s="1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1">
        <f t="shared" si="197"/>
        <v>1.0900000000000001</v>
      </c>
      <c r="P3183" s="13">
        <f t="shared" si="196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 s="13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1">
        <f t="shared" si="197"/>
        <v>1.0088571428571429</v>
      </c>
      <c r="P3184" s="13">
        <f t="shared" si="196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 s="13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1">
        <f t="shared" si="197"/>
        <v>1.0900000000000001</v>
      </c>
      <c r="P3185" s="13">
        <f t="shared" si="196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 s="13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1">
        <f t="shared" si="197"/>
        <v>1.0720930232558139</v>
      </c>
      <c r="P3186" s="13">
        <f t="shared" si="196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 s="13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1">
        <f t="shared" si="197"/>
        <v>1</v>
      </c>
      <c r="P3187" s="13">
        <f t="shared" si="196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 s="13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1">
        <f t="shared" si="197"/>
        <v>1.0218750000000001</v>
      </c>
      <c r="P3188" s="13">
        <f t="shared" si="196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 s="13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1">
        <f t="shared" si="197"/>
        <v>1.1629333333333334</v>
      </c>
      <c r="P3189" s="13">
        <f t="shared" si="196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 s="13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1">
        <f t="shared" si="197"/>
        <v>0.65</v>
      </c>
      <c r="P3190" s="13">
        <f t="shared" si="196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 s="13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1">
        <f t="shared" si="197"/>
        <v>0.12327272727272727</v>
      </c>
      <c r="P3191" s="13">
        <f t="shared" si="196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 s="13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1">
        <f t="shared" si="197"/>
        <v>0</v>
      </c>
      <c r="P3192" s="13" t="e">
        <f t="shared" si="196"/>
        <v>#DIV/0!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 s="1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1">
        <f t="shared" si="197"/>
        <v>4.0266666666666666E-2</v>
      </c>
      <c r="P3193" s="13">
        <f t="shared" si="196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 s="13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1">
        <f t="shared" si="197"/>
        <v>1.0200000000000001E-2</v>
      </c>
      <c r="P3194" s="13">
        <f t="shared" si="196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 s="13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1">
        <f t="shared" si="197"/>
        <v>0.1174</v>
      </c>
      <c r="P3195" s="13">
        <f t="shared" si="196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 s="13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1">
        <f t="shared" si="197"/>
        <v>0</v>
      </c>
      <c r="P3196" s="13" t="e">
        <f t="shared" si="196"/>
        <v>#DIV/0!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 s="13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1">
        <f t="shared" si="197"/>
        <v>0.59142857142857141</v>
      </c>
      <c r="P3197" s="13">
        <f t="shared" si="196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 s="13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1">
        <f t="shared" si="197"/>
        <v>5.9999999999999995E-4</v>
      </c>
      <c r="P3198" s="13">
        <f t="shared" si="196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 s="13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1">
        <f t="shared" si="197"/>
        <v>0.1145</v>
      </c>
      <c r="P3199" s="13">
        <f t="shared" si="196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 s="13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1">
        <f t="shared" si="197"/>
        <v>3.6666666666666666E-3</v>
      </c>
      <c r="P3200" s="13">
        <f t="shared" si="196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 s="13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1">
        <f t="shared" si="197"/>
        <v>0.52159999999999995</v>
      </c>
      <c r="P3201" s="13">
        <f t="shared" si="196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 s="13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1">
        <f t="shared" si="197"/>
        <v>2.0000000000000002E-5</v>
      </c>
      <c r="P3202" s="13">
        <f t="shared" ref="P3202:P3265" si="200">E3202/L3202</f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 s="1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1">
        <f t="shared" ref="O3203:O3266" si="201">E3203/D3203</f>
        <v>1.2500000000000001E-2</v>
      </c>
      <c r="P3203" s="13">
        <f t="shared" si="200"/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 s="13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1">
        <f t="shared" si="201"/>
        <v>0.54520000000000002</v>
      </c>
      <c r="P3204" s="13">
        <f t="shared" si="200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 s="13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1">
        <f t="shared" si="201"/>
        <v>0.25</v>
      </c>
      <c r="P3205" s="13">
        <f t="shared" si="200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 s="13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1">
        <f t="shared" si="201"/>
        <v>0</v>
      </c>
      <c r="P3206" s="13" t="e">
        <f t="shared" si="200"/>
        <v>#DIV/0!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 s="13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1">
        <f t="shared" si="201"/>
        <v>3.4125000000000003E-2</v>
      </c>
      <c r="P3207" s="13">
        <f t="shared" si="200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 s="13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1">
        <f t="shared" si="201"/>
        <v>0</v>
      </c>
      <c r="P3208" s="13" t="e">
        <f t="shared" si="200"/>
        <v>#DIV/0!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 s="13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1">
        <f t="shared" si="201"/>
        <v>0.46363636363636362</v>
      </c>
      <c r="P3209" s="13">
        <f t="shared" si="200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 s="13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1">
        <f t="shared" si="201"/>
        <v>1.0349999999999999</v>
      </c>
      <c r="P3210" s="13">
        <f t="shared" si="200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 s="13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1">
        <f t="shared" si="201"/>
        <v>1.1932315789473684</v>
      </c>
      <c r="P3211" s="13">
        <f t="shared" si="200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 s="13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1">
        <f t="shared" si="201"/>
        <v>1.2576666666666667</v>
      </c>
      <c r="P3212" s="13">
        <f t="shared" si="200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 s="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1">
        <f t="shared" si="201"/>
        <v>1.1974347826086957</v>
      </c>
      <c r="P3213" s="13">
        <f t="shared" si="200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 s="13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1">
        <f t="shared" si="201"/>
        <v>1.2625</v>
      </c>
      <c r="P3214" s="13">
        <f t="shared" si="200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 s="13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1">
        <f t="shared" si="201"/>
        <v>1.0011666666666668</v>
      </c>
      <c r="P3215" s="13">
        <f t="shared" si="200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 s="13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1">
        <f t="shared" si="201"/>
        <v>1.0213333333333334</v>
      </c>
      <c r="P3216" s="13">
        <f t="shared" si="200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 s="13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1">
        <f t="shared" si="201"/>
        <v>1.0035142857142858</v>
      </c>
      <c r="P3217" s="13">
        <f t="shared" si="200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 s="13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1">
        <f t="shared" si="201"/>
        <v>1.0004999999999999</v>
      </c>
      <c r="P3218" s="13">
        <f t="shared" si="200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 s="13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1">
        <f t="shared" si="201"/>
        <v>1.1602222222222223</v>
      </c>
      <c r="P3219" s="13">
        <f t="shared" si="200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 s="13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1">
        <f t="shared" si="201"/>
        <v>1.0209999999999999</v>
      </c>
      <c r="P3220" s="13">
        <f t="shared" si="200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 s="13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1">
        <f t="shared" si="201"/>
        <v>1.0011000000000001</v>
      </c>
      <c r="P3221" s="13">
        <f t="shared" si="200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 s="13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1">
        <f t="shared" si="201"/>
        <v>1.0084</v>
      </c>
      <c r="P3222" s="13">
        <f t="shared" si="200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 s="1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1">
        <f t="shared" si="201"/>
        <v>1.0342499999999999</v>
      </c>
      <c r="P3223" s="13">
        <f t="shared" si="200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 s="13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1">
        <f t="shared" si="201"/>
        <v>1.248</v>
      </c>
      <c r="P3224" s="13">
        <f t="shared" si="200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 s="13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1">
        <f t="shared" si="201"/>
        <v>1.0951612903225807</v>
      </c>
      <c r="P3225" s="13">
        <f t="shared" si="200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 s="13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1">
        <f t="shared" si="201"/>
        <v>1.0203333333333333</v>
      </c>
      <c r="P3226" s="13">
        <f t="shared" si="200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 s="13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1">
        <f t="shared" si="201"/>
        <v>1.0235000000000001</v>
      </c>
      <c r="P3227" s="13">
        <f t="shared" si="200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 s="13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1">
        <f t="shared" si="201"/>
        <v>1.0416666666666667</v>
      </c>
      <c r="P3228" s="13">
        <f t="shared" si="200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 s="13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1">
        <f t="shared" si="201"/>
        <v>1.25</v>
      </c>
      <c r="P3229" s="13">
        <f t="shared" si="200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 s="13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1">
        <f t="shared" si="201"/>
        <v>1.0234285714285714</v>
      </c>
      <c r="P3230" s="13">
        <f t="shared" si="200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 s="13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1">
        <f t="shared" si="201"/>
        <v>1.0786500000000001</v>
      </c>
      <c r="P3231" s="13">
        <f t="shared" si="200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 s="13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1">
        <f t="shared" si="201"/>
        <v>1.0988461538461538</v>
      </c>
      <c r="P3232" s="13">
        <f t="shared" si="200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 s="1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1">
        <f t="shared" si="201"/>
        <v>1.61</v>
      </c>
      <c r="P3233" s="13">
        <f t="shared" si="200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 s="13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1">
        <f t="shared" si="201"/>
        <v>1.3120000000000001</v>
      </c>
      <c r="P3234" s="13">
        <f t="shared" si="200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 s="13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1">
        <f t="shared" si="201"/>
        <v>1.1879999999999999</v>
      </c>
      <c r="P3235" s="13">
        <f t="shared" si="200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 s="13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1">
        <f t="shared" si="201"/>
        <v>1.0039275000000001</v>
      </c>
      <c r="P3236" s="13">
        <f t="shared" si="200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 s="13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1">
        <f t="shared" si="201"/>
        <v>1.0320666666666667</v>
      </c>
      <c r="P3237" s="13">
        <f t="shared" si="200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 s="13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1">
        <f t="shared" si="201"/>
        <v>1.006</v>
      </c>
      <c r="P3238" s="13">
        <f t="shared" si="200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 s="13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1">
        <f t="shared" si="201"/>
        <v>1.0078754285714286</v>
      </c>
      <c r="P3239" s="13">
        <f t="shared" si="200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 s="13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1">
        <f t="shared" si="201"/>
        <v>1.1232142857142857</v>
      </c>
      <c r="P3240" s="13">
        <f t="shared" si="200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 s="13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1">
        <f t="shared" si="201"/>
        <v>1.0591914022517912</v>
      </c>
      <c r="P3241" s="13">
        <f t="shared" si="200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 s="13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1">
        <f t="shared" si="201"/>
        <v>1.0056666666666667</v>
      </c>
      <c r="P3242" s="13">
        <f t="shared" si="200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 s="1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1">
        <f t="shared" si="201"/>
        <v>1.1530588235294117</v>
      </c>
      <c r="P3243" s="13">
        <f t="shared" si="200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 s="13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1">
        <f t="shared" si="201"/>
        <v>1.273042</v>
      </c>
      <c r="P3244" s="13">
        <f t="shared" si="200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 s="13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1">
        <f t="shared" si="201"/>
        <v>1.028375</v>
      </c>
      <c r="P3245" s="13">
        <f t="shared" si="200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 s="13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1">
        <f t="shared" si="201"/>
        <v>1.0293749999999999</v>
      </c>
      <c r="P3246" s="13">
        <f t="shared" si="200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 s="13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1">
        <f t="shared" si="201"/>
        <v>1.043047619047619</v>
      </c>
      <c r="P3247" s="13">
        <f t="shared" si="200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 s="13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1">
        <f t="shared" si="201"/>
        <v>1.1122000000000001</v>
      </c>
      <c r="P3248" s="13">
        <f t="shared" si="200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 s="13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1">
        <f t="shared" si="201"/>
        <v>1.0586</v>
      </c>
      <c r="P3249" s="13">
        <f t="shared" si="200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 s="13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1">
        <f t="shared" si="201"/>
        <v>1.0079166666666666</v>
      </c>
      <c r="P3250" s="13">
        <f t="shared" si="200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 s="13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1">
        <f t="shared" si="201"/>
        <v>1.0492727272727274</v>
      </c>
      <c r="P3251" s="13">
        <f t="shared" si="200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 s="13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1">
        <f t="shared" si="201"/>
        <v>1.01552</v>
      </c>
      <c r="P3252" s="13">
        <f t="shared" si="200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 s="1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1">
        <f t="shared" si="201"/>
        <v>1.1073333333333333</v>
      </c>
      <c r="P3253" s="13">
        <f t="shared" si="200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 s="13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1">
        <f t="shared" si="201"/>
        <v>1.2782222222222221</v>
      </c>
      <c r="P3254" s="13">
        <f t="shared" si="200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 s="13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1">
        <f t="shared" si="201"/>
        <v>1.0182500000000001</v>
      </c>
      <c r="P3255" s="13">
        <f t="shared" si="200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 s="13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1">
        <f t="shared" si="201"/>
        <v>1.012576923076923</v>
      </c>
      <c r="P3256" s="13">
        <f t="shared" si="200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 s="13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1">
        <f t="shared" si="201"/>
        <v>1.75</v>
      </c>
      <c r="P3257" s="13">
        <f t="shared" si="200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 s="13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1">
        <f t="shared" si="201"/>
        <v>1.2806</v>
      </c>
      <c r="P3258" s="13">
        <f t="shared" si="200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 s="13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1">
        <f t="shared" si="201"/>
        <v>1.0629949999999999</v>
      </c>
      <c r="P3259" s="13">
        <f t="shared" si="200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 s="13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1">
        <f t="shared" si="201"/>
        <v>1.052142857142857</v>
      </c>
      <c r="P3260" s="13">
        <f t="shared" si="200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 s="13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1">
        <f t="shared" si="201"/>
        <v>1.0616782608695652</v>
      </c>
      <c r="P3261" s="13">
        <f t="shared" si="200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 s="13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1">
        <f t="shared" si="201"/>
        <v>1.0924</v>
      </c>
      <c r="P3262" s="13">
        <f t="shared" si="200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 s="1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1">
        <f t="shared" si="201"/>
        <v>1.0045454545454546</v>
      </c>
      <c r="P3263" s="13">
        <f t="shared" si="200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 s="13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1">
        <f t="shared" si="201"/>
        <v>1.0304098360655738</v>
      </c>
      <c r="P3264" s="13">
        <f t="shared" si="200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 s="13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1">
        <f t="shared" si="201"/>
        <v>1.121664</v>
      </c>
      <c r="P3265" s="13">
        <f t="shared" si="200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 s="13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1">
        <f t="shared" si="201"/>
        <v>1.03</v>
      </c>
      <c r="P3266" s="13">
        <f t="shared" ref="P3266:P3329" si="204">E3266/L3266</f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 s="13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1">
        <f t="shared" ref="O3267:O3330" si="205">E3267/D3267</f>
        <v>1.64</v>
      </c>
      <c r="P3267" s="13">
        <f t="shared" si="204"/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 s="13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1">
        <f t="shared" si="205"/>
        <v>1.3128333333333333</v>
      </c>
      <c r="P3268" s="13">
        <f t="shared" si="204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 s="13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1">
        <f t="shared" si="205"/>
        <v>1.0209999999999999</v>
      </c>
      <c r="P3269" s="13">
        <f t="shared" si="204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 s="13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1">
        <f t="shared" si="205"/>
        <v>1.28</v>
      </c>
      <c r="P3270" s="13">
        <f t="shared" si="204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 s="13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1">
        <f t="shared" si="205"/>
        <v>1.0149999999999999</v>
      </c>
      <c r="P3271" s="13">
        <f t="shared" si="204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 s="13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1">
        <f t="shared" si="205"/>
        <v>1.0166666666666666</v>
      </c>
      <c r="P3272" s="13">
        <f t="shared" si="204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 s="1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1">
        <f t="shared" si="205"/>
        <v>1.3</v>
      </c>
      <c r="P3273" s="13">
        <f t="shared" si="204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 s="13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1">
        <f t="shared" si="205"/>
        <v>1.5443</v>
      </c>
      <c r="P3274" s="13">
        <f t="shared" si="204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 s="13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1">
        <f t="shared" si="205"/>
        <v>1.0740000000000001</v>
      </c>
      <c r="P3275" s="13">
        <f t="shared" si="204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 s="13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1">
        <f t="shared" si="205"/>
        <v>1.0132258064516129</v>
      </c>
      <c r="P3276" s="13">
        <f t="shared" si="204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 s="13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1">
        <f t="shared" si="205"/>
        <v>1.0027777777777778</v>
      </c>
      <c r="P3277" s="13">
        <f t="shared" si="204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 s="13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1">
        <f t="shared" si="205"/>
        <v>1.1684444444444444</v>
      </c>
      <c r="P3278" s="13">
        <f t="shared" si="204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 s="13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1">
        <f t="shared" si="205"/>
        <v>1.0860000000000001</v>
      </c>
      <c r="P3279" s="13">
        <f t="shared" si="204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 s="13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1">
        <f t="shared" si="205"/>
        <v>1.034</v>
      </c>
      <c r="P3280" s="13">
        <f t="shared" si="204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 s="13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1">
        <f t="shared" si="205"/>
        <v>1.1427586206896552</v>
      </c>
      <c r="P3281" s="13">
        <f t="shared" si="204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 s="13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1">
        <f t="shared" si="205"/>
        <v>1.03</v>
      </c>
      <c r="P3282" s="13">
        <f t="shared" si="204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 s="1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1">
        <f t="shared" si="205"/>
        <v>1.216</v>
      </c>
      <c r="P3283" s="13">
        <f t="shared" si="204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 s="13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1">
        <f t="shared" si="205"/>
        <v>1.026467741935484</v>
      </c>
      <c r="P3284" s="13">
        <f t="shared" si="204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 s="13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1">
        <f t="shared" si="205"/>
        <v>1.0475000000000001</v>
      </c>
      <c r="P3285" s="13">
        <f t="shared" si="204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 s="13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1">
        <f t="shared" si="205"/>
        <v>1.016</v>
      </c>
      <c r="P3286" s="13">
        <f t="shared" si="204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 s="13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1">
        <f t="shared" si="205"/>
        <v>1.1210242048409682</v>
      </c>
      <c r="P3287" s="13">
        <f t="shared" si="204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 s="13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1">
        <f t="shared" si="205"/>
        <v>1.0176666666666667</v>
      </c>
      <c r="P3288" s="13">
        <f t="shared" si="204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 s="13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1">
        <f t="shared" si="205"/>
        <v>1</v>
      </c>
      <c r="P3289" s="13">
        <f t="shared" si="204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 s="13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1">
        <f t="shared" si="205"/>
        <v>1.0026489999999999</v>
      </c>
      <c r="P3290" s="13">
        <f t="shared" si="204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 s="13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1">
        <f t="shared" si="205"/>
        <v>1.3304200000000002</v>
      </c>
      <c r="P3291" s="13">
        <f t="shared" si="204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 s="13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1">
        <f t="shared" si="205"/>
        <v>1.212</v>
      </c>
      <c r="P3292" s="13">
        <f t="shared" si="204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 s="1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1">
        <f t="shared" si="205"/>
        <v>1.1399999999999999</v>
      </c>
      <c r="P3293" s="13">
        <f t="shared" si="204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 s="13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1">
        <f t="shared" si="205"/>
        <v>2.8613861386138613</v>
      </c>
      <c r="P3294" s="13">
        <f t="shared" si="204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 s="13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1">
        <f t="shared" si="205"/>
        <v>1.7044444444444444</v>
      </c>
      <c r="P3295" s="13">
        <f t="shared" si="204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 s="13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1">
        <f t="shared" si="205"/>
        <v>1.1833333333333333</v>
      </c>
      <c r="P3296" s="13">
        <f t="shared" si="204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 s="13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1">
        <f t="shared" si="205"/>
        <v>1.0285857142857142</v>
      </c>
      <c r="P3297" s="13">
        <f t="shared" si="204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 s="13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1">
        <f t="shared" si="205"/>
        <v>1.4406666666666668</v>
      </c>
      <c r="P3298" s="13">
        <f t="shared" si="204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 s="13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1">
        <f t="shared" si="205"/>
        <v>1.0007272727272727</v>
      </c>
      <c r="P3299" s="13">
        <f t="shared" si="204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 s="13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1">
        <f t="shared" si="205"/>
        <v>1.0173000000000001</v>
      </c>
      <c r="P3300" s="13">
        <f t="shared" si="204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 s="13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1">
        <f t="shared" si="205"/>
        <v>1.1619999999999999</v>
      </c>
      <c r="P3301" s="13">
        <f t="shared" si="204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 s="13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1">
        <f t="shared" si="205"/>
        <v>1.3616666666666666</v>
      </c>
      <c r="P3302" s="13">
        <f t="shared" si="204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 s="1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1">
        <f t="shared" si="205"/>
        <v>1.3346666666666667</v>
      </c>
      <c r="P3303" s="13">
        <f t="shared" si="204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 s="13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1">
        <f t="shared" si="205"/>
        <v>1.0339285714285715</v>
      </c>
      <c r="P3304" s="13">
        <f t="shared" si="204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 s="13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1">
        <f t="shared" si="205"/>
        <v>1.1588888888888889</v>
      </c>
      <c r="P3305" s="13">
        <f t="shared" si="204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 s="13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1">
        <f t="shared" si="205"/>
        <v>1.0451666666666666</v>
      </c>
      <c r="P3306" s="13">
        <f t="shared" si="204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 s="13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1">
        <f t="shared" si="205"/>
        <v>1.0202500000000001</v>
      </c>
      <c r="P3307" s="13">
        <f t="shared" si="204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 s="13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1">
        <f t="shared" si="205"/>
        <v>1.7533333333333334</v>
      </c>
      <c r="P3308" s="13">
        <f t="shared" si="204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 s="13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1">
        <f t="shared" si="205"/>
        <v>1.0668</v>
      </c>
      <c r="P3309" s="13">
        <f t="shared" si="204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 s="13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1">
        <f t="shared" si="205"/>
        <v>1.2228571428571429</v>
      </c>
      <c r="P3310" s="13">
        <f t="shared" si="204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 s="13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1">
        <f t="shared" si="205"/>
        <v>1.5942857142857143</v>
      </c>
      <c r="P3311" s="13">
        <f t="shared" si="204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 s="13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1">
        <f t="shared" si="205"/>
        <v>1.0007692307692309</v>
      </c>
      <c r="P3312" s="13">
        <f t="shared" si="204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 s="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1">
        <f t="shared" si="205"/>
        <v>1.0984</v>
      </c>
      <c r="P3313" s="13">
        <f t="shared" si="204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 s="13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1">
        <f t="shared" si="205"/>
        <v>1.0004</v>
      </c>
      <c r="P3314" s="13">
        <f t="shared" si="204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 s="13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1">
        <f t="shared" si="205"/>
        <v>1.1605000000000001</v>
      </c>
      <c r="P3315" s="13">
        <f t="shared" si="204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 s="13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1">
        <f t="shared" si="205"/>
        <v>2.1074999999999999</v>
      </c>
      <c r="P3316" s="13">
        <f t="shared" si="204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 s="13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1">
        <f t="shared" si="205"/>
        <v>1.1000000000000001</v>
      </c>
      <c r="P3317" s="13">
        <f t="shared" si="204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 s="13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1">
        <f t="shared" si="205"/>
        <v>1.0008673425918038</v>
      </c>
      <c r="P3318" s="13">
        <f t="shared" si="204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 s="13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1">
        <f t="shared" si="205"/>
        <v>1.0619047619047619</v>
      </c>
      <c r="P3319" s="13">
        <f t="shared" si="204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 s="13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1">
        <f t="shared" si="205"/>
        <v>1.256</v>
      </c>
      <c r="P3320" s="13">
        <f t="shared" si="204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 s="13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1">
        <f t="shared" si="205"/>
        <v>1.08</v>
      </c>
      <c r="P3321" s="13">
        <f t="shared" si="204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 s="13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1">
        <f t="shared" si="205"/>
        <v>1.01</v>
      </c>
      <c r="P3322" s="13">
        <f t="shared" si="204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 s="1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1">
        <f t="shared" si="205"/>
        <v>1.0740000000000001</v>
      </c>
      <c r="P3323" s="13">
        <f t="shared" si="204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 s="13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1">
        <f t="shared" si="205"/>
        <v>1.0151515151515151</v>
      </c>
      <c r="P3324" s="13">
        <f t="shared" si="204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 s="13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1">
        <f t="shared" si="205"/>
        <v>1.2589999999999999</v>
      </c>
      <c r="P3325" s="13">
        <f t="shared" si="204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 s="13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1">
        <f t="shared" si="205"/>
        <v>1.0166666666666666</v>
      </c>
      <c r="P3326" s="13">
        <f t="shared" si="204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 s="13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1">
        <f t="shared" si="205"/>
        <v>1.125</v>
      </c>
      <c r="P3327" s="13">
        <f t="shared" si="204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 s="13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1">
        <f t="shared" si="205"/>
        <v>1.0137499999999999</v>
      </c>
      <c r="P3328" s="13">
        <f t="shared" si="204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 s="13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1">
        <f t="shared" si="205"/>
        <v>1.0125</v>
      </c>
      <c r="P3329" s="13">
        <f t="shared" si="204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 s="13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1">
        <f t="shared" si="205"/>
        <v>1.4638888888888888</v>
      </c>
      <c r="P3330" s="13">
        <f t="shared" ref="P3330:P3393" si="208">E3330/L3330</f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 s="13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1">
        <f t="shared" ref="O3331:O3394" si="209">E3331/D3331</f>
        <v>1.1679999999999999</v>
      </c>
      <c r="P3331" s="13">
        <f t="shared" si="208"/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 s="13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1">
        <f t="shared" si="209"/>
        <v>1.0626666666666666</v>
      </c>
      <c r="P3332" s="13">
        <f t="shared" si="208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 s="1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1">
        <f t="shared" si="209"/>
        <v>1.0451999999999999</v>
      </c>
      <c r="P3333" s="13">
        <f t="shared" si="208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 s="13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1">
        <f t="shared" si="209"/>
        <v>1</v>
      </c>
      <c r="P3334" s="13">
        <f t="shared" si="208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 s="13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1">
        <f t="shared" si="209"/>
        <v>1.0457142857142858</v>
      </c>
      <c r="P3335" s="13">
        <f t="shared" si="208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 s="13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1">
        <f t="shared" si="209"/>
        <v>1.3862051149573753</v>
      </c>
      <c r="P3336" s="13">
        <f t="shared" si="208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 s="13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1">
        <f t="shared" si="209"/>
        <v>1.0032000000000001</v>
      </c>
      <c r="P3337" s="13">
        <f t="shared" si="208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 s="13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1">
        <f t="shared" si="209"/>
        <v>1</v>
      </c>
      <c r="P3338" s="13">
        <f t="shared" si="208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 s="13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1">
        <f t="shared" si="209"/>
        <v>1.1020000000000001</v>
      </c>
      <c r="P3339" s="13">
        <f t="shared" si="208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 s="13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1">
        <f t="shared" si="209"/>
        <v>1.0218</v>
      </c>
      <c r="P3340" s="13">
        <f t="shared" si="208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 s="13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1">
        <f t="shared" si="209"/>
        <v>1.0435000000000001</v>
      </c>
      <c r="P3341" s="13">
        <f t="shared" si="208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 s="13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1">
        <f t="shared" si="209"/>
        <v>1.3816666666666666</v>
      </c>
      <c r="P3342" s="13">
        <f t="shared" si="208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 s="1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1">
        <f t="shared" si="209"/>
        <v>1</v>
      </c>
      <c r="P3343" s="13">
        <f t="shared" si="208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 s="13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1">
        <f t="shared" si="209"/>
        <v>1.0166666666666666</v>
      </c>
      <c r="P3344" s="13">
        <f t="shared" si="208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 s="13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1">
        <f t="shared" si="209"/>
        <v>1.7142857142857142</v>
      </c>
      <c r="P3345" s="13">
        <f t="shared" si="208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 s="13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1">
        <f t="shared" si="209"/>
        <v>1.0144444444444445</v>
      </c>
      <c r="P3346" s="13">
        <f t="shared" si="208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 s="13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1">
        <f t="shared" si="209"/>
        <v>1.3</v>
      </c>
      <c r="P3347" s="13">
        <f t="shared" si="208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 s="13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1">
        <f t="shared" si="209"/>
        <v>1.1000000000000001</v>
      </c>
      <c r="P3348" s="13">
        <f t="shared" si="208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 s="13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1">
        <f t="shared" si="209"/>
        <v>1.1944999999999999</v>
      </c>
      <c r="P3349" s="13">
        <f t="shared" si="208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 s="13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1">
        <f t="shared" si="209"/>
        <v>1.002909090909091</v>
      </c>
      <c r="P3350" s="13">
        <f t="shared" si="208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 s="13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1">
        <f t="shared" si="209"/>
        <v>1.534</v>
      </c>
      <c r="P3351" s="13">
        <f t="shared" si="208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 s="13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1">
        <f t="shared" si="209"/>
        <v>1.0442857142857143</v>
      </c>
      <c r="P3352" s="13">
        <f t="shared" si="208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 s="1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1">
        <f t="shared" si="209"/>
        <v>1.0109999999999999</v>
      </c>
      <c r="P3353" s="13">
        <f t="shared" si="208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 s="13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1">
        <f t="shared" si="209"/>
        <v>1.0751999999999999</v>
      </c>
      <c r="P3354" s="13">
        <f t="shared" si="208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 s="13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1">
        <f t="shared" si="209"/>
        <v>3.15</v>
      </c>
      <c r="P3355" s="13">
        <f t="shared" si="208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 s="13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1">
        <f t="shared" si="209"/>
        <v>1.0193333333333334</v>
      </c>
      <c r="P3356" s="13">
        <f t="shared" si="208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 s="13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1">
        <f t="shared" si="209"/>
        <v>1.2628571428571429</v>
      </c>
      <c r="P3357" s="13">
        <f t="shared" si="208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 s="13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1">
        <f t="shared" si="209"/>
        <v>1.014</v>
      </c>
      <c r="P3358" s="13">
        <f t="shared" si="208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 s="13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1">
        <f t="shared" si="209"/>
        <v>1.01</v>
      </c>
      <c r="P3359" s="13">
        <f t="shared" si="208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 s="13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1">
        <f t="shared" si="209"/>
        <v>1.0299</v>
      </c>
      <c r="P3360" s="13">
        <f t="shared" si="208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 s="13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1">
        <f t="shared" si="209"/>
        <v>1.0625</v>
      </c>
      <c r="P3361" s="13">
        <f t="shared" si="208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 s="13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1">
        <f t="shared" si="209"/>
        <v>1.0137777777777779</v>
      </c>
      <c r="P3362" s="13">
        <f t="shared" si="208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 s="1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1">
        <f t="shared" si="209"/>
        <v>1.1346000000000001</v>
      </c>
      <c r="P3363" s="13">
        <f t="shared" si="208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 s="13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1">
        <f t="shared" si="209"/>
        <v>2.1800000000000002</v>
      </c>
      <c r="P3364" s="13">
        <f t="shared" si="208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 s="13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1">
        <f t="shared" si="209"/>
        <v>1.0141935483870967</v>
      </c>
      <c r="P3365" s="13">
        <f t="shared" si="208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 s="13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1">
        <f t="shared" si="209"/>
        <v>1.0593333333333332</v>
      </c>
      <c r="P3366" s="13">
        <f t="shared" si="208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 s="13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1">
        <f t="shared" si="209"/>
        <v>1.04</v>
      </c>
      <c r="P3367" s="13">
        <f t="shared" si="208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 s="13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1">
        <f t="shared" si="209"/>
        <v>2.21</v>
      </c>
      <c r="P3368" s="13">
        <f t="shared" si="208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 s="13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1">
        <f t="shared" si="209"/>
        <v>1.1866666666666668</v>
      </c>
      <c r="P3369" s="13">
        <f t="shared" si="208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 s="13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1">
        <f t="shared" si="209"/>
        <v>1.046</v>
      </c>
      <c r="P3370" s="13">
        <f t="shared" si="208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 s="13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1">
        <f t="shared" si="209"/>
        <v>1.0389999999999999</v>
      </c>
      <c r="P3371" s="13">
        <f t="shared" si="208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 s="13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1">
        <f t="shared" si="209"/>
        <v>1.1773333333333333</v>
      </c>
      <c r="P3372" s="13">
        <f t="shared" si="208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 s="1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1">
        <f t="shared" si="209"/>
        <v>1.385</v>
      </c>
      <c r="P3373" s="13">
        <f t="shared" si="208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 s="13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1">
        <f t="shared" si="209"/>
        <v>1.0349999999999999</v>
      </c>
      <c r="P3374" s="13">
        <f t="shared" si="208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 s="13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1">
        <f t="shared" si="209"/>
        <v>1.0024999999999999</v>
      </c>
      <c r="P3375" s="13">
        <f t="shared" si="208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 s="13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1">
        <f t="shared" si="209"/>
        <v>1.0657142857142856</v>
      </c>
      <c r="P3376" s="13">
        <f t="shared" si="208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 s="13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1">
        <f t="shared" si="209"/>
        <v>1</v>
      </c>
      <c r="P3377" s="13">
        <f t="shared" si="208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 s="13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1">
        <f t="shared" si="209"/>
        <v>1.0001249999999999</v>
      </c>
      <c r="P3378" s="13">
        <f t="shared" si="208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 s="13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1">
        <f t="shared" si="209"/>
        <v>1.0105</v>
      </c>
      <c r="P3379" s="13">
        <f t="shared" si="208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 s="13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1">
        <f t="shared" si="209"/>
        <v>1.0763636363636364</v>
      </c>
      <c r="P3380" s="13">
        <f t="shared" si="208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 s="13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1">
        <f t="shared" si="209"/>
        <v>1.0365</v>
      </c>
      <c r="P3381" s="13">
        <f t="shared" si="208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 s="13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1">
        <f t="shared" si="209"/>
        <v>1.0443333333333333</v>
      </c>
      <c r="P3382" s="13">
        <f t="shared" si="208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 s="1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1">
        <f t="shared" si="209"/>
        <v>1.0225</v>
      </c>
      <c r="P3383" s="13">
        <f t="shared" si="208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 s="13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1">
        <f t="shared" si="209"/>
        <v>1.0074285714285713</v>
      </c>
      <c r="P3384" s="13">
        <f t="shared" si="208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 s="13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1">
        <f t="shared" si="209"/>
        <v>1.1171428571428572</v>
      </c>
      <c r="P3385" s="13">
        <f t="shared" si="208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 s="13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1">
        <f t="shared" si="209"/>
        <v>1.0001100000000001</v>
      </c>
      <c r="P3386" s="13">
        <f t="shared" si="208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 s="13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1">
        <f t="shared" si="209"/>
        <v>1</v>
      </c>
      <c r="P3387" s="13">
        <f t="shared" si="208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 s="13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1">
        <f t="shared" si="209"/>
        <v>1.05</v>
      </c>
      <c r="P3388" s="13">
        <f t="shared" si="208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 s="13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1">
        <f t="shared" si="209"/>
        <v>1.1686666666666667</v>
      </c>
      <c r="P3389" s="13">
        <f t="shared" si="208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 s="13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1">
        <f t="shared" si="209"/>
        <v>1.038</v>
      </c>
      <c r="P3390" s="13">
        <f t="shared" si="208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 s="13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1">
        <f t="shared" si="209"/>
        <v>1.145</v>
      </c>
      <c r="P3391" s="13">
        <f t="shared" si="208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 s="13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1">
        <f t="shared" si="209"/>
        <v>1.024</v>
      </c>
      <c r="P3392" s="13">
        <f t="shared" si="208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 s="1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1">
        <f t="shared" si="209"/>
        <v>2.23</v>
      </c>
      <c r="P3393" s="13">
        <f t="shared" si="208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 s="13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1">
        <f t="shared" si="209"/>
        <v>1</v>
      </c>
      <c r="P3394" s="13">
        <f t="shared" ref="P3394:P3457" si="212">E3394/L3394</f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 s="13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1">
        <f t="shared" ref="O3395:O3458" si="213">E3395/D3395</f>
        <v>1.0580000000000001</v>
      </c>
      <c r="P3395" s="13">
        <f t="shared" si="212"/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 s="13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1">
        <f t="shared" si="213"/>
        <v>1.4236363636363636</v>
      </c>
      <c r="P3396" s="13">
        <f t="shared" si="212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 s="13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1">
        <f t="shared" si="213"/>
        <v>1.84</v>
      </c>
      <c r="P3397" s="13">
        <f t="shared" si="212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 s="13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1">
        <f t="shared" si="213"/>
        <v>1.0433333333333332</v>
      </c>
      <c r="P3398" s="13">
        <f t="shared" si="212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 s="13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1">
        <f t="shared" si="213"/>
        <v>1.1200000000000001</v>
      </c>
      <c r="P3399" s="13">
        <f t="shared" si="212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 s="13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1">
        <f t="shared" si="213"/>
        <v>1.1107499999999999</v>
      </c>
      <c r="P3400" s="13">
        <f t="shared" si="212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 s="13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1">
        <f t="shared" si="213"/>
        <v>1.0375000000000001</v>
      </c>
      <c r="P3401" s="13">
        <f t="shared" si="212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 s="13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1">
        <f t="shared" si="213"/>
        <v>1.0041</v>
      </c>
      <c r="P3402" s="13">
        <f t="shared" si="212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 s="1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1">
        <f t="shared" si="213"/>
        <v>1.0186206896551724</v>
      </c>
      <c r="P3403" s="13">
        <f t="shared" si="212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 s="13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1">
        <f t="shared" si="213"/>
        <v>1.0976666666666666</v>
      </c>
      <c r="P3404" s="13">
        <f t="shared" si="212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 s="13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1">
        <f t="shared" si="213"/>
        <v>1</v>
      </c>
      <c r="P3405" s="13">
        <f t="shared" si="212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 s="13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1">
        <f t="shared" si="213"/>
        <v>1.22</v>
      </c>
      <c r="P3406" s="13">
        <f t="shared" si="212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 s="13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1">
        <f t="shared" si="213"/>
        <v>1.3757142857142857</v>
      </c>
      <c r="P3407" s="13">
        <f t="shared" si="212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 s="13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1">
        <f t="shared" si="213"/>
        <v>1.0031000000000001</v>
      </c>
      <c r="P3408" s="13">
        <f t="shared" si="212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 s="13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1">
        <f t="shared" si="213"/>
        <v>1.071</v>
      </c>
      <c r="P3409" s="13">
        <f t="shared" si="212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 s="13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1">
        <f t="shared" si="213"/>
        <v>2.11</v>
      </c>
      <c r="P3410" s="13">
        <f t="shared" si="212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 s="13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1">
        <f t="shared" si="213"/>
        <v>1.236</v>
      </c>
      <c r="P3411" s="13">
        <f t="shared" si="212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 s="13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1">
        <f t="shared" si="213"/>
        <v>1.085</v>
      </c>
      <c r="P3412" s="13">
        <f t="shared" si="212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 s="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1">
        <f t="shared" si="213"/>
        <v>1.0356666666666667</v>
      </c>
      <c r="P3413" s="13">
        <f t="shared" si="212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 s="13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1">
        <f t="shared" si="213"/>
        <v>1</v>
      </c>
      <c r="P3414" s="13">
        <f t="shared" si="212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 s="13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1">
        <f t="shared" si="213"/>
        <v>1.3</v>
      </c>
      <c r="P3415" s="13">
        <f t="shared" si="212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 s="13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1">
        <f t="shared" si="213"/>
        <v>1.0349999999999999</v>
      </c>
      <c r="P3416" s="13">
        <f t="shared" si="212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 s="13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1">
        <f t="shared" si="213"/>
        <v>1</v>
      </c>
      <c r="P3417" s="13">
        <f t="shared" si="212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 s="13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1">
        <f t="shared" si="213"/>
        <v>1.196</v>
      </c>
      <c r="P3418" s="13">
        <f t="shared" si="212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 s="13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1">
        <f t="shared" si="213"/>
        <v>1.0000058823529412</v>
      </c>
      <c r="P3419" s="13">
        <f t="shared" si="212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 s="13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1">
        <f t="shared" si="213"/>
        <v>1.00875</v>
      </c>
      <c r="P3420" s="13">
        <f t="shared" si="212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 s="13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1">
        <f t="shared" si="213"/>
        <v>1.0654545454545454</v>
      </c>
      <c r="P3421" s="13">
        <f t="shared" si="212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 s="13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1">
        <f t="shared" si="213"/>
        <v>1.38</v>
      </c>
      <c r="P3422" s="13">
        <f t="shared" si="212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 s="1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1">
        <f t="shared" si="213"/>
        <v>1.0115000000000001</v>
      </c>
      <c r="P3423" s="13">
        <f t="shared" si="212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 s="13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1">
        <f t="shared" si="213"/>
        <v>1.091</v>
      </c>
      <c r="P3424" s="13">
        <f t="shared" si="212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 s="13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1">
        <f t="shared" si="213"/>
        <v>1.4</v>
      </c>
      <c r="P3425" s="13">
        <f t="shared" si="212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 s="13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1">
        <f t="shared" si="213"/>
        <v>1.0358333333333334</v>
      </c>
      <c r="P3426" s="13">
        <f t="shared" si="212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 s="13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1">
        <f t="shared" si="213"/>
        <v>1.0297033333333332</v>
      </c>
      <c r="P3427" s="13">
        <f t="shared" si="212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 s="13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1">
        <f t="shared" si="213"/>
        <v>1.0813333333333333</v>
      </c>
      <c r="P3428" s="13">
        <f t="shared" si="212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 s="13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1">
        <f t="shared" si="213"/>
        <v>1</v>
      </c>
      <c r="P3429" s="13">
        <f t="shared" si="212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 s="13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1">
        <f t="shared" si="213"/>
        <v>1.0275000000000001</v>
      </c>
      <c r="P3430" s="13">
        <f t="shared" si="212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 s="13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1">
        <f t="shared" si="213"/>
        <v>1.3</v>
      </c>
      <c r="P3431" s="13">
        <f t="shared" si="212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 s="13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1">
        <f t="shared" si="213"/>
        <v>1.0854949999999999</v>
      </c>
      <c r="P3432" s="13">
        <f t="shared" si="212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 s="1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1">
        <f t="shared" si="213"/>
        <v>1</v>
      </c>
      <c r="P3433" s="13">
        <f t="shared" si="212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 s="13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1">
        <f t="shared" si="213"/>
        <v>1.0965</v>
      </c>
      <c r="P3434" s="13">
        <f t="shared" si="212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 s="13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1">
        <f t="shared" si="213"/>
        <v>1.0026315789473683</v>
      </c>
      <c r="P3435" s="13">
        <f t="shared" si="212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 s="13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1">
        <f t="shared" si="213"/>
        <v>1.0555000000000001</v>
      </c>
      <c r="P3436" s="13">
        <f t="shared" si="212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 s="13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1">
        <f t="shared" si="213"/>
        <v>1.1200000000000001</v>
      </c>
      <c r="P3437" s="13">
        <f t="shared" si="212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 s="13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1">
        <f t="shared" si="213"/>
        <v>1.0589999999999999</v>
      </c>
      <c r="P3438" s="13">
        <f t="shared" si="212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 s="13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1">
        <f t="shared" si="213"/>
        <v>1.01</v>
      </c>
      <c r="P3439" s="13">
        <f t="shared" si="212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 s="13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1">
        <f t="shared" si="213"/>
        <v>1.042</v>
      </c>
      <c r="P3440" s="13">
        <f t="shared" si="212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 s="13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1">
        <f t="shared" si="213"/>
        <v>1.3467833333333334</v>
      </c>
      <c r="P3441" s="13">
        <f t="shared" si="212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 s="13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1">
        <f t="shared" si="213"/>
        <v>1.052184</v>
      </c>
      <c r="P3442" s="13">
        <f t="shared" si="212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 s="1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1">
        <f t="shared" si="213"/>
        <v>1.026</v>
      </c>
      <c r="P3443" s="13">
        <f t="shared" si="212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 s="13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1">
        <f t="shared" si="213"/>
        <v>1</v>
      </c>
      <c r="P3444" s="13">
        <f t="shared" si="212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 s="13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1">
        <f t="shared" si="213"/>
        <v>1.855</v>
      </c>
      <c r="P3445" s="13">
        <f t="shared" si="212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 s="13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1">
        <f t="shared" si="213"/>
        <v>2.89</v>
      </c>
      <c r="P3446" s="13">
        <f t="shared" si="212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 s="13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1">
        <f t="shared" si="213"/>
        <v>1</v>
      </c>
      <c r="P3447" s="13">
        <f t="shared" si="212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 s="13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1">
        <f t="shared" si="213"/>
        <v>1.0820000000000001</v>
      </c>
      <c r="P3448" s="13">
        <f t="shared" si="212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 s="13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1">
        <f t="shared" si="213"/>
        <v>1.0780000000000001</v>
      </c>
      <c r="P3449" s="13">
        <f t="shared" si="212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 s="13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1">
        <f t="shared" si="213"/>
        <v>1.0976190476190477</v>
      </c>
      <c r="P3450" s="13">
        <f t="shared" si="212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 s="13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1">
        <f t="shared" si="213"/>
        <v>1.70625</v>
      </c>
      <c r="P3451" s="13">
        <f t="shared" si="212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 s="13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1">
        <f t="shared" si="213"/>
        <v>1.52</v>
      </c>
      <c r="P3452" s="13">
        <f t="shared" si="212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 s="1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1">
        <f t="shared" si="213"/>
        <v>1.0123076923076924</v>
      </c>
      <c r="P3453" s="13">
        <f t="shared" si="212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 s="13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1">
        <f t="shared" si="213"/>
        <v>1.532</v>
      </c>
      <c r="P3454" s="13">
        <f t="shared" si="212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 s="13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1">
        <f t="shared" si="213"/>
        <v>1.2833333333333334</v>
      </c>
      <c r="P3455" s="13">
        <f t="shared" si="212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 s="13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1">
        <f t="shared" si="213"/>
        <v>1.0071428571428571</v>
      </c>
      <c r="P3456" s="13">
        <f t="shared" si="212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 s="13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1">
        <f t="shared" si="213"/>
        <v>1.0065</v>
      </c>
      <c r="P3457" s="13">
        <f t="shared" si="212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 s="13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1">
        <f t="shared" si="213"/>
        <v>1.913</v>
      </c>
      <c r="P3458" s="13">
        <f t="shared" ref="P3458:P3521" si="216">E3458/L3458</f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 s="13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1">
        <f t="shared" ref="O3459:O3522" si="217">E3459/D3459</f>
        <v>1.4019999999999999</v>
      </c>
      <c r="P3459" s="13">
        <f t="shared" si="216"/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 s="13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1">
        <f t="shared" si="217"/>
        <v>1.2433537832310839</v>
      </c>
      <c r="P3460" s="13">
        <f t="shared" si="216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 s="13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1">
        <f t="shared" si="217"/>
        <v>1.262</v>
      </c>
      <c r="P3461" s="13">
        <f t="shared" si="216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 s="13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1">
        <f t="shared" si="217"/>
        <v>1.9</v>
      </c>
      <c r="P3462" s="13">
        <f t="shared" si="216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 s="1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1">
        <f t="shared" si="217"/>
        <v>1.39</v>
      </c>
      <c r="P3463" s="13">
        <f t="shared" si="216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 s="13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1">
        <f t="shared" si="217"/>
        <v>2.02</v>
      </c>
      <c r="P3464" s="13">
        <f t="shared" si="216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 s="13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1">
        <f t="shared" si="217"/>
        <v>1.0338000000000001</v>
      </c>
      <c r="P3465" s="13">
        <f t="shared" si="216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 s="13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1">
        <f t="shared" si="217"/>
        <v>1.023236</v>
      </c>
      <c r="P3466" s="13">
        <f t="shared" si="216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 s="13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1">
        <f t="shared" si="217"/>
        <v>1.03</v>
      </c>
      <c r="P3467" s="13">
        <f t="shared" si="216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 s="13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1">
        <f t="shared" si="217"/>
        <v>1.2714285714285714</v>
      </c>
      <c r="P3468" s="13">
        <f t="shared" si="216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 s="13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1">
        <f t="shared" si="217"/>
        <v>1.01</v>
      </c>
      <c r="P3469" s="13">
        <f t="shared" si="216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 s="13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1">
        <f t="shared" si="217"/>
        <v>1.2178</v>
      </c>
      <c r="P3470" s="13">
        <f t="shared" si="216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 s="13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1">
        <f t="shared" si="217"/>
        <v>1.1339285714285714</v>
      </c>
      <c r="P3471" s="13">
        <f t="shared" si="216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 s="13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1">
        <f t="shared" si="217"/>
        <v>1.5</v>
      </c>
      <c r="P3472" s="13">
        <f t="shared" si="216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 s="1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1">
        <f t="shared" si="217"/>
        <v>2.1459999999999999</v>
      </c>
      <c r="P3473" s="13">
        <f t="shared" si="216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 s="13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1">
        <f t="shared" si="217"/>
        <v>1.0205</v>
      </c>
      <c r="P3474" s="13">
        <f t="shared" si="216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 s="13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1">
        <f t="shared" si="217"/>
        <v>1</v>
      </c>
      <c r="P3475" s="13">
        <f t="shared" si="216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 s="13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1">
        <f t="shared" si="217"/>
        <v>1.01</v>
      </c>
      <c r="P3476" s="13">
        <f t="shared" si="216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 s="13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1">
        <f t="shared" si="217"/>
        <v>1.1333333333333333</v>
      </c>
      <c r="P3477" s="13">
        <f t="shared" si="216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 s="13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1">
        <f t="shared" si="217"/>
        <v>1.04</v>
      </c>
      <c r="P3478" s="13">
        <f t="shared" si="216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 s="13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1">
        <f t="shared" si="217"/>
        <v>1.1533333333333333</v>
      </c>
      <c r="P3479" s="13">
        <f t="shared" si="216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 s="13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1">
        <f t="shared" si="217"/>
        <v>1.1285000000000001</v>
      </c>
      <c r="P3480" s="13">
        <f t="shared" si="216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 s="13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1">
        <f t="shared" si="217"/>
        <v>1.2786666666666666</v>
      </c>
      <c r="P3481" s="13">
        <f t="shared" si="216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 s="13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1">
        <f t="shared" si="217"/>
        <v>1.4266666666666667</v>
      </c>
      <c r="P3482" s="13">
        <f t="shared" si="216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 s="1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1">
        <f t="shared" si="217"/>
        <v>1.1879999999999999</v>
      </c>
      <c r="P3483" s="13">
        <f t="shared" si="216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 s="13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1">
        <f t="shared" si="217"/>
        <v>1.3833333333333333</v>
      </c>
      <c r="P3484" s="13">
        <f t="shared" si="216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 s="13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1">
        <f t="shared" si="217"/>
        <v>1.599402985074627</v>
      </c>
      <c r="P3485" s="13">
        <f t="shared" si="216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 s="13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1">
        <f t="shared" si="217"/>
        <v>1.1424000000000001</v>
      </c>
      <c r="P3486" s="13">
        <f t="shared" si="216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 s="13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1">
        <f t="shared" si="217"/>
        <v>1.0060606060606061</v>
      </c>
      <c r="P3487" s="13">
        <f t="shared" si="216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 s="13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1">
        <f t="shared" si="217"/>
        <v>1.552</v>
      </c>
      <c r="P3488" s="13">
        <f t="shared" si="216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 s="13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1">
        <f t="shared" si="217"/>
        <v>1.2775000000000001</v>
      </c>
      <c r="P3489" s="13">
        <f t="shared" si="216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 s="13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1">
        <f t="shared" si="217"/>
        <v>1.212</v>
      </c>
      <c r="P3490" s="13">
        <f t="shared" si="216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 s="13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1">
        <f t="shared" si="217"/>
        <v>1.127</v>
      </c>
      <c r="P3491" s="13">
        <f t="shared" si="216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 s="13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1">
        <f t="shared" si="217"/>
        <v>1.2749999999999999</v>
      </c>
      <c r="P3492" s="13">
        <f t="shared" si="216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 s="1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1">
        <f t="shared" si="217"/>
        <v>1.5820000000000001</v>
      </c>
      <c r="P3493" s="13">
        <f t="shared" si="216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 s="13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1">
        <f t="shared" si="217"/>
        <v>1.0526894736842105</v>
      </c>
      <c r="P3494" s="13">
        <f t="shared" si="216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 s="13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1">
        <f t="shared" si="217"/>
        <v>1</v>
      </c>
      <c r="P3495" s="13">
        <f t="shared" si="216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 s="13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1">
        <f t="shared" si="217"/>
        <v>1</v>
      </c>
      <c r="P3496" s="13">
        <f t="shared" si="216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 s="13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1">
        <f t="shared" si="217"/>
        <v>1.0686</v>
      </c>
      <c r="P3497" s="13">
        <f t="shared" si="216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 s="13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1">
        <f t="shared" si="217"/>
        <v>1.244</v>
      </c>
      <c r="P3498" s="13">
        <f t="shared" si="216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 s="13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1">
        <f t="shared" si="217"/>
        <v>1.0870406189555126</v>
      </c>
      <c r="P3499" s="13">
        <f t="shared" si="216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 s="13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1">
        <f t="shared" si="217"/>
        <v>1.0242424242424242</v>
      </c>
      <c r="P3500" s="13">
        <f t="shared" si="216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 s="13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1">
        <f t="shared" si="217"/>
        <v>1.0549999999999999</v>
      </c>
      <c r="P3501" s="13">
        <f t="shared" si="216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 s="13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1">
        <f t="shared" si="217"/>
        <v>1.0629999999999999</v>
      </c>
      <c r="P3502" s="13">
        <f t="shared" si="216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 s="1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1">
        <f t="shared" si="217"/>
        <v>1.0066666666666666</v>
      </c>
      <c r="P3503" s="13">
        <f t="shared" si="216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 s="13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1">
        <f t="shared" si="217"/>
        <v>1.054</v>
      </c>
      <c r="P3504" s="13">
        <f t="shared" si="216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 s="13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1">
        <f t="shared" si="217"/>
        <v>1.0755999999999999</v>
      </c>
      <c r="P3505" s="13">
        <f t="shared" si="216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 s="13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1">
        <f t="shared" si="217"/>
        <v>1</v>
      </c>
      <c r="P3506" s="13">
        <f t="shared" si="216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 s="13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1">
        <f t="shared" si="217"/>
        <v>1.0376000000000001</v>
      </c>
      <c r="P3507" s="13">
        <f t="shared" si="216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 s="13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1">
        <f t="shared" si="217"/>
        <v>1.0149999999999999</v>
      </c>
      <c r="P3508" s="13">
        <f t="shared" si="216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 s="13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1">
        <f t="shared" si="217"/>
        <v>1.044</v>
      </c>
      <c r="P3509" s="13">
        <f t="shared" si="216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 s="13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1">
        <f t="shared" si="217"/>
        <v>1.8</v>
      </c>
      <c r="P3510" s="13">
        <f t="shared" si="216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 s="13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1">
        <f t="shared" si="217"/>
        <v>1.0633333333333332</v>
      </c>
      <c r="P3511" s="13">
        <f t="shared" si="216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 s="13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1">
        <f t="shared" si="217"/>
        <v>1.0055555555555555</v>
      </c>
      <c r="P3512" s="13">
        <f t="shared" si="216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 s="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1">
        <f t="shared" si="217"/>
        <v>1.012</v>
      </c>
      <c r="P3513" s="13">
        <f t="shared" si="216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 s="13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1">
        <f t="shared" si="217"/>
        <v>1</v>
      </c>
      <c r="P3514" s="13">
        <f t="shared" si="216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 s="13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1">
        <f t="shared" si="217"/>
        <v>1.1839285714285714</v>
      </c>
      <c r="P3515" s="13">
        <f t="shared" si="216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 s="13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1">
        <f t="shared" si="217"/>
        <v>1.1000000000000001</v>
      </c>
      <c r="P3516" s="13">
        <f t="shared" si="216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 s="13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1">
        <f t="shared" si="217"/>
        <v>1.0266666666666666</v>
      </c>
      <c r="P3517" s="13">
        <f t="shared" si="216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 s="13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1">
        <f t="shared" si="217"/>
        <v>1</v>
      </c>
      <c r="P3518" s="13">
        <f t="shared" si="216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 s="13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1">
        <f t="shared" si="217"/>
        <v>1</v>
      </c>
      <c r="P3519" s="13">
        <f t="shared" si="216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 s="13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1">
        <f t="shared" si="217"/>
        <v>1.10046</v>
      </c>
      <c r="P3520" s="13">
        <f t="shared" si="216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 s="13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1">
        <f t="shared" si="217"/>
        <v>1.0135000000000001</v>
      </c>
      <c r="P3521" s="13">
        <f t="shared" si="216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 s="13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1">
        <f t="shared" si="217"/>
        <v>1.0075000000000001</v>
      </c>
      <c r="P3522" s="13">
        <f t="shared" ref="P3522:P3585" si="220">E3522/L3522</f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 s="1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1">
        <f t="shared" ref="O3523:O3586" si="221">E3523/D3523</f>
        <v>1.6942857142857144</v>
      </c>
      <c r="P3523" s="13">
        <f t="shared" si="220"/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 s="13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1">
        <f t="shared" si="221"/>
        <v>1</v>
      </c>
      <c r="P3524" s="13">
        <f t="shared" si="220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 s="13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1">
        <f t="shared" si="221"/>
        <v>1.1365000000000001</v>
      </c>
      <c r="P3525" s="13">
        <f t="shared" si="220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 s="13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1">
        <f t="shared" si="221"/>
        <v>1.0156000000000001</v>
      </c>
      <c r="P3526" s="13">
        <f t="shared" si="220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 s="13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1">
        <f t="shared" si="221"/>
        <v>1.06</v>
      </c>
      <c r="P3527" s="13">
        <f t="shared" si="220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 s="13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1">
        <f t="shared" si="221"/>
        <v>1.02</v>
      </c>
      <c r="P3528" s="13">
        <f t="shared" si="220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 s="13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1">
        <f t="shared" si="221"/>
        <v>1.1691666666666667</v>
      </c>
      <c r="P3529" s="13">
        <f t="shared" si="220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 s="13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1">
        <f t="shared" si="221"/>
        <v>1.0115151515151515</v>
      </c>
      <c r="P3530" s="13">
        <f t="shared" si="220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 s="13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1">
        <f t="shared" si="221"/>
        <v>1.32</v>
      </c>
      <c r="P3531" s="13">
        <f t="shared" si="220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 s="13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1">
        <f t="shared" si="221"/>
        <v>1</v>
      </c>
      <c r="P3532" s="13">
        <f t="shared" si="220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 s="1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1">
        <f t="shared" si="221"/>
        <v>1.28</v>
      </c>
      <c r="P3533" s="13">
        <f t="shared" si="220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 s="13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1">
        <f t="shared" si="221"/>
        <v>1.1895833333333334</v>
      </c>
      <c r="P3534" s="13">
        <f t="shared" si="220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 s="13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1">
        <f t="shared" si="221"/>
        <v>1.262</v>
      </c>
      <c r="P3535" s="13">
        <f t="shared" si="220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 s="13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1">
        <f t="shared" si="221"/>
        <v>1.5620000000000001</v>
      </c>
      <c r="P3536" s="13">
        <f t="shared" si="220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 s="13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1">
        <f t="shared" si="221"/>
        <v>1.0315000000000001</v>
      </c>
      <c r="P3537" s="13">
        <f t="shared" si="220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 s="13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1">
        <f t="shared" si="221"/>
        <v>1.5333333333333334</v>
      </c>
      <c r="P3538" s="13">
        <f t="shared" si="220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 s="13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1">
        <f t="shared" si="221"/>
        <v>1.8044444444444445</v>
      </c>
      <c r="P3539" s="13">
        <f t="shared" si="220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 s="13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1">
        <f t="shared" si="221"/>
        <v>1.2845</v>
      </c>
      <c r="P3540" s="13">
        <f t="shared" si="220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 s="13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1">
        <f t="shared" si="221"/>
        <v>1.1966666666666668</v>
      </c>
      <c r="P3541" s="13">
        <f t="shared" si="220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 s="13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1">
        <f t="shared" si="221"/>
        <v>1.23</v>
      </c>
      <c r="P3542" s="13">
        <f t="shared" si="220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 s="1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1">
        <f t="shared" si="221"/>
        <v>1.05</v>
      </c>
      <c r="P3543" s="13">
        <f t="shared" si="220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 s="13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1">
        <f t="shared" si="221"/>
        <v>1.0223636363636364</v>
      </c>
      <c r="P3544" s="13">
        <f t="shared" si="220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 s="13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1">
        <f t="shared" si="221"/>
        <v>1.0466666666666666</v>
      </c>
      <c r="P3545" s="13">
        <f t="shared" si="220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 s="13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1">
        <f t="shared" si="221"/>
        <v>1</v>
      </c>
      <c r="P3546" s="13">
        <f t="shared" si="220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 s="13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1">
        <f t="shared" si="221"/>
        <v>1.004</v>
      </c>
      <c r="P3547" s="13">
        <f t="shared" si="220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 s="13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1">
        <f t="shared" si="221"/>
        <v>1.0227272727272727</v>
      </c>
      <c r="P3548" s="13">
        <f t="shared" si="220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 s="13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1">
        <f t="shared" si="221"/>
        <v>1.1440928571428572</v>
      </c>
      <c r="P3549" s="13">
        <f t="shared" si="220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 s="13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1">
        <f t="shared" si="221"/>
        <v>1.019047619047619</v>
      </c>
      <c r="P3550" s="13">
        <f t="shared" si="220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 s="13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1">
        <f t="shared" si="221"/>
        <v>1.02</v>
      </c>
      <c r="P3551" s="13">
        <f t="shared" si="220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 s="13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1">
        <f t="shared" si="221"/>
        <v>1.048</v>
      </c>
      <c r="P3552" s="13">
        <f t="shared" si="220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 s="1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1">
        <f t="shared" si="221"/>
        <v>1.0183333333333333</v>
      </c>
      <c r="P3553" s="13">
        <f t="shared" si="220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 s="13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1">
        <f t="shared" si="221"/>
        <v>1</v>
      </c>
      <c r="P3554" s="13">
        <f t="shared" si="220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 s="13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1">
        <f t="shared" si="221"/>
        <v>1.0627272727272727</v>
      </c>
      <c r="P3555" s="13">
        <f t="shared" si="220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 s="13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1">
        <f t="shared" si="221"/>
        <v>1.1342219999999998</v>
      </c>
      <c r="P3556" s="13">
        <f t="shared" si="220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 s="13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1">
        <f t="shared" si="221"/>
        <v>1</v>
      </c>
      <c r="P3557" s="13">
        <f t="shared" si="220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 s="13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1">
        <f t="shared" si="221"/>
        <v>1.0045454545454546</v>
      </c>
      <c r="P3558" s="13">
        <f t="shared" si="220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 s="13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1">
        <f t="shared" si="221"/>
        <v>1.0003599999999999</v>
      </c>
      <c r="P3559" s="13">
        <f t="shared" si="220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 s="13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1">
        <f t="shared" si="221"/>
        <v>1.44</v>
      </c>
      <c r="P3560" s="13">
        <f t="shared" si="220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 s="13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1">
        <f t="shared" si="221"/>
        <v>1.0349999999999999</v>
      </c>
      <c r="P3561" s="13">
        <f t="shared" si="220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 s="13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1">
        <f t="shared" si="221"/>
        <v>1.0843750000000001</v>
      </c>
      <c r="P3562" s="13">
        <f t="shared" si="220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 s="1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1">
        <f t="shared" si="221"/>
        <v>1.024</v>
      </c>
      <c r="P3563" s="13">
        <f t="shared" si="220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 s="13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1">
        <f t="shared" si="221"/>
        <v>1.4888888888888889</v>
      </c>
      <c r="P3564" s="13">
        <f t="shared" si="220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 s="13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1">
        <f t="shared" si="221"/>
        <v>1.0549000000000002</v>
      </c>
      <c r="P3565" s="13">
        <f t="shared" si="220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 s="13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1">
        <f t="shared" si="221"/>
        <v>1.0049999999999999</v>
      </c>
      <c r="P3566" s="13">
        <f t="shared" si="220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 s="13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1">
        <f t="shared" si="221"/>
        <v>1.3055555555555556</v>
      </c>
      <c r="P3567" s="13">
        <f t="shared" si="220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 s="13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1">
        <f t="shared" si="221"/>
        <v>1.0475000000000001</v>
      </c>
      <c r="P3568" s="13">
        <f t="shared" si="220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 s="13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1">
        <f t="shared" si="221"/>
        <v>1.0880000000000001</v>
      </c>
      <c r="P3569" s="13">
        <f t="shared" si="220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 s="13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1">
        <f t="shared" si="221"/>
        <v>1.1100000000000001</v>
      </c>
      <c r="P3570" s="13">
        <f t="shared" si="220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 s="13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1">
        <f t="shared" si="221"/>
        <v>1.0047999999999999</v>
      </c>
      <c r="P3571" s="13">
        <f t="shared" si="220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 s="13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1">
        <f t="shared" si="221"/>
        <v>1.1435</v>
      </c>
      <c r="P3572" s="13">
        <f t="shared" si="220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 s="1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1">
        <f t="shared" si="221"/>
        <v>1.2206666666666666</v>
      </c>
      <c r="P3573" s="13">
        <f t="shared" si="220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 s="13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1">
        <f t="shared" si="221"/>
        <v>1</v>
      </c>
      <c r="P3574" s="13">
        <f t="shared" si="220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 s="13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1">
        <f t="shared" si="221"/>
        <v>1.028</v>
      </c>
      <c r="P3575" s="13">
        <f t="shared" si="220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 s="13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1">
        <f t="shared" si="221"/>
        <v>1.0612068965517241</v>
      </c>
      <c r="P3576" s="13">
        <f t="shared" si="220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 s="13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1">
        <f t="shared" si="221"/>
        <v>1.0133000000000001</v>
      </c>
      <c r="P3577" s="13">
        <f t="shared" si="220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 s="13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1">
        <f t="shared" si="221"/>
        <v>1</v>
      </c>
      <c r="P3578" s="13">
        <f t="shared" si="220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 s="13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1">
        <f t="shared" si="221"/>
        <v>1.3</v>
      </c>
      <c r="P3579" s="13">
        <f t="shared" si="220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 s="13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1">
        <f t="shared" si="221"/>
        <v>1.0001333333333333</v>
      </c>
      <c r="P3580" s="13">
        <f t="shared" si="220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 s="13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1">
        <f t="shared" si="221"/>
        <v>1</v>
      </c>
      <c r="P3581" s="13">
        <f t="shared" si="220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 s="13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1">
        <f t="shared" si="221"/>
        <v>1.1388888888888888</v>
      </c>
      <c r="P3582" s="13">
        <f t="shared" si="220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 s="1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1">
        <f t="shared" si="221"/>
        <v>1</v>
      </c>
      <c r="P3583" s="13">
        <f t="shared" si="220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 s="13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1">
        <f t="shared" si="221"/>
        <v>2.87</v>
      </c>
      <c r="P3584" s="13">
        <f t="shared" si="220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 s="13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1">
        <f t="shared" si="221"/>
        <v>1.085</v>
      </c>
      <c r="P3585" s="13">
        <f t="shared" si="220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 s="13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1">
        <f t="shared" si="221"/>
        <v>1.155</v>
      </c>
      <c r="P3586" s="13">
        <f t="shared" ref="P3586:P3649" si="224">E3586/L3586</f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 s="13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1">
        <f t="shared" ref="O3587:O3650" si="225">E3587/D3587</f>
        <v>1.1911764705882353</v>
      </c>
      <c r="P3587" s="13">
        <f t="shared" si="224"/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 s="13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1">
        <f t="shared" si="225"/>
        <v>1.0942666666666667</v>
      </c>
      <c r="P3588" s="13">
        <f t="shared" si="224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 s="13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1">
        <f t="shared" si="225"/>
        <v>1.266</v>
      </c>
      <c r="P3589" s="13">
        <f t="shared" si="224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 s="13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1">
        <f t="shared" si="225"/>
        <v>1.0049999999999999</v>
      </c>
      <c r="P3590" s="13">
        <f t="shared" si="224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 s="13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1">
        <f t="shared" si="225"/>
        <v>1.2749999999999999</v>
      </c>
      <c r="P3591" s="13">
        <f t="shared" si="224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 s="13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1">
        <f t="shared" si="225"/>
        <v>1.0005999999999999</v>
      </c>
      <c r="P3592" s="13">
        <f t="shared" si="224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 s="1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1">
        <f t="shared" si="225"/>
        <v>1.75</v>
      </c>
      <c r="P3593" s="13">
        <f t="shared" si="224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 s="13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1">
        <f t="shared" si="225"/>
        <v>1.2725</v>
      </c>
      <c r="P3594" s="13">
        <f t="shared" si="224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 s="13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1">
        <f t="shared" si="225"/>
        <v>1.1063333333333334</v>
      </c>
      <c r="P3595" s="13">
        <f t="shared" si="224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 s="13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1">
        <f t="shared" si="225"/>
        <v>1.2593749999999999</v>
      </c>
      <c r="P3596" s="13">
        <f t="shared" si="224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 s="13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1">
        <f t="shared" si="225"/>
        <v>1.1850000000000001</v>
      </c>
      <c r="P3597" s="13">
        <f t="shared" si="224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 s="13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1">
        <f t="shared" si="225"/>
        <v>1.0772727272727274</v>
      </c>
      <c r="P3598" s="13">
        <f t="shared" si="224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 s="13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1">
        <f t="shared" si="225"/>
        <v>1.026</v>
      </c>
      <c r="P3599" s="13">
        <f t="shared" si="224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 s="13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1">
        <f t="shared" si="225"/>
        <v>1.101</v>
      </c>
      <c r="P3600" s="13">
        <f t="shared" si="224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 s="13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1">
        <f t="shared" si="225"/>
        <v>2.02</v>
      </c>
      <c r="P3601" s="13">
        <f t="shared" si="224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 s="13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1">
        <f t="shared" si="225"/>
        <v>1.3</v>
      </c>
      <c r="P3602" s="13">
        <f t="shared" si="224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 s="1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1">
        <f t="shared" si="225"/>
        <v>1.0435000000000001</v>
      </c>
      <c r="P3603" s="13">
        <f t="shared" si="224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 s="13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1">
        <f t="shared" si="225"/>
        <v>1.0004999999999999</v>
      </c>
      <c r="P3604" s="13">
        <f t="shared" si="224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 s="13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1">
        <f t="shared" si="225"/>
        <v>1.7066666666666668</v>
      </c>
      <c r="P3605" s="13">
        <f t="shared" si="224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 s="13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1">
        <f t="shared" si="225"/>
        <v>1.1283333333333334</v>
      </c>
      <c r="P3606" s="13">
        <f t="shared" si="224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 s="13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1">
        <f t="shared" si="225"/>
        <v>1.84</v>
      </c>
      <c r="P3607" s="13">
        <f t="shared" si="224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 s="13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1">
        <f t="shared" si="225"/>
        <v>1.3026666666666666</v>
      </c>
      <c r="P3608" s="13">
        <f t="shared" si="224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 s="13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1">
        <f t="shared" si="225"/>
        <v>1.0545454545454545</v>
      </c>
      <c r="P3609" s="13">
        <f t="shared" si="224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 s="13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1">
        <f t="shared" si="225"/>
        <v>1</v>
      </c>
      <c r="P3610" s="13">
        <f t="shared" si="224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 s="13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1">
        <f t="shared" si="225"/>
        <v>1.5331632653061225</v>
      </c>
      <c r="P3611" s="13">
        <f t="shared" si="224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 s="13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1">
        <f t="shared" si="225"/>
        <v>1.623</v>
      </c>
      <c r="P3612" s="13">
        <f t="shared" si="224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 s="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1">
        <f t="shared" si="225"/>
        <v>1.36</v>
      </c>
      <c r="P3613" s="13">
        <f t="shared" si="224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 s="13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1">
        <f t="shared" si="225"/>
        <v>1.444</v>
      </c>
      <c r="P3614" s="13">
        <f t="shared" si="224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 s="13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1">
        <f t="shared" si="225"/>
        <v>1</v>
      </c>
      <c r="P3615" s="13">
        <f t="shared" si="224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 s="13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1">
        <f t="shared" si="225"/>
        <v>1.008</v>
      </c>
      <c r="P3616" s="13">
        <f t="shared" si="224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 s="13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1">
        <f t="shared" si="225"/>
        <v>1.0680000000000001</v>
      </c>
      <c r="P3617" s="13">
        <f t="shared" si="224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 s="13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1">
        <f t="shared" si="225"/>
        <v>1.248</v>
      </c>
      <c r="P3618" s="13">
        <f t="shared" si="224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 s="13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1">
        <f t="shared" si="225"/>
        <v>1.1891891891891893</v>
      </c>
      <c r="P3619" s="13">
        <f t="shared" si="224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 s="13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1">
        <f t="shared" si="225"/>
        <v>1.01</v>
      </c>
      <c r="P3620" s="13">
        <f t="shared" si="224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 s="13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1">
        <f t="shared" si="225"/>
        <v>1.1299999999999999</v>
      </c>
      <c r="P3621" s="13">
        <f t="shared" si="224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 s="13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1">
        <f t="shared" si="225"/>
        <v>1.0519047619047619</v>
      </c>
      <c r="P3622" s="13">
        <f t="shared" si="224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 s="1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1">
        <f t="shared" si="225"/>
        <v>1.0973333333333333</v>
      </c>
      <c r="P3623" s="13">
        <f t="shared" si="224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 s="13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1">
        <f t="shared" si="225"/>
        <v>1.00099</v>
      </c>
      <c r="P3624" s="13">
        <f t="shared" si="224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 s="13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1">
        <f t="shared" si="225"/>
        <v>1.2</v>
      </c>
      <c r="P3625" s="13">
        <f t="shared" si="224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 s="13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1">
        <f t="shared" si="225"/>
        <v>1.0493333333333332</v>
      </c>
      <c r="P3626" s="13">
        <f t="shared" si="224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 s="13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1">
        <f t="shared" si="225"/>
        <v>1.0266666666666666</v>
      </c>
      <c r="P3627" s="13">
        <f t="shared" si="224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 s="13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1">
        <f t="shared" si="225"/>
        <v>1.0182500000000001</v>
      </c>
      <c r="P3628" s="13">
        <f t="shared" si="224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 s="13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1">
        <f t="shared" si="225"/>
        <v>1</v>
      </c>
      <c r="P3629" s="13">
        <f t="shared" si="224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 s="13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1">
        <f t="shared" si="225"/>
        <v>0</v>
      </c>
      <c r="P3630" s="13" t="e">
        <f t="shared" si="224"/>
        <v>#DIV/0!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 s="13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1">
        <f t="shared" si="225"/>
        <v>1.9999999999999999E-6</v>
      </c>
      <c r="P3631" s="13">
        <f t="shared" si="224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 s="13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1">
        <f t="shared" si="225"/>
        <v>3.3333333333333332E-4</v>
      </c>
      <c r="P3632" s="13">
        <f t="shared" si="224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 s="1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1">
        <f t="shared" si="225"/>
        <v>0.51023391812865493</v>
      </c>
      <c r="P3633" s="13">
        <f t="shared" si="224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 s="13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1">
        <f t="shared" si="225"/>
        <v>0.2</v>
      </c>
      <c r="P3634" s="13">
        <f t="shared" si="224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 s="13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1">
        <f t="shared" si="225"/>
        <v>0.35239999999999999</v>
      </c>
      <c r="P3635" s="13">
        <f t="shared" si="224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 s="13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1">
        <f t="shared" si="225"/>
        <v>4.2466666666666666E-2</v>
      </c>
      <c r="P3636" s="13">
        <f t="shared" si="224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 s="13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1">
        <f t="shared" si="225"/>
        <v>0.36457142857142855</v>
      </c>
      <c r="P3637" s="13">
        <f t="shared" si="224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 s="13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1">
        <f t="shared" si="225"/>
        <v>0</v>
      </c>
      <c r="P3638" s="13" t="e">
        <f t="shared" si="224"/>
        <v>#DIV/0!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 s="13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1">
        <f t="shared" si="225"/>
        <v>0.30866666666666664</v>
      </c>
      <c r="P3639" s="13">
        <f t="shared" si="224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 s="13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1">
        <f t="shared" si="225"/>
        <v>6.545454545454546E-2</v>
      </c>
      <c r="P3640" s="13">
        <f t="shared" si="224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 s="13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1">
        <f t="shared" si="225"/>
        <v>4.0000000000000003E-5</v>
      </c>
      <c r="P3641" s="13">
        <f t="shared" si="224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 s="13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1">
        <f t="shared" si="225"/>
        <v>5.5E-2</v>
      </c>
      <c r="P3642" s="13">
        <f t="shared" si="224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 s="1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1">
        <f t="shared" si="225"/>
        <v>0</v>
      </c>
      <c r="P3643" s="13" t="e">
        <f t="shared" si="224"/>
        <v>#DIV/0!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 s="13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1">
        <f t="shared" si="225"/>
        <v>2.1428571428571429E-2</v>
      </c>
      <c r="P3644" s="13">
        <f t="shared" si="224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 s="13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1">
        <f t="shared" si="225"/>
        <v>0</v>
      </c>
      <c r="P3645" s="13" t="e">
        <f t="shared" si="224"/>
        <v>#DIV/0!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 s="13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1">
        <f t="shared" si="225"/>
        <v>0.16420000000000001</v>
      </c>
      <c r="P3646" s="13">
        <f t="shared" si="224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 s="13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1">
        <f t="shared" si="225"/>
        <v>1E-3</v>
      </c>
      <c r="P3647" s="13">
        <f t="shared" si="224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 s="13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1">
        <f t="shared" si="225"/>
        <v>4.8099999999999997E-2</v>
      </c>
      <c r="P3648" s="13">
        <f t="shared" si="224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 s="13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1">
        <f t="shared" si="225"/>
        <v>0.06</v>
      </c>
      <c r="P3649" s="13">
        <f t="shared" si="224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 s="13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1">
        <f t="shared" si="225"/>
        <v>1.003825</v>
      </c>
      <c r="P3650" s="13">
        <f t="shared" ref="P3650:P3713" si="228">E3650/L3650</f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 s="13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1">
        <f t="shared" ref="O3651:O3714" si="229">E3651/D3651</f>
        <v>1.04</v>
      </c>
      <c r="P3651" s="13">
        <f t="shared" si="228"/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 s="13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1">
        <f t="shared" si="229"/>
        <v>1</v>
      </c>
      <c r="P3652" s="13">
        <f t="shared" si="228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 s="1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1">
        <f t="shared" si="229"/>
        <v>1.04</v>
      </c>
      <c r="P3653" s="13">
        <f t="shared" si="228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 s="13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1">
        <f t="shared" si="229"/>
        <v>2.5066666666666668</v>
      </c>
      <c r="P3654" s="13">
        <f t="shared" si="228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 s="13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1">
        <f t="shared" si="229"/>
        <v>1.0049999999999999</v>
      </c>
      <c r="P3655" s="13">
        <f t="shared" si="228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 s="13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1">
        <f t="shared" si="229"/>
        <v>1.744</v>
      </c>
      <c r="P3656" s="13">
        <f t="shared" si="228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 s="13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1">
        <f t="shared" si="229"/>
        <v>1.1626000000000001</v>
      </c>
      <c r="P3657" s="13">
        <f t="shared" si="228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 s="13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1">
        <f t="shared" si="229"/>
        <v>1.0582</v>
      </c>
      <c r="P3658" s="13">
        <f t="shared" si="228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 s="13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1">
        <f t="shared" si="229"/>
        <v>1.1074999999999999</v>
      </c>
      <c r="P3659" s="13">
        <f t="shared" si="228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 s="13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1">
        <f t="shared" si="229"/>
        <v>1.0066666666666666</v>
      </c>
      <c r="P3660" s="13">
        <f t="shared" si="228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 s="13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1">
        <f t="shared" si="229"/>
        <v>1.0203333333333333</v>
      </c>
      <c r="P3661" s="13">
        <f t="shared" si="228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 s="13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1">
        <f t="shared" si="229"/>
        <v>1</v>
      </c>
      <c r="P3662" s="13">
        <f t="shared" si="228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 s="1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1">
        <f t="shared" si="229"/>
        <v>1.1100000000000001</v>
      </c>
      <c r="P3663" s="13">
        <f t="shared" si="228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 s="13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1">
        <f t="shared" si="229"/>
        <v>1.0142500000000001</v>
      </c>
      <c r="P3664" s="13">
        <f t="shared" si="228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 s="13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1">
        <f t="shared" si="229"/>
        <v>1.04</v>
      </c>
      <c r="P3665" s="13">
        <f t="shared" si="228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 s="13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1">
        <f t="shared" si="229"/>
        <v>1.09375</v>
      </c>
      <c r="P3666" s="13">
        <f t="shared" si="228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 s="13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1">
        <f t="shared" si="229"/>
        <v>1.1516129032258065</v>
      </c>
      <c r="P3667" s="13">
        <f t="shared" si="228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 s="13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1">
        <f t="shared" si="229"/>
        <v>1</v>
      </c>
      <c r="P3668" s="13">
        <f t="shared" si="228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 s="13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1">
        <f t="shared" si="229"/>
        <v>1.0317033333333334</v>
      </c>
      <c r="P3669" s="13">
        <f t="shared" si="228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 s="13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1">
        <f t="shared" si="229"/>
        <v>1.0349999999999999</v>
      </c>
      <c r="P3670" s="13">
        <f t="shared" si="228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 s="13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1">
        <f t="shared" si="229"/>
        <v>1.3819999999999999</v>
      </c>
      <c r="P3671" s="13">
        <f t="shared" si="228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 s="13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1">
        <f t="shared" si="229"/>
        <v>1.0954545454545455</v>
      </c>
      <c r="P3672" s="13">
        <f t="shared" si="228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 s="1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1">
        <f t="shared" si="229"/>
        <v>1.0085714285714287</v>
      </c>
      <c r="P3673" s="13">
        <f t="shared" si="228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 s="13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1">
        <f t="shared" si="229"/>
        <v>1.0153333333333334</v>
      </c>
      <c r="P3674" s="13">
        <f t="shared" si="228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 s="13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1">
        <f t="shared" si="229"/>
        <v>1.13625</v>
      </c>
      <c r="P3675" s="13">
        <f t="shared" si="228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 s="13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1">
        <f t="shared" si="229"/>
        <v>1</v>
      </c>
      <c r="P3676" s="13">
        <f t="shared" si="228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 s="13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1">
        <f t="shared" si="229"/>
        <v>1.4</v>
      </c>
      <c r="P3677" s="13">
        <f t="shared" si="228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 s="13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1">
        <f t="shared" si="229"/>
        <v>1.2875000000000001</v>
      </c>
      <c r="P3678" s="13">
        <f t="shared" si="228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 s="13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1">
        <f t="shared" si="229"/>
        <v>1.0290416666666666</v>
      </c>
      <c r="P3679" s="13">
        <f t="shared" si="228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 s="13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1">
        <f t="shared" si="229"/>
        <v>1.0249999999999999</v>
      </c>
      <c r="P3680" s="13">
        <f t="shared" si="228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 s="13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1">
        <f t="shared" si="229"/>
        <v>1.101</v>
      </c>
      <c r="P3681" s="13">
        <f t="shared" si="228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 s="13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1">
        <f t="shared" si="229"/>
        <v>1.1276666666666666</v>
      </c>
      <c r="P3682" s="13">
        <f t="shared" si="228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 s="1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1">
        <f t="shared" si="229"/>
        <v>1.119</v>
      </c>
      <c r="P3683" s="13">
        <f t="shared" si="228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 s="13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1">
        <f t="shared" si="229"/>
        <v>1.3919999999999999</v>
      </c>
      <c r="P3684" s="13">
        <f t="shared" si="228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 s="13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1">
        <f t="shared" si="229"/>
        <v>1.1085714285714285</v>
      </c>
      <c r="P3685" s="13">
        <f t="shared" si="228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 s="13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1">
        <f t="shared" si="229"/>
        <v>1.3906666666666667</v>
      </c>
      <c r="P3686" s="13">
        <f t="shared" si="228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 s="13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1">
        <f t="shared" si="229"/>
        <v>1.0569999999999999</v>
      </c>
      <c r="P3687" s="13">
        <f t="shared" si="228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 s="13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1">
        <f t="shared" si="229"/>
        <v>1.0142857142857142</v>
      </c>
      <c r="P3688" s="13">
        <f t="shared" si="228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 s="13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1">
        <f t="shared" si="229"/>
        <v>1.0024500000000001</v>
      </c>
      <c r="P3689" s="13">
        <f t="shared" si="228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 s="13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1">
        <f t="shared" si="229"/>
        <v>1.0916666666666666</v>
      </c>
      <c r="P3690" s="13">
        <f t="shared" si="228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 s="13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1">
        <f t="shared" si="229"/>
        <v>1.1833333333333333</v>
      </c>
      <c r="P3691" s="13">
        <f t="shared" si="228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 s="13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1">
        <f t="shared" si="229"/>
        <v>1.2</v>
      </c>
      <c r="P3692" s="13">
        <f t="shared" si="228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 s="1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1">
        <f t="shared" si="229"/>
        <v>1.2796000000000001</v>
      </c>
      <c r="P3693" s="13">
        <f t="shared" si="228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 s="13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1">
        <f t="shared" si="229"/>
        <v>1.26</v>
      </c>
      <c r="P3694" s="13">
        <f t="shared" si="228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 s="13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1">
        <f t="shared" si="229"/>
        <v>1.2912912912912913</v>
      </c>
      <c r="P3695" s="13">
        <f t="shared" si="228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 s="13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1">
        <f t="shared" si="229"/>
        <v>1.0742857142857143</v>
      </c>
      <c r="P3696" s="13">
        <f t="shared" si="228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 s="13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1">
        <f t="shared" si="229"/>
        <v>1.00125</v>
      </c>
      <c r="P3697" s="13">
        <f t="shared" si="228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 s="13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1">
        <f t="shared" si="229"/>
        <v>1.55</v>
      </c>
      <c r="P3698" s="13">
        <f t="shared" si="228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 s="13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1">
        <f t="shared" si="229"/>
        <v>1.08</v>
      </c>
      <c r="P3699" s="13">
        <f t="shared" si="228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 s="13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1">
        <f t="shared" si="229"/>
        <v>1.1052</v>
      </c>
      <c r="P3700" s="13">
        <f t="shared" si="228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 s="13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1">
        <f t="shared" si="229"/>
        <v>1.008</v>
      </c>
      <c r="P3701" s="13">
        <f t="shared" si="228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 s="13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1">
        <f t="shared" si="229"/>
        <v>1.212</v>
      </c>
      <c r="P3702" s="13">
        <f t="shared" si="228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 s="1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1">
        <f t="shared" si="229"/>
        <v>1.0033333333333334</v>
      </c>
      <c r="P3703" s="13">
        <f t="shared" si="228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 s="13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1">
        <f t="shared" si="229"/>
        <v>1.0916666666666666</v>
      </c>
      <c r="P3704" s="13">
        <f t="shared" si="228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 s="13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1">
        <f t="shared" si="229"/>
        <v>1.2342857142857142</v>
      </c>
      <c r="P3705" s="13">
        <f t="shared" si="228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 s="13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1">
        <f t="shared" si="229"/>
        <v>1.3633666666666666</v>
      </c>
      <c r="P3706" s="13">
        <f t="shared" si="228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 s="13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1">
        <f t="shared" si="229"/>
        <v>1.0346657233816767</v>
      </c>
      <c r="P3707" s="13">
        <f t="shared" si="228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 s="13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1">
        <f t="shared" si="229"/>
        <v>1.2133333333333334</v>
      </c>
      <c r="P3708" s="13">
        <f t="shared" si="228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 s="13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1">
        <f t="shared" si="229"/>
        <v>1.86</v>
      </c>
      <c r="P3709" s="13">
        <f t="shared" si="228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 s="13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1">
        <f t="shared" si="229"/>
        <v>3</v>
      </c>
      <c r="P3710" s="13">
        <f t="shared" si="228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 s="13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1">
        <f t="shared" si="229"/>
        <v>1.0825</v>
      </c>
      <c r="P3711" s="13">
        <f t="shared" si="228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 s="13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1">
        <f t="shared" si="229"/>
        <v>1.4115384615384616</v>
      </c>
      <c r="P3712" s="13">
        <f t="shared" si="228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 s="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1">
        <f t="shared" si="229"/>
        <v>1.1399999999999999</v>
      </c>
      <c r="P3713" s="13">
        <f t="shared" si="228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 s="13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1">
        <f t="shared" si="229"/>
        <v>1.5373333333333334</v>
      </c>
      <c r="P3714" s="13">
        <f t="shared" ref="P3714:P3777" si="232">E3714/L3714</f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 s="13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1">
        <f t="shared" ref="O3715:O3778" si="233">E3715/D3715</f>
        <v>1.0149999999999999</v>
      </c>
      <c r="P3715" s="13">
        <f t="shared" si="232"/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 s="13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1">
        <f t="shared" si="233"/>
        <v>1.0235000000000001</v>
      </c>
      <c r="P3716" s="13">
        <f t="shared" si="232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 s="13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1">
        <f t="shared" si="233"/>
        <v>1.0257142857142858</v>
      </c>
      <c r="P3717" s="13">
        <f t="shared" si="232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 s="13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1">
        <f t="shared" si="233"/>
        <v>1.5575000000000001</v>
      </c>
      <c r="P3718" s="13">
        <f t="shared" si="232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 s="13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1">
        <f t="shared" si="233"/>
        <v>1.0075000000000001</v>
      </c>
      <c r="P3719" s="13">
        <f t="shared" si="232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 s="13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1">
        <f t="shared" si="233"/>
        <v>2.3940000000000001</v>
      </c>
      <c r="P3720" s="13">
        <f t="shared" si="232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 s="13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1">
        <f t="shared" si="233"/>
        <v>2.1</v>
      </c>
      <c r="P3721" s="13">
        <f t="shared" si="232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 s="13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1">
        <f t="shared" si="233"/>
        <v>1.0451515151515152</v>
      </c>
      <c r="P3722" s="13">
        <f t="shared" si="232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 s="1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1">
        <f t="shared" si="233"/>
        <v>1.008</v>
      </c>
      <c r="P3723" s="13">
        <f t="shared" si="232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 s="13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1">
        <f t="shared" si="233"/>
        <v>1.1120000000000001</v>
      </c>
      <c r="P3724" s="13">
        <f t="shared" si="232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 s="13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1">
        <f t="shared" si="233"/>
        <v>1.0204444444444445</v>
      </c>
      <c r="P3725" s="13">
        <f t="shared" si="232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 s="13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1">
        <f t="shared" si="233"/>
        <v>1.0254767441860466</v>
      </c>
      <c r="P3726" s="13">
        <f t="shared" si="232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 s="13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1">
        <f t="shared" si="233"/>
        <v>1.27</v>
      </c>
      <c r="P3727" s="13">
        <f t="shared" si="232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 s="13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1">
        <f t="shared" si="233"/>
        <v>3.3870588235294119</v>
      </c>
      <c r="P3728" s="13">
        <f t="shared" si="232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 s="13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1">
        <f t="shared" si="233"/>
        <v>1.0075000000000001</v>
      </c>
      <c r="P3729" s="13">
        <f t="shared" si="232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 s="13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1">
        <f t="shared" si="233"/>
        <v>9.3100000000000002E-2</v>
      </c>
      <c r="P3730" s="13">
        <f t="shared" si="232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 s="13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1">
        <f t="shared" si="233"/>
        <v>7.2400000000000006E-2</v>
      </c>
      <c r="P3731" s="13">
        <f t="shared" si="232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 s="13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1">
        <f t="shared" si="233"/>
        <v>0.1</v>
      </c>
      <c r="P3732" s="13">
        <f t="shared" si="232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 s="1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1">
        <f t="shared" si="233"/>
        <v>0.11272727272727273</v>
      </c>
      <c r="P3733" s="13">
        <f t="shared" si="232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 s="13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1">
        <f t="shared" si="233"/>
        <v>0.15411764705882353</v>
      </c>
      <c r="P3734" s="13">
        <f t="shared" si="232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 s="13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1">
        <f t="shared" si="233"/>
        <v>0</v>
      </c>
      <c r="P3735" s="13" t="e">
        <f t="shared" si="232"/>
        <v>#DIV/0!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 s="13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1">
        <f t="shared" si="233"/>
        <v>0.28466666666666668</v>
      </c>
      <c r="P3736" s="13">
        <f t="shared" si="232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 s="13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1">
        <f t="shared" si="233"/>
        <v>0.13333333333333333</v>
      </c>
      <c r="P3737" s="13">
        <f t="shared" si="232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 s="13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1">
        <f t="shared" si="233"/>
        <v>6.6666666666666671E-3</v>
      </c>
      <c r="P3738" s="13">
        <f t="shared" si="232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 s="13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1">
        <f t="shared" si="233"/>
        <v>0.21428571428571427</v>
      </c>
      <c r="P3739" s="13">
        <f t="shared" si="232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 s="13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1">
        <f t="shared" si="233"/>
        <v>0.18</v>
      </c>
      <c r="P3740" s="13">
        <f t="shared" si="232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 s="13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1">
        <f t="shared" si="233"/>
        <v>0.20125000000000001</v>
      </c>
      <c r="P3741" s="13">
        <f t="shared" si="232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 s="13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1">
        <f t="shared" si="233"/>
        <v>0.17899999999999999</v>
      </c>
      <c r="P3742" s="13">
        <f t="shared" si="232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 s="1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1">
        <f t="shared" si="233"/>
        <v>0</v>
      </c>
      <c r="P3743" s="13" t="e">
        <f t="shared" si="232"/>
        <v>#DIV/0!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 s="13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1">
        <f t="shared" si="233"/>
        <v>0.02</v>
      </c>
      <c r="P3744" s="13">
        <f t="shared" si="232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 s="13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1">
        <f t="shared" si="233"/>
        <v>0</v>
      </c>
      <c r="P3745" s="13" t="e">
        <f t="shared" si="232"/>
        <v>#DIV/0!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 s="13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1">
        <f t="shared" si="233"/>
        <v>0</v>
      </c>
      <c r="P3746" s="13" t="e">
        <f t="shared" si="232"/>
        <v>#DIV/0!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 s="13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1">
        <f t="shared" si="233"/>
        <v>0.1</v>
      </c>
      <c r="P3747" s="13">
        <f t="shared" si="232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 s="13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1">
        <f t="shared" si="233"/>
        <v>2.3764705882352941E-2</v>
      </c>
      <c r="P3748" s="13">
        <f t="shared" si="232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 s="13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1">
        <f t="shared" si="233"/>
        <v>0.01</v>
      </c>
      <c r="P3749" s="13">
        <f t="shared" si="232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 s="13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1">
        <f t="shared" si="233"/>
        <v>1.0351999999999999</v>
      </c>
      <c r="P3750" s="13">
        <f t="shared" si="232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 s="13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1">
        <f t="shared" si="233"/>
        <v>1.05</v>
      </c>
      <c r="P3751" s="13">
        <f t="shared" si="232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 s="13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1">
        <f t="shared" si="233"/>
        <v>1.0044999999999999</v>
      </c>
      <c r="P3752" s="13">
        <f t="shared" si="232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 s="1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1">
        <f t="shared" si="233"/>
        <v>1.3260000000000001</v>
      </c>
      <c r="P3753" s="13">
        <f t="shared" si="232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 s="13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1">
        <f t="shared" si="233"/>
        <v>1.1299999999999999</v>
      </c>
      <c r="P3754" s="13">
        <f t="shared" si="232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 s="13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1">
        <f t="shared" si="233"/>
        <v>1.0334000000000001</v>
      </c>
      <c r="P3755" s="13">
        <f t="shared" si="232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 s="13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1">
        <f t="shared" si="233"/>
        <v>1.2</v>
      </c>
      <c r="P3756" s="13">
        <f t="shared" si="232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 s="13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1">
        <f t="shared" si="233"/>
        <v>1.2963636363636364</v>
      </c>
      <c r="P3757" s="13">
        <f t="shared" si="232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 s="13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1">
        <f t="shared" si="233"/>
        <v>1.0111111111111111</v>
      </c>
      <c r="P3758" s="13">
        <f t="shared" si="232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 s="13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1">
        <f t="shared" si="233"/>
        <v>1.0851428571428572</v>
      </c>
      <c r="P3759" s="13">
        <f t="shared" si="232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 s="13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1">
        <f t="shared" si="233"/>
        <v>1.0233333333333334</v>
      </c>
      <c r="P3760" s="13">
        <f t="shared" si="232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 s="13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1">
        <f t="shared" si="233"/>
        <v>1.1024425000000002</v>
      </c>
      <c r="P3761" s="13">
        <f t="shared" si="232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 s="13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1">
        <f t="shared" si="233"/>
        <v>1.010154</v>
      </c>
      <c r="P3762" s="13">
        <f t="shared" si="232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 s="1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1">
        <f t="shared" si="233"/>
        <v>1</v>
      </c>
      <c r="P3763" s="13">
        <f t="shared" si="232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 s="13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1">
        <f t="shared" si="233"/>
        <v>1.0624</v>
      </c>
      <c r="P3764" s="13">
        <f t="shared" si="232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 s="13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1">
        <f t="shared" si="233"/>
        <v>1</v>
      </c>
      <c r="P3765" s="13">
        <f t="shared" si="232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 s="13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1">
        <f t="shared" si="233"/>
        <v>1</v>
      </c>
      <c r="P3766" s="13">
        <f t="shared" si="232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 s="13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1">
        <f t="shared" si="233"/>
        <v>1.1345714285714286</v>
      </c>
      <c r="P3767" s="13">
        <f t="shared" si="232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 s="13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1">
        <f t="shared" si="233"/>
        <v>1.0265010000000001</v>
      </c>
      <c r="P3768" s="13">
        <f t="shared" si="232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 s="13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1">
        <f t="shared" si="233"/>
        <v>1.1675</v>
      </c>
      <c r="P3769" s="13">
        <f t="shared" si="232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 s="13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1">
        <f t="shared" si="233"/>
        <v>1.0765274999999999</v>
      </c>
      <c r="P3770" s="13">
        <f t="shared" si="232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 s="13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1">
        <f t="shared" si="233"/>
        <v>1</v>
      </c>
      <c r="P3771" s="13">
        <f t="shared" si="232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 s="13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1">
        <f t="shared" si="233"/>
        <v>1</v>
      </c>
      <c r="P3772" s="13">
        <f t="shared" si="232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 s="1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1">
        <f t="shared" si="233"/>
        <v>1.46</v>
      </c>
      <c r="P3773" s="13">
        <f t="shared" si="232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 s="13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1">
        <f t="shared" si="233"/>
        <v>1.1020000000000001</v>
      </c>
      <c r="P3774" s="13">
        <f t="shared" si="232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 s="13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1">
        <f t="shared" si="233"/>
        <v>1.0820000000000001</v>
      </c>
      <c r="P3775" s="13">
        <f t="shared" si="232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 s="13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1">
        <f t="shared" si="233"/>
        <v>1</v>
      </c>
      <c r="P3776" s="13">
        <f t="shared" si="232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 s="13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1">
        <f t="shared" si="233"/>
        <v>1.0024999999999999</v>
      </c>
      <c r="P3777" s="13">
        <f t="shared" si="232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 s="13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1">
        <f t="shared" si="233"/>
        <v>1.0671250000000001</v>
      </c>
      <c r="P3778" s="13">
        <f t="shared" ref="P3778:P3841" si="236">E3778/L3778</f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 s="13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1">
        <f t="shared" ref="O3779:O3842" si="237">E3779/D3779</f>
        <v>1.4319999999999999</v>
      </c>
      <c r="P3779" s="13">
        <f t="shared" si="236"/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 s="13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1">
        <f t="shared" si="237"/>
        <v>1.0504166666666668</v>
      </c>
      <c r="P3780" s="13">
        <f t="shared" si="236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 s="13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1">
        <f t="shared" si="237"/>
        <v>1.0398000000000001</v>
      </c>
      <c r="P3781" s="13">
        <f t="shared" si="236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 s="13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1">
        <f t="shared" si="237"/>
        <v>1.2</v>
      </c>
      <c r="P3782" s="13">
        <f t="shared" si="236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 s="1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1">
        <f t="shared" si="237"/>
        <v>1.0966666666666667</v>
      </c>
      <c r="P3783" s="13">
        <f t="shared" si="236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 s="13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1">
        <f t="shared" si="237"/>
        <v>1.0175000000000001</v>
      </c>
      <c r="P3784" s="13">
        <f t="shared" si="236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 s="13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1">
        <f t="shared" si="237"/>
        <v>1.2891666666666666</v>
      </c>
      <c r="P3785" s="13">
        <f t="shared" si="236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 s="13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1">
        <f t="shared" si="237"/>
        <v>1.1499999999999999</v>
      </c>
      <c r="P3786" s="13">
        <f t="shared" si="236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 s="13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1">
        <f t="shared" si="237"/>
        <v>1.5075000000000001</v>
      </c>
      <c r="P3787" s="13">
        <f t="shared" si="236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 s="13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1">
        <f t="shared" si="237"/>
        <v>1.1096666666666666</v>
      </c>
      <c r="P3788" s="13">
        <f t="shared" si="236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 s="13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1">
        <f t="shared" si="237"/>
        <v>1.0028571428571429</v>
      </c>
      <c r="P3789" s="13">
        <f t="shared" si="236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 s="13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1">
        <f t="shared" si="237"/>
        <v>6.6666666666666671E-3</v>
      </c>
      <c r="P3790" s="13">
        <f t="shared" si="236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 s="13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1">
        <f t="shared" si="237"/>
        <v>3.267605633802817E-2</v>
      </c>
      <c r="P3791" s="13">
        <f t="shared" si="236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 s="13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1">
        <f t="shared" si="237"/>
        <v>0</v>
      </c>
      <c r="P3792" s="13" t="e">
        <f t="shared" si="236"/>
        <v>#DIV/0!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 s="1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1">
        <f t="shared" si="237"/>
        <v>0</v>
      </c>
      <c r="P3793" s="13" t="e">
        <f t="shared" si="236"/>
        <v>#DIV/0!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 s="13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1">
        <f t="shared" si="237"/>
        <v>2.8E-3</v>
      </c>
      <c r="P3794" s="13">
        <f t="shared" si="236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 s="13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1">
        <f t="shared" si="237"/>
        <v>0.59657142857142853</v>
      </c>
      <c r="P3795" s="13">
        <f t="shared" si="236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 s="13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1">
        <f t="shared" si="237"/>
        <v>0.01</v>
      </c>
      <c r="P3796" s="13">
        <f t="shared" si="236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 s="13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1">
        <f t="shared" si="237"/>
        <v>1.6666666666666666E-2</v>
      </c>
      <c r="P3797" s="13">
        <f t="shared" si="236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 s="13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1">
        <f t="shared" si="237"/>
        <v>4.4444444444444447E-5</v>
      </c>
      <c r="P3798" s="13">
        <f t="shared" si="236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 s="13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1">
        <f t="shared" si="237"/>
        <v>0.89666666666666661</v>
      </c>
      <c r="P3799" s="13">
        <f t="shared" si="236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 s="13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1">
        <f t="shared" si="237"/>
        <v>1.4642857142857143E-2</v>
      </c>
      <c r="P3800" s="13">
        <f t="shared" si="236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 s="13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1">
        <f t="shared" si="237"/>
        <v>4.02E-2</v>
      </c>
      <c r="P3801" s="13">
        <f t="shared" si="236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 s="13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1">
        <f t="shared" si="237"/>
        <v>4.0045454545454544E-2</v>
      </c>
      <c r="P3802" s="13">
        <f t="shared" si="236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 s="1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1">
        <f t="shared" si="237"/>
        <v>8.5199999999999998E-2</v>
      </c>
      <c r="P3803" s="13">
        <f t="shared" si="236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 s="13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1">
        <f t="shared" si="237"/>
        <v>0</v>
      </c>
      <c r="P3804" s="13" t="e">
        <f t="shared" si="236"/>
        <v>#DIV/0!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 s="13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1">
        <f t="shared" si="237"/>
        <v>0.19650000000000001</v>
      </c>
      <c r="P3805" s="13">
        <f t="shared" si="236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 s="13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1">
        <f t="shared" si="237"/>
        <v>0</v>
      </c>
      <c r="P3806" s="13" t="e">
        <f t="shared" si="236"/>
        <v>#DIV/0!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 s="13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1">
        <f t="shared" si="237"/>
        <v>2.0000000000000002E-5</v>
      </c>
      <c r="P3807" s="13">
        <f t="shared" si="236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 s="13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1">
        <f t="shared" si="237"/>
        <v>6.6666666666666664E-4</v>
      </c>
      <c r="P3808" s="13">
        <f t="shared" si="236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 s="13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1">
        <f t="shared" si="237"/>
        <v>0.30333333333333334</v>
      </c>
      <c r="P3809" s="13">
        <f t="shared" si="236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 s="13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1">
        <f t="shared" si="237"/>
        <v>1</v>
      </c>
      <c r="P3810" s="13">
        <f t="shared" si="236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 s="13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1">
        <f t="shared" si="237"/>
        <v>1.0125</v>
      </c>
      <c r="P3811" s="13">
        <f t="shared" si="236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 s="13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1">
        <f t="shared" si="237"/>
        <v>1.2173333333333334</v>
      </c>
      <c r="P3812" s="13">
        <f t="shared" si="236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 s="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1">
        <f t="shared" si="237"/>
        <v>3.3</v>
      </c>
      <c r="P3813" s="13">
        <f t="shared" si="236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 s="13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1">
        <f t="shared" si="237"/>
        <v>1.0954999999999999</v>
      </c>
      <c r="P3814" s="13">
        <f t="shared" si="236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 s="13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1">
        <f t="shared" si="237"/>
        <v>1.0095190476190474</v>
      </c>
      <c r="P3815" s="13">
        <f t="shared" si="236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 s="13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1">
        <f t="shared" si="237"/>
        <v>1.4013333333333333</v>
      </c>
      <c r="P3816" s="13">
        <f t="shared" si="236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 s="13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1">
        <f t="shared" si="237"/>
        <v>1.0000100000000001</v>
      </c>
      <c r="P3817" s="13">
        <f t="shared" si="236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 s="13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1">
        <f t="shared" si="237"/>
        <v>1.19238</v>
      </c>
      <c r="P3818" s="13">
        <f t="shared" si="236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 s="13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1">
        <f t="shared" si="237"/>
        <v>1.0725</v>
      </c>
      <c r="P3819" s="13">
        <f t="shared" si="236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 s="13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1">
        <f t="shared" si="237"/>
        <v>2.2799999999999998</v>
      </c>
      <c r="P3820" s="13">
        <f t="shared" si="236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 s="13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1">
        <f t="shared" si="237"/>
        <v>1.0640000000000001</v>
      </c>
      <c r="P3821" s="13">
        <f t="shared" si="236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 s="13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1">
        <f t="shared" si="237"/>
        <v>1.4333333333333333</v>
      </c>
      <c r="P3822" s="13">
        <f t="shared" si="236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 s="1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1">
        <f t="shared" si="237"/>
        <v>1.0454285714285714</v>
      </c>
      <c r="P3823" s="13">
        <f t="shared" si="236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 s="13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1">
        <f t="shared" si="237"/>
        <v>1.1002000000000001</v>
      </c>
      <c r="P3824" s="13">
        <f t="shared" si="236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 s="13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1">
        <f t="shared" si="237"/>
        <v>1.06</v>
      </c>
      <c r="P3825" s="13">
        <f t="shared" si="236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 s="13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1">
        <f t="shared" si="237"/>
        <v>1.08</v>
      </c>
      <c r="P3826" s="13">
        <f t="shared" si="236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 s="13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1">
        <f t="shared" si="237"/>
        <v>1.0542</v>
      </c>
      <c r="P3827" s="13">
        <f t="shared" si="236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 s="13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1">
        <f t="shared" si="237"/>
        <v>1.1916666666666667</v>
      </c>
      <c r="P3828" s="13">
        <f t="shared" si="236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 s="13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1">
        <f t="shared" si="237"/>
        <v>1.5266666666666666</v>
      </c>
      <c r="P3829" s="13">
        <f t="shared" si="236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 s="13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1">
        <f t="shared" si="237"/>
        <v>1</v>
      </c>
      <c r="P3830" s="13">
        <f t="shared" si="236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 s="13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1">
        <f t="shared" si="237"/>
        <v>1.002</v>
      </c>
      <c r="P3831" s="13">
        <f t="shared" si="236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 s="13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1">
        <f t="shared" si="237"/>
        <v>2.25</v>
      </c>
      <c r="P3832" s="13">
        <f t="shared" si="236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 s="1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1">
        <f t="shared" si="237"/>
        <v>1.0602199999999999</v>
      </c>
      <c r="P3833" s="13">
        <f t="shared" si="236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 s="13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1">
        <f t="shared" si="237"/>
        <v>1.0466666666666666</v>
      </c>
      <c r="P3834" s="13">
        <f t="shared" si="236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 s="13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1">
        <f t="shared" si="237"/>
        <v>1.1666666666666667</v>
      </c>
      <c r="P3835" s="13">
        <f t="shared" si="236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 s="13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1">
        <f t="shared" si="237"/>
        <v>1.0903333333333334</v>
      </c>
      <c r="P3836" s="13">
        <f t="shared" si="236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 s="13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1">
        <f t="shared" si="237"/>
        <v>1.6</v>
      </c>
      <c r="P3837" s="13">
        <f t="shared" si="236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 s="13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1">
        <f t="shared" si="237"/>
        <v>1.125</v>
      </c>
      <c r="P3838" s="13">
        <f t="shared" si="236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 s="13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1">
        <f t="shared" si="237"/>
        <v>1.0209999999999999</v>
      </c>
      <c r="P3839" s="13">
        <f t="shared" si="236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 s="13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1">
        <f t="shared" si="237"/>
        <v>1.00824</v>
      </c>
      <c r="P3840" s="13">
        <f t="shared" si="236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 s="13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1">
        <f t="shared" si="237"/>
        <v>1.0125</v>
      </c>
      <c r="P3841" s="13">
        <f t="shared" si="236"/>
        <v>63.28125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 s="13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1">
        <f t="shared" si="237"/>
        <v>65</v>
      </c>
      <c r="P3842" s="13">
        <f t="shared" ref="P3842:P3905" si="240">E3842/L3842</f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 s="1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1">
        <f t="shared" ref="O3843:O3906" si="241">E3843/D3843</f>
        <v>8.72E-2</v>
      </c>
      <c r="P3843" s="13">
        <f t="shared" si="240"/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 s="13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1">
        <f t="shared" si="241"/>
        <v>0.21940000000000001</v>
      </c>
      <c r="P3844" s="13">
        <f t="shared" si="240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 s="13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1">
        <f t="shared" si="241"/>
        <v>0.21299999999999999</v>
      </c>
      <c r="P3845" s="13">
        <f t="shared" si="240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 s="13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1">
        <f t="shared" si="241"/>
        <v>0.41489795918367345</v>
      </c>
      <c r="P3846" s="13">
        <f t="shared" si="240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 s="13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1">
        <f t="shared" si="241"/>
        <v>2.1049999999999999E-2</v>
      </c>
      <c r="P3847" s="13">
        <f t="shared" si="240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 s="13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1">
        <f t="shared" si="241"/>
        <v>2.7E-2</v>
      </c>
      <c r="P3848" s="13">
        <f t="shared" si="240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 s="13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1">
        <f t="shared" si="241"/>
        <v>0.16161904761904761</v>
      </c>
      <c r="P3849" s="13">
        <f t="shared" si="240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 s="13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1">
        <f t="shared" si="241"/>
        <v>0.16376923076923078</v>
      </c>
      <c r="P3850" s="13">
        <f t="shared" si="240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 s="13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1">
        <f t="shared" si="241"/>
        <v>7.0433333333333334E-2</v>
      </c>
      <c r="P3851" s="13">
        <f t="shared" si="240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 s="13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1">
        <f t="shared" si="241"/>
        <v>3.7999999999999999E-2</v>
      </c>
      <c r="P3852" s="13">
        <f t="shared" si="240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 s="1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1">
        <f t="shared" si="241"/>
        <v>0.34079999999999999</v>
      </c>
      <c r="P3853" s="13">
        <f t="shared" si="240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 s="13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1">
        <f t="shared" si="241"/>
        <v>2E-3</v>
      </c>
      <c r="P3854" s="13">
        <f t="shared" si="240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 s="13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1">
        <f t="shared" si="241"/>
        <v>2.5999999999999998E-4</v>
      </c>
      <c r="P3855" s="13">
        <f t="shared" si="240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 s="13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1">
        <f t="shared" si="241"/>
        <v>0.16254545454545455</v>
      </c>
      <c r="P3856" s="13">
        <f t="shared" si="240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 s="13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1">
        <f t="shared" si="241"/>
        <v>2.5000000000000001E-2</v>
      </c>
      <c r="P3857" s="13">
        <f t="shared" si="240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 s="13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1">
        <f t="shared" si="241"/>
        <v>2.0000000000000001E-4</v>
      </c>
      <c r="P3858" s="13">
        <f t="shared" si="240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 s="13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1">
        <f t="shared" si="241"/>
        <v>5.1999999999999998E-2</v>
      </c>
      <c r="P3859" s="13">
        <f t="shared" si="240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 s="13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1">
        <f t="shared" si="241"/>
        <v>0.02</v>
      </c>
      <c r="P3860" s="13">
        <f t="shared" si="240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 s="13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1">
        <f t="shared" si="241"/>
        <v>4.0000000000000002E-4</v>
      </c>
      <c r="P3861" s="13">
        <f t="shared" si="240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 s="13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1">
        <f t="shared" si="241"/>
        <v>0.17666666666666667</v>
      </c>
      <c r="P3862" s="13">
        <f t="shared" si="240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 s="1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1">
        <f t="shared" si="241"/>
        <v>0.05</v>
      </c>
      <c r="P3863" s="13">
        <f t="shared" si="240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 s="13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1">
        <f t="shared" si="241"/>
        <v>1.3333333333333334E-4</v>
      </c>
      <c r="P3864" s="13">
        <f t="shared" si="240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 s="13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1">
        <f t="shared" si="241"/>
        <v>0</v>
      </c>
      <c r="P3865" s="13" t="e">
        <f t="shared" si="240"/>
        <v>#DIV/0!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 s="13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1">
        <f t="shared" si="241"/>
        <v>1.2E-2</v>
      </c>
      <c r="P3866" s="13">
        <f t="shared" si="240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 s="13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1">
        <f t="shared" si="241"/>
        <v>0.26937422295897223</v>
      </c>
      <c r="P3867" s="13">
        <f t="shared" si="240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 s="13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1">
        <f t="shared" si="241"/>
        <v>5.4999999999999997E-3</v>
      </c>
      <c r="P3868" s="13">
        <f t="shared" si="240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 s="13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1">
        <f t="shared" si="241"/>
        <v>0.1255</v>
      </c>
      <c r="P3869" s="13">
        <f t="shared" si="240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 s="13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1">
        <f t="shared" si="241"/>
        <v>2E-3</v>
      </c>
      <c r="P3870" s="13">
        <f t="shared" si="240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 s="13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1">
        <f t="shared" si="241"/>
        <v>3.44748684310884E-2</v>
      </c>
      <c r="P3871" s="13">
        <f t="shared" si="240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 s="13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1">
        <f t="shared" si="241"/>
        <v>0.15</v>
      </c>
      <c r="P3872" s="13">
        <f t="shared" si="240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 s="1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1">
        <f t="shared" si="241"/>
        <v>2.6666666666666668E-2</v>
      </c>
      <c r="P3873" s="13">
        <f t="shared" si="240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 s="13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1">
        <f t="shared" si="241"/>
        <v>0</v>
      </c>
      <c r="P3874" s="13" t="e">
        <f t="shared" si="240"/>
        <v>#DIV/0!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 s="13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1">
        <f t="shared" si="241"/>
        <v>0</v>
      </c>
      <c r="P3875" s="13" t="e">
        <f t="shared" si="240"/>
        <v>#DIV/0!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 s="13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1">
        <f t="shared" si="241"/>
        <v>0</v>
      </c>
      <c r="P3876" s="13" t="e">
        <f t="shared" si="240"/>
        <v>#DIV/0!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 s="13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1">
        <f t="shared" si="241"/>
        <v>0</v>
      </c>
      <c r="P3877" s="13" t="e">
        <f t="shared" si="240"/>
        <v>#DIV/0!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 s="13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1">
        <f t="shared" si="241"/>
        <v>0.52794871794871789</v>
      </c>
      <c r="P3878" s="13">
        <f t="shared" si="240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 s="13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1">
        <f t="shared" si="241"/>
        <v>4.9639999999999997E-2</v>
      </c>
      <c r="P3879" s="13">
        <f t="shared" si="240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 s="13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1">
        <f t="shared" si="241"/>
        <v>5.5555555555555556E-4</v>
      </c>
      <c r="P3880" s="13">
        <f t="shared" si="240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 s="13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1">
        <f t="shared" si="241"/>
        <v>0</v>
      </c>
      <c r="P3881" s="13" t="e">
        <f t="shared" si="240"/>
        <v>#DIV/0!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 s="13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1">
        <f t="shared" si="241"/>
        <v>0.13066666666666665</v>
      </c>
      <c r="P3882" s="13">
        <f t="shared" si="240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 s="1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1">
        <f t="shared" si="241"/>
        <v>0.05</v>
      </c>
      <c r="P3883" s="13">
        <f t="shared" si="240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 s="13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1">
        <f t="shared" si="241"/>
        <v>0</v>
      </c>
      <c r="P3884" s="13" t="e">
        <f t="shared" si="240"/>
        <v>#DIV/0!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 s="13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1">
        <f t="shared" si="241"/>
        <v>0</v>
      </c>
      <c r="P3885" s="13" t="e">
        <f t="shared" si="240"/>
        <v>#DIV/0!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 s="13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1">
        <f t="shared" si="241"/>
        <v>0</v>
      </c>
      <c r="P3886" s="13" t="e">
        <f t="shared" si="240"/>
        <v>#DIV/0!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 s="13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1">
        <f t="shared" si="241"/>
        <v>0</v>
      </c>
      <c r="P3887" s="13" t="e">
        <f t="shared" si="240"/>
        <v>#DIV/0!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 s="13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1">
        <f t="shared" si="241"/>
        <v>0</v>
      </c>
      <c r="P3888" s="13" t="e">
        <f t="shared" si="240"/>
        <v>#DIV/0!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 s="13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1">
        <f t="shared" si="241"/>
        <v>1.7500000000000002E-2</v>
      </c>
      <c r="P3889" s="13">
        <f t="shared" si="240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 s="13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1">
        <f t="shared" si="241"/>
        <v>0.27100000000000002</v>
      </c>
      <c r="P3890" s="13">
        <f t="shared" si="240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 s="13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1">
        <f t="shared" si="241"/>
        <v>1.4749999999999999E-2</v>
      </c>
      <c r="P3891" s="13">
        <f t="shared" si="240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 s="13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1">
        <f t="shared" si="241"/>
        <v>0.16826666666666668</v>
      </c>
      <c r="P3892" s="13">
        <f t="shared" si="240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 s="1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1">
        <f t="shared" si="241"/>
        <v>0.32500000000000001</v>
      </c>
      <c r="P3893" s="13">
        <f t="shared" si="240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 s="13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1">
        <f t="shared" si="241"/>
        <v>0</v>
      </c>
      <c r="P3894" s="13" t="e">
        <f t="shared" si="240"/>
        <v>#DIV/0!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 s="13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1">
        <f t="shared" si="241"/>
        <v>0.2155</v>
      </c>
      <c r="P3895" s="13">
        <f t="shared" si="240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 s="13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1">
        <f t="shared" si="241"/>
        <v>3.4666666666666665E-2</v>
      </c>
      <c r="P3896" s="13">
        <f t="shared" si="240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 s="13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1">
        <f t="shared" si="241"/>
        <v>0.05</v>
      </c>
      <c r="P3897" s="13">
        <f t="shared" si="240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 s="13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1">
        <f t="shared" si="241"/>
        <v>0.10625</v>
      </c>
      <c r="P3898" s="13">
        <f t="shared" si="240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 s="13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1">
        <f t="shared" si="241"/>
        <v>0.17599999999999999</v>
      </c>
      <c r="P3899" s="13">
        <f t="shared" si="240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 s="13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1">
        <f t="shared" si="241"/>
        <v>0.3256</v>
      </c>
      <c r="P3900" s="13">
        <f t="shared" si="240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 s="13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1">
        <f t="shared" si="241"/>
        <v>1.2500000000000001E-2</v>
      </c>
      <c r="P3901" s="13">
        <f t="shared" si="240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 s="13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1">
        <f t="shared" si="241"/>
        <v>5.3999999999999999E-2</v>
      </c>
      <c r="P3902" s="13">
        <f t="shared" si="240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 s="1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1">
        <f t="shared" si="241"/>
        <v>8.3333333333333332E-3</v>
      </c>
      <c r="P3903" s="13">
        <f t="shared" si="240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 s="13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1">
        <f t="shared" si="241"/>
        <v>0.48833333333333334</v>
      </c>
      <c r="P3904" s="13">
        <f t="shared" si="240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 s="13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1">
        <f t="shared" si="241"/>
        <v>0</v>
      </c>
      <c r="P3905" s="13" t="e">
        <f t="shared" si="240"/>
        <v>#DIV/0!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 s="13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1">
        <f t="shared" si="241"/>
        <v>2.9999999999999997E-4</v>
      </c>
      <c r="P3906" s="13">
        <f t="shared" ref="P3906:P3969" si="244">E3906/L3906</f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 s="13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1">
        <f t="shared" ref="O3907:O3970" si="245">E3907/D3907</f>
        <v>0.11533333333333333</v>
      </c>
      <c r="P3907" s="13">
        <f t="shared" si="244"/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 s="13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1">
        <f t="shared" si="245"/>
        <v>0.67333333333333334</v>
      </c>
      <c r="P3908" s="13">
        <f t="shared" si="244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 s="13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1">
        <f t="shared" si="245"/>
        <v>0.153</v>
      </c>
      <c r="P3909" s="13">
        <f t="shared" si="244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 s="13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1">
        <f t="shared" si="245"/>
        <v>8.666666666666667E-2</v>
      </c>
      <c r="P3910" s="13">
        <f t="shared" si="244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 s="13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1">
        <f t="shared" si="245"/>
        <v>2.2499999999999998E-3</v>
      </c>
      <c r="P3911" s="13">
        <f t="shared" si="244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 s="13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1">
        <f t="shared" si="245"/>
        <v>3.0833333333333334E-2</v>
      </c>
      <c r="P3912" s="13">
        <f t="shared" si="244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 s="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1">
        <f t="shared" si="245"/>
        <v>0.37412499999999999</v>
      </c>
      <c r="P3913" s="13">
        <f t="shared" si="244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 s="13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1">
        <f t="shared" si="245"/>
        <v>6.666666666666667E-5</v>
      </c>
      <c r="P3914" s="13">
        <f t="shared" si="244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 s="13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1">
        <f t="shared" si="245"/>
        <v>0.1</v>
      </c>
      <c r="P3915" s="13">
        <f t="shared" si="244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 s="13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1">
        <f t="shared" si="245"/>
        <v>0.36359999999999998</v>
      </c>
      <c r="P3916" s="13">
        <f t="shared" si="244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 s="13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1">
        <f t="shared" si="245"/>
        <v>3.3333333333333335E-3</v>
      </c>
      <c r="P3917" s="13">
        <f t="shared" si="244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 s="13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1">
        <f t="shared" si="245"/>
        <v>0</v>
      </c>
      <c r="P3918" s="13" t="e">
        <f t="shared" si="244"/>
        <v>#DIV/0!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 s="13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1">
        <f t="shared" si="245"/>
        <v>2.8571428571428571E-3</v>
      </c>
      <c r="P3919" s="13">
        <f t="shared" si="244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 s="13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1">
        <f t="shared" si="245"/>
        <v>2E-3</v>
      </c>
      <c r="P3920" s="13">
        <f t="shared" si="244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 s="13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1">
        <f t="shared" si="245"/>
        <v>1.7999999999999999E-2</v>
      </c>
      <c r="P3921" s="13">
        <f t="shared" si="244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 s="13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1">
        <f t="shared" si="245"/>
        <v>5.3999999999999999E-2</v>
      </c>
      <c r="P3922" s="13">
        <f t="shared" si="244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 s="1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1">
        <f t="shared" si="245"/>
        <v>0</v>
      </c>
      <c r="P3923" s="13" t="e">
        <f t="shared" si="244"/>
        <v>#DIV/0!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 s="13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1">
        <f t="shared" si="245"/>
        <v>8.1333333333333327E-2</v>
      </c>
      <c r="P3924" s="13">
        <f t="shared" si="244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 s="13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1">
        <f t="shared" si="245"/>
        <v>0.12034782608695652</v>
      </c>
      <c r="P3925" s="13">
        <f t="shared" si="244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 s="13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1">
        <f t="shared" si="245"/>
        <v>0.15266666666666667</v>
      </c>
      <c r="P3926" s="13">
        <f t="shared" si="244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 s="13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1">
        <f t="shared" si="245"/>
        <v>0.1</v>
      </c>
      <c r="P3927" s="13">
        <f t="shared" si="244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 s="13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1">
        <f t="shared" si="245"/>
        <v>3.0000000000000001E-3</v>
      </c>
      <c r="P3928" s="13">
        <f t="shared" si="244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 s="13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1">
        <f t="shared" si="245"/>
        <v>0.01</v>
      </c>
      <c r="P3929" s="13">
        <f t="shared" si="244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 s="13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1">
        <f t="shared" si="245"/>
        <v>0.13020000000000001</v>
      </c>
      <c r="P3930" s="13">
        <f t="shared" si="244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 s="13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1">
        <f t="shared" si="245"/>
        <v>2.265E-2</v>
      </c>
      <c r="P3931" s="13">
        <f t="shared" si="244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 s="13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1">
        <f t="shared" si="245"/>
        <v>0</v>
      </c>
      <c r="P3932" s="13" t="e">
        <f t="shared" si="244"/>
        <v>#DIV/0!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 s="1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1">
        <f t="shared" si="245"/>
        <v>0</v>
      </c>
      <c r="P3933" s="13" t="e">
        <f t="shared" si="244"/>
        <v>#DIV/0!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 s="13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1">
        <f t="shared" si="245"/>
        <v>8.3333333333333331E-5</v>
      </c>
      <c r="P3934" s="13">
        <f t="shared" si="244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 s="13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1">
        <f t="shared" si="245"/>
        <v>0.15742857142857142</v>
      </c>
      <c r="P3935" s="13">
        <f t="shared" si="244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 s="13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1">
        <f t="shared" si="245"/>
        <v>0.11</v>
      </c>
      <c r="P3936" s="13">
        <f t="shared" si="244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 s="13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1">
        <f t="shared" si="245"/>
        <v>0.43833333333333335</v>
      </c>
      <c r="P3937" s="13">
        <f t="shared" si="244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 s="13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1">
        <f t="shared" si="245"/>
        <v>0</v>
      </c>
      <c r="P3938" s="13" t="e">
        <f t="shared" si="244"/>
        <v>#DIV/0!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 s="13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1">
        <f t="shared" si="245"/>
        <v>0.86135181975736563</v>
      </c>
      <c r="P3939" s="13">
        <f t="shared" si="244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 s="13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1">
        <f t="shared" si="245"/>
        <v>0.12196620583717357</v>
      </c>
      <c r="P3940" s="13">
        <f t="shared" si="244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 s="13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1">
        <f t="shared" si="245"/>
        <v>1E-3</v>
      </c>
      <c r="P3941" s="13">
        <f t="shared" si="244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 s="13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1">
        <f t="shared" si="245"/>
        <v>2.2000000000000001E-3</v>
      </c>
      <c r="P3942" s="13">
        <f t="shared" si="244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 s="1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1">
        <f t="shared" si="245"/>
        <v>9.0909090909090905E-3</v>
      </c>
      <c r="P3943" s="13">
        <f t="shared" si="244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 s="13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1">
        <f t="shared" si="245"/>
        <v>0</v>
      </c>
      <c r="P3944" s="13" t="e">
        <f t="shared" si="244"/>
        <v>#DIV/0!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 s="13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1">
        <f t="shared" si="245"/>
        <v>0.35639999999999999</v>
      </c>
      <c r="P3945" s="13">
        <f t="shared" si="244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 s="13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1">
        <f t="shared" si="245"/>
        <v>0</v>
      </c>
      <c r="P3946" s="13" t="e">
        <f t="shared" si="244"/>
        <v>#DIV/0!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 s="13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1">
        <f t="shared" si="245"/>
        <v>2.5000000000000001E-3</v>
      </c>
      <c r="P3947" s="13">
        <f t="shared" si="244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 s="13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1">
        <f t="shared" si="245"/>
        <v>3.2500000000000001E-2</v>
      </c>
      <c r="P3948" s="13">
        <f t="shared" si="244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 s="13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1">
        <f t="shared" si="245"/>
        <v>3.3666666666666664E-2</v>
      </c>
      <c r="P3949" s="13">
        <f t="shared" si="244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 s="13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1">
        <f t="shared" si="245"/>
        <v>0</v>
      </c>
      <c r="P3950" s="13" t="e">
        <f t="shared" si="244"/>
        <v>#DIV/0!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 s="13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1">
        <f t="shared" si="245"/>
        <v>0.15770000000000001</v>
      </c>
      <c r="P3951" s="13">
        <f t="shared" si="244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 s="13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1">
        <f t="shared" si="245"/>
        <v>6.2500000000000003E-3</v>
      </c>
      <c r="P3952" s="13">
        <f t="shared" si="244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 s="1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1">
        <f t="shared" si="245"/>
        <v>5.0000000000000004E-6</v>
      </c>
      <c r="P3953" s="13">
        <f t="shared" si="244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 s="13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1">
        <f t="shared" si="245"/>
        <v>9.6153846153846159E-4</v>
      </c>
      <c r="P3954" s="13">
        <f t="shared" si="244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 s="13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1">
        <f t="shared" si="245"/>
        <v>0</v>
      </c>
      <c r="P3955" s="13" t="e">
        <f t="shared" si="244"/>
        <v>#DIV/0!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 s="13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1">
        <f t="shared" si="245"/>
        <v>0</v>
      </c>
      <c r="P3956" s="13" t="e">
        <f t="shared" si="244"/>
        <v>#DIV/0!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 s="13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1">
        <f t="shared" si="245"/>
        <v>0.24285714285714285</v>
      </c>
      <c r="P3957" s="13">
        <f t="shared" si="244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 s="13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1">
        <f t="shared" si="245"/>
        <v>0</v>
      </c>
      <c r="P3958" s="13" t="e">
        <f t="shared" si="244"/>
        <v>#DIV/0!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 s="13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1">
        <f t="shared" si="245"/>
        <v>2.5000000000000001E-4</v>
      </c>
      <c r="P3959" s="13">
        <f t="shared" si="244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 s="13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1">
        <f t="shared" si="245"/>
        <v>0.32050000000000001</v>
      </c>
      <c r="P3960" s="13">
        <f t="shared" si="244"/>
        <v>40.0625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 s="13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1">
        <f t="shared" si="245"/>
        <v>0.24333333333333335</v>
      </c>
      <c r="P3961" s="13">
        <f t="shared" si="244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 s="13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1">
        <f t="shared" si="245"/>
        <v>1.4999999999999999E-2</v>
      </c>
      <c r="P3962" s="13">
        <f t="shared" si="244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 s="1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1">
        <f t="shared" si="245"/>
        <v>4.1999999999999997E-3</v>
      </c>
      <c r="P3963" s="13">
        <f t="shared" si="244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 s="13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1">
        <f t="shared" si="245"/>
        <v>3.214285714285714E-2</v>
      </c>
      <c r="P3964" s="13">
        <f t="shared" si="244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 s="13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1">
        <f t="shared" si="245"/>
        <v>0</v>
      </c>
      <c r="P3965" s="13" t="e">
        <f t="shared" si="244"/>
        <v>#DIV/0!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 s="13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1">
        <f t="shared" si="245"/>
        <v>6.3E-2</v>
      </c>
      <c r="P3966" s="13">
        <f t="shared" si="244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 s="13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1">
        <f t="shared" si="245"/>
        <v>0.14249999999999999</v>
      </c>
      <c r="P3967" s="13">
        <f t="shared" si="244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 s="13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1">
        <f t="shared" si="245"/>
        <v>6.0000000000000001E-3</v>
      </c>
      <c r="P3968" s="13">
        <f t="shared" si="244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 s="13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1">
        <f t="shared" si="245"/>
        <v>0.2411764705882353</v>
      </c>
      <c r="P3969" s="13">
        <f t="shared" si="244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 s="13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1">
        <f t="shared" si="245"/>
        <v>0.10539999999999999</v>
      </c>
      <c r="P3970" s="13">
        <f t="shared" ref="P3970:P4033" si="248">E3970/L3970</f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 s="13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1">
        <f t="shared" ref="O3971:O4034" si="249">E3971/D3971</f>
        <v>7.4690265486725665E-2</v>
      </c>
      <c r="P3971" s="13">
        <f t="shared" si="248"/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 s="13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1">
        <f t="shared" si="249"/>
        <v>7.3333333333333334E-4</v>
      </c>
      <c r="P3972" s="13">
        <f t="shared" si="248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 s="1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1">
        <f t="shared" si="249"/>
        <v>9.7142857142857135E-3</v>
      </c>
      <c r="P3973" s="13">
        <f t="shared" si="248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 s="13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1">
        <f t="shared" si="249"/>
        <v>0.21099999999999999</v>
      </c>
      <c r="P3974" s="13">
        <f t="shared" si="248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 s="13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1">
        <f t="shared" si="249"/>
        <v>0.78100000000000003</v>
      </c>
      <c r="P3975" s="13">
        <f t="shared" si="248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 s="13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1">
        <f t="shared" si="249"/>
        <v>0.32</v>
      </c>
      <c r="P3976" s="13">
        <f t="shared" si="248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 s="13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1">
        <f t="shared" si="249"/>
        <v>0</v>
      </c>
      <c r="P3977" s="13" t="e">
        <f t="shared" si="248"/>
        <v>#DIV/0!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 s="13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1">
        <f t="shared" si="249"/>
        <v>0.47692307692307695</v>
      </c>
      <c r="P3978" s="13">
        <f t="shared" si="248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 s="13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1">
        <f t="shared" si="249"/>
        <v>1.4500000000000001E-2</v>
      </c>
      <c r="P3979" s="13">
        <f t="shared" si="248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 s="13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1">
        <f t="shared" si="249"/>
        <v>0.107</v>
      </c>
      <c r="P3980" s="13">
        <f t="shared" si="248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 s="13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1">
        <f t="shared" si="249"/>
        <v>1.8333333333333333E-2</v>
      </c>
      <c r="P3981" s="13">
        <f t="shared" si="248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 s="13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1">
        <f t="shared" si="249"/>
        <v>0.18</v>
      </c>
      <c r="P3982" s="13">
        <f t="shared" si="248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 s="1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1">
        <f t="shared" si="249"/>
        <v>4.0833333333333333E-2</v>
      </c>
      <c r="P3983" s="13">
        <f t="shared" si="248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 s="13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1">
        <f t="shared" si="249"/>
        <v>0.2</v>
      </c>
      <c r="P3984" s="13">
        <f t="shared" si="248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 s="13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1">
        <f t="shared" si="249"/>
        <v>0.34802513464991025</v>
      </c>
      <c r="P3985" s="13">
        <f t="shared" si="248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 s="13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1">
        <f t="shared" si="249"/>
        <v>6.3333333333333339E-2</v>
      </c>
      <c r="P3986" s="13">
        <f t="shared" si="248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 s="13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1">
        <f t="shared" si="249"/>
        <v>0.32050000000000001</v>
      </c>
      <c r="P3987" s="13">
        <f t="shared" si="248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 s="13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1">
        <f t="shared" si="249"/>
        <v>9.7600000000000006E-2</v>
      </c>
      <c r="P3988" s="13">
        <f t="shared" si="248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 s="13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1">
        <f t="shared" si="249"/>
        <v>0.3775</v>
      </c>
      <c r="P3989" s="13">
        <f t="shared" si="248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 s="13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1">
        <f t="shared" si="249"/>
        <v>2.1333333333333333E-2</v>
      </c>
      <c r="P3990" s="13">
        <f t="shared" si="248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 s="13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1">
        <f t="shared" si="249"/>
        <v>0</v>
      </c>
      <c r="P3991" s="13" t="e">
        <f t="shared" si="248"/>
        <v>#DIV/0!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 s="13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1">
        <f t="shared" si="249"/>
        <v>4.1818181818181817E-2</v>
      </c>
      <c r="P3992" s="13">
        <f t="shared" si="248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 s="1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1">
        <f t="shared" si="249"/>
        <v>0.2</v>
      </c>
      <c r="P3993" s="13">
        <f t="shared" si="248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 s="13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1">
        <f t="shared" si="249"/>
        <v>5.4100000000000002E-2</v>
      </c>
      <c r="P3994" s="13">
        <f t="shared" si="248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 s="13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1">
        <f t="shared" si="249"/>
        <v>6.0000000000000002E-5</v>
      </c>
      <c r="P3995" s="13">
        <f t="shared" si="248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 s="13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1">
        <f t="shared" si="249"/>
        <v>2.5000000000000001E-3</v>
      </c>
      <c r="P3996" s="13">
        <f t="shared" si="248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 s="13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1">
        <f t="shared" si="249"/>
        <v>0.35</v>
      </c>
      <c r="P3997" s="13">
        <f t="shared" si="248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 s="13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1">
        <f t="shared" si="249"/>
        <v>0.16566666666666666</v>
      </c>
      <c r="P3998" s="13">
        <f t="shared" si="248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 s="13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1">
        <f t="shared" si="249"/>
        <v>0</v>
      </c>
      <c r="P3999" s="13" t="e">
        <f t="shared" si="248"/>
        <v>#DIV/0!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 s="13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1">
        <f t="shared" si="249"/>
        <v>0.57199999999999995</v>
      </c>
      <c r="P4000" s="13">
        <f t="shared" si="248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 s="13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1">
        <f t="shared" si="249"/>
        <v>0.16514285714285715</v>
      </c>
      <c r="P4001" s="13">
        <f t="shared" si="248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 s="13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1">
        <f t="shared" si="249"/>
        <v>1.25E-3</v>
      </c>
      <c r="P4002" s="13">
        <f t="shared" si="248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 s="1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1">
        <f t="shared" si="249"/>
        <v>0.3775</v>
      </c>
      <c r="P4003" s="13">
        <f t="shared" si="248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 s="13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1">
        <f t="shared" si="249"/>
        <v>1.84E-2</v>
      </c>
      <c r="P4004" s="13">
        <f t="shared" si="248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 s="13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1">
        <f t="shared" si="249"/>
        <v>0.10050000000000001</v>
      </c>
      <c r="P4005" s="13">
        <f t="shared" si="248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 s="13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1">
        <f t="shared" si="249"/>
        <v>2E-3</v>
      </c>
      <c r="P4006" s="13">
        <f t="shared" si="248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 s="13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1">
        <f t="shared" si="249"/>
        <v>1.3333333333333334E-2</v>
      </c>
      <c r="P4007" s="13">
        <f t="shared" si="248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 s="13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1">
        <f t="shared" si="249"/>
        <v>6.666666666666667E-5</v>
      </c>
      <c r="P4008" s="13">
        <f t="shared" si="248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 s="13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1">
        <f t="shared" si="249"/>
        <v>2.5000000000000001E-3</v>
      </c>
      <c r="P4009" s="13">
        <f t="shared" si="248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 s="13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1">
        <f t="shared" si="249"/>
        <v>0.06</v>
      </c>
      <c r="P4010" s="13">
        <f t="shared" si="248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 s="13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1">
        <f t="shared" si="249"/>
        <v>3.8860103626943004E-2</v>
      </c>
      <c r="P4011" s="13">
        <f t="shared" si="248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 s="13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1">
        <f t="shared" si="249"/>
        <v>0.24194444444444443</v>
      </c>
      <c r="P4012" s="13">
        <f t="shared" si="248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 s="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1">
        <f t="shared" si="249"/>
        <v>7.5999999999999998E-2</v>
      </c>
      <c r="P4013" s="13">
        <f t="shared" si="248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 s="13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1">
        <f t="shared" si="249"/>
        <v>0</v>
      </c>
      <c r="P4014" s="13" t="e">
        <f t="shared" si="248"/>
        <v>#DIV/0!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 s="13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1">
        <f t="shared" si="249"/>
        <v>1.2999999999999999E-2</v>
      </c>
      <c r="P4015" s="13">
        <f t="shared" si="248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 s="13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1">
        <f t="shared" si="249"/>
        <v>0</v>
      </c>
      <c r="P4016" s="13" t="e">
        <f t="shared" si="248"/>
        <v>#DIV/0!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 s="13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1">
        <f t="shared" si="249"/>
        <v>1.4285714285714287E-4</v>
      </c>
      <c r="P4017" s="13">
        <f t="shared" si="248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 s="13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1">
        <f t="shared" si="249"/>
        <v>0.14000000000000001</v>
      </c>
      <c r="P4018" s="13">
        <f t="shared" si="248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 s="13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1">
        <f t="shared" si="249"/>
        <v>1.0500000000000001E-2</v>
      </c>
      <c r="P4019" s="13">
        <f t="shared" si="248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 s="13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1">
        <f t="shared" si="249"/>
        <v>8.666666666666667E-2</v>
      </c>
      <c r="P4020" s="13">
        <f t="shared" si="248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 s="13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1">
        <f t="shared" si="249"/>
        <v>8.2857142857142851E-3</v>
      </c>
      <c r="P4021" s="13">
        <f t="shared" si="248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 s="13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1">
        <f t="shared" si="249"/>
        <v>0.16666666666666666</v>
      </c>
      <c r="P4022" s="13">
        <f t="shared" si="248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 s="1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1">
        <f t="shared" si="249"/>
        <v>8.3333333333333332E-3</v>
      </c>
      <c r="P4023" s="13">
        <f t="shared" si="248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 s="13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1">
        <f t="shared" si="249"/>
        <v>0.69561111111111107</v>
      </c>
      <c r="P4024" s="13">
        <f t="shared" si="248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 s="13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1">
        <f t="shared" si="249"/>
        <v>0</v>
      </c>
      <c r="P4025" s="13" t="e">
        <f t="shared" si="248"/>
        <v>#DIV/0!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 s="13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1">
        <f t="shared" si="249"/>
        <v>1.2500000000000001E-2</v>
      </c>
      <c r="P4026" s="13">
        <f t="shared" si="248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 s="13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1">
        <f t="shared" si="249"/>
        <v>0.05</v>
      </c>
      <c r="P4027" s="13">
        <f t="shared" si="248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 s="13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1">
        <f t="shared" si="249"/>
        <v>0</v>
      </c>
      <c r="P4028" s="13" t="e">
        <f t="shared" si="248"/>
        <v>#DIV/0!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 s="13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1">
        <f t="shared" si="249"/>
        <v>7.166666666666667E-2</v>
      </c>
      <c r="P4029" s="13">
        <f t="shared" si="248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 s="13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1">
        <f t="shared" si="249"/>
        <v>0.28050000000000003</v>
      </c>
      <c r="P4030" s="13">
        <f t="shared" si="248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 s="13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1">
        <f t="shared" si="249"/>
        <v>0</v>
      </c>
      <c r="P4031" s="13" t="e">
        <f t="shared" si="248"/>
        <v>#DIV/0!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 s="13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1">
        <f t="shared" si="249"/>
        <v>0.16</v>
      </c>
      <c r="P4032" s="13">
        <f t="shared" si="248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 s="1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1">
        <f t="shared" si="249"/>
        <v>0</v>
      </c>
      <c r="P4033" s="13" t="e">
        <f t="shared" si="248"/>
        <v>#DIV/0!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 s="13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1">
        <f t="shared" si="249"/>
        <v>6.8287037037037035E-2</v>
      </c>
      <c r="P4034" s="13">
        <f t="shared" ref="P4034:P4097" si="252">E4034/L4034</f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 s="13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1">
        <f t="shared" ref="O4035:O4098" si="253">E4035/D4035</f>
        <v>0.25698702928870293</v>
      </c>
      <c r="P4035" s="13">
        <f t="shared" si="252"/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 s="13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1">
        <f t="shared" si="253"/>
        <v>1.4814814814814815E-2</v>
      </c>
      <c r="P4036" s="13">
        <f t="shared" si="252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 s="13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1">
        <f t="shared" si="253"/>
        <v>0.36849999999999999</v>
      </c>
      <c r="P4037" s="13">
        <f t="shared" si="252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 s="13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1">
        <f t="shared" si="253"/>
        <v>0.47049999999999997</v>
      </c>
      <c r="P4038" s="13">
        <f t="shared" si="252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 s="13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1">
        <f t="shared" si="253"/>
        <v>0.11428571428571428</v>
      </c>
      <c r="P4039" s="13">
        <f t="shared" si="252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 s="13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1">
        <f t="shared" si="253"/>
        <v>0.12039999999999999</v>
      </c>
      <c r="P4040" s="13">
        <f t="shared" si="252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 s="13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1">
        <f t="shared" si="253"/>
        <v>0.6</v>
      </c>
      <c r="P4041" s="13">
        <f t="shared" si="252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 s="13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1">
        <f t="shared" si="253"/>
        <v>0.3125</v>
      </c>
      <c r="P4042" s="13">
        <f t="shared" si="252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 s="1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1">
        <f t="shared" si="253"/>
        <v>4.1999999999999997E-3</v>
      </c>
      <c r="P4043" s="13">
        <f t="shared" si="252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 s="13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1">
        <f t="shared" si="253"/>
        <v>2.0999999999999999E-3</v>
      </c>
      <c r="P4044" s="13">
        <f t="shared" si="252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 s="13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1">
        <f t="shared" si="253"/>
        <v>0</v>
      </c>
      <c r="P4045" s="13" t="e">
        <f t="shared" si="252"/>
        <v>#DIV/0!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 s="13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1">
        <f t="shared" si="253"/>
        <v>0.375</v>
      </c>
      <c r="P4046" s="13">
        <f t="shared" si="252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 s="13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1">
        <f t="shared" si="253"/>
        <v>2.0000000000000001E-4</v>
      </c>
      <c r="P4047" s="13">
        <f t="shared" si="252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 s="13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1">
        <f t="shared" si="253"/>
        <v>8.2142857142857142E-2</v>
      </c>
      <c r="P4048" s="13">
        <f t="shared" si="252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 s="13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1">
        <f t="shared" si="253"/>
        <v>2.1999999999999999E-2</v>
      </c>
      <c r="P4049" s="13">
        <f t="shared" si="252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 s="13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1">
        <f t="shared" si="253"/>
        <v>0.17652941176470588</v>
      </c>
      <c r="P4050" s="13">
        <f t="shared" si="252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 s="13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1">
        <f t="shared" si="253"/>
        <v>8.0000000000000004E-4</v>
      </c>
      <c r="P4051" s="13">
        <f t="shared" si="252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 s="13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1">
        <f t="shared" si="253"/>
        <v>6.6666666666666664E-4</v>
      </c>
      <c r="P4052" s="13">
        <f t="shared" si="252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 s="1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1">
        <f t="shared" si="253"/>
        <v>0</v>
      </c>
      <c r="P4053" s="13" t="e">
        <f t="shared" si="252"/>
        <v>#DIV/0!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 s="13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1">
        <f t="shared" si="253"/>
        <v>0.37533333333333335</v>
      </c>
      <c r="P4054" s="13">
        <f t="shared" si="252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 s="13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1">
        <f t="shared" si="253"/>
        <v>0.22</v>
      </c>
      <c r="P4055" s="13">
        <f t="shared" si="252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 s="13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1">
        <f t="shared" si="253"/>
        <v>0</v>
      </c>
      <c r="P4056" s="13" t="e">
        <f t="shared" si="252"/>
        <v>#DIV/0!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 s="13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1">
        <f t="shared" si="253"/>
        <v>0.1762</v>
      </c>
      <c r="P4057" s="13">
        <f t="shared" si="252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 s="13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1">
        <f t="shared" si="253"/>
        <v>0.53</v>
      </c>
      <c r="P4058" s="13">
        <f t="shared" si="252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 s="13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1">
        <f t="shared" si="253"/>
        <v>0.22142857142857142</v>
      </c>
      <c r="P4059" s="13">
        <f t="shared" si="252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 s="13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1">
        <f t="shared" si="253"/>
        <v>2.5333333333333333E-2</v>
      </c>
      <c r="P4060" s="13">
        <f t="shared" si="252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 s="13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1">
        <f t="shared" si="253"/>
        <v>2.5000000000000001E-2</v>
      </c>
      <c r="P4061" s="13">
        <f t="shared" si="252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 s="13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1">
        <f t="shared" si="253"/>
        <v>2.8500000000000001E-2</v>
      </c>
      <c r="P4062" s="13">
        <f t="shared" si="252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 s="1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1">
        <f t="shared" si="253"/>
        <v>0</v>
      </c>
      <c r="P4063" s="13" t="e">
        <f t="shared" si="252"/>
        <v>#DIV/0!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 s="13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1">
        <f t="shared" si="253"/>
        <v>2.4500000000000001E-2</v>
      </c>
      <c r="P4064" s="13">
        <f t="shared" si="252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 s="13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1">
        <f t="shared" si="253"/>
        <v>1.4210526315789474E-2</v>
      </c>
      <c r="P4065" s="13">
        <f t="shared" si="252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 s="13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1">
        <f t="shared" si="253"/>
        <v>0.1925</v>
      </c>
      <c r="P4066" s="13">
        <f t="shared" si="252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 s="13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1">
        <f t="shared" si="253"/>
        <v>6.7499999999999999E-3</v>
      </c>
      <c r="P4067" s="13">
        <f t="shared" si="252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 s="13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1">
        <f t="shared" si="253"/>
        <v>1.6666666666666668E-3</v>
      </c>
      <c r="P4068" s="13">
        <f t="shared" si="252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 s="13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1">
        <f t="shared" si="253"/>
        <v>0.60899999999999999</v>
      </c>
      <c r="P4069" s="13">
        <f t="shared" si="252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 s="13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1">
        <f t="shared" si="253"/>
        <v>0.01</v>
      </c>
      <c r="P4070" s="13">
        <f t="shared" si="252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 s="13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1">
        <f t="shared" si="253"/>
        <v>0.34399999999999997</v>
      </c>
      <c r="P4071" s="13">
        <f t="shared" si="252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 s="13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1">
        <f t="shared" si="253"/>
        <v>0.16500000000000001</v>
      </c>
      <c r="P4072" s="13">
        <f t="shared" si="252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 s="1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1">
        <f t="shared" si="253"/>
        <v>0</v>
      </c>
      <c r="P4073" s="13" t="e">
        <f t="shared" si="252"/>
        <v>#DIV/0!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 s="13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1">
        <f t="shared" si="253"/>
        <v>4.0000000000000001E-3</v>
      </c>
      <c r="P4074" s="13">
        <f t="shared" si="252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 s="13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1">
        <f t="shared" si="253"/>
        <v>1.0571428571428572E-2</v>
      </c>
      <c r="P4075" s="13">
        <f t="shared" si="252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 s="13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1">
        <f t="shared" si="253"/>
        <v>0.26727272727272727</v>
      </c>
      <c r="P4076" s="13">
        <f t="shared" si="252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 s="13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1">
        <f t="shared" si="253"/>
        <v>0.28799999999999998</v>
      </c>
      <c r="P4077" s="13">
        <f t="shared" si="252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 s="13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1">
        <f t="shared" si="253"/>
        <v>0</v>
      </c>
      <c r="P4078" s="13" t="e">
        <f t="shared" si="252"/>
        <v>#DIV/0!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 s="13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1">
        <f t="shared" si="253"/>
        <v>8.8999999999999996E-2</v>
      </c>
      <c r="P4079" s="13">
        <f t="shared" si="252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 s="13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1">
        <f t="shared" si="253"/>
        <v>0</v>
      </c>
      <c r="P4080" s="13" t="e">
        <f t="shared" si="252"/>
        <v>#DIV/0!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 s="13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1">
        <f t="shared" si="253"/>
        <v>1.6666666666666668E-3</v>
      </c>
      <c r="P4081" s="13">
        <f t="shared" si="252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 s="13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1">
        <f t="shared" si="253"/>
        <v>0</v>
      </c>
      <c r="P4082" s="13" t="e">
        <f t="shared" si="252"/>
        <v>#DIV/0!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 s="1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1">
        <f t="shared" si="253"/>
        <v>0.15737410071942445</v>
      </c>
      <c r="P4083" s="13">
        <f t="shared" si="252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 s="13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1">
        <f t="shared" si="253"/>
        <v>0.02</v>
      </c>
      <c r="P4084" s="13">
        <f t="shared" si="252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 s="13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1">
        <f t="shared" si="253"/>
        <v>0.21685714285714286</v>
      </c>
      <c r="P4085" s="13">
        <f t="shared" si="252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 s="13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1">
        <f t="shared" si="253"/>
        <v>3.3333333333333335E-3</v>
      </c>
      <c r="P4086" s="13">
        <f t="shared" si="252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 s="13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1">
        <f t="shared" si="253"/>
        <v>2.8571428571428571E-3</v>
      </c>
      <c r="P4087" s="13">
        <f t="shared" si="252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 s="13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1">
        <f t="shared" si="253"/>
        <v>4.7E-2</v>
      </c>
      <c r="P4088" s="13">
        <f t="shared" si="252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 s="13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1">
        <f t="shared" si="253"/>
        <v>0</v>
      </c>
      <c r="P4089" s="13" t="e">
        <f t="shared" si="252"/>
        <v>#DIV/0!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 s="13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1">
        <f t="shared" si="253"/>
        <v>0.108</v>
      </c>
      <c r="P4090" s="13">
        <f t="shared" si="252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 s="13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1">
        <f t="shared" si="253"/>
        <v>4.8000000000000001E-2</v>
      </c>
      <c r="P4091" s="13">
        <f t="shared" si="252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 s="13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1">
        <f t="shared" si="253"/>
        <v>3.2000000000000001E-2</v>
      </c>
      <c r="P4092" s="13">
        <f t="shared" si="252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 s="1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1">
        <f t="shared" si="253"/>
        <v>0.1275</v>
      </c>
      <c r="P4093" s="13">
        <f t="shared" si="252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 s="13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1">
        <f t="shared" si="253"/>
        <v>1.8181818181818181E-4</v>
      </c>
      <c r="P4094" s="13">
        <f t="shared" si="252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 s="13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1">
        <f t="shared" si="253"/>
        <v>2.4E-2</v>
      </c>
      <c r="P4095" s="13">
        <f t="shared" si="252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 s="13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1">
        <f t="shared" si="253"/>
        <v>0.36499999999999999</v>
      </c>
      <c r="P4096" s="13">
        <f t="shared" si="252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 s="13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1">
        <f t="shared" si="253"/>
        <v>2.6666666666666668E-2</v>
      </c>
      <c r="P4097" s="13">
        <f t="shared" si="252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 s="13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1">
        <f t="shared" si="253"/>
        <v>0.11428571428571428</v>
      </c>
      <c r="P4098" s="13">
        <f t="shared" ref="P4098:P4115" si="256">E4098/L4098</f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 s="13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1">
        <f t="shared" ref="O4099:O4115" si="257">E4099/D4099</f>
        <v>0</v>
      </c>
      <c r="P4099" s="13" t="e">
        <f t="shared" si="256"/>
        <v>#DIV/0!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 s="13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1">
        <f t="shared" si="257"/>
        <v>0</v>
      </c>
      <c r="P4100" s="13" t="e">
        <f t="shared" si="256"/>
        <v>#DIV/0!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 s="13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1">
        <f t="shared" si="257"/>
        <v>1.1111111111111112E-2</v>
      </c>
      <c r="P4101" s="13">
        <f t="shared" si="256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 s="13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1">
        <f t="shared" si="257"/>
        <v>0</v>
      </c>
      <c r="P4102" s="13" t="e">
        <f t="shared" si="256"/>
        <v>#DIV/0!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 s="1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1">
        <f t="shared" si="257"/>
        <v>0</v>
      </c>
      <c r="P4103" s="13" t="e">
        <f t="shared" si="256"/>
        <v>#DIV/0!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 s="13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1">
        <f t="shared" si="257"/>
        <v>0.27400000000000002</v>
      </c>
      <c r="P4104" s="13">
        <f t="shared" si="256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 s="13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1">
        <f t="shared" si="257"/>
        <v>0.1</v>
      </c>
      <c r="P4105" s="13">
        <f t="shared" si="256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 s="13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1">
        <f t="shared" si="257"/>
        <v>0.21366666666666667</v>
      </c>
      <c r="P4106" s="13">
        <f t="shared" si="256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 s="13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1">
        <f t="shared" si="257"/>
        <v>6.9696969696969702E-2</v>
      </c>
      <c r="P4107" s="13">
        <f t="shared" si="256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 s="13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1">
        <f t="shared" si="257"/>
        <v>0.70599999999999996</v>
      </c>
      <c r="P4108" s="13">
        <f t="shared" si="256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 s="13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1">
        <f t="shared" si="257"/>
        <v>2.0500000000000001E-2</v>
      </c>
      <c r="P4109" s="13">
        <f t="shared" si="256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 s="13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1">
        <f t="shared" si="257"/>
        <v>1.9666666666666666E-2</v>
      </c>
      <c r="P4110" s="13">
        <f t="shared" si="256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 s="13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1">
        <f t="shared" si="257"/>
        <v>0</v>
      </c>
      <c r="P4111" s="13" t="e">
        <f t="shared" si="256"/>
        <v>#DIV/0!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 s="13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1">
        <f t="shared" si="257"/>
        <v>0.28666666666666668</v>
      </c>
      <c r="P4112" s="13">
        <f t="shared" si="256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 s="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1">
        <f t="shared" si="257"/>
        <v>3.1333333333333331E-2</v>
      </c>
      <c r="P4113" s="13">
        <f t="shared" si="256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 s="13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1">
        <f t="shared" si="257"/>
        <v>4.0000000000000002E-4</v>
      </c>
      <c r="P4114" s="13">
        <f t="shared" si="256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 s="13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1">
        <f t="shared" si="257"/>
        <v>2E-3</v>
      </c>
      <c r="P4115" s="13">
        <f t="shared" si="256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F1:F1048576">
    <cfRule type="containsText" dxfId="41" priority="13" operator="containsText" text="live">
      <formula>NOT(ISERROR(SEARCH("live",F1)))</formula>
    </cfRule>
    <cfRule type="containsText" dxfId="40" priority="14" operator="containsText" text="canceled">
      <formula>NOT(ISERROR(SEARCH("canceled",F1)))</formula>
    </cfRule>
    <cfRule type="containsText" dxfId="39" priority="15" operator="containsText" text="successful">
      <formula>NOT(ISERROR(SEARCH("successful",F1)))</formula>
    </cfRule>
    <cfRule type="containsText" dxfId="38" priority="19" operator="containsText" text="live">
      <formula>NOT(ISERROR(SEARCH("live",F1)))</formula>
    </cfRule>
    <cfRule type="containsText" dxfId="37" priority="20" operator="containsText" text="canceled">
      <formula>NOT(ISERROR(SEARCH("canceled",F1)))</formula>
    </cfRule>
    <cfRule type="containsText" dxfId="36" priority="21" operator="containsText" text="failed">
      <formula>NOT(ISERROR(SEARCH("failed",F1)))</formula>
    </cfRule>
    <cfRule type="containsText" dxfId="35" priority="22" operator="containsText" text="successful">
      <formula>NOT(ISERROR(SEARCH("successful",F1)))</formula>
    </cfRule>
  </conditionalFormatting>
  <conditionalFormatting sqref="F3">
    <cfRule type="containsText" dxfId="34" priority="12" operator="containsText" text="failed">
      <formula>NOT(ISERROR(SEARCH("failed",F3)))</formula>
    </cfRule>
  </conditionalFormatting>
  <conditionalFormatting sqref="O2:O4115">
    <cfRule type="cellIs" dxfId="33" priority="11" operator="lessThan">
      <formula>100</formula>
    </cfRule>
    <cfRule type="cellIs" dxfId="32" priority="10" operator="between">
      <formula>0</formula>
      <formula>99</formula>
    </cfRule>
    <cfRule type="cellIs" dxfId="31" priority="9" operator="between">
      <formula>0</formula>
      <formula>0.99</formula>
    </cfRule>
  </conditionalFormatting>
  <conditionalFormatting sqref="O2:O1048576">
    <cfRule type="cellIs" dxfId="30" priority="8" operator="between">
      <formula>0</formula>
      <formula>0.99</formula>
    </cfRule>
    <cfRule type="cellIs" dxfId="29" priority="7" operator="lessThan">
      <formula>100</formula>
    </cfRule>
    <cfRule type="cellIs" dxfId="28" priority="6" operator="between">
      <formula>100</formula>
      <formula>199</formula>
    </cfRule>
    <cfRule type="cellIs" dxfId="27" priority="5" operator="greaterThan">
      <formula>2</formula>
    </cfRule>
    <cfRule type="cellIs" dxfId="26" priority="4" operator="between">
      <formula>1</formula>
      <formula>1.99</formula>
    </cfRule>
    <cfRule type="containsText" priority="3" operator="containsText" text="Percent Funded">
      <formula>NOT(ISERROR(SEARCH("Percent Funded",O2)))</formula>
    </cfRule>
    <cfRule type="cellIs" dxfId="25" priority="2" operator="greaterThan">
      <formula>3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C94F7-F76B-7943-B2C5-B6A56EDE7EA6}">
  <sheetPr codeName="Sheet3"/>
  <dimension ref="A1:H13"/>
  <sheetViews>
    <sheetView zoomScale="170" zoomScaleNormal="170" workbookViewId="0">
      <selection activeCell="E20" sqref="E20"/>
    </sheetView>
  </sheetViews>
  <sheetFormatPr baseColWidth="10" defaultRowHeight="15" x14ac:dyDescent="0.2"/>
  <cols>
    <col min="1" max="1" width="15.6640625" customWidth="1"/>
    <col min="2" max="2" width="17.1640625" customWidth="1"/>
    <col min="3" max="3" width="19" customWidth="1"/>
    <col min="4" max="4" width="15.83203125" customWidth="1"/>
    <col min="5" max="5" width="14.5" customWidth="1"/>
    <col min="6" max="6" width="21.1640625" customWidth="1"/>
    <col min="7" max="7" width="17.1640625" customWidth="1"/>
    <col min="8" max="8" width="16.5" customWidth="1"/>
  </cols>
  <sheetData>
    <row r="1" spans="1:8" s="5" customFormat="1" x14ac:dyDescent="0.2">
      <c r="A1" s="5" t="s">
        <v>8383</v>
      </c>
      <c r="B1" s="5" t="s">
        <v>8384</v>
      </c>
      <c r="C1" s="5" t="s">
        <v>8390</v>
      </c>
      <c r="D1" s="5" t="s">
        <v>8385</v>
      </c>
      <c r="E1" s="5" t="s">
        <v>8386</v>
      </c>
      <c r="F1" s="5" t="s">
        <v>8387</v>
      </c>
      <c r="G1" s="5" t="s">
        <v>8388</v>
      </c>
      <c r="H1" s="5" t="s">
        <v>8389</v>
      </c>
    </row>
    <row r="2" spans="1:8" x14ac:dyDescent="0.2">
      <c r="A2" t="s">
        <v>8391</v>
      </c>
      <c r="B2">
        <f>COUNTIFS(Sheet1!F2:F4115,"=successful",Sheet1!D2:D4115,"&lt;1000")</f>
        <v>322</v>
      </c>
      <c r="C2">
        <f>COUNTIFS(Sheet1!F2:F4115,"=failed",Sheet1!D2:D4115,"&lt;1000")</f>
        <v>113</v>
      </c>
      <c r="D2">
        <f>COUNTIFS(Sheet1!F2:F4115,"=canceled",Sheet1!D2:D4115,"&lt;1000")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">
      <c r="A3" t="s">
        <v>8392</v>
      </c>
      <c r="B3">
        <f>COUNTIFS(Sheet1!F2:F4115,"=successful",Sheet1!D2:D4115,"&gt;=1000",Sheet1!D2:D4115,"&lt;=4999")</f>
        <v>932</v>
      </c>
      <c r="C3">
        <f>COUNTIFS(Sheet1!F2:F4115,"=Failed",Sheet1!D2:D4115,"&gt;=1000",Sheet1!D2:D4115,"&lt;=4999")</f>
        <v>420</v>
      </c>
      <c r="D3">
        <f>COUNTIFS(Sheet1!F2:F4115,"=Canceled",Sheet1!D2:D4115,"&gt;=1000",Sheet1!D2:D4115,"&lt;=4999")</f>
        <v>60</v>
      </c>
      <c r="E3">
        <f t="shared" ref="E3:E13" si="0">SUM(B3:D3)</f>
        <v>1412</v>
      </c>
      <c r="F3" s="10">
        <f t="shared" ref="F3:F13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2">
      <c r="A4" t="s">
        <v>8393</v>
      </c>
      <c r="B4">
        <f>COUNTIFS(Sheet1!F2:F4115,"=successful",Sheet1!D2:D4115,"&gt;=5000",Sheet1!D2:D4115,"&lt;=9999")</f>
        <v>381</v>
      </c>
      <c r="C4">
        <f>COUNTIFS(Sheet1!F2:F4115,"=Failed",Sheet1!D2:D4115,"&gt;=5000",Sheet1!D2:D4115,"&lt;=9999")</f>
        <v>283</v>
      </c>
      <c r="D4">
        <f>COUNTIFS(Sheet1!F2:F4115,"=Canceled",Sheet1!D2:D4115,"&gt;=5000",Sheet1!D2:D4115,"&lt;=9999")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">
      <c r="A5" t="s">
        <v>8394</v>
      </c>
      <c r="B5">
        <f>COUNTIFS(Sheet1!F2:F4115,"=successful",Sheet1!D2:D4115,"&gt;=10000",Sheet1!D2:D4115,"&lt;=14999")</f>
        <v>168</v>
      </c>
      <c r="C5">
        <f>COUNTIFS(Sheet1!F2:F4115,"=failed",Sheet1!D2:D4115,"&gt;=10000",Sheet1!D2:D4115,"&lt;=14999")</f>
        <v>144</v>
      </c>
      <c r="D5">
        <f>COUNTIFS(Sheet1!F2:F4115,"=canceled",Sheet1!D2:D4115,"&gt;=10000",Sheet1!D2:D4115,"&lt;=14999")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">
      <c r="A6" t="s">
        <v>8395</v>
      </c>
      <c r="B6">
        <f>COUNTIFS(Sheet1!F2:F4115,"=successful",Sheet1!D2:D4115,"&gt;=15000",Sheet1!D2:D4115,"&lt;=19999")</f>
        <v>94</v>
      </c>
      <c r="C6">
        <f>COUNTIFS(Sheet1!F2:F4115,"=failed",Sheet1!D2:D4115,"&gt;=15000",Sheet1!D2:D4115,"&lt;=19999")</f>
        <v>90</v>
      </c>
      <c r="D6">
        <f>COUNTIFS(Sheet1!F2:F4115,"=canceled",Sheet1!D2:D4115,"&gt;=15000",Sheet1!D2:D4115,"&lt;=19999")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">
      <c r="A7" t="s">
        <v>8396</v>
      </c>
      <c r="B7">
        <f>COUNTIFS(Sheet1!F2:F4115,"=successful",Sheet1!D2:D4115,"&gt;=20000",Sheet1!D2:D4115,"&lt;=24999")</f>
        <v>62</v>
      </c>
      <c r="C7">
        <f>COUNTIFS(Sheet1!F2:F4115,"=failed",Sheet1!D2:D4115,"&gt;=20000",Sheet1!D2:D4115,"&lt;=24999")</f>
        <v>72</v>
      </c>
      <c r="D7">
        <f>COUNTIFS(Sheet1!F2:F4115,"=canceled",Sheet1!D2:D4115,"&gt;=20000",Sheet1!D2:D4115,"&lt;=24999")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">
      <c r="A8" t="s">
        <v>8397</v>
      </c>
      <c r="B8">
        <f>COUNTIFS(Sheet1!F2:F4115,"=successful",Sheet1!D2:D4115,"&gt;=25000",Sheet1!D2:D4115,"&lt;=29999")</f>
        <v>55</v>
      </c>
      <c r="C8">
        <f>COUNTIFS(Sheet1!F2:F4115,"=failed",Sheet1!D2:D4115,"&gt;=25000",Sheet1!D2:D4115,"&lt;=29999")</f>
        <v>64</v>
      </c>
      <c r="D8">
        <f>COUNTIFS(Sheet1!F2:F4115,"=canceled",Sheet1!D2:D4115,"&gt;=25000",Sheet1!D2:D4115,"&lt;=29999")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">
      <c r="A9" t="s">
        <v>8398</v>
      </c>
      <c r="B9">
        <f>COUNTIFS(Sheet1!F2:F4115,"=successful",Sheet1!D2:D4115,"&gt;=30000",Sheet1!D2:D4115,"&lt;=34999")</f>
        <v>32</v>
      </c>
      <c r="C9">
        <f>COUNTIFS(Sheet1!F2:F4115,"=failed",Sheet1!D2:D4115,"&gt;=30000",Sheet1!D2:D4115,"&lt;=34999")</f>
        <v>37</v>
      </c>
      <c r="D9">
        <f>COUNTIFS(Sheet1!F2:F4115,"=canceled",Sheet1!D2:D4115,"&gt;=30000",Sheet1!D2:D4115,"&lt;=34999")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">
      <c r="A10" t="s">
        <v>8399</v>
      </c>
      <c r="B10">
        <f>COUNTIFS(Sheet1!F2:F4115,"=successful",Sheet1!D2:D4115,"&gt;=35000",Sheet1!D2:D4115,"&lt;=39999")</f>
        <v>26</v>
      </c>
      <c r="C10">
        <f>COUNTIFS(Sheet1!F2:F4115,"=failed",Sheet1!D2:D4115,"&gt;=35000",Sheet1!D2:D4115,"&lt;=39999")</f>
        <v>22</v>
      </c>
      <c r="D10">
        <f>COUNTIFS(Sheet1!F2:F4115,"=canceled",Sheet1!D2:D4115,"&gt;=35000",Sheet1!D2:D4115,"&lt;=39999")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">
      <c r="A11" t="s">
        <v>8400</v>
      </c>
      <c r="B11">
        <f>COUNTIFS(Sheet1!F2:F4115,"=successful",Sheet1!D2:D4115,"&gt;=40000",Sheet1!D2:D4115,"&lt;=44999")</f>
        <v>21</v>
      </c>
      <c r="C11">
        <f>COUNTIFS(Sheet1!F2:F4115,"=failed",Sheet1!D2:D4115,"&gt;=40000",Sheet1!D2:D4115,"&lt;=44999")</f>
        <v>16</v>
      </c>
      <c r="D11">
        <f>COUNTIFS(Sheet1!F2:F4115,"=canceled",Sheet1!D2:D4115,"&gt;=40000",Sheet1!D2:D4115,"&lt;=44999")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">
      <c r="A12" t="s">
        <v>8401</v>
      </c>
      <c r="B12">
        <f>COUNTIFS(Sheet1!F2:F4115,"=successful",Sheet1!D2:D4115,"&gt;=45000",Sheet1!D2:D4115,"&lt;=49999")</f>
        <v>6</v>
      </c>
      <c r="C12">
        <f>COUNTIFS(Sheet1!F2:F4115,"=failed",Sheet1!D2:D4115,"&gt;=45000",Sheet1!D2:D4115,"&lt;=49999")</f>
        <v>11</v>
      </c>
      <c r="D12">
        <f>COUNTIFS(Sheet1!F2:F4115,"=canceled",Sheet1!D2:D4115,"&gt;=45000",Sheet1!D2:D4115,"&lt;=49999")</f>
        <v>4</v>
      </c>
      <c r="E12">
        <f>SUM(B12:D12)</f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">
      <c r="A13" t="s">
        <v>8402</v>
      </c>
      <c r="B13">
        <f>COUNTIFS(Sheet1!F2:F4115,"=successful",Sheet1!D2:D4115,"&gt;=50000")</f>
        <v>86</v>
      </c>
      <c r="C13">
        <f>COUNTIFS(Sheet1!F2:F4115,"=failed",Sheet1!D2:D4115,"&gt;=50000")</f>
        <v>258</v>
      </c>
      <c r="D13">
        <f>COUNTIFS(Sheet1!F2:F4115,"=canceled",Sheet1!D2:D4115,"&gt;=50000")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6EB36-3E5B-D94D-8A66-A198612FB89B}">
  <sheetPr codeName="Sheet4"/>
  <dimension ref="A1:F14"/>
  <sheetViews>
    <sheetView zoomScale="130" zoomScaleNormal="130" workbookViewId="0">
      <selection activeCell="G23" sqref="G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6" x14ac:dyDescent="0.2">
      <c r="A1" s="7" t="s">
        <v>8223</v>
      </c>
      <c r="B1" t="s">
        <v>8367</v>
      </c>
    </row>
    <row r="3" spans="1:6" x14ac:dyDescent="0.2">
      <c r="A3" s="7" t="s">
        <v>8360</v>
      </c>
      <c r="B3" s="7" t="s">
        <v>8361</v>
      </c>
    </row>
    <row r="4" spans="1:6" x14ac:dyDescent="0.2">
      <c r="A4" s="7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8364</v>
      </c>
    </row>
    <row r="5" spans="1:6" x14ac:dyDescent="0.2">
      <c r="A5" s="8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8364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87584-AB8F-BB44-8DDD-8FB330649865}">
  <sheetPr codeName="Sheet5"/>
  <dimension ref="A1:F14"/>
  <sheetViews>
    <sheetView zoomScale="150" zoomScaleNormal="150" workbookViewId="0">
      <selection activeCell="E9" sqref="E9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" bestFit="1" customWidth="1"/>
    <col min="8" max="8" width="18.33203125" bestFit="1" customWidth="1"/>
    <col min="9" max="9" width="14" bestFit="1" customWidth="1"/>
    <col min="10" max="10" width="22.6640625" bestFit="1" customWidth="1"/>
    <col min="11" max="11" width="18.33203125" bestFit="1" customWidth="1"/>
    <col min="12" max="12" width="18.83203125" bestFit="1" customWidth="1"/>
    <col min="13" max="13" width="23.1640625" bestFit="1" customWidth="1"/>
    <col min="14" max="14" width="19.1640625" bestFit="1" customWidth="1"/>
    <col min="15" max="15" width="22.6640625" bestFit="1" customWidth="1"/>
    <col min="16" max="16" width="15.6640625" bestFit="1" customWidth="1"/>
    <col min="17" max="17" width="18.33203125" bestFit="1" customWidth="1"/>
    <col min="18" max="18" width="6.33203125" bestFit="1" customWidth="1"/>
    <col min="19" max="19" width="4" bestFit="1" customWidth="1"/>
    <col min="20" max="20" width="8.83203125" bestFit="1" customWidth="1"/>
    <col min="21" max="21" width="7.83203125" bestFit="1" customWidth="1"/>
    <col min="22" max="22" width="10.33203125" bestFit="1" customWidth="1"/>
    <col min="23" max="23" width="11.33203125" bestFit="1" customWidth="1"/>
    <col min="24" max="24" width="5.5" bestFit="1" customWidth="1"/>
    <col min="25" max="25" width="13.83203125" bestFit="1" customWidth="1"/>
    <col min="26" max="26" width="8.6640625" bestFit="1" customWidth="1"/>
    <col min="27" max="27" width="11.1640625" bestFit="1" customWidth="1"/>
    <col min="28" max="28" width="10.1640625" bestFit="1" customWidth="1"/>
    <col min="29" max="29" width="12.6640625" bestFit="1" customWidth="1"/>
    <col min="30" max="30" width="10.5" bestFit="1" customWidth="1"/>
    <col min="31" max="31" width="8.83203125" bestFit="1" customWidth="1"/>
    <col min="32" max="32" width="13" bestFit="1" customWidth="1"/>
    <col min="33" max="33" width="5.5" bestFit="1" customWidth="1"/>
    <col min="34" max="34" width="8" bestFit="1" customWidth="1"/>
    <col min="35" max="35" width="12.6640625" bestFit="1" customWidth="1"/>
    <col min="36" max="36" width="8.83203125" bestFit="1" customWidth="1"/>
    <col min="37" max="37" width="15.1640625" bestFit="1" customWidth="1"/>
    <col min="38" max="38" width="8.83203125" bestFit="1" customWidth="1"/>
    <col min="39" max="39" width="9.83203125" bestFit="1" customWidth="1"/>
    <col min="40" max="40" width="13.5" bestFit="1" customWidth="1"/>
    <col min="41" max="41" width="16" bestFit="1" customWidth="1"/>
    <col min="42" max="42" width="8.6640625" bestFit="1" customWidth="1"/>
    <col min="43" max="43" width="5.5" bestFit="1" customWidth="1"/>
    <col min="44" max="44" width="8.83203125" bestFit="1" customWidth="1"/>
    <col min="45" max="45" width="11.1640625" bestFit="1" customWidth="1"/>
    <col min="46" max="46" width="8" bestFit="1" customWidth="1"/>
    <col min="47" max="47" width="10.5" bestFit="1" customWidth="1"/>
    <col min="49" max="49" width="13.33203125" bestFit="1" customWidth="1"/>
    <col min="50" max="50" width="8.33203125" bestFit="1" customWidth="1"/>
    <col min="52" max="52" width="12" bestFit="1" customWidth="1"/>
    <col min="53" max="53" width="8.83203125" bestFit="1" customWidth="1"/>
    <col min="54" max="54" width="14.5" bestFit="1" customWidth="1"/>
    <col min="55" max="55" width="7.6640625" bestFit="1" customWidth="1"/>
    <col min="56" max="56" width="10.1640625" bestFit="1" customWidth="1"/>
    <col min="57" max="57" width="6.6640625" bestFit="1" customWidth="1"/>
    <col min="58" max="58" width="4" bestFit="1" customWidth="1"/>
    <col min="59" max="59" width="8.83203125" bestFit="1" customWidth="1"/>
    <col min="60" max="60" width="9.1640625" bestFit="1" customWidth="1"/>
    <col min="61" max="61" width="8.83203125" bestFit="1" customWidth="1"/>
    <col min="62" max="62" width="8.33203125" bestFit="1" customWidth="1"/>
    <col min="63" max="63" width="15.5" bestFit="1" customWidth="1"/>
    <col min="64" max="64" width="18.1640625" bestFit="1" customWidth="1"/>
    <col min="65" max="65" width="11.5" bestFit="1" customWidth="1"/>
    <col min="66" max="66" width="14" bestFit="1" customWidth="1"/>
    <col min="67" max="67" width="8.83203125" bestFit="1" customWidth="1"/>
    <col min="68" max="68" width="8.6640625" bestFit="1" customWidth="1"/>
    <col min="69" max="69" width="14" bestFit="1" customWidth="1"/>
    <col min="70" max="70" width="16.6640625" bestFit="1" customWidth="1"/>
    <col min="71" max="71" width="8.83203125" bestFit="1" customWidth="1"/>
    <col min="72" max="72" width="10" bestFit="1" customWidth="1"/>
    <col min="73" max="73" width="11.5" bestFit="1" customWidth="1"/>
    <col min="74" max="74" width="8.83203125" bestFit="1" customWidth="1"/>
    <col min="75" max="75" width="14" bestFit="1" customWidth="1"/>
    <col min="76" max="76" width="16.5" bestFit="1" customWidth="1"/>
    <col min="77" max="77" width="5.5" bestFit="1" customWidth="1"/>
    <col min="78" max="78" width="8.83203125" bestFit="1" customWidth="1"/>
    <col min="79" max="79" width="19.1640625" bestFit="1" customWidth="1"/>
    <col min="80" max="80" width="8.1640625" bestFit="1" customWidth="1"/>
    <col min="81" max="81" width="5.5" bestFit="1" customWidth="1"/>
    <col min="82" max="82" width="4" bestFit="1" customWidth="1"/>
    <col min="83" max="83" width="8.83203125" bestFit="1" customWidth="1"/>
    <col min="84" max="84" width="10.33203125" bestFit="1" customWidth="1"/>
    <col min="85" max="85" width="14.6640625" bestFit="1" customWidth="1"/>
    <col min="86" max="86" width="17.33203125" bestFit="1" customWidth="1"/>
    <col min="87" max="87" width="10.5" bestFit="1" customWidth="1"/>
    <col min="88" max="88" width="13" bestFit="1" customWidth="1"/>
    <col min="89" max="89" width="11.83203125" bestFit="1" customWidth="1"/>
    <col min="90" max="90" width="5.5" bestFit="1" customWidth="1"/>
    <col min="91" max="91" width="14.33203125" bestFit="1" customWidth="1"/>
    <col min="92" max="92" width="12.33203125" bestFit="1" customWidth="1"/>
    <col min="93" max="93" width="14.83203125" bestFit="1" customWidth="1"/>
    <col min="94" max="94" width="10.6640625" bestFit="1" customWidth="1"/>
    <col min="95" max="95" width="5.5" bestFit="1" customWidth="1"/>
    <col min="96" max="96" width="8.83203125" bestFit="1" customWidth="1"/>
    <col min="97" max="97" width="13.1640625" bestFit="1" customWidth="1"/>
    <col min="98" max="98" width="8.1640625" bestFit="1" customWidth="1"/>
    <col min="99" max="99" width="5.5" bestFit="1" customWidth="1"/>
    <col min="100" max="100" width="8.6640625" bestFit="1" customWidth="1"/>
    <col min="101" max="101" width="12.1640625" bestFit="1" customWidth="1"/>
    <col min="102" max="102" width="14.6640625" bestFit="1" customWidth="1"/>
    <col min="103" max="103" width="10" bestFit="1" customWidth="1"/>
  </cols>
  <sheetData>
    <row r="1" spans="1:6" x14ac:dyDescent="0.2">
      <c r="A1" s="7" t="s">
        <v>8223</v>
      </c>
      <c r="B1" t="s">
        <v>8367</v>
      </c>
    </row>
    <row r="3" spans="1:6" x14ac:dyDescent="0.2">
      <c r="A3" s="7" t="s">
        <v>8365</v>
      </c>
      <c r="B3" s="7" t="s">
        <v>8361</v>
      </c>
    </row>
    <row r="4" spans="1:6" x14ac:dyDescent="0.2">
      <c r="A4" s="7" t="s">
        <v>8362</v>
      </c>
      <c r="B4" t="s">
        <v>8219</v>
      </c>
      <c r="C4" t="s">
        <v>8222</v>
      </c>
      <c r="D4" t="s">
        <v>8221</v>
      </c>
      <c r="E4" t="s">
        <v>8220</v>
      </c>
      <c r="F4" t="s">
        <v>8364</v>
      </c>
    </row>
    <row r="5" spans="1:6" x14ac:dyDescent="0.2">
      <c r="A5" s="8" t="s">
        <v>8310</v>
      </c>
      <c r="B5" s="6">
        <v>300</v>
      </c>
      <c r="C5" s="6"/>
      <c r="D5" s="6">
        <v>180</v>
      </c>
      <c r="E5" s="6">
        <v>40</v>
      </c>
      <c r="F5" s="6">
        <v>520</v>
      </c>
    </row>
    <row r="6" spans="1:6" x14ac:dyDescent="0.2">
      <c r="A6" s="8" t="s">
        <v>8336</v>
      </c>
      <c r="B6" s="6">
        <v>34</v>
      </c>
      <c r="C6" s="6">
        <v>6</v>
      </c>
      <c r="D6" s="6">
        <v>140</v>
      </c>
      <c r="E6" s="6">
        <v>20</v>
      </c>
      <c r="F6" s="6">
        <v>200</v>
      </c>
    </row>
    <row r="7" spans="1:6" x14ac:dyDescent="0.2">
      <c r="A7" s="8" t="s">
        <v>8333</v>
      </c>
      <c r="B7" s="6">
        <v>80</v>
      </c>
      <c r="C7" s="6"/>
      <c r="D7" s="6">
        <v>140</v>
      </c>
      <c r="E7" s="6"/>
      <c r="F7" s="6">
        <v>220</v>
      </c>
    </row>
    <row r="8" spans="1:6" x14ac:dyDescent="0.2">
      <c r="A8" s="8" t="s">
        <v>8331</v>
      </c>
      <c r="B8" s="6"/>
      <c r="C8" s="6"/>
      <c r="D8" s="6"/>
      <c r="E8" s="6">
        <v>24</v>
      </c>
      <c r="F8" s="6">
        <v>24</v>
      </c>
    </row>
    <row r="9" spans="1:6" x14ac:dyDescent="0.2">
      <c r="A9" s="8" t="s">
        <v>8325</v>
      </c>
      <c r="B9" s="6">
        <v>540</v>
      </c>
      <c r="C9" s="6">
        <v>20</v>
      </c>
      <c r="D9" s="6">
        <v>120</v>
      </c>
      <c r="E9" s="6">
        <v>20</v>
      </c>
      <c r="F9" s="6">
        <v>700</v>
      </c>
    </row>
    <row r="10" spans="1:6" x14ac:dyDescent="0.2">
      <c r="A10" s="8" t="s">
        <v>8338</v>
      </c>
      <c r="B10" s="6">
        <v>103</v>
      </c>
      <c r="C10" s="6"/>
      <c r="D10" s="6">
        <v>117</v>
      </c>
      <c r="E10" s="6"/>
      <c r="F10" s="6">
        <v>220</v>
      </c>
    </row>
    <row r="11" spans="1:6" x14ac:dyDescent="0.2">
      <c r="A11" s="8" t="s">
        <v>8322</v>
      </c>
      <c r="B11" s="6">
        <v>80</v>
      </c>
      <c r="C11" s="6"/>
      <c r="D11" s="6">
        <v>127</v>
      </c>
      <c r="E11" s="6">
        <v>30</v>
      </c>
      <c r="F11" s="6">
        <v>237</v>
      </c>
    </row>
    <row r="12" spans="1:6" x14ac:dyDescent="0.2">
      <c r="A12" s="8" t="s">
        <v>8319</v>
      </c>
      <c r="B12" s="6">
        <v>209</v>
      </c>
      <c r="C12" s="6"/>
      <c r="D12" s="6">
        <v>213</v>
      </c>
      <c r="E12" s="6">
        <v>178</v>
      </c>
      <c r="F12" s="6">
        <v>600</v>
      </c>
    </row>
    <row r="13" spans="1:6" x14ac:dyDescent="0.2">
      <c r="A13" s="8" t="s">
        <v>8317</v>
      </c>
      <c r="B13" s="6">
        <v>839</v>
      </c>
      <c r="C13" s="6">
        <v>24</v>
      </c>
      <c r="D13" s="6">
        <v>493</v>
      </c>
      <c r="E13" s="6">
        <v>37</v>
      </c>
      <c r="F13" s="6">
        <v>1393</v>
      </c>
    </row>
    <row r="14" spans="1:6" x14ac:dyDescent="0.2">
      <c r="A14" s="8" t="s">
        <v>8364</v>
      </c>
      <c r="B14" s="6">
        <v>2185</v>
      </c>
      <c r="C14" s="6">
        <v>50</v>
      </c>
      <c r="D14" s="6">
        <v>1530</v>
      </c>
      <c r="E14" s="6">
        <v>349</v>
      </c>
      <c r="F14" s="6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B76A3-0125-7F42-A206-A050BBABD280}">
  <sheetPr codeName="Sheet6"/>
  <dimension ref="A1:F46"/>
  <sheetViews>
    <sheetView topLeftCell="E5" zoomScale="120" zoomScaleNormal="120" workbookViewId="0">
      <selection activeCell="M5" sqref="M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1.83203125" bestFit="1" customWidth="1"/>
    <col min="9" max="9" width="14.83203125" bestFit="1" customWidth="1"/>
    <col min="10" max="10" width="11.83203125" bestFit="1" customWidth="1"/>
    <col min="11" max="11" width="14.83203125" bestFit="1" customWidth="1"/>
    <col min="12" max="12" width="16" bestFit="1" customWidth="1"/>
    <col min="13" max="13" width="19.1640625" bestFit="1" customWidth="1"/>
    <col min="14" max="14" width="9" bestFit="1" customWidth="1"/>
    <col min="15" max="15" width="13.6640625" bestFit="1" customWidth="1"/>
    <col min="16" max="16" width="6" bestFit="1" customWidth="1"/>
    <col min="17" max="17" width="4.6640625" bestFit="1" customWidth="1"/>
    <col min="18" max="18" width="6.1640625" bestFit="1" customWidth="1"/>
    <col min="19" max="19" width="9.6640625" bestFit="1" customWidth="1"/>
    <col min="20" max="20" width="7" bestFit="1" customWidth="1"/>
    <col min="21" max="21" width="8.83203125" bestFit="1" customWidth="1"/>
    <col min="22" max="22" width="3.83203125" bestFit="1" customWidth="1"/>
    <col min="23" max="23" width="11" bestFit="1" customWidth="1"/>
    <col min="24" max="24" width="11.83203125" bestFit="1" customWidth="1"/>
    <col min="25" max="25" width="7" bestFit="1" customWidth="1"/>
    <col min="26" max="26" width="6.33203125" bestFit="1" customWidth="1"/>
    <col min="27" max="27" width="6.6640625" bestFit="1" customWidth="1"/>
    <col min="28" max="28" width="10.33203125" bestFit="1" customWidth="1"/>
    <col min="29" max="29" width="6" bestFit="1" customWidth="1"/>
    <col min="30" max="30" width="5" bestFit="1" customWidth="1"/>
    <col min="31" max="31" width="9.83203125" bestFit="1" customWidth="1"/>
    <col min="32" max="32" width="14.83203125" bestFit="1" customWidth="1"/>
    <col min="33" max="33" width="6.1640625" bestFit="1" customWidth="1"/>
    <col min="34" max="34" width="10.1640625" bestFit="1" customWidth="1"/>
    <col min="35" max="35" width="10.6640625" bestFit="1" customWidth="1"/>
    <col min="36" max="36" width="9" bestFit="1" customWidth="1"/>
    <col min="37" max="37" width="4.5" bestFit="1" customWidth="1"/>
    <col min="38" max="38" width="9.6640625" bestFit="1" customWidth="1"/>
    <col min="39" max="39" width="5.6640625" bestFit="1" customWidth="1"/>
    <col min="40" max="40" width="5" bestFit="1" customWidth="1"/>
    <col min="41" max="41" width="9.83203125" bestFit="1" customWidth="1"/>
    <col min="42" max="42" width="6.1640625" bestFit="1" customWidth="1"/>
    <col min="43" max="43" width="8.1640625" bestFit="1" customWidth="1"/>
    <col min="44" max="44" width="12.1640625" bestFit="1" customWidth="1"/>
    <col min="45" max="45" width="11.5" bestFit="1" customWidth="1"/>
    <col min="46" max="46" width="14" bestFit="1" customWidth="1"/>
    <col min="47" max="47" width="8.5" bestFit="1" customWidth="1"/>
    <col min="48" max="48" width="8.83203125" bestFit="1" customWidth="1"/>
    <col min="49" max="49" width="11" bestFit="1" customWidth="1"/>
    <col min="50" max="50" width="5.6640625" bestFit="1" customWidth="1"/>
    <col min="51" max="51" width="7" bestFit="1" customWidth="1"/>
    <col min="52" max="52" width="9.1640625" bestFit="1" customWidth="1"/>
    <col min="53" max="53" width="10.33203125" bestFit="1" customWidth="1"/>
    <col min="54" max="54" width="5" bestFit="1" customWidth="1"/>
    <col min="55" max="55" width="4.1640625" bestFit="1" customWidth="1"/>
    <col min="56" max="56" width="13.83203125" bestFit="1" customWidth="1"/>
    <col min="57" max="57" width="4.5" bestFit="1" customWidth="1"/>
    <col min="58" max="58" width="5.83203125" bestFit="1" customWidth="1"/>
    <col min="59" max="59" width="9.83203125" bestFit="1" customWidth="1"/>
    <col min="60" max="60" width="14.83203125" bestFit="1" customWidth="1"/>
    <col min="61" max="61" width="6.1640625" bestFit="1" customWidth="1"/>
    <col min="62" max="62" width="13" bestFit="1" customWidth="1"/>
    <col min="63" max="63" width="8.83203125" bestFit="1" customWidth="1"/>
    <col min="64" max="64" width="9" bestFit="1" customWidth="1"/>
    <col min="65" max="65" width="13" bestFit="1" customWidth="1"/>
    <col min="66" max="66" width="8" bestFit="1" customWidth="1"/>
    <col min="67" max="67" width="10.5" bestFit="1" customWidth="1"/>
    <col min="68" max="68" width="10" bestFit="1" customWidth="1"/>
  </cols>
  <sheetData>
    <row r="1" spans="1:6" x14ac:dyDescent="0.2">
      <c r="A1" s="7" t="s">
        <v>8223</v>
      </c>
      <c r="B1" t="s">
        <v>8367</v>
      </c>
    </row>
    <row r="2" spans="1:6" x14ac:dyDescent="0.2">
      <c r="A2" s="7" t="s">
        <v>8308</v>
      </c>
      <c r="B2" t="s">
        <v>8367</v>
      </c>
    </row>
    <row r="4" spans="1:6" x14ac:dyDescent="0.2">
      <c r="A4" s="7" t="s">
        <v>8360</v>
      </c>
      <c r="B4" s="7" t="s">
        <v>8361</v>
      </c>
    </row>
    <row r="5" spans="1:6" x14ac:dyDescent="0.2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8364</v>
      </c>
    </row>
    <row r="6" spans="1:6" x14ac:dyDescent="0.2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8346</v>
      </c>
      <c r="B30" s="6"/>
      <c r="C30" s="6"/>
      <c r="D30" s="6"/>
      <c r="E30" s="6">
        <v>40</v>
      </c>
      <c r="F30" s="6">
        <v>40</v>
      </c>
    </row>
    <row r="31" spans="1:6" x14ac:dyDescent="0.2">
      <c r="A31" s="8" t="s">
        <v>8342</v>
      </c>
      <c r="B31" s="6"/>
      <c r="C31" s="6"/>
      <c r="D31" s="6"/>
      <c r="E31" s="6">
        <v>20</v>
      </c>
      <c r="F31" s="6">
        <v>20</v>
      </c>
    </row>
    <row r="32" spans="1:6" x14ac:dyDescent="0.2">
      <c r="A32" s="8" t="s">
        <v>8353</v>
      </c>
      <c r="B32" s="6"/>
      <c r="C32" s="6">
        <v>20</v>
      </c>
      <c r="D32" s="6"/>
      <c r="E32" s="6"/>
      <c r="F32" s="6">
        <v>20</v>
      </c>
    </row>
    <row r="33" spans="1:6" x14ac:dyDescent="0.2">
      <c r="A33" s="8" t="s">
        <v>8326</v>
      </c>
      <c r="B33" s="6"/>
      <c r="C33" s="6"/>
      <c r="D33" s="6"/>
      <c r="E33" s="6">
        <v>260</v>
      </c>
      <c r="F33" s="6">
        <v>260</v>
      </c>
    </row>
    <row r="34" spans="1:6" x14ac:dyDescent="0.2">
      <c r="A34" s="8" t="s">
        <v>8313</v>
      </c>
      <c r="B34" s="6">
        <v>40</v>
      </c>
      <c r="C34" s="6"/>
      <c r="D34" s="6"/>
      <c r="E34" s="6"/>
      <c r="F34" s="6">
        <v>40</v>
      </c>
    </row>
    <row r="35" spans="1:6" x14ac:dyDescent="0.2">
      <c r="A35" s="8" t="s">
        <v>8312</v>
      </c>
      <c r="B35" s="6"/>
      <c r="C35" s="6"/>
      <c r="D35" s="6"/>
      <c r="E35" s="6">
        <v>60</v>
      </c>
      <c r="F35" s="6">
        <v>60</v>
      </c>
    </row>
    <row r="36" spans="1:6" x14ac:dyDescent="0.2">
      <c r="A36" s="8" t="s">
        <v>8352</v>
      </c>
      <c r="B36" s="6"/>
      <c r="C36" s="6"/>
      <c r="D36" s="6">
        <v>6</v>
      </c>
      <c r="E36" s="6">
        <v>34</v>
      </c>
      <c r="F36" s="6">
        <v>40</v>
      </c>
    </row>
    <row r="37" spans="1:6" x14ac:dyDescent="0.2">
      <c r="A37" s="8" t="s">
        <v>8355</v>
      </c>
      <c r="B37" s="6">
        <v>18</v>
      </c>
      <c r="C37" s="6">
        <v>2</v>
      </c>
      <c r="D37" s="6"/>
      <c r="E37" s="6">
        <v>40</v>
      </c>
      <c r="F37" s="6">
        <v>60</v>
      </c>
    </row>
    <row r="38" spans="1:6" x14ac:dyDescent="0.2">
      <c r="A38" s="8" t="s">
        <v>8357</v>
      </c>
      <c r="B38" s="6">
        <v>17</v>
      </c>
      <c r="C38" s="6">
        <v>80</v>
      </c>
      <c r="D38" s="6">
        <v>5</v>
      </c>
      <c r="E38" s="6">
        <v>85</v>
      </c>
      <c r="F38" s="6">
        <v>187</v>
      </c>
    </row>
    <row r="39" spans="1:6" x14ac:dyDescent="0.2">
      <c r="A39" s="8" t="s">
        <v>8351</v>
      </c>
      <c r="B39" s="6"/>
      <c r="C39" s="6"/>
      <c r="D39" s="6"/>
      <c r="E39" s="6">
        <v>80</v>
      </c>
      <c r="F39" s="6">
        <v>80</v>
      </c>
    </row>
    <row r="40" spans="1:6" x14ac:dyDescent="0.2">
      <c r="A40" s="8" t="s">
        <v>8311</v>
      </c>
      <c r="B40" s="6"/>
      <c r="C40" s="6"/>
      <c r="D40" s="6"/>
      <c r="E40" s="6">
        <v>60</v>
      </c>
      <c r="F40" s="6">
        <v>60</v>
      </c>
    </row>
    <row r="41" spans="1:6" x14ac:dyDescent="0.2">
      <c r="A41" s="8" t="s">
        <v>8341</v>
      </c>
      <c r="B41" s="6">
        <v>10</v>
      </c>
      <c r="C41" s="6">
        <v>47</v>
      </c>
      <c r="D41" s="6"/>
      <c r="E41" s="6"/>
      <c r="F41" s="6">
        <v>57</v>
      </c>
    </row>
    <row r="42" spans="1:6" x14ac:dyDescent="0.2">
      <c r="A42" s="8" t="s">
        <v>8334</v>
      </c>
      <c r="B42" s="6"/>
      <c r="C42" s="6">
        <v>100</v>
      </c>
      <c r="D42" s="6"/>
      <c r="E42" s="6"/>
      <c r="F42" s="6">
        <v>100</v>
      </c>
    </row>
    <row r="43" spans="1:6" x14ac:dyDescent="0.2">
      <c r="A43" s="8" t="s">
        <v>8321</v>
      </c>
      <c r="B43" s="6">
        <v>60</v>
      </c>
      <c r="C43" s="6">
        <v>120</v>
      </c>
      <c r="D43" s="6"/>
      <c r="E43" s="6">
        <v>20</v>
      </c>
      <c r="F43" s="6">
        <v>200</v>
      </c>
    </row>
    <row r="44" spans="1:6" x14ac:dyDescent="0.2">
      <c r="A44" s="8" t="s">
        <v>8320</v>
      </c>
      <c r="B44" s="6">
        <v>100</v>
      </c>
      <c r="C44" s="6">
        <v>60</v>
      </c>
      <c r="D44" s="6"/>
      <c r="E44" s="6"/>
      <c r="F44" s="6">
        <v>160</v>
      </c>
    </row>
    <row r="45" spans="1:6" x14ac:dyDescent="0.2">
      <c r="A45" s="8" t="s">
        <v>8340</v>
      </c>
      <c r="B45" s="6">
        <v>20</v>
      </c>
      <c r="C45" s="6"/>
      <c r="D45" s="6"/>
      <c r="E45" s="6"/>
      <c r="F45" s="6">
        <v>20</v>
      </c>
    </row>
    <row r="46" spans="1:6" x14ac:dyDescent="0.2">
      <c r="A46" s="8" t="s">
        <v>8364</v>
      </c>
      <c r="B46" s="6">
        <v>349</v>
      </c>
      <c r="C46" s="6">
        <v>1177</v>
      </c>
      <c r="D46" s="6">
        <v>31</v>
      </c>
      <c r="E46" s="6">
        <v>1491</v>
      </c>
      <c r="F46" s="6">
        <v>3048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5CD52-1ED6-914D-A512-D5C33A6202C4}">
  <sheetPr codeName="Sheet7"/>
  <dimension ref="A1:D18"/>
  <sheetViews>
    <sheetView topLeftCell="A2" zoomScale="150" zoomScaleNormal="150" workbookViewId="0">
      <selection activeCell="D17" sqref="D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9" bestFit="1" customWidth="1"/>
    <col min="4" max="4" width="10.1640625" bestFit="1" customWidth="1"/>
    <col min="5" max="7" width="10" bestFit="1" customWidth="1"/>
    <col min="8" max="8" width="11.83203125" bestFit="1" customWidth="1"/>
    <col min="9" max="9" width="8.1640625" bestFit="1" customWidth="1"/>
    <col min="10" max="10" width="11.83203125" bestFit="1" customWidth="1"/>
    <col min="11" max="11" width="8.1640625" bestFit="1" customWidth="1"/>
    <col min="12" max="12" width="16" bestFit="1" customWidth="1"/>
    <col min="13" max="13" width="12.33203125" bestFit="1" customWidth="1"/>
  </cols>
  <sheetData>
    <row r="1" spans="1:4" x14ac:dyDescent="0.2">
      <c r="A1" s="7" t="s">
        <v>8308</v>
      </c>
      <c r="B1" t="s">
        <v>8367</v>
      </c>
    </row>
    <row r="2" spans="1:4" x14ac:dyDescent="0.2">
      <c r="A2" s="7" t="s">
        <v>8382</v>
      </c>
      <c r="B2" t="s">
        <v>8367</v>
      </c>
    </row>
    <row r="4" spans="1:4" x14ac:dyDescent="0.2">
      <c r="A4" s="7" t="s">
        <v>8360</v>
      </c>
      <c r="B4" s="7" t="s">
        <v>8361</v>
      </c>
    </row>
    <row r="5" spans="1:4" x14ac:dyDescent="0.2">
      <c r="A5" s="7" t="s">
        <v>8362</v>
      </c>
      <c r="B5" t="s">
        <v>8221</v>
      </c>
      <c r="C5" t="s">
        <v>8219</v>
      </c>
      <c r="D5" t="s">
        <v>8364</v>
      </c>
    </row>
    <row r="6" spans="1:4" x14ac:dyDescent="0.2">
      <c r="A6" s="8" t="s">
        <v>8376</v>
      </c>
      <c r="B6" s="6">
        <v>149</v>
      </c>
      <c r="C6" s="6">
        <v>182</v>
      </c>
      <c r="D6" s="6">
        <v>331</v>
      </c>
    </row>
    <row r="7" spans="1:4" x14ac:dyDescent="0.2">
      <c r="A7" s="8" t="s">
        <v>8377</v>
      </c>
      <c r="B7" s="6">
        <v>106</v>
      </c>
      <c r="C7" s="6">
        <v>202</v>
      </c>
      <c r="D7" s="6">
        <v>308</v>
      </c>
    </row>
    <row r="8" spans="1:4" x14ac:dyDescent="0.2">
      <c r="A8" s="8" t="s">
        <v>8378</v>
      </c>
      <c r="B8" s="6">
        <v>108</v>
      </c>
      <c r="C8" s="6">
        <v>180</v>
      </c>
      <c r="D8" s="6">
        <v>288</v>
      </c>
    </row>
    <row r="9" spans="1:4" x14ac:dyDescent="0.2">
      <c r="A9" s="8" t="s">
        <v>8379</v>
      </c>
      <c r="B9" s="6">
        <v>102</v>
      </c>
      <c r="C9" s="6">
        <v>192</v>
      </c>
      <c r="D9" s="6">
        <v>294</v>
      </c>
    </row>
    <row r="10" spans="1:4" x14ac:dyDescent="0.2">
      <c r="A10" s="8" t="s">
        <v>8370</v>
      </c>
      <c r="B10" s="6">
        <v>126</v>
      </c>
      <c r="C10" s="6">
        <v>234</v>
      </c>
      <c r="D10" s="6">
        <v>360</v>
      </c>
    </row>
    <row r="11" spans="1:4" x14ac:dyDescent="0.2">
      <c r="A11" s="8" t="s">
        <v>8380</v>
      </c>
      <c r="B11" s="6">
        <v>147</v>
      </c>
      <c r="C11" s="6">
        <v>211</v>
      </c>
      <c r="D11" s="6">
        <v>358</v>
      </c>
    </row>
    <row r="12" spans="1:4" x14ac:dyDescent="0.2">
      <c r="A12" s="8" t="s">
        <v>8371</v>
      </c>
      <c r="B12" s="6">
        <v>150</v>
      </c>
      <c r="C12" s="6">
        <v>194</v>
      </c>
      <c r="D12" s="6">
        <v>344</v>
      </c>
    </row>
    <row r="13" spans="1:4" x14ac:dyDescent="0.2">
      <c r="A13" s="8" t="s">
        <v>8372</v>
      </c>
      <c r="B13" s="6">
        <v>134</v>
      </c>
      <c r="C13" s="6">
        <v>166</v>
      </c>
      <c r="D13" s="6">
        <v>300</v>
      </c>
    </row>
    <row r="14" spans="1:4" x14ac:dyDescent="0.2">
      <c r="A14" s="8" t="s">
        <v>8373</v>
      </c>
      <c r="B14" s="6">
        <v>127</v>
      </c>
      <c r="C14" s="6">
        <v>147</v>
      </c>
      <c r="D14" s="6">
        <v>274</v>
      </c>
    </row>
    <row r="15" spans="1:4" x14ac:dyDescent="0.2">
      <c r="A15" s="8" t="s">
        <v>8374</v>
      </c>
      <c r="B15" s="6">
        <v>149</v>
      </c>
      <c r="C15" s="6">
        <v>183</v>
      </c>
      <c r="D15" s="6">
        <v>332</v>
      </c>
    </row>
    <row r="16" spans="1:4" x14ac:dyDescent="0.2">
      <c r="A16" s="8" t="s">
        <v>8375</v>
      </c>
      <c r="B16" s="6">
        <v>114</v>
      </c>
      <c r="C16" s="6">
        <v>183</v>
      </c>
      <c r="D16" s="6">
        <v>297</v>
      </c>
    </row>
    <row r="17" spans="1:4" x14ac:dyDescent="0.2">
      <c r="A17" s="8" t="s">
        <v>8381</v>
      </c>
      <c r="B17" s="6">
        <v>118</v>
      </c>
      <c r="C17" s="6">
        <v>111</v>
      </c>
      <c r="D17" s="6">
        <v>229</v>
      </c>
    </row>
    <row r="18" spans="1:4" x14ac:dyDescent="0.2">
      <c r="A18" s="8" t="s">
        <v>8364</v>
      </c>
      <c r="B18" s="6">
        <v>1530</v>
      </c>
      <c r="C18" s="6">
        <v>2185</v>
      </c>
      <c r="D18" s="6">
        <v>3715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13B3B-DCDE-F543-9DF4-997F4B98C070}">
  <sheetPr codeName="Sheet8"/>
  <dimension ref="A1:D16"/>
  <sheetViews>
    <sheetView zoomScale="150" zoomScaleNormal="150" workbookViewId="0">
      <selection activeCell="A46" sqref="A46"/>
    </sheetView>
  </sheetViews>
  <sheetFormatPr baseColWidth="10" defaultRowHeight="15" x14ac:dyDescent="0.2"/>
  <cols>
    <col min="1" max="1" width="17.33203125" bestFit="1" customWidth="1"/>
    <col min="2" max="2" width="8.33203125" customWidth="1"/>
    <col min="3" max="3" width="5.83203125" bestFit="1" customWidth="1"/>
    <col min="4" max="4" width="8.33203125" bestFit="1" customWidth="1"/>
    <col min="5" max="38" width="12.1640625" bestFit="1" customWidth="1"/>
    <col min="39" max="40" width="10.5" bestFit="1" customWidth="1"/>
    <col min="41" max="41" width="10" bestFit="1" customWidth="1"/>
    <col min="42" max="42" width="13.83203125" bestFit="1" customWidth="1"/>
    <col min="43" max="43" width="22.1640625" bestFit="1" customWidth="1"/>
    <col min="44" max="44" width="21" bestFit="1" customWidth="1"/>
    <col min="45" max="45" width="22.1640625" bestFit="1" customWidth="1"/>
    <col min="46" max="46" width="16.5" bestFit="1" customWidth="1"/>
    <col min="47" max="49" width="22.1640625" bestFit="1" customWidth="1"/>
    <col min="50" max="50" width="8" bestFit="1" customWidth="1"/>
    <col min="51" max="53" width="10.5" bestFit="1" customWidth="1"/>
    <col min="54" max="54" width="10" bestFit="1" customWidth="1"/>
    <col min="55" max="56" width="17.33203125" bestFit="1" customWidth="1"/>
    <col min="57" max="57" width="35.6640625" bestFit="1" customWidth="1"/>
    <col min="58" max="58" width="29.83203125" bestFit="1" customWidth="1"/>
    <col min="59" max="59" width="34.6640625" bestFit="1" customWidth="1"/>
    <col min="60" max="60" width="28.83203125" bestFit="1" customWidth="1"/>
    <col min="61" max="62" width="17.33203125" bestFit="1" customWidth="1"/>
    <col min="63" max="63" width="33.6640625" bestFit="1" customWidth="1"/>
    <col min="64" max="64" width="27.83203125" bestFit="1" customWidth="1"/>
    <col min="65" max="65" width="34.6640625" bestFit="1" customWidth="1"/>
    <col min="66" max="66" width="28.83203125" bestFit="1" customWidth="1"/>
    <col min="67" max="68" width="17.33203125" bestFit="1" customWidth="1"/>
    <col min="69" max="69" width="34.6640625" bestFit="1" customWidth="1"/>
    <col min="70" max="70" width="28.83203125" bestFit="1" customWidth="1"/>
    <col min="71" max="71" width="34.6640625" bestFit="1" customWidth="1"/>
    <col min="72" max="72" width="28.83203125" bestFit="1" customWidth="1"/>
    <col min="73" max="74" width="17.33203125" bestFit="1" customWidth="1"/>
    <col min="75" max="75" width="23" bestFit="1" customWidth="1"/>
    <col min="76" max="76" width="17.1640625" bestFit="1" customWidth="1"/>
    <col min="77" max="77" width="23" bestFit="1" customWidth="1"/>
    <col min="78" max="78" width="17.1640625" bestFit="1" customWidth="1"/>
    <col min="79" max="79" width="21.6640625" bestFit="1" customWidth="1"/>
    <col min="80" max="80" width="15.6640625" bestFit="1" customWidth="1"/>
  </cols>
  <sheetData>
    <row r="1" spans="1:4" x14ac:dyDescent="0.2">
      <c r="A1" s="7" t="s">
        <v>8387</v>
      </c>
      <c r="B1" t="s">
        <v>8367</v>
      </c>
    </row>
    <row r="2" spans="1:4" x14ac:dyDescent="0.2">
      <c r="A2" s="7" t="s">
        <v>8388</v>
      </c>
      <c r="B2" t="s">
        <v>8366</v>
      </c>
    </row>
    <row r="3" spans="1:4" x14ac:dyDescent="0.2">
      <c r="A3" s="7" t="s">
        <v>8389</v>
      </c>
      <c r="B3" t="s">
        <v>8367</v>
      </c>
    </row>
    <row r="5" spans="1:4" x14ac:dyDescent="0.2">
      <c r="A5" s="7" t="s">
        <v>8362</v>
      </c>
      <c r="B5" t="s">
        <v>8403</v>
      </c>
      <c r="C5" t="s">
        <v>8404</v>
      </c>
      <c r="D5" t="s">
        <v>8405</v>
      </c>
    </row>
    <row r="6" spans="1:4" x14ac:dyDescent="0.2">
      <c r="A6" s="8" t="s">
        <v>8391</v>
      </c>
      <c r="B6" s="10">
        <v>0.71081677704194257</v>
      </c>
      <c r="C6" s="10">
        <v>0.24944812362030905</v>
      </c>
      <c r="D6" s="10">
        <v>3.9735099337748346E-2</v>
      </c>
    </row>
    <row r="7" spans="1:4" x14ac:dyDescent="0.2">
      <c r="A7" s="8" t="s">
        <v>8392</v>
      </c>
      <c r="B7" s="10">
        <v>0.66005665722379603</v>
      </c>
      <c r="C7" s="10">
        <v>0.29745042492917845</v>
      </c>
      <c r="D7" s="10">
        <v>4.2492917847025496E-2</v>
      </c>
    </row>
    <row r="8" spans="1:4" x14ac:dyDescent="0.2">
      <c r="A8" s="8" t="s">
        <v>8394</v>
      </c>
      <c r="B8" s="10">
        <v>0.47727272727272729</v>
      </c>
      <c r="C8" s="10">
        <v>0.40909090909090912</v>
      </c>
      <c r="D8" s="10">
        <v>0.11363636363636363</v>
      </c>
    </row>
    <row r="9" spans="1:4" x14ac:dyDescent="0.2">
      <c r="A9" s="8" t="s">
        <v>8395</v>
      </c>
      <c r="B9" s="10">
        <v>0.46766169154228854</v>
      </c>
      <c r="C9" s="10">
        <v>0.44776119402985076</v>
      </c>
      <c r="D9" s="10">
        <v>8.45771144278607E-2</v>
      </c>
    </row>
    <row r="10" spans="1:4" x14ac:dyDescent="0.2">
      <c r="A10" s="8" t="s">
        <v>8396</v>
      </c>
      <c r="B10" s="10">
        <v>0.41891891891891891</v>
      </c>
      <c r="C10" s="10">
        <v>0.48648648648648651</v>
      </c>
      <c r="D10" s="10">
        <v>9.45945945945946E-2</v>
      </c>
    </row>
    <row r="11" spans="1:4" x14ac:dyDescent="0.2">
      <c r="A11" s="8" t="s">
        <v>8397</v>
      </c>
      <c r="B11" s="10">
        <v>0.40145985401459855</v>
      </c>
      <c r="C11" s="10">
        <v>0.46715328467153283</v>
      </c>
      <c r="D11" s="10">
        <v>0.13138686131386862</v>
      </c>
    </row>
    <row r="12" spans="1:4" x14ac:dyDescent="0.2">
      <c r="A12" s="8" t="s">
        <v>8398</v>
      </c>
      <c r="B12" s="10">
        <v>0.3902439024390244</v>
      </c>
      <c r="C12" s="10">
        <v>0.45121951219512196</v>
      </c>
      <c r="D12" s="10">
        <v>0.15853658536585366</v>
      </c>
    </row>
    <row r="13" spans="1:4" x14ac:dyDescent="0.2">
      <c r="A13" s="8" t="s">
        <v>8399</v>
      </c>
      <c r="B13" s="10">
        <v>0.47272727272727272</v>
      </c>
      <c r="C13" s="10">
        <v>0.4</v>
      </c>
      <c r="D13" s="10">
        <v>0.12727272727272726</v>
      </c>
    </row>
    <row r="14" spans="1:4" x14ac:dyDescent="0.2">
      <c r="A14" s="8" t="s">
        <v>8400</v>
      </c>
      <c r="B14" s="10">
        <v>0.48837209302325579</v>
      </c>
      <c r="C14" s="10">
        <v>0.37209302325581395</v>
      </c>
      <c r="D14" s="10">
        <v>0.13953488372093023</v>
      </c>
    </row>
    <row r="15" spans="1:4" x14ac:dyDescent="0.2">
      <c r="A15" s="8" t="s">
        <v>8401</v>
      </c>
      <c r="B15" s="10">
        <v>0.2857142857142857</v>
      </c>
      <c r="C15" s="10">
        <v>0.52380952380952384</v>
      </c>
      <c r="D15" s="10">
        <v>0.19047619047619047</v>
      </c>
    </row>
    <row r="16" spans="1:4" x14ac:dyDescent="0.2">
      <c r="A16" s="8" t="s">
        <v>8402</v>
      </c>
      <c r="B16" s="10">
        <v>0.19369369369369369</v>
      </c>
      <c r="C16" s="10">
        <v>0.58108108108108103</v>
      </c>
      <c r="D16" s="10">
        <v>0.22522522522522523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Sheet16</vt:lpstr>
      <vt:lpstr>Sheet1</vt:lpstr>
      <vt:lpstr>Outcome Data</vt:lpstr>
      <vt:lpstr>Category with titles</vt:lpstr>
      <vt:lpstr>Category</vt:lpstr>
      <vt:lpstr>Sub Category</vt:lpstr>
      <vt:lpstr>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 b</cp:lastModifiedBy>
  <dcterms:created xsi:type="dcterms:W3CDTF">2017-04-20T15:17:24Z</dcterms:created>
  <dcterms:modified xsi:type="dcterms:W3CDTF">2020-08-16T03:32:54Z</dcterms:modified>
</cp:coreProperties>
</file>