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utral reactions" sheetId="1" state="visible" r:id="rId2"/>
    <sheet name="Ion reactions" sheetId="2" state="visible" r:id="rId3"/>
    <sheet name="Unused neutrals" sheetId="3" state="visible" r:id="rId4"/>
    <sheet name="Unused ion reac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<sst xmlns="http://schemas.openxmlformats.org/spreadsheetml/2006/main" count="6098" uniqueCount="399">
  <si>
    <t xml:space="preserve">No</t>
  </si>
  <si>
    <t xml:space="preserve">R1</t>
  </si>
  <si>
    <t xml:space="preserve">R2</t>
  </si>
  <si>
    <t xml:space="preserve">R3</t>
  </si>
  <si>
    <t xml:space="preserve">P1</t>
  </si>
  <si>
    <t xml:space="preserve">P2</t>
  </si>
  <si>
    <t xml:space="preserve">P3</t>
  </si>
  <si>
    <t xml:space="preserve">type</t>
  </si>
  <si>
    <t xml:space="preserve">M2</t>
  </si>
  <si>
    <t xml:space="preserve">M1</t>
  </si>
  <si>
    <t xml:space="preserve">pow</t>
  </si>
  <si>
    <t xml:space="preserve">BR</t>
  </si>
  <si>
    <t xml:space="preserve">kA</t>
  </si>
  <si>
    <t xml:space="preserve">kB</t>
  </si>
  <si>
    <t xml:space="preserve">kC</t>
  </si>
  <si>
    <t xml:space="preserve">k0A</t>
  </si>
  <si>
    <t xml:space="preserve">k0B</t>
  </si>
  <si>
    <t xml:space="preserve">k0C</t>
  </si>
  <si>
    <t xml:space="preserve">kradA</t>
  </si>
  <si>
    <t xml:space="preserve">kradB</t>
  </si>
  <si>
    <t xml:space="preserve">kradC</t>
  </si>
  <si>
    <t xml:space="preserve">F</t>
  </si>
  <si>
    <t xml:space="preserve">Trange</t>
  </si>
  <si>
    <t xml:space="preserve">Reference</t>
  </si>
  <si>
    <t xml:space="preserve">Notes</t>
  </si>
  <si>
    <t xml:space="preserve">Added by</t>
  </si>
  <si>
    <t xml:space="preserve">Nup2D</t>
  </si>
  <si>
    <t xml:space="preserve">N</t>
  </si>
  <si>
    <t xml:space="preserve">195-1000</t>
  </si>
  <si>
    <t xml:space="preserve">Okabe78</t>
  </si>
  <si>
    <t xml:space="preserve">Yelle</t>
  </si>
  <si>
    <t xml:space="preserve">O1D</t>
  </si>
  <si>
    <t xml:space="preserve">O</t>
  </si>
  <si>
    <t xml:space="preserve">C</t>
  </si>
  <si>
    <t xml:space="preserve">H</t>
  </si>
  <si>
    <t xml:space="preserve">CH</t>
  </si>
  <si>
    <t xml:space="preserve">10-300</t>
  </si>
  <si>
    <t xml:space="preserve">UMIST RATE12</t>
  </si>
  <si>
    <t xml:space="preserve">C2</t>
  </si>
  <si>
    <t xml:space="preserve">H2</t>
  </si>
  <si>
    <t xml:space="preserve">300-2000</t>
  </si>
  <si>
    <t xml:space="preserve">CH2</t>
  </si>
  <si>
    <t xml:space="preserve">KIDA</t>
  </si>
  <si>
    <t xml:space="preserve">Cangi</t>
  </si>
  <si>
    <t xml:space="preserve">CH3</t>
  </si>
  <si>
    <t xml:space="preserve">CN</t>
  </si>
  <si>
    <t xml:space="preserve">222-584</t>
  </si>
  <si>
    <t xml:space="preserve">Review duplicate rates</t>
  </si>
  <si>
    <t xml:space="preserve">CO</t>
  </si>
  <si>
    <t xml:space="preserve">295-2000</t>
  </si>
  <si>
    <t xml:space="preserve">Baulch05</t>
  </si>
  <si>
    <t xml:space="preserve">HCOpl</t>
  </si>
  <si>
    <t xml:space="preserve">E</t>
  </si>
  <si>
    <t xml:space="preserve">OH</t>
  </si>
  <si>
    <t xml:space="preserve">10-2000</t>
  </si>
  <si>
    <t xml:space="preserve">HCN</t>
  </si>
  <si>
    <t xml:space="preserve">200-3500</t>
  </si>
  <si>
    <t xml:space="preserve">N2</t>
  </si>
  <si>
    <t xml:space="preserve">300-2500</t>
  </si>
  <si>
    <t xml:space="preserve">NH</t>
  </si>
  <si>
    <t xml:space="preserve">33-300</t>
  </si>
  <si>
    <t xml:space="preserve">295-4500</t>
  </si>
  <si>
    <t xml:space="preserve">NO</t>
  </si>
  <si>
    <t xml:space="preserve">200-5000</t>
  </si>
  <si>
    <t xml:space="preserve">CO2</t>
  </si>
  <si>
    <t xml:space="preserve">HCO</t>
  </si>
  <si>
    <t xml:space="preserve">100-300</t>
  </si>
  <si>
    <t xml:space="preserve">kinf estimate to be &gt;&gt; k0[M]</t>
  </si>
  <si>
    <t xml:space="preserve">300-15223</t>
  </si>
  <si>
    <t xml:space="preserve">291-523</t>
  </si>
  <si>
    <t xml:space="preserve">O2</t>
  </si>
  <si>
    <t xml:space="preserve">300-6000</t>
  </si>
  <si>
    <t xml:space="preserve">D</t>
  </si>
  <si>
    <t xml:space="preserve">HD</t>
  </si>
  <si>
    <t xml:space="preserve">167 - 346</t>
  </si>
  <si>
    <t xml:space="preserve">NIST (Mitchell &amp; Le Roy 1973)</t>
  </si>
  <si>
    <t xml:space="preserve">H2O2</t>
  </si>
  <si>
    <t xml:space="preserve">HDO</t>
  </si>
  <si>
    <t xml:space="preserve">294-464K</t>
  </si>
  <si>
    <t xml:space="preserve">Cazaux2010</t>
  </si>
  <si>
    <t xml:space="preserve">H2O</t>
  </si>
  <si>
    <t xml:space="preserve">OD</t>
  </si>
  <si>
    <t xml:space="preserve">HO2</t>
  </si>
  <si>
    <t xml:space="preserve">Yung1988: 0.71xH-analogue</t>
  </si>
  <si>
    <t xml:space="preserve">DO2</t>
  </si>
  <si>
    <t xml:space="preserve">Yung1988</t>
  </si>
  <si>
    <t xml:space="preserve">O3</t>
  </si>
  <si>
    <t xml:space="preserve">Yung1988, Yung1989, NIST</t>
  </si>
  <si>
    <t xml:space="preserve">Mass scaling</t>
  </si>
  <si>
    <t xml:space="preserve">DCO</t>
  </si>
  <si>
    <t xml:space="preserve">HDCO</t>
  </si>
  <si>
    <t xml:space="preserve">HDO2</t>
  </si>
  <si>
    <t xml:space="preserve">NO2</t>
  </si>
  <si>
    <t xml:space="preserve">DOCO</t>
  </si>
  <si>
    <t xml:space="preserve">M</t>
  </si>
  <si>
    <t xml:space="preserve">Chaffin2017</t>
  </si>
  <si>
    <t xml:space="preserve">200-2500</t>
  </si>
  <si>
    <t xml:space="preserve">Deighan2012</t>
  </si>
  <si>
    <t xml:space="preserve">&gt;300K</t>
  </si>
  <si>
    <t xml:space="preserve">NIST</t>
  </si>
  <si>
    <t xml:space="preserve">200-1200</t>
  </si>
  <si>
    <t xml:space="preserve">NIST (Shavitt 1959)</t>
  </si>
  <si>
    <t xml:space="preserve">297-3532</t>
  </si>
  <si>
    <t xml:space="preserve">KIDA (Baulch2005)</t>
  </si>
  <si>
    <t xml:space="preserve">250-3000</t>
  </si>
  <si>
    <t xml:space="preserve">300-1000</t>
  </si>
  <si>
    <t xml:space="preserve">Baulch92</t>
  </si>
  <si>
    <t xml:space="preserve">283-386</t>
  </si>
  <si>
    <t xml:space="preserve">Sander15</t>
  </si>
  <si>
    <t xml:space="preserve">NCCN</t>
  </si>
  <si>
    <t xml:space="preserve">300-2600</t>
  </si>
  <si>
    <t xml:space="preserve">NCO</t>
  </si>
  <si>
    <t xml:space="preserve">300-4000</t>
  </si>
  <si>
    <t xml:space="preserve">298-2840</t>
  </si>
  <si>
    <t xml:space="preserve">C2O</t>
  </si>
  <si>
    <t xml:space="preserve">16-300</t>
  </si>
  <si>
    <t xml:space="preserve">0.5 * standard rate; Krasnopolsky suggestion to Mike</t>
  </si>
  <si>
    <t xml:space="preserve">little T variation down to 83 K according to Frost93</t>
  </si>
  <si>
    <t xml:space="preserve">298-2500</t>
  </si>
  <si>
    <t xml:space="preserve">230-1000</t>
  </si>
  <si>
    <t xml:space="preserve">Baulch05, Horowitz78</t>
  </si>
  <si>
    <t xml:space="preserve">H2CO</t>
  </si>
  <si>
    <t xml:space="preserve">HNO</t>
  </si>
  <si>
    <t xml:space="preserve">295-2500</t>
  </si>
  <si>
    <t xml:space="preserve">200-2000</t>
  </si>
  <si>
    <t xml:space="preserve">296-2500</t>
  </si>
  <si>
    <t xml:space="preserve">Fitted values – review duplicate rxns</t>
  </si>
  <si>
    <t xml:space="preserve">NH2</t>
  </si>
  <si>
    <t xml:space="preserve">550-3000</t>
  </si>
  <si>
    <t xml:space="preserve">Excited atomic N—NOT N₂D!</t>
  </si>
  <si>
    <t xml:space="preserve">200-3000</t>
  </si>
  <si>
    <t xml:space="preserve">Assume quenching only. Excited atomic N—NOT N₂D!</t>
  </si>
  <si>
    <t xml:space="preserve">N2O</t>
  </si>
  <si>
    <t xml:space="preserve">50-300</t>
  </si>
  <si>
    <t xml:space="preserve">Assume equal branching ratio. Excited atomic N—NOT N₂D!</t>
  </si>
  <si>
    <t xml:space="preserve">10-298</t>
  </si>
  <si>
    <t xml:space="preserve">116-300</t>
  </si>
  <si>
    <t xml:space="preserve">298-4000</t>
  </si>
  <si>
    <t xml:space="preserve">251-300</t>
  </si>
  <si>
    <t xml:space="preserve">250-2500</t>
  </si>
  <si>
    <t xml:space="preserve">245-300</t>
  </si>
  <si>
    <t xml:space="preserve">Tsang86</t>
  </si>
  <si>
    <t xml:space="preserve">222-1120</t>
  </si>
  <si>
    <t xml:space="preserve">Burkholder2020.</t>
  </si>
  <si>
    <t xml:space="preserve">Brune83</t>
  </si>
  <si>
    <t xml:space="preserve">183-1270</t>
  </si>
  <si>
    <t xml:space="preserve">229-391</t>
  </si>
  <si>
    <t xml:space="preserve">252-420</t>
  </si>
  <si>
    <t xml:space="preserve">HOCO</t>
  </si>
  <si>
    <t xml:space="preserve">Yu05</t>
  </si>
  <si>
    <t xml:space="preserve">40-400</t>
  </si>
  <si>
    <t xml:space="preserve">Antipov09</t>
  </si>
  <si>
    <t xml:space="preserve">300-5000</t>
  </si>
  <si>
    <t xml:space="preserve">300-4100</t>
  </si>
  <si>
    <t xml:space="preserve">298-2710</t>
  </si>
  <si>
    <t xml:space="preserve">133-300</t>
  </si>
  <si>
    <t xml:space="preserve">80-300</t>
  </si>
  <si>
    <t xml:space="preserve">10-1400</t>
  </si>
  <si>
    <t xml:space="preserve">295-3500</t>
  </si>
  <si>
    <t xml:space="preserve">HNC</t>
  </si>
  <si>
    <t xml:space="preserve">73-3000</t>
  </si>
  <si>
    <t xml:space="preserve">NH3</t>
  </si>
  <si>
    <t xml:space="preserve">10-3000</t>
  </si>
  <si>
    <t xml:space="preserve">10-41000</t>
  </si>
  <si>
    <t xml:space="preserve">200-4000</t>
  </si>
  <si>
    <t xml:space="preserve">300-1500</t>
  </si>
  <si>
    <t xml:space="preserve">300-3000</t>
  </si>
  <si>
    <t xml:space="preserve">kinf taken to be &gt;&gt; k0[M]</t>
  </si>
  <si>
    <t xml:space="preserve">196-3660</t>
  </si>
  <si>
    <t xml:space="preserve">Rate replaced with rate from Justin’s thesis.</t>
  </si>
  <si>
    <t xml:space="preserve">298-3300</t>
  </si>
  <si>
    <t xml:space="preserve">195-2000</t>
  </si>
  <si>
    <t xml:space="preserve">223-700</t>
  </si>
  <si>
    <t xml:space="preserve">1.5*[M=CO2]</t>
  </si>
  <si>
    <t xml:space="preserve">250-910</t>
  </si>
  <si>
    <t xml:space="preserve">199-2300</t>
  </si>
  <si>
    <t xml:space="preserve">Herron99</t>
  </si>
  <si>
    <t xml:space="preserve">200-300</t>
  </si>
  <si>
    <t xml:space="preserve">200-400</t>
  </si>
  <si>
    <t xml:space="preserve">300-400</t>
  </si>
  <si>
    <t xml:space="preserve">200-500</t>
  </si>
  <si>
    <t xml:space="preserve">80-500</t>
  </si>
  <si>
    <t xml:space="preserve">Gustafsson15</t>
  </si>
  <si>
    <t xml:space="preserve"> Sander2011, NIST</t>
  </si>
  <si>
    <t xml:space="preserve">Deighan12</t>
  </si>
  <si>
    <t xml:space="preserve">113-333</t>
  </si>
  <si>
    <t xml:space="preserve">Davidson78</t>
  </si>
  <si>
    <t xml:space="preserve">100-2100</t>
  </si>
  <si>
    <t xml:space="preserve">Tully75</t>
  </si>
  <si>
    <t xml:space="preserve">195-370</t>
  </si>
  <si>
    <t xml:space="preserve">Sander15, Burkholder2020</t>
  </si>
  <si>
    <t xml:space="preserve">204-420</t>
  </si>
  <si>
    <t xml:space="preserve">217-453</t>
  </si>
  <si>
    <t xml:space="preserve">Fletcher76</t>
  </si>
  <si>
    <t xml:space="preserve">104-673</t>
  </si>
  <si>
    <t xml:space="preserve">195-719</t>
  </si>
  <si>
    <t xml:space="preserve">Doroshenko92</t>
  </si>
  <si>
    <t xml:space="preserve">Paraskevopoulos71</t>
  </si>
  <si>
    <t xml:space="preserve">Heidner73</t>
  </si>
  <si>
    <t xml:space="preserve">104-424</t>
  </si>
  <si>
    <t xml:space="preserve">103-393</t>
  </si>
  <si>
    <t xml:space="preserve">Burkholder2020</t>
  </si>
  <si>
    <t xml:space="preserve">15-295</t>
  </si>
  <si>
    <t xml:space="preserve">Geppert00</t>
  </si>
  <si>
    <t xml:space="preserve">13-4526</t>
  </si>
  <si>
    <t xml:space="preserve">250-4000</t>
  </si>
  <si>
    <t xml:space="preserve">280-1220</t>
  </si>
  <si>
    <t xml:space="preserve">Alternate: Yung1988 (3/20)*H analogue</t>
  </si>
  <si>
    <t xml:space="preserve">250-3300</t>
  </si>
  <si>
    <t xml:space="preserve">Burkholder2020, Chaffin2017</t>
  </si>
  <si>
    <t xml:space="preserve">196-424</t>
  </si>
  <si>
    <t xml:space="preserve">197-413</t>
  </si>
  <si>
    <t xml:space="preserve">Atkinson89</t>
  </si>
  <si>
    <t xml:space="preserve">195-443</t>
  </si>
  <si>
    <t xml:space="preserve">NO3</t>
  </si>
  <si>
    <t xml:space="preserve">259-362</t>
  </si>
  <si>
    <t xml:space="preserve">220-409</t>
  </si>
  <si>
    <t xml:space="preserve">190-357</t>
  </si>
  <si>
    <t xml:space="preserve">Yung 1988</t>
  </si>
  <si>
    <t xml:space="preserve">10-500</t>
  </si>
  <si>
    <t xml:space="preserve">Zanchet09</t>
  </si>
  <si>
    <t xml:space="preserve">166-300</t>
  </si>
  <si>
    <t xml:space="preserve">NIST apparently</t>
  </si>
  <si>
    <t xml:space="preserve">200-1050</t>
  </si>
  <si>
    <t xml:space="preserve">240-460K</t>
  </si>
  <si>
    <t xml:space="preserve">NIST, KIDA</t>
  </si>
  <si>
    <t xml:space="preserve">Sander2011</t>
  </si>
  <si>
    <t xml:space="preserve">100-2500</t>
  </si>
  <si>
    <t xml:space="preserve">298-3000</t>
  </si>
  <si>
    <t xml:space="preserve">Alternate: Yung89 3.3e-12 * exp.(-200/Tn).</t>
  </si>
  <si>
    <t xml:space="preserve">136-515</t>
  </si>
  <si>
    <t xml:space="preserve">233-580</t>
  </si>
  <si>
    <t xml:space="preserve">300-800</t>
  </si>
  <si>
    <t xml:space="preserve">Baulch05 (H analogue rate)</t>
  </si>
  <si>
    <t xml:space="preserve">Brown73</t>
  </si>
  <si>
    <t xml:space="preserve">Tsang91</t>
  </si>
  <si>
    <t xml:space="preserve">Alt. Rate: NIST (Howard82) 5.25E-11 * (Tn/298) .^ -0.63</t>
  </si>
  <si>
    <t xml:space="preserve">200-2200</t>
  </si>
  <si>
    <t xml:space="preserve">196-298</t>
  </si>
  <si>
    <t xml:space="preserve">Campbell73</t>
  </si>
  <si>
    <t xml:space="preserve">HONO</t>
  </si>
  <si>
    <t xml:space="preserve">HO2NO2</t>
  </si>
  <si>
    <t xml:space="preserve">HONO2</t>
  </si>
  <si>
    <t xml:space="preserve">HOONO</t>
  </si>
  <si>
    <t xml:space="preserve">Burkholder 2020. 1.3?</t>
  </si>
  <si>
    <t xml:space="preserve">T range</t>
  </si>
  <si>
    <t xml:space="preserve">Added by </t>
  </si>
  <si>
    <t xml:space="preserve">ArDpl</t>
  </si>
  <si>
    <t xml:space="preserve">DCOpl</t>
  </si>
  <si>
    <t xml:space="preserve">Ar</t>
  </si>
  <si>
    <t xml:space="preserve">Anicich2003</t>
  </si>
  <si>
    <t xml:space="preserve">DCO2pl</t>
  </si>
  <si>
    <t xml:space="preserve">H2Dpl</t>
  </si>
  <si>
    <t xml:space="preserve">300K</t>
  </si>
  <si>
    <t xml:space="preserve">ArHpl</t>
  </si>
  <si>
    <t xml:space="preserve">N2Dpl</t>
  </si>
  <si>
    <t xml:space="preserve">Several values given, this is ~median</t>
  </si>
  <si>
    <t xml:space="preserve">CHpl</t>
  </si>
  <si>
    <t xml:space="preserve">estimated</t>
  </si>
  <si>
    <t xml:space="preserve">Anicich93</t>
  </si>
  <si>
    <t xml:space="preserve">HCO2pl</t>
  </si>
  <si>
    <t xml:space="preserve">H3pl</t>
  </si>
  <si>
    <t xml:space="preserve">N2Hpl</t>
  </si>
  <si>
    <t xml:space="preserve">OHpl</t>
  </si>
  <si>
    <t xml:space="preserve">HO2pl</t>
  </si>
  <si>
    <t xml:space="preserve">Arpl</t>
  </si>
  <si>
    <t xml:space="preserve">COpl</t>
  </si>
  <si>
    <t xml:space="preserve">CO2pl</t>
  </si>
  <si>
    <t xml:space="preserve">H2pl</t>
  </si>
  <si>
    <t xml:space="preserve">H2Opl</t>
  </si>
  <si>
    <t xml:space="preserve">HDpl</t>
  </si>
  <si>
    <t xml:space="preserve">N2pl</t>
  </si>
  <si>
    <t xml:space="preserve">N2Opl</t>
  </si>
  <si>
    <t xml:space="preserve">NOpl</t>
  </si>
  <si>
    <t xml:space="preserve">Opl</t>
  </si>
  <si>
    <t xml:space="preserve">NO2pl</t>
  </si>
  <si>
    <t xml:space="preserve">O2pl</t>
  </si>
  <si>
    <t xml:space="preserve">C2pl</t>
  </si>
  <si>
    <t xml:space="preserve">10 - 41000</t>
  </si>
  <si>
    <t xml:space="preserve">C2Npl</t>
  </si>
  <si>
    <t xml:space="preserve">Cpl</t>
  </si>
  <si>
    <t xml:space="preserve">CH2pl</t>
  </si>
  <si>
    <t xml:space="preserve">H2COpl</t>
  </si>
  <si>
    <t xml:space="preserve">H3Opl</t>
  </si>
  <si>
    <t xml:space="preserve">HC2Npl</t>
  </si>
  <si>
    <t xml:space="preserve">HCNHpl</t>
  </si>
  <si>
    <t xml:space="preserve">CNpl</t>
  </si>
  <si>
    <t xml:space="preserve">Viggiano80</t>
  </si>
  <si>
    <t xml:space="preserve">Minimum value</t>
  </si>
  <si>
    <t xml:space="preserve">C2Opl</t>
  </si>
  <si>
    <t xml:space="preserve">OCNpl</t>
  </si>
  <si>
    <t xml:space="preserve">Hpl</t>
  </si>
  <si>
    <t xml:space="preserve">Scott97</t>
  </si>
  <si>
    <t xml:space="preserve">HCNpl</t>
  </si>
  <si>
    <t xml:space="preserve">HNCpl</t>
  </si>
  <si>
    <t xml:space="preserve">H2CNpl</t>
  </si>
  <si>
    <t xml:space="preserve">HNCOpl</t>
  </si>
  <si>
    <t xml:space="preserve">C2N2pl</t>
  </si>
  <si>
    <t xml:space="preserve">Scott98</t>
  </si>
  <si>
    <t xml:space="preserve">CN2</t>
  </si>
  <si>
    <t xml:space="preserve">NHpl</t>
  </si>
  <si>
    <t xml:space="preserve">NH2pl</t>
  </si>
  <si>
    <t xml:space="preserve"> # D-ion-rxn Anicich2003</t>
  </si>
  <si>
    <t xml:space="preserve">Dpl</t>
  </si>
  <si>
    <t xml:space="preserve">15-300</t>
  </si>
  <si>
    <t xml:space="preserve">Borodi2009</t>
  </si>
  <si>
    <t xml:space="preserve">Kras2010/Scott1997</t>
  </si>
  <si>
    <t xml:space="preserve">Cangi?</t>
  </si>
  <si>
    <t xml:space="preserve">HDOpl</t>
  </si>
  <si>
    <t xml:space="preserve">Fehsenfeld70</t>
  </si>
  <si>
    <t xml:space="preserve">Tenewitz2018: 2e-11 * 0.98 (1.96e-11)</t>
  </si>
  <si>
    <t xml:space="preserve">Tenewitz2018: 2e-11 * 0.02 (4e-13)</t>
  </si>
  <si>
    <t xml:space="preserve">HOCpl</t>
  </si>
  <si>
    <t xml:space="preserve">DOCpl</t>
  </si>
  <si>
    <t xml:space="preserve">10 - 300</t>
  </si>
  <si>
    <t xml:space="preserve">Hieri97</t>
  </si>
  <si>
    <t xml:space="preserve">CDpl</t>
  </si>
  <si>
    <t xml:space="preserve">300 - 14700</t>
  </si>
  <si>
    <t xml:space="preserve">10 - 13900</t>
  </si>
  <si>
    <t xml:space="preserve">H2DOpl</t>
  </si>
  <si>
    <t xml:space="preserve">Yung1989</t>
  </si>
  <si>
    <t xml:space="preserve">D2</t>
  </si>
  <si>
    <t xml:space="preserve">HD2pl</t>
  </si>
  <si>
    <t xml:space="preserve">HNOpl</t>
  </si>
  <si>
    <t xml:space="preserve">NH3pl</t>
  </si>
  <si>
    <t xml:space="preserve">HN2Opl</t>
  </si>
  <si>
    <t xml:space="preserve">10 - 400</t>
  </si>
  <si>
    <t xml:space="preserve">Praxmarer94</t>
  </si>
  <si>
    <t xml:space="preserve">5 - 400</t>
  </si>
  <si>
    <t xml:space="preserve">Milligan00,Klippenstein10</t>
  </si>
  <si>
    <t xml:space="preserve">Anicich98</t>
  </si>
  <si>
    <t xml:space="preserve">HCOOH2pl</t>
  </si>
  <si>
    <t xml:space="preserve">D3pl</t>
  </si>
  <si>
    <t xml:space="preserve">DNOpl</t>
  </si>
  <si>
    <t xml:space="preserve"> # D-ion-rxn BR Anicich2003</t>
  </si>
  <si>
    <t xml:space="preserve"> rate estimated with mass-scaling due to no reported rate in Anicich2003</t>
  </si>
  <si>
    <t xml:space="preserve">ODpl</t>
  </si>
  <si>
    <t xml:space="preserve">DO2pl</t>
  </si>
  <si>
    <t xml:space="preserve">Lindinger75</t>
  </si>
  <si>
    <t xml:space="preserve">Smith02</t>
  </si>
  <si>
    <t xml:space="preserve">Seems redundant but CE produces hot neutral H</t>
  </si>
  <si>
    <t xml:space="preserve">200 - 32000</t>
  </si>
  <si>
    <t xml:space="preserve">Schunk09</t>
  </si>
  <si>
    <t xml:space="preserve">150 - 300</t>
  </si>
  <si>
    <t xml:space="preserve">Dutuit13</t>
  </si>
  <si>
    <t xml:space="preserve">Fitted</t>
  </si>
  <si>
    <t xml:space="preserve">Npl</t>
  </si>
  <si>
    <t xml:space="preserve">NH4pl</t>
  </si>
  <si>
    <t xml:space="preserve">H2NOpl</t>
  </si>
  <si>
    <t xml:space="preserve">NDpl</t>
  </si>
  <si>
    <t xml:space="preserve">23 - 222</t>
  </si>
  <si>
    <t xml:space="preserve">LeGarrec03</t>
  </si>
  <si>
    <t xml:space="preserve">1 - 29000</t>
  </si>
  <si>
    <t xml:space="preserve">Mitchell05</t>
  </si>
  <si>
    <t xml:space="preserve">Maximum</t>
  </si>
  <si>
    <t xml:space="preserve">estimate</t>
  </si>
  <si>
    <t xml:space="preserve">Mitchell90</t>
  </si>
  <si>
    <t xml:space="preserve">Viggiano05</t>
  </si>
  <si>
    <t xml:space="preserve">Rosen98</t>
  </si>
  <si>
    <t xml:space="preserve">Assume 0-eV collision</t>
  </si>
  <si>
    <t xml:space="preserve">10 - 1000</t>
  </si>
  <si>
    <t xml:space="preserve">Nahar97</t>
  </si>
  <si>
    <t xml:space="preserve">Geppert05</t>
  </si>
  <si>
    <t xml:space="preserve">CD</t>
  </si>
  <si>
    <t xml:space="preserve">rate Korolov2009, BR Geppert05</t>
  </si>
  <si>
    <t xml:space="preserve">Rosen00</t>
  </si>
  <si>
    <t xml:space="preserve">Jensen00</t>
  </si>
  <si>
    <t xml:space="preserve">Geppert04,Herd90</t>
  </si>
  <si>
    <t xml:space="preserve"> temps 100-1000K. </t>
  </si>
  <si>
    <t xml:space="preserve">estimate from HCOpl</t>
  </si>
  <si>
    <t xml:space="preserve">Fox2015</t>
  </si>
  <si>
    <t xml:space="preserve">Reactions fixed to give correct ratios of excited species</t>
  </si>
  <si>
    <t xml:space="preserve">12 - 12400</t>
  </si>
  <si>
    <t xml:space="preserve">Fox2015, Vejby-Christensen1998, Hellberg2003</t>
  </si>
  <si>
    <t xml:space="preserve">95 - 5000</t>
  </si>
  <si>
    <t xml:space="preserve">Spanel93</t>
  </si>
  <si>
    <t xml:space="preserve">Atkinson89, Sander15</t>
  </si>
  <si>
    <t xml:space="preserve">300-14700</t>
  </si>
  <si>
    <t xml:space="preserve">200-1000</t>
  </si>
  <si>
    <t xml:space="preserve">Approximated Fc</t>
  </si>
  <si>
    <t xml:space="preserve">N2O5</t>
  </si>
  <si>
    <t xml:space="preserve">228-297</t>
  </si>
  <si>
    <t xml:space="preserve">218-335</t>
  </si>
  <si>
    <t xml:space="preserve">Hsu97</t>
  </si>
  <si>
    <t xml:space="preserve">278-1400</t>
  </si>
  <si>
    <t xml:space="preserve">209-703</t>
  </si>
  <si>
    <t xml:space="preserve">236-538</t>
  </si>
  <si>
    <t xml:space="preserve">298-1100</t>
  </si>
  <si>
    <t xml:space="preserve">298-329</t>
  </si>
  <si>
    <t xml:space="preserve">Martinotti68</t>
  </si>
  <si>
    <t xml:space="preserve">Hepl</t>
  </si>
  <si>
    <t xml:space="preserve">He</t>
  </si>
  <si>
    <t xml:space="preserve">HeHpl</t>
  </si>
  <si>
    <t xml:space="preserve">Kraemer95</t>
  </si>
  <si>
    <t xml:space="preserve">100 - 100000</t>
  </si>
  <si>
    <t xml:space="preserve">Ercolano06</t>
  </si>
  <si>
    <t xml:space="preserve">Stancil98</t>
  </si>
  <si>
    <t xml:space="preserve">O2Dpl</t>
  </si>
  <si>
    <t xml:space="preserve">Li97, Fox15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</si>
</sst>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290" activeCellId="0" sqref="A29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79"/>
    <col collapsed="false" customWidth="true" hidden="false" outlineLevel="0" max="3" min="3" style="0" width="6.16"/>
    <col collapsed="false" customWidth="true" hidden="false" outlineLevel="0" max="4" min="4" style="0" width="9.32"/>
    <col collapsed="false" customWidth="true" hidden="false" outlineLevel="0" max="5" min="5" style="0" width="8.79"/>
    <col collapsed="false" customWidth="true" hidden="false" outlineLevel="0" max="6" min="6" style="0" width="5.16"/>
    <col collapsed="false" customWidth="true" hidden="false" outlineLevel="0" max="7" min="7" style="0" width="3.79"/>
    <col collapsed="false" customWidth="true" hidden="false" outlineLevel="0" max="8" min="8" style="0" width="5.04"/>
    <col collapsed="false" customWidth="true" hidden="false" outlineLevel="0" max="9" min="9" style="0" width="5.06"/>
    <col collapsed="false" customWidth="true" hidden="false" outlineLevel="0" max="10" min="10" style="0" width="5.28"/>
    <col collapsed="false" customWidth="true" hidden="false" outlineLevel="0" max="11" min="11" style="0" width="5.16"/>
    <col collapsed="false" customWidth="true" hidden="false" outlineLevel="0" max="12" min="12" style="0" width="4.76"/>
    <col collapsed="false" customWidth="true" hidden="false" outlineLevel="0" max="13" min="13" style="0" width="12.9"/>
    <col collapsed="false" customWidth="true" hidden="false" outlineLevel="0" max="14" min="14" style="0" width="6.57"/>
    <col collapsed="false" customWidth="true" hidden="false" outlineLevel="0" max="15" min="15" style="0" width="6.98"/>
    <col collapsed="false" customWidth="true" hidden="false" outlineLevel="0" max="16" min="16" style="0" width="11.91"/>
    <col collapsed="false" customWidth="true" hidden="false" outlineLevel="0" max="17" min="17" style="0" width="5.6"/>
    <col collapsed="false" customWidth="true" hidden="false" outlineLevel="0" max="18" min="18" style="0" width="6.01"/>
    <col collapsed="false" customWidth="true" hidden="false" outlineLevel="0" max="21" min="19" style="0" width="6.29"/>
    <col collapsed="false" customWidth="true" hidden="false" outlineLevel="0" max="22" min="22" style="0" width="5.04"/>
    <col collapsed="false" customWidth="true" hidden="false" outlineLevel="0" max="23" min="23" style="0" width="9.91"/>
    <col collapsed="false" customWidth="true" hidden="false" outlineLevel="0" max="24" min="24" style="0" width="19.08"/>
    <col collapsed="false" customWidth="true" hidden="false" outlineLevel="0" max="25" min="25" style="0" width="33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3.3" hidden="false" customHeight="true" outlineLevel="0" collapsed="false">
      <c r="A2" s="0" t="n">
        <f aca="false">ROW()-1</f>
        <v>1</v>
      </c>
      <c r="B2" s="0" t="s">
        <v>26</v>
      </c>
      <c r="E2" s="0" t="s">
        <v>27</v>
      </c>
      <c r="H2" s="0" t="n">
        <v>1</v>
      </c>
      <c r="M2" s="0" t="n">
        <v>2.3E-005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s">
        <v>28</v>
      </c>
      <c r="X2" s="0" t="s">
        <v>29</v>
      </c>
      <c r="Z2" s="1" t="s">
        <v>30</v>
      </c>
    </row>
    <row r="3" customFormat="false" ht="13.3" hidden="false" customHeight="true" outlineLevel="0" collapsed="false">
      <c r="A3" s="2" t="n">
        <f aca="false">ROW()-1</f>
        <v>2</v>
      </c>
      <c r="B3" s="0" t="s">
        <v>31</v>
      </c>
      <c r="E3" s="0" t="s">
        <v>32</v>
      </c>
      <c r="H3" s="0" t="n">
        <v>1</v>
      </c>
      <c r="M3" s="0" t="n">
        <v>0.0051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X3" s="0" t="s">
        <v>29</v>
      </c>
      <c r="Z3" s="1" t="s">
        <v>30</v>
      </c>
    </row>
    <row r="4" customFormat="false" ht="13.3" hidden="false" customHeight="true" outlineLevel="0" collapsed="false">
      <c r="A4" s="2" t="n">
        <f aca="false">ROW()-1</f>
        <v>3</v>
      </c>
      <c r="B4" s="0" t="s">
        <v>33</v>
      </c>
      <c r="C4" s="0" t="s">
        <v>34</v>
      </c>
      <c r="E4" s="0" t="s">
        <v>35</v>
      </c>
      <c r="H4" s="0" t="n">
        <v>2</v>
      </c>
      <c r="M4" s="0" t="n">
        <v>1E-017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s">
        <v>36</v>
      </c>
      <c r="X4" s="0" t="s">
        <v>37</v>
      </c>
      <c r="Z4" s="1" t="s">
        <v>30</v>
      </c>
    </row>
    <row r="5" customFormat="false" ht="13.3" hidden="false" customHeight="true" outlineLevel="0" collapsed="false">
      <c r="A5" s="2" t="n">
        <f aca="false">ROW()-1</f>
        <v>4</v>
      </c>
      <c r="B5" s="0" t="s">
        <v>35</v>
      </c>
      <c r="C5" s="0" t="s">
        <v>33</v>
      </c>
      <c r="E5" s="0" t="s">
        <v>38</v>
      </c>
      <c r="F5" s="0" t="s">
        <v>34</v>
      </c>
      <c r="H5" s="0" t="n">
        <v>2</v>
      </c>
      <c r="M5" s="0" t="n">
        <v>6.59E-011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s">
        <v>36</v>
      </c>
      <c r="X5" s="0" t="s">
        <v>37</v>
      </c>
      <c r="Z5" s="1" t="s">
        <v>30</v>
      </c>
    </row>
    <row r="6" customFormat="false" ht="13.3" hidden="false" customHeight="true" outlineLevel="0" collapsed="false">
      <c r="A6" s="2" t="n">
        <f aca="false">ROW()-1</f>
        <v>5</v>
      </c>
      <c r="B6" s="0" t="s">
        <v>35</v>
      </c>
      <c r="C6" s="0" t="s">
        <v>34</v>
      </c>
      <c r="E6" s="0" t="s">
        <v>39</v>
      </c>
      <c r="F6" s="0" t="s">
        <v>33</v>
      </c>
      <c r="H6" s="0" t="n">
        <v>2</v>
      </c>
      <c r="M6" s="0" t="n">
        <v>1.31E-010</v>
      </c>
      <c r="N6" s="0" t="n">
        <v>0</v>
      </c>
      <c r="O6" s="0" t="n">
        <v>-80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s">
        <v>40</v>
      </c>
      <c r="X6" s="0" t="s">
        <v>37</v>
      </c>
    </row>
    <row r="7" customFormat="false" ht="13.3" hidden="false" customHeight="true" outlineLevel="0" collapsed="false">
      <c r="A7" s="2" t="n">
        <f aca="false">ROW()-1</f>
        <v>6</v>
      </c>
      <c r="B7" s="0" t="s">
        <v>35</v>
      </c>
      <c r="C7" s="0" t="s">
        <v>39</v>
      </c>
      <c r="E7" s="0" t="s">
        <v>41</v>
      </c>
      <c r="F7" s="0" t="s">
        <v>34</v>
      </c>
      <c r="H7" s="0" t="n">
        <v>2</v>
      </c>
      <c r="M7" s="3" t="n">
        <v>2.9E-010</v>
      </c>
      <c r="N7" s="0" t="n">
        <v>0</v>
      </c>
      <c r="O7" s="0" t="n">
        <v>-1670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X7" s="0" t="s">
        <v>42</v>
      </c>
      <c r="Z7" s="0" t="s">
        <v>43</v>
      </c>
    </row>
    <row r="8" customFormat="false" ht="13.3" hidden="false" customHeight="true" outlineLevel="0" collapsed="false">
      <c r="A8" s="2" t="n">
        <f aca="false">ROW()-1</f>
        <v>7</v>
      </c>
      <c r="B8" s="0" t="s">
        <v>35</v>
      </c>
      <c r="C8" s="0" t="s">
        <v>39</v>
      </c>
      <c r="E8" s="0" t="s">
        <v>44</v>
      </c>
      <c r="H8" s="0" t="n">
        <v>2</v>
      </c>
      <c r="M8" s="0" t="n">
        <v>2.92E-016</v>
      </c>
      <c r="N8" s="0" t="n">
        <v>-0.71</v>
      </c>
      <c r="O8" s="0" t="n">
        <v>-11.6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s">
        <v>36</v>
      </c>
      <c r="X8" s="0" t="s">
        <v>37</v>
      </c>
    </row>
    <row r="9" customFormat="false" ht="13.3" hidden="false" customHeight="true" outlineLevel="0" collapsed="false">
      <c r="A9" s="2" t="n">
        <f aca="false">ROW()-1</f>
        <v>8</v>
      </c>
      <c r="B9" s="0" t="s">
        <v>35</v>
      </c>
      <c r="C9" s="0" t="s">
        <v>27</v>
      </c>
      <c r="E9" s="0" t="s">
        <v>45</v>
      </c>
      <c r="F9" s="0" t="s">
        <v>34</v>
      </c>
      <c r="H9" s="0" t="n">
        <v>2</v>
      </c>
      <c r="M9" s="0" t="n">
        <v>2.77E-010</v>
      </c>
      <c r="N9" s="0" t="n">
        <v>-0.09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s">
        <v>46</v>
      </c>
      <c r="X9" s="0" t="s">
        <v>37</v>
      </c>
      <c r="Y9" s="0" t="s">
        <v>47</v>
      </c>
      <c r="Z9" s="1" t="s">
        <v>30</v>
      </c>
    </row>
    <row r="10" customFormat="false" ht="13.3" hidden="false" customHeight="true" outlineLevel="0" collapsed="false">
      <c r="A10" s="2" t="n">
        <f aca="false">ROW()-1</f>
        <v>9</v>
      </c>
      <c r="B10" s="0" t="s">
        <v>35</v>
      </c>
      <c r="C10" s="0" t="s">
        <v>32</v>
      </c>
      <c r="E10" s="0" t="s">
        <v>48</v>
      </c>
      <c r="F10" s="0" t="s">
        <v>34</v>
      </c>
      <c r="H10" s="0" t="n">
        <v>2</v>
      </c>
      <c r="M10" s="0" t="n">
        <v>6.6E-011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s">
        <v>49</v>
      </c>
      <c r="X10" s="0" t="s">
        <v>50</v>
      </c>
      <c r="Z10" s="1" t="s">
        <v>30</v>
      </c>
    </row>
    <row r="11" customFormat="false" ht="13.3" hidden="false" customHeight="true" outlineLevel="0" collapsed="false">
      <c r="A11" s="2" t="n">
        <f aca="false">ROW()-1</f>
        <v>10</v>
      </c>
      <c r="B11" s="0" t="s">
        <v>35</v>
      </c>
      <c r="C11" s="0" t="s">
        <v>32</v>
      </c>
      <c r="E11" s="0" t="s">
        <v>51</v>
      </c>
      <c r="F11" s="0" t="s">
        <v>52</v>
      </c>
      <c r="H11" s="0" t="n">
        <v>2</v>
      </c>
      <c r="M11" s="0" t="n">
        <v>4.2E-013</v>
      </c>
      <c r="N11" s="0" t="n">
        <v>0</v>
      </c>
      <c r="O11" s="0" t="n">
        <v>-850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s">
        <v>49</v>
      </c>
      <c r="X11" s="0" t="s">
        <v>50</v>
      </c>
      <c r="Z11" s="1" t="s">
        <v>30</v>
      </c>
    </row>
    <row r="12" customFormat="false" ht="13.3" hidden="false" customHeight="true" outlineLevel="0" collapsed="false">
      <c r="A12" s="2" t="n">
        <f aca="false">ROW()-1</f>
        <v>11</v>
      </c>
      <c r="B12" s="0" t="s">
        <v>35</v>
      </c>
      <c r="C12" s="0" t="s">
        <v>32</v>
      </c>
      <c r="E12" s="0" t="s">
        <v>53</v>
      </c>
      <c r="F12" s="0" t="s">
        <v>33</v>
      </c>
      <c r="H12" s="0" t="n">
        <v>2</v>
      </c>
      <c r="M12" s="0" t="n">
        <v>2.52E-011</v>
      </c>
      <c r="N12" s="0" t="n">
        <v>0</v>
      </c>
      <c r="O12" s="0" t="n">
        <v>-2381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s">
        <v>54</v>
      </c>
      <c r="X12" s="0" t="s">
        <v>37</v>
      </c>
      <c r="Z12" s="1" t="s">
        <v>30</v>
      </c>
    </row>
    <row r="13" customFormat="false" ht="13.3" hidden="false" customHeight="true" outlineLevel="0" collapsed="false">
      <c r="A13" s="2" t="n">
        <f aca="false">ROW()-1</f>
        <v>12</v>
      </c>
      <c r="B13" s="0" t="s">
        <v>45</v>
      </c>
      <c r="C13" s="0" t="s">
        <v>39</v>
      </c>
      <c r="E13" s="0" t="s">
        <v>55</v>
      </c>
      <c r="F13" s="0" t="s">
        <v>34</v>
      </c>
      <c r="H13" s="0" t="n">
        <v>2</v>
      </c>
      <c r="M13" s="0" t="n">
        <v>1.8E-019</v>
      </c>
      <c r="N13" s="0" t="n">
        <v>2.6</v>
      </c>
      <c r="O13" s="0" t="n">
        <v>-960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s">
        <v>56</v>
      </c>
      <c r="X13" s="0" t="s">
        <v>50</v>
      </c>
      <c r="Z13" s="1" t="s">
        <v>30</v>
      </c>
    </row>
    <row r="14" customFormat="false" ht="13.3" hidden="false" customHeight="true" outlineLevel="0" collapsed="false">
      <c r="A14" s="2" t="n">
        <f aca="false">ROW()-1</f>
        <v>13</v>
      </c>
      <c r="B14" s="0" t="s">
        <v>45</v>
      </c>
      <c r="C14" s="0" t="s">
        <v>27</v>
      </c>
      <c r="E14" s="0" t="s">
        <v>57</v>
      </c>
      <c r="F14" s="0" t="s">
        <v>33</v>
      </c>
      <c r="H14" s="0" t="n">
        <v>2</v>
      </c>
      <c r="M14" s="0" t="n">
        <v>9.8E-010</v>
      </c>
      <c r="N14" s="0" t="n">
        <v>-0.4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s">
        <v>58</v>
      </c>
      <c r="X14" s="0" t="s">
        <v>50</v>
      </c>
      <c r="Z14" s="1" t="s">
        <v>30</v>
      </c>
    </row>
    <row r="15" customFormat="false" ht="13.3" hidden="false" customHeight="true" outlineLevel="0" collapsed="false">
      <c r="A15" s="2" t="n">
        <f aca="false">ROW()-1</f>
        <v>14</v>
      </c>
      <c r="B15" s="0" t="s">
        <v>45</v>
      </c>
      <c r="C15" s="0" t="s">
        <v>59</v>
      </c>
      <c r="E15" s="0" t="s">
        <v>55</v>
      </c>
      <c r="F15" s="0" t="s">
        <v>27</v>
      </c>
      <c r="H15" s="0" t="n">
        <v>2</v>
      </c>
      <c r="M15" s="0" t="n">
        <v>1.7E-013</v>
      </c>
      <c r="N15" s="0" t="n">
        <v>0.5</v>
      </c>
      <c r="O15" s="0" t="n">
        <v>-1000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s">
        <v>60</v>
      </c>
      <c r="X15" s="0" t="s">
        <v>37</v>
      </c>
      <c r="Z15" s="1" t="s">
        <v>30</v>
      </c>
    </row>
    <row r="16" customFormat="false" ht="13.3" hidden="false" customHeight="true" outlineLevel="0" collapsed="false">
      <c r="A16" s="2" t="n">
        <f aca="false">ROW()-1</f>
        <v>15</v>
      </c>
      <c r="B16" s="0" t="s">
        <v>45</v>
      </c>
      <c r="C16" s="0" t="s">
        <v>32</v>
      </c>
      <c r="E16" s="0" t="s">
        <v>48</v>
      </c>
      <c r="F16" s="0" t="s">
        <v>27</v>
      </c>
      <c r="H16" s="0" t="n">
        <v>2</v>
      </c>
      <c r="M16" s="0" t="n">
        <v>5E-011</v>
      </c>
      <c r="N16" s="0" t="n">
        <v>0</v>
      </c>
      <c r="O16" s="0" t="n">
        <v>-200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s">
        <v>61</v>
      </c>
      <c r="X16" s="0" t="s">
        <v>50</v>
      </c>
      <c r="Z16" s="1" t="s">
        <v>30</v>
      </c>
    </row>
    <row r="17" customFormat="false" ht="13.3" hidden="false" customHeight="true" outlineLevel="0" collapsed="false">
      <c r="A17" s="2" t="n">
        <f aca="false">ROW()-1</f>
        <v>16</v>
      </c>
      <c r="B17" s="0" t="s">
        <v>45</v>
      </c>
      <c r="C17" s="0" t="s">
        <v>32</v>
      </c>
      <c r="E17" s="0" t="s">
        <v>62</v>
      </c>
      <c r="F17" s="0" t="s">
        <v>33</v>
      </c>
      <c r="H17" s="0" t="n">
        <v>2</v>
      </c>
      <c r="M17" s="0" t="n">
        <v>5.37E-011</v>
      </c>
      <c r="N17" s="0" t="n">
        <v>0</v>
      </c>
      <c r="O17" s="0" t="n">
        <v>-13800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s">
        <v>63</v>
      </c>
      <c r="X17" s="0" t="s">
        <v>37</v>
      </c>
      <c r="Z17" s="1" t="s">
        <v>30</v>
      </c>
    </row>
    <row r="18" customFormat="false" ht="13.3" hidden="false" customHeight="true" outlineLevel="0" collapsed="false">
      <c r="A18" s="2" t="n">
        <f aca="false">ROW()-1</f>
        <v>17</v>
      </c>
      <c r="B18" s="0" t="s">
        <v>64</v>
      </c>
      <c r="C18" s="0" t="s">
        <v>35</v>
      </c>
      <c r="E18" s="0" t="s">
        <v>65</v>
      </c>
      <c r="F18" s="0" t="s">
        <v>48</v>
      </c>
      <c r="H18" s="0" t="n">
        <v>2</v>
      </c>
      <c r="M18" s="0" t="n">
        <v>1.7E-014</v>
      </c>
      <c r="N18" s="0" t="n">
        <v>0.5</v>
      </c>
      <c r="O18" s="0" t="n">
        <v>-3000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s">
        <v>66</v>
      </c>
      <c r="X18" s="0" t="s">
        <v>37</v>
      </c>
      <c r="Y18" s="0" t="s">
        <v>67</v>
      </c>
      <c r="Z18" s="1" t="s">
        <v>30</v>
      </c>
    </row>
    <row r="19" customFormat="false" ht="13.3" hidden="false" customHeight="true" outlineLevel="0" collapsed="false">
      <c r="A19" s="2" t="n">
        <f aca="false">ROW()-1</f>
        <v>18</v>
      </c>
      <c r="B19" s="0" t="s">
        <v>64</v>
      </c>
      <c r="C19" s="0" t="s">
        <v>34</v>
      </c>
      <c r="E19" s="0" t="s">
        <v>48</v>
      </c>
      <c r="F19" s="0" t="s">
        <v>53</v>
      </c>
      <c r="H19" s="0" t="n">
        <v>2</v>
      </c>
      <c r="M19" s="0" t="n">
        <v>3.38E-010</v>
      </c>
      <c r="N19" s="0" t="n">
        <v>0</v>
      </c>
      <c r="O19" s="0" t="n">
        <v>-13163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s">
        <v>68</v>
      </c>
      <c r="X19" s="0" t="s">
        <v>37</v>
      </c>
      <c r="Y19" s="0" t="s">
        <v>67</v>
      </c>
      <c r="Z19" s="1" t="s">
        <v>30</v>
      </c>
    </row>
    <row r="20" customFormat="false" ht="13.3" hidden="false" customHeight="true" outlineLevel="0" collapsed="false">
      <c r="A20" s="2" t="n">
        <f aca="false">ROW()-1</f>
        <v>19</v>
      </c>
      <c r="B20" s="0" t="s">
        <v>64</v>
      </c>
      <c r="C20" s="0" t="s">
        <v>27</v>
      </c>
      <c r="E20" s="0" t="s">
        <v>62</v>
      </c>
      <c r="F20" s="0" t="s">
        <v>48</v>
      </c>
      <c r="H20" s="0" t="n">
        <v>2</v>
      </c>
      <c r="M20" s="0" t="n">
        <v>3.2E-013</v>
      </c>
      <c r="N20" s="0" t="n">
        <v>0</v>
      </c>
      <c r="O20" s="0" t="n">
        <v>-1710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s">
        <v>69</v>
      </c>
      <c r="X20" s="0" t="s">
        <v>37</v>
      </c>
      <c r="Z20" s="1" t="s">
        <v>43</v>
      </c>
    </row>
    <row r="21" customFormat="false" ht="13.3" hidden="false" customHeight="true" outlineLevel="0" collapsed="false">
      <c r="A21" s="2" t="n">
        <f aca="false">ROW()-1</f>
        <v>20</v>
      </c>
      <c r="B21" s="0" t="s">
        <v>64</v>
      </c>
      <c r="C21" s="0" t="s">
        <v>32</v>
      </c>
      <c r="E21" s="0" t="s">
        <v>70</v>
      </c>
      <c r="F21" s="0" t="s">
        <v>48</v>
      </c>
      <c r="H21" s="0" t="n">
        <v>2</v>
      </c>
      <c r="M21" s="0" t="n">
        <v>2.46E-011</v>
      </c>
      <c r="N21" s="0" t="n">
        <v>0</v>
      </c>
      <c r="O21" s="0" t="n">
        <v>-26567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s">
        <v>71</v>
      </c>
      <c r="X21" s="0" t="s">
        <v>37</v>
      </c>
      <c r="Z21" s="1" t="s">
        <v>43</v>
      </c>
    </row>
    <row r="22" customFormat="false" ht="13.3" hidden="false" customHeight="true" outlineLevel="0" collapsed="false">
      <c r="A22" s="2" t="n">
        <f aca="false">ROW()-1</f>
        <v>21</v>
      </c>
      <c r="B22" s="0" t="s">
        <v>72</v>
      </c>
      <c r="C22" s="0" t="s">
        <v>39</v>
      </c>
      <c r="E22" s="0" t="s">
        <v>73</v>
      </c>
      <c r="F22" s="0" t="s">
        <v>34</v>
      </c>
      <c r="H22" s="0" t="n">
        <v>2</v>
      </c>
      <c r="M22" s="3" t="n">
        <f aca="false">0.00000000000242 * ((1/298)^2)</f>
        <v>2.72510247286158E-017</v>
      </c>
      <c r="N22" s="0" t="n">
        <v>2</v>
      </c>
      <c r="O22" s="0" t="n">
        <v>-2700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s">
        <v>74</v>
      </c>
      <c r="X22" s="0" t="s">
        <v>75</v>
      </c>
      <c r="Z22" s="1" t="s">
        <v>30</v>
      </c>
    </row>
    <row r="23" customFormat="false" ht="13.3" hidden="false" customHeight="true" outlineLevel="0" collapsed="false">
      <c r="A23" s="2" t="n">
        <f aca="false">ROW()-1</f>
        <v>22</v>
      </c>
      <c r="B23" s="0" t="s">
        <v>72</v>
      </c>
      <c r="C23" s="0" t="s">
        <v>76</v>
      </c>
      <c r="E23" s="0" t="s">
        <v>77</v>
      </c>
      <c r="F23" s="0" t="s">
        <v>53</v>
      </c>
      <c r="H23" s="0" t="n">
        <v>2</v>
      </c>
      <c r="L23" s="0" t="n">
        <v>0.5</v>
      </c>
      <c r="M23" s="3" t="n">
        <v>1.16E-011</v>
      </c>
      <c r="N23" s="0" t="n">
        <v>0</v>
      </c>
      <c r="O23" s="0" t="n">
        <v>-2110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1" t="s">
        <v>78</v>
      </c>
      <c r="X23" s="0" t="s">
        <v>79</v>
      </c>
      <c r="Z23" s="1" t="s">
        <v>30</v>
      </c>
    </row>
    <row r="24" customFormat="false" ht="13.3" hidden="false" customHeight="true" outlineLevel="0" collapsed="false">
      <c r="A24" s="2" t="n">
        <f aca="false">ROW()-1</f>
        <v>23</v>
      </c>
      <c r="B24" s="0" t="s">
        <v>72</v>
      </c>
      <c r="C24" s="0" t="s">
        <v>76</v>
      </c>
      <c r="E24" s="0" t="s">
        <v>80</v>
      </c>
      <c r="F24" s="0" t="s">
        <v>81</v>
      </c>
      <c r="H24" s="0" t="n">
        <v>2</v>
      </c>
      <c r="L24" s="0" t="n">
        <v>0.5</v>
      </c>
      <c r="M24" s="3" t="n">
        <v>1.16E-011</v>
      </c>
      <c r="N24" s="0" t="n">
        <v>0</v>
      </c>
      <c r="O24" s="0" t="n">
        <v>-2110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X24" s="0" t="s">
        <v>79</v>
      </c>
      <c r="Z24" s="1" t="s">
        <v>30</v>
      </c>
    </row>
    <row r="25" customFormat="false" ht="13.3" hidden="false" customHeight="true" outlineLevel="0" collapsed="false">
      <c r="A25" s="2" t="n">
        <f aca="false">ROW()-1</f>
        <v>24</v>
      </c>
      <c r="B25" s="0" t="s">
        <v>72</v>
      </c>
      <c r="C25" s="0" t="s">
        <v>82</v>
      </c>
      <c r="E25" s="0" t="s">
        <v>53</v>
      </c>
      <c r="F25" s="0" t="s">
        <v>81</v>
      </c>
      <c r="H25" s="0" t="n">
        <v>2</v>
      </c>
      <c r="M25" s="0" t="n">
        <f aca="false">0.71*0.000000000072</f>
        <v>5.112E-011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X25" s="0" t="s">
        <v>83</v>
      </c>
      <c r="Z25" s="1" t="s">
        <v>43</v>
      </c>
    </row>
    <row r="26" customFormat="false" ht="13.3" hidden="false" customHeight="true" outlineLevel="0" collapsed="false">
      <c r="A26" s="2" t="n">
        <f aca="false">ROW()-1</f>
        <v>25</v>
      </c>
      <c r="B26" s="0" t="s">
        <v>72</v>
      </c>
      <c r="C26" s="0" t="s">
        <v>82</v>
      </c>
      <c r="E26" s="0" t="s">
        <v>73</v>
      </c>
      <c r="F26" s="0" t="s">
        <v>70</v>
      </c>
      <c r="H26" s="0" t="n">
        <v>2</v>
      </c>
      <c r="M26" s="0" t="n">
        <f aca="false">0.71*0.5*0.0000000000069</f>
        <v>2.4495E-012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X26" s="0" t="s">
        <v>83</v>
      </c>
      <c r="Z26" s="1" t="s">
        <v>30</v>
      </c>
    </row>
    <row r="27" customFormat="false" ht="13.3" hidden="false" customHeight="true" outlineLevel="0" collapsed="false">
      <c r="A27" s="2" t="n">
        <f aca="false">ROW()-1</f>
        <v>26</v>
      </c>
      <c r="B27" s="0" t="s">
        <v>72</v>
      </c>
      <c r="C27" s="0" t="s">
        <v>82</v>
      </c>
      <c r="E27" s="0" t="s">
        <v>77</v>
      </c>
      <c r="F27" s="0" t="s">
        <v>31</v>
      </c>
      <c r="H27" s="0" t="n">
        <v>2</v>
      </c>
      <c r="M27" s="0" t="n">
        <f aca="false">0.71*0.0000000000016</f>
        <v>1.136E-012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X27" s="0" t="s">
        <v>83</v>
      </c>
      <c r="Z27" s="1" t="s">
        <v>43</v>
      </c>
    </row>
    <row r="28" customFormat="false" ht="13.3" hidden="false" customHeight="true" outlineLevel="0" collapsed="false">
      <c r="A28" s="2" t="n">
        <f aca="false">ROW()-1</f>
        <v>27</v>
      </c>
      <c r="B28" s="0" t="s">
        <v>72</v>
      </c>
      <c r="C28" s="0" t="s">
        <v>82</v>
      </c>
      <c r="E28" s="0" t="s">
        <v>84</v>
      </c>
      <c r="F28" s="0" t="s">
        <v>34</v>
      </c>
      <c r="H28" s="0" t="n">
        <v>2</v>
      </c>
      <c r="M28" s="3" t="n">
        <v>1E-010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X28" s="0" t="s">
        <v>85</v>
      </c>
      <c r="Z28" s="1" t="s">
        <v>30</v>
      </c>
    </row>
    <row r="29" customFormat="false" ht="13.3" hidden="false" customHeight="true" outlineLevel="0" collapsed="false">
      <c r="A29" s="2" t="n">
        <f aca="false">ROW()-1</f>
        <v>28</v>
      </c>
      <c r="B29" s="0" t="s">
        <v>72</v>
      </c>
      <c r="C29" s="0" t="s">
        <v>86</v>
      </c>
      <c r="E29" s="0" t="s">
        <v>81</v>
      </c>
      <c r="F29" s="0" t="s">
        <v>70</v>
      </c>
      <c r="H29" s="0" t="n">
        <v>2</v>
      </c>
      <c r="M29" s="3" t="n">
        <f aca="false">0.71*0.00000000014</f>
        <v>9.94E-011</v>
      </c>
      <c r="N29" s="0" t="n">
        <v>0</v>
      </c>
      <c r="O29" s="0" t="n">
        <v>-470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X29" s="0" t="s">
        <v>87</v>
      </c>
      <c r="Z29" s="1" t="s">
        <v>30</v>
      </c>
    </row>
    <row r="30" customFormat="false" ht="13.3" hidden="false" customHeight="true" outlineLevel="0" collapsed="false">
      <c r="A30" s="2" t="n">
        <f aca="false">ROW()-1</f>
        <v>29</v>
      </c>
      <c r="B30" s="0" t="s">
        <v>72</v>
      </c>
      <c r="C30" s="0" t="s">
        <v>53</v>
      </c>
      <c r="D30" s="0" t="s">
        <v>64</v>
      </c>
      <c r="E30" s="0" t="s">
        <v>77</v>
      </c>
      <c r="F30" s="0" t="s">
        <v>64</v>
      </c>
      <c r="H30" s="0" t="n">
        <v>2</v>
      </c>
      <c r="I30" s="0" t="n">
        <v>2</v>
      </c>
      <c r="J30" s="0" t="n">
        <v>1</v>
      </c>
      <c r="K30" s="0" t="n">
        <v>-0.5</v>
      </c>
      <c r="M30" s="0" t="n">
        <f aca="false">1.9*6.8E-031*((1/300)^-2)</f>
        <v>1.1628E-025</v>
      </c>
      <c r="N30" s="0" t="n">
        <v>-2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X30" s="0" t="s">
        <v>88</v>
      </c>
      <c r="Z30" s="1" t="s">
        <v>30</v>
      </c>
    </row>
    <row r="31" customFormat="false" ht="13.3" hidden="false" customHeight="true" outlineLevel="0" collapsed="false">
      <c r="A31" s="2" t="n">
        <f aca="false">ROW()-1</f>
        <v>30</v>
      </c>
      <c r="B31" s="0" t="s">
        <v>89</v>
      </c>
      <c r="C31" s="0" t="s">
        <v>34</v>
      </c>
      <c r="E31" s="0" t="s">
        <v>48</v>
      </c>
      <c r="F31" s="0" t="s">
        <v>73</v>
      </c>
      <c r="H31" s="0" t="n">
        <v>2</v>
      </c>
      <c r="I31" s="0" t="n">
        <v>30</v>
      </c>
      <c r="J31" s="0" t="n">
        <v>29</v>
      </c>
      <c r="K31" s="0" t="n">
        <v>-0.5</v>
      </c>
      <c r="M31" s="3" t="n">
        <v>1.5E-010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X31" s="0" t="s">
        <v>88</v>
      </c>
      <c r="Z31" s="1" t="s">
        <v>30</v>
      </c>
    </row>
    <row r="32" customFormat="false" ht="13.3" hidden="false" customHeight="true" outlineLevel="0" collapsed="false">
      <c r="A32" s="2" t="n">
        <f aca="false">ROW()-1</f>
        <v>31</v>
      </c>
      <c r="B32" s="0" t="s">
        <v>89</v>
      </c>
      <c r="C32" s="0" t="s">
        <v>32</v>
      </c>
      <c r="E32" s="0" t="s">
        <v>48</v>
      </c>
      <c r="F32" s="0" t="s">
        <v>81</v>
      </c>
      <c r="H32" s="0" t="n">
        <v>2</v>
      </c>
      <c r="I32" s="0" t="n">
        <v>30</v>
      </c>
      <c r="J32" s="0" t="n">
        <v>29</v>
      </c>
      <c r="K32" s="0" t="n">
        <v>-0.5</v>
      </c>
      <c r="M32" s="3" t="n">
        <v>5E-011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X32" s="0" t="s">
        <v>88</v>
      </c>
      <c r="Z32" s="1" t="s">
        <v>30</v>
      </c>
    </row>
    <row r="33" customFormat="false" ht="13.3" hidden="false" customHeight="true" outlineLevel="0" collapsed="false">
      <c r="A33" s="2" t="n">
        <f aca="false">ROW()-1</f>
        <v>32</v>
      </c>
      <c r="B33" s="0" t="s">
        <v>89</v>
      </c>
      <c r="C33" s="0" t="s">
        <v>32</v>
      </c>
      <c r="E33" s="0" t="s">
        <v>64</v>
      </c>
      <c r="F33" s="0" t="s">
        <v>72</v>
      </c>
      <c r="H33" s="0" t="n">
        <v>2</v>
      </c>
      <c r="I33" s="0" t="n">
        <v>30</v>
      </c>
      <c r="J33" s="0" t="n">
        <v>29</v>
      </c>
      <c r="K33" s="0" t="n">
        <v>-0.5</v>
      </c>
      <c r="M33" s="3" t="n">
        <v>5E-011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X33" s="0" t="s">
        <v>88</v>
      </c>
      <c r="Z33" s="1" t="s">
        <v>30</v>
      </c>
    </row>
    <row r="34" customFormat="false" ht="13.3" hidden="false" customHeight="true" outlineLevel="0" collapsed="false">
      <c r="A34" s="2" t="n">
        <f aca="false">ROW()-1</f>
        <v>33</v>
      </c>
      <c r="B34" s="0" t="s">
        <v>89</v>
      </c>
      <c r="C34" s="0" t="s">
        <v>70</v>
      </c>
      <c r="E34" s="0" t="s">
        <v>64</v>
      </c>
      <c r="F34" s="0" t="s">
        <v>81</v>
      </c>
      <c r="H34" s="0" t="n">
        <v>2</v>
      </c>
      <c r="I34" s="0" t="n">
        <v>30</v>
      </c>
      <c r="J34" s="0" t="n">
        <v>29</v>
      </c>
      <c r="K34" s="0" t="n">
        <v>-0.5</v>
      </c>
      <c r="M34" s="3" t="n">
        <v>7.6E-013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X34" s="0" t="s">
        <v>88</v>
      </c>
      <c r="Z34" s="1" t="s">
        <v>30</v>
      </c>
    </row>
    <row r="35" customFormat="false" ht="13.3" hidden="false" customHeight="true" outlineLevel="0" collapsed="false">
      <c r="A35" s="2" t="n">
        <f aca="false">ROW()-1</f>
        <v>34</v>
      </c>
      <c r="B35" s="0" t="s">
        <v>89</v>
      </c>
      <c r="C35" s="0" t="s">
        <v>70</v>
      </c>
      <c r="E35" s="0" t="s">
        <v>84</v>
      </c>
      <c r="F35" s="0" t="s">
        <v>48</v>
      </c>
      <c r="H35" s="0" t="n">
        <v>2</v>
      </c>
      <c r="I35" s="0" t="n">
        <v>30</v>
      </c>
      <c r="J35" s="0" t="n">
        <v>29</v>
      </c>
      <c r="K35" s="0" t="n">
        <v>-0.5</v>
      </c>
      <c r="M35" s="3" t="n">
        <v>5.2E-012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X35" s="0" t="s">
        <v>88</v>
      </c>
      <c r="Z35" s="1" t="s">
        <v>30</v>
      </c>
    </row>
    <row r="36" customFormat="false" ht="13.3" hidden="false" customHeight="true" outlineLevel="0" collapsed="false">
      <c r="A36" s="2" t="n">
        <f aca="false">ROW()-1</f>
        <v>35</v>
      </c>
      <c r="B36" s="0" t="s">
        <v>89</v>
      </c>
      <c r="C36" s="0" t="s">
        <v>53</v>
      </c>
      <c r="E36" s="0" t="s">
        <v>77</v>
      </c>
      <c r="F36" s="0" t="s">
        <v>48</v>
      </c>
      <c r="H36" s="0" t="n">
        <v>2</v>
      </c>
      <c r="I36" s="0" t="n">
        <v>30</v>
      </c>
      <c r="J36" s="0" t="n">
        <v>29</v>
      </c>
      <c r="K36" s="0" t="n">
        <v>-0.5</v>
      </c>
      <c r="L36" s="0" t="n">
        <v>0.5</v>
      </c>
      <c r="M36" s="3" t="n">
        <v>1.8E-010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X36" s="0" t="s">
        <v>88</v>
      </c>
      <c r="Z36" s="1" t="s">
        <v>30</v>
      </c>
    </row>
    <row r="37" customFormat="false" ht="13.3" hidden="false" customHeight="true" outlineLevel="0" collapsed="false">
      <c r="A37" s="2" t="n">
        <f aca="false">ROW()-1</f>
        <v>36</v>
      </c>
      <c r="B37" s="0" t="s">
        <v>84</v>
      </c>
      <c r="C37" s="0" t="s">
        <v>65</v>
      </c>
      <c r="E37" s="0" t="s">
        <v>90</v>
      </c>
      <c r="F37" s="0" t="s">
        <v>70</v>
      </c>
      <c r="H37" s="0" t="n">
        <v>2</v>
      </c>
      <c r="I37" s="0" t="n">
        <v>34</v>
      </c>
      <c r="J37" s="0" t="n">
        <v>33</v>
      </c>
      <c r="K37" s="0" t="n">
        <v>-0.5</v>
      </c>
      <c r="M37" s="3" t="n">
        <v>5E-011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X37" s="0" t="s">
        <v>88</v>
      </c>
      <c r="Z37" s="1" t="s">
        <v>30</v>
      </c>
    </row>
    <row r="38" customFormat="false" ht="13.3" hidden="false" customHeight="true" outlineLevel="0" collapsed="false">
      <c r="A38" s="2" t="n">
        <f aca="false">ROW()-1</f>
        <v>37</v>
      </c>
      <c r="B38" s="0" t="s">
        <v>84</v>
      </c>
      <c r="C38" s="0" t="s">
        <v>82</v>
      </c>
      <c r="E38" s="0" t="s">
        <v>91</v>
      </c>
      <c r="F38" s="0" t="s">
        <v>70</v>
      </c>
      <c r="H38" s="0" t="n">
        <v>2</v>
      </c>
      <c r="I38" s="0" t="n">
        <v>34</v>
      </c>
      <c r="J38" s="0" t="n">
        <v>33</v>
      </c>
      <c r="K38" s="0" t="n">
        <v>-0.5</v>
      </c>
      <c r="M38" s="3" t="n">
        <v>3E-013</v>
      </c>
      <c r="N38" s="0" t="n">
        <v>0</v>
      </c>
      <c r="O38" s="0" t="n">
        <v>460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X38" s="0" t="s">
        <v>88</v>
      </c>
      <c r="Z38" s="1" t="s">
        <v>30</v>
      </c>
    </row>
    <row r="39" customFormat="false" ht="13.3" hidden="false" customHeight="true" outlineLevel="0" collapsed="false">
      <c r="A39" s="2" t="n">
        <f aca="false">ROW()-1</f>
        <v>38</v>
      </c>
      <c r="B39" s="0" t="s">
        <v>84</v>
      </c>
      <c r="C39" s="0" t="s">
        <v>27</v>
      </c>
      <c r="E39" s="0" t="s">
        <v>62</v>
      </c>
      <c r="F39" s="0" t="s">
        <v>81</v>
      </c>
      <c r="H39" s="0" t="n">
        <v>2</v>
      </c>
      <c r="I39" s="0" t="n">
        <v>34</v>
      </c>
      <c r="J39" s="0" t="n">
        <v>33</v>
      </c>
      <c r="K39" s="0" t="n">
        <v>-0.5</v>
      </c>
      <c r="M39" s="3" t="n">
        <v>2.2E-011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X39" s="0" t="s">
        <v>88</v>
      </c>
      <c r="Z39" s="1" t="s">
        <v>30</v>
      </c>
    </row>
    <row r="40" customFormat="false" ht="13.3" hidden="false" customHeight="true" outlineLevel="0" collapsed="false">
      <c r="A40" s="2" t="n">
        <f aca="false">ROW()-1</f>
        <v>39</v>
      </c>
      <c r="B40" s="0" t="s">
        <v>84</v>
      </c>
      <c r="C40" s="0" t="s">
        <v>62</v>
      </c>
      <c r="E40" s="0" t="s">
        <v>92</v>
      </c>
      <c r="F40" s="0" t="s">
        <v>81</v>
      </c>
      <c r="H40" s="0" t="n">
        <v>2</v>
      </c>
      <c r="I40" s="0" t="n">
        <v>34</v>
      </c>
      <c r="J40" s="0" t="n">
        <v>33</v>
      </c>
      <c r="K40" s="0" t="n">
        <v>-0.5</v>
      </c>
      <c r="M40" s="3" t="n">
        <v>3.3E-012</v>
      </c>
      <c r="N40" s="0" t="n">
        <v>0</v>
      </c>
      <c r="O40" s="0" t="n">
        <v>270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X40" s="0" t="s">
        <v>88</v>
      </c>
      <c r="Z40" s="1" t="s">
        <v>30</v>
      </c>
    </row>
    <row r="41" customFormat="false" ht="13.3" hidden="false" customHeight="true" outlineLevel="0" collapsed="false">
      <c r="A41" s="2" t="n">
        <f aca="false">ROW()-1</f>
        <v>40</v>
      </c>
      <c r="B41" s="0" t="s">
        <v>84</v>
      </c>
      <c r="C41" s="0" t="s">
        <v>86</v>
      </c>
      <c r="E41" s="0" t="s">
        <v>81</v>
      </c>
      <c r="F41" s="0" t="s">
        <v>70</v>
      </c>
      <c r="G41" s="0" t="s">
        <v>70</v>
      </c>
      <c r="H41" s="0" t="n">
        <v>2</v>
      </c>
      <c r="I41" s="0" t="n">
        <v>34</v>
      </c>
      <c r="J41" s="0" t="n">
        <v>33</v>
      </c>
      <c r="K41" s="0" t="n">
        <v>-0.5</v>
      </c>
      <c r="M41" s="3" t="n">
        <v>1E-014</v>
      </c>
      <c r="N41" s="0" t="n">
        <v>0</v>
      </c>
      <c r="O41" s="0" t="n">
        <v>-490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X41" s="0" t="s">
        <v>88</v>
      </c>
      <c r="Z41" s="1" t="s">
        <v>30</v>
      </c>
    </row>
    <row r="42" customFormat="false" ht="13.3" hidden="false" customHeight="true" outlineLevel="0" collapsed="false">
      <c r="A42" s="2" t="n">
        <f aca="false">ROW()-1</f>
        <v>41</v>
      </c>
      <c r="B42" s="0" t="s">
        <v>93</v>
      </c>
      <c r="C42" s="0" t="s">
        <v>70</v>
      </c>
      <c r="E42" s="0" t="s">
        <v>84</v>
      </c>
      <c r="F42" s="0" t="s">
        <v>64</v>
      </c>
      <c r="H42" s="0" t="n">
        <v>2</v>
      </c>
      <c r="I42" s="0" t="n">
        <v>46</v>
      </c>
      <c r="J42" s="0" t="n">
        <v>45</v>
      </c>
      <c r="K42" s="0" t="n">
        <v>-0.5</v>
      </c>
      <c r="M42" s="3" t="n">
        <v>2.09E-012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X42" s="0" t="s">
        <v>88</v>
      </c>
      <c r="Z42" s="1" t="s">
        <v>30</v>
      </c>
    </row>
    <row r="43" customFormat="false" ht="13.3" hidden="false" customHeight="true" outlineLevel="0" collapsed="false">
      <c r="A43" s="2" t="n">
        <f aca="false">ROW()-1</f>
        <v>42</v>
      </c>
      <c r="B43" s="0" t="s">
        <v>93</v>
      </c>
      <c r="C43" s="0" t="s">
        <v>53</v>
      </c>
      <c r="E43" s="0" t="s">
        <v>64</v>
      </c>
      <c r="F43" s="0" t="s">
        <v>77</v>
      </c>
      <c r="H43" s="0" t="n">
        <v>2</v>
      </c>
      <c r="I43" s="0" t="n">
        <v>46</v>
      </c>
      <c r="J43" s="0" t="n">
        <v>45</v>
      </c>
      <c r="K43" s="0" t="n">
        <v>-0.5</v>
      </c>
      <c r="M43" s="3" t="n">
        <v>1.03E-011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X43" s="0" t="s">
        <v>88</v>
      </c>
      <c r="Z43" s="1" t="s">
        <v>30</v>
      </c>
    </row>
    <row r="44" customFormat="false" ht="13.3" hidden="false" customHeight="true" outlineLevel="0" collapsed="false">
      <c r="A44" s="2" t="n">
        <f aca="false">ROW()-1</f>
        <v>43</v>
      </c>
      <c r="B44" s="0" t="s">
        <v>34</v>
      </c>
      <c r="C44" s="0" t="s">
        <v>72</v>
      </c>
      <c r="D44" s="0" t="s">
        <v>94</v>
      </c>
      <c r="E44" s="0" t="s">
        <v>73</v>
      </c>
      <c r="F44" s="0" t="s">
        <v>94</v>
      </c>
      <c r="H44" s="0" t="n">
        <v>2</v>
      </c>
      <c r="I44" s="0" t="n">
        <v>2</v>
      </c>
      <c r="J44" s="0" t="n">
        <v>1</v>
      </c>
      <c r="K44" s="0" t="n">
        <v>-0.5</v>
      </c>
      <c r="M44" s="0" t="n">
        <f aca="false">1.6E-032*(1/298)^-2.27</f>
        <v>6.6159300091861E-027</v>
      </c>
      <c r="N44" s="0" t="n">
        <v>-2.27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X44" s="0" t="s">
        <v>88</v>
      </c>
      <c r="Z44" s="1" t="s">
        <v>30</v>
      </c>
    </row>
    <row r="45" customFormat="false" ht="13.3" hidden="false" customHeight="true" outlineLevel="0" collapsed="false">
      <c r="A45" s="2" t="n">
        <f aca="false">ROW()-1</f>
        <v>44</v>
      </c>
      <c r="B45" s="0" t="s">
        <v>34</v>
      </c>
      <c r="C45" s="0" t="s">
        <v>84</v>
      </c>
      <c r="E45" s="0" t="s">
        <v>53</v>
      </c>
      <c r="F45" s="0" t="s">
        <v>81</v>
      </c>
      <c r="H45" s="0" t="n">
        <v>2</v>
      </c>
      <c r="I45" s="0" t="n">
        <v>34</v>
      </c>
      <c r="J45" s="0" t="n">
        <v>33</v>
      </c>
      <c r="K45" s="0" t="n">
        <v>-0.5</v>
      </c>
      <c r="M45" s="3" t="n">
        <v>7.2E-011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X45" s="0" t="s">
        <v>95</v>
      </c>
      <c r="Z45" s="1" t="s">
        <v>30</v>
      </c>
    </row>
    <row r="46" customFormat="false" ht="13.3" hidden="false" customHeight="true" outlineLevel="0" collapsed="false">
      <c r="A46" s="2" t="n">
        <f aca="false">ROW()-1</f>
        <v>45</v>
      </c>
      <c r="B46" s="0" t="s">
        <v>34</v>
      </c>
      <c r="C46" s="0" t="s">
        <v>84</v>
      </c>
      <c r="E46" s="0" t="s">
        <v>73</v>
      </c>
      <c r="F46" s="0" t="s">
        <v>70</v>
      </c>
      <c r="H46" s="0" t="n">
        <v>2</v>
      </c>
      <c r="I46" s="0" t="n">
        <v>34</v>
      </c>
      <c r="J46" s="0" t="n">
        <v>33</v>
      </c>
      <c r="K46" s="0" t="n">
        <v>-0.5</v>
      </c>
      <c r="M46" s="0" t="n">
        <f aca="false">0.5*0.0000000000069</f>
        <v>3.45E-012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X46" s="0" t="s">
        <v>95</v>
      </c>
      <c r="Z46" s="1" t="s">
        <v>30</v>
      </c>
    </row>
    <row r="47" customFormat="false" ht="13.3" hidden="false" customHeight="true" outlineLevel="0" collapsed="false">
      <c r="A47" s="2" t="n">
        <f aca="false">ROW()-1</f>
        <v>46</v>
      </c>
      <c r="B47" s="0" t="s">
        <v>34</v>
      </c>
      <c r="C47" s="0" t="s">
        <v>84</v>
      </c>
      <c r="E47" s="0" t="s">
        <v>77</v>
      </c>
      <c r="F47" s="0" t="s">
        <v>31</v>
      </c>
      <c r="H47" s="0" t="n">
        <v>2</v>
      </c>
      <c r="I47" s="0" t="n">
        <v>34</v>
      </c>
      <c r="J47" s="0" t="n">
        <v>33</v>
      </c>
      <c r="K47" s="0" t="n">
        <v>-0.5</v>
      </c>
      <c r="M47" s="3" t="n">
        <v>1.6E-012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X47" s="0" t="s">
        <v>95</v>
      </c>
      <c r="Z47" s="1" t="s">
        <v>30</v>
      </c>
    </row>
    <row r="48" customFormat="false" ht="13.3" hidden="false" customHeight="true" outlineLevel="0" collapsed="false">
      <c r="A48" s="2" t="n">
        <f aca="false">ROW()-1</f>
        <v>47</v>
      </c>
      <c r="B48" s="0" t="s">
        <v>34</v>
      </c>
      <c r="C48" s="0" t="s">
        <v>84</v>
      </c>
      <c r="E48" s="0" t="s">
        <v>82</v>
      </c>
      <c r="F48" s="0" t="s">
        <v>72</v>
      </c>
      <c r="H48" s="0" t="n">
        <v>2</v>
      </c>
      <c r="M48" s="0" t="n">
        <f aca="false">0.0000000001*(1/0.54)</f>
        <v>1.85185185185185E-010</v>
      </c>
      <c r="N48" s="0" t="n">
        <v>0</v>
      </c>
      <c r="O48" s="0" t="n">
        <v>-890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X48" s="0" t="s">
        <v>85</v>
      </c>
      <c r="Z48" s="1" t="s">
        <v>30</v>
      </c>
    </row>
    <row r="49" customFormat="false" ht="13.3" hidden="false" customHeight="true" outlineLevel="0" collapsed="false">
      <c r="A49" s="2" t="n">
        <f aca="false">ROW()-1</f>
        <v>48</v>
      </c>
      <c r="B49" s="0" t="s">
        <v>34</v>
      </c>
      <c r="C49" s="0" t="s">
        <v>34</v>
      </c>
      <c r="D49" s="0" t="s">
        <v>94</v>
      </c>
      <c r="E49" s="0" t="s">
        <v>39</v>
      </c>
      <c r="F49" s="0" t="s">
        <v>94</v>
      </c>
      <c r="H49" s="0" t="n">
        <v>2</v>
      </c>
      <c r="M49" s="3" t="n">
        <v>6.61593E-027</v>
      </c>
      <c r="N49" s="0" t="n">
        <v>-2.27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s">
        <v>96</v>
      </c>
      <c r="X49" s="0" t="s">
        <v>97</v>
      </c>
      <c r="Z49" s="1" t="s">
        <v>30</v>
      </c>
    </row>
    <row r="50" customFormat="false" ht="13.3" hidden="false" customHeight="true" outlineLevel="0" collapsed="false">
      <c r="A50" s="2" t="n">
        <f aca="false">ROW()-1</f>
        <v>49</v>
      </c>
      <c r="B50" s="0" t="s">
        <v>34</v>
      </c>
      <c r="C50" s="0" t="s">
        <v>76</v>
      </c>
      <c r="E50" s="0" t="s">
        <v>82</v>
      </c>
      <c r="F50" s="0" t="s">
        <v>39</v>
      </c>
      <c r="H50" s="0" t="n">
        <v>2</v>
      </c>
      <c r="M50" s="3" t="n">
        <v>2.81E-012</v>
      </c>
      <c r="N50" s="0" t="n">
        <v>0</v>
      </c>
      <c r="O50" s="0" t="n">
        <v>-1890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s">
        <v>98</v>
      </c>
      <c r="X50" s="0" t="s">
        <v>99</v>
      </c>
      <c r="Z50" s="1" t="s">
        <v>30</v>
      </c>
    </row>
    <row r="51" customFormat="false" ht="13.3" hidden="false" customHeight="true" outlineLevel="0" collapsed="false">
      <c r="A51" s="2" t="n">
        <f aca="false">ROW()-1</f>
        <v>50</v>
      </c>
      <c r="B51" s="0" t="s">
        <v>34</v>
      </c>
      <c r="C51" s="0" t="s">
        <v>76</v>
      </c>
      <c r="E51" s="0" t="s">
        <v>80</v>
      </c>
      <c r="F51" s="0" t="s">
        <v>53</v>
      </c>
      <c r="H51" s="0" t="n">
        <v>2</v>
      </c>
      <c r="M51" s="3" t="n">
        <v>1.7E-011</v>
      </c>
      <c r="N51" s="0" t="n">
        <v>0</v>
      </c>
      <c r="O51" s="0" t="n">
        <v>-1800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X51" s="0" t="s">
        <v>99</v>
      </c>
      <c r="Z51" s="1" t="s">
        <v>30</v>
      </c>
    </row>
    <row r="52" customFormat="false" ht="13.3" hidden="false" customHeight="true" outlineLevel="0" collapsed="false">
      <c r="A52" s="2" t="n">
        <f aca="false">ROW()-1</f>
        <v>51</v>
      </c>
      <c r="B52" s="0" t="s">
        <v>34</v>
      </c>
      <c r="C52" s="0" t="s">
        <v>73</v>
      </c>
      <c r="E52" s="0" t="s">
        <v>39</v>
      </c>
      <c r="F52" s="0" t="s">
        <v>72</v>
      </c>
      <c r="H52" s="0" t="n">
        <v>2</v>
      </c>
      <c r="M52" s="3" t="n">
        <v>1.15E-011</v>
      </c>
      <c r="N52" s="0" t="n">
        <v>0</v>
      </c>
      <c r="O52" s="0" t="n">
        <v>-3041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s">
        <v>100</v>
      </c>
      <c r="X52" s="0" t="s">
        <v>101</v>
      </c>
      <c r="Z52" s="1" t="s">
        <v>30</v>
      </c>
    </row>
    <row r="53" customFormat="false" ht="13.3" hidden="false" customHeight="true" outlineLevel="0" collapsed="false">
      <c r="A53" s="2" t="n">
        <f aca="false">ROW()-1</f>
        <v>52</v>
      </c>
      <c r="B53" s="0" t="s">
        <v>34</v>
      </c>
      <c r="C53" s="0" t="s">
        <v>91</v>
      </c>
      <c r="E53" s="0" t="s">
        <v>77</v>
      </c>
      <c r="F53" s="0" t="s">
        <v>53</v>
      </c>
      <c r="H53" s="0" t="n">
        <v>2</v>
      </c>
      <c r="L53" s="0" t="n">
        <v>0.5</v>
      </c>
      <c r="M53" s="3" t="n">
        <v>1.16E-011</v>
      </c>
      <c r="N53" s="0" t="n">
        <v>0</v>
      </c>
      <c r="O53" s="0" t="n">
        <v>-2110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1" t="s">
        <v>78</v>
      </c>
      <c r="X53" s="0" t="s">
        <v>79</v>
      </c>
      <c r="Z53" s="1" t="s">
        <v>30</v>
      </c>
    </row>
    <row r="54" customFormat="false" ht="13.3" hidden="false" customHeight="true" outlineLevel="0" collapsed="false">
      <c r="A54" s="2" t="n">
        <f aca="false">ROW()-1</f>
        <v>53</v>
      </c>
      <c r="B54" s="0" t="s">
        <v>34</v>
      </c>
      <c r="C54" s="0" t="s">
        <v>91</v>
      </c>
      <c r="E54" s="0" t="s">
        <v>80</v>
      </c>
      <c r="F54" s="0" t="s">
        <v>81</v>
      </c>
      <c r="H54" s="0" t="n">
        <v>2</v>
      </c>
      <c r="L54" s="0" t="n">
        <v>0.5</v>
      </c>
      <c r="M54" s="3" t="n">
        <v>1.16E-011</v>
      </c>
      <c r="N54" s="0" t="n">
        <v>0</v>
      </c>
      <c r="O54" s="0" t="n">
        <v>-2110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1" t="s">
        <v>78</v>
      </c>
      <c r="X54" s="0" t="s">
        <v>79</v>
      </c>
      <c r="Z54" s="1" t="s">
        <v>30</v>
      </c>
    </row>
    <row r="55" customFormat="false" ht="13.3" hidden="false" customHeight="true" outlineLevel="0" collapsed="false">
      <c r="A55" s="2" t="n">
        <f aca="false">ROW()-1</f>
        <v>54</v>
      </c>
      <c r="B55" s="0" t="s">
        <v>34</v>
      </c>
      <c r="C55" s="0" t="s">
        <v>81</v>
      </c>
      <c r="D55" s="0" t="s">
        <v>64</v>
      </c>
      <c r="E55" s="0" t="s">
        <v>77</v>
      </c>
      <c r="F55" s="0" t="s">
        <v>64</v>
      </c>
      <c r="H55" s="0" t="n">
        <v>2</v>
      </c>
      <c r="I55" s="0" t="n">
        <v>18</v>
      </c>
      <c r="J55" s="0" t="n">
        <v>17</v>
      </c>
      <c r="K55" s="0" t="n">
        <v>-0.5</v>
      </c>
      <c r="M55" s="0" t="n">
        <f aca="false">1.9*6.8E-031*((1/300)^-2)</f>
        <v>1.1628E-025</v>
      </c>
      <c r="N55" s="0" t="n">
        <v>-2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X55" s="0" t="s">
        <v>88</v>
      </c>
      <c r="Z55" s="1" t="s">
        <v>30</v>
      </c>
    </row>
    <row r="56" customFormat="false" ht="13.3" hidden="false" customHeight="true" outlineLevel="0" collapsed="false">
      <c r="A56" s="2" t="n">
        <f aca="false">ROW()-1</f>
        <v>55</v>
      </c>
      <c r="B56" s="0" t="s">
        <v>39</v>
      </c>
      <c r="C56" s="0" t="s">
        <v>33</v>
      </c>
      <c r="E56" s="0" t="s">
        <v>35</v>
      </c>
      <c r="F56" s="0" t="s">
        <v>34</v>
      </c>
      <c r="H56" s="0" t="n">
        <v>2</v>
      </c>
      <c r="M56" s="0" t="n">
        <v>6.64E-010</v>
      </c>
      <c r="N56" s="0" t="n">
        <v>0</v>
      </c>
      <c r="O56" s="0" t="n">
        <v>-11700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s">
        <v>58</v>
      </c>
      <c r="X56" s="0" t="s">
        <v>37</v>
      </c>
      <c r="Z56" s="1" t="s">
        <v>30</v>
      </c>
    </row>
    <row r="57" customFormat="false" ht="13.3" hidden="false" customHeight="true" outlineLevel="0" collapsed="false">
      <c r="A57" s="2" t="n">
        <f aca="false">ROW()-1</f>
        <v>56</v>
      </c>
      <c r="B57" s="0" t="s">
        <v>39</v>
      </c>
      <c r="C57" s="0" t="s">
        <v>32</v>
      </c>
      <c r="E57" s="0" t="s">
        <v>53</v>
      </c>
      <c r="F57" s="0" t="s">
        <v>34</v>
      </c>
      <c r="H57" s="0" t="n">
        <v>2</v>
      </c>
      <c r="M57" s="3" t="n">
        <v>6.34E-012</v>
      </c>
      <c r="N57" s="0" t="n">
        <v>0</v>
      </c>
      <c r="O57" s="0" t="n">
        <v>-4000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s">
        <v>102</v>
      </c>
      <c r="X57" s="0" t="s">
        <v>103</v>
      </c>
      <c r="Z57" s="1" t="s">
        <v>30</v>
      </c>
    </row>
    <row r="58" customFormat="false" ht="13.3" hidden="false" customHeight="true" outlineLevel="0" collapsed="false">
      <c r="A58" s="2" t="n">
        <f aca="false">ROW()-1</f>
        <v>57</v>
      </c>
      <c r="B58" s="0" t="s">
        <v>80</v>
      </c>
      <c r="C58" s="0" t="s">
        <v>34</v>
      </c>
      <c r="E58" s="0" t="s">
        <v>53</v>
      </c>
      <c r="F58" s="0" t="s">
        <v>39</v>
      </c>
      <c r="H58" s="0" t="n">
        <v>2</v>
      </c>
      <c r="M58" s="0" t="n">
        <v>1.69E-014</v>
      </c>
      <c r="N58" s="0" t="n">
        <v>1.2</v>
      </c>
      <c r="O58" s="0" t="n">
        <v>-9610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s">
        <v>104</v>
      </c>
      <c r="X58" s="0" t="s">
        <v>37</v>
      </c>
      <c r="Z58" s="1" t="s">
        <v>30</v>
      </c>
    </row>
    <row r="59" customFormat="false" ht="13.3" hidden="false" customHeight="true" outlineLevel="0" collapsed="false">
      <c r="A59" s="2" t="n">
        <f aca="false">ROW()-1</f>
        <v>58</v>
      </c>
      <c r="B59" s="0" t="s">
        <v>80</v>
      </c>
      <c r="C59" s="0" t="s">
        <v>32</v>
      </c>
      <c r="E59" s="0" t="s">
        <v>53</v>
      </c>
      <c r="F59" s="0" t="s">
        <v>53</v>
      </c>
      <c r="H59" s="0" t="n">
        <v>2</v>
      </c>
      <c r="M59" s="0" t="n">
        <v>8.2E-014</v>
      </c>
      <c r="N59" s="0" t="n">
        <v>0.95</v>
      </c>
      <c r="O59" s="0" t="n">
        <v>-8571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s">
        <v>58</v>
      </c>
      <c r="X59" s="0" t="s">
        <v>37</v>
      </c>
      <c r="Z59" s="1" t="s">
        <v>30</v>
      </c>
    </row>
    <row r="60" customFormat="false" ht="13.3" hidden="false" customHeight="true" outlineLevel="0" collapsed="false">
      <c r="A60" s="2" t="n">
        <f aca="false">ROW()-1</f>
        <v>59</v>
      </c>
      <c r="B60" s="0" t="s">
        <v>76</v>
      </c>
      <c r="C60" s="0" t="s">
        <v>34</v>
      </c>
      <c r="E60" s="0" t="s">
        <v>80</v>
      </c>
      <c r="F60" s="0" t="s">
        <v>53</v>
      </c>
      <c r="H60" s="0" t="n">
        <v>2</v>
      </c>
      <c r="M60" s="0" t="n">
        <v>1.7E-011</v>
      </c>
      <c r="N60" s="0" t="n">
        <v>0</v>
      </c>
      <c r="O60" s="0" t="n">
        <v>-1800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s">
        <v>105</v>
      </c>
      <c r="X60" s="0" t="s">
        <v>50</v>
      </c>
      <c r="Z60" s="1" t="s">
        <v>30</v>
      </c>
    </row>
    <row r="61" customFormat="false" ht="13.3" hidden="false" customHeight="true" outlineLevel="0" collapsed="false">
      <c r="A61" s="2" t="n">
        <f aca="false">ROW()-1</f>
        <v>60</v>
      </c>
      <c r="B61" s="0" t="s">
        <v>76</v>
      </c>
      <c r="C61" s="0" t="s">
        <v>34</v>
      </c>
      <c r="E61" s="0" t="s">
        <v>82</v>
      </c>
      <c r="F61" s="0" t="s">
        <v>39</v>
      </c>
      <c r="H61" s="0" t="n">
        <v>2</v>
      </c>
      <c r="M61" s="0" t="n">
        <v>2.8E-012</v>
      </c>
      <c r="N61" s="0" t="n">
        <v>0</v>
      </c>
      <c r="O61" s="0" t="n">
        <v>-1890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s">
        <v>105</v>
      </c>
      <c r="X61" s="0" t="s">
        <v>106</v>
      </c>
      <c r="Z61" s="1" t="s">
        <v>30</v>
      </c>
    </row>
    <row r="62" customFormat="false" ht="13.3" hidden="false" customHeight="true" outlineLevel="0" collapsed="false">
      <c r="A62" s="2" t="n">
        <f aca="false">ROW()-1</f>
        <v>61</v>
      </c>
      <c r="B62" s="0" t="s">
        <v>76</v>
      </c>
      <c r="C62" s="0" t="s">
        <v>32</v>
      </c>
      <c r="E62" s="0" t="s">
        <v>82</v>
      </c>
      <c r="F62" s="0" t="s">
        <v>53</v>
      </c>
      <c r="H62" s="0" t="n">
        <v>2</v>
      </c>
      <c r="M62" s="0" t="n">
        <v>1.4E-012</v>
      </c>
      <c r="N62" s="0" t="n">
        <v>0</v>
      </c>
      <c r="O62" s="0" t="n">
        <v>-2000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s">
        <v>107</v>
      </c>
      <c r="X62" s="0" t="s">
        <v>108</v>
      </c>
      <c r="Z62" s="1" t="s">
        <v>30</v>
      </c>
    </row>
    <row r="63" customFormat="false" ht="13.3" hidden="false" customHeight="true" outlineLevel="0" collapsed="false">
      <c r="A63" s="2" t="n">
        <f aca="false">ROW()-1</f>
        <v>62</v>
      </c>
      <c r="B63" s="0" t="s">
        <v>55</v>
      </c>
      <c r="C63" s="0" t="s">
        <v>45</v>
      </c>
      <c r="E63" s="0" t="s">
        <v>109</v>
      </c>
      <c r="F63" s="0" t="s">
        <v>34</v>
      </c>
      <c r="H63" s="0" t="n">
        <v>2</v>
      </c>
      <c r="M63" s="0" t="n">
        <v>1.45E-021</v>
      </c>
      <c r="N63" s="0" t="n">
        <v>1.71</v>
      </c>
      <c r="O63" s="0" t="n">
        <v>-770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s">
        <v>58</v>
      </c>
      <c r="X63" s="0" t="s">
        <v>37</v>
      </c>
      <c r="Z63" s="1" t="s">
        <v>30</v>
      </c>
    </row>
    <row r="64" customFormat="false" ht="13.3" hidden="false" customHeight="true" outlineLevel="0" collapsed="false">
      <c r="A64" s="2" t="n">
        <f aca="false">ROW()-1</f>
        <v>63</v>
      </c>
      <c r="B64" s="0" t="s">
        <v>55</v>
      </c>
      <c r="C64" s="0" t="s">
        <v>34</v>
      </c>
      <c r="E64" s="0" t="s">
        <v>45</v>
      </c>
      <c r="F64" s="0" t="s">
        <v>39</v>
      </c>
      <c r="H64" s="0" t="n">
        <v>2</v>
      </c>
      <c r="M64" s="0" t="n">
        <v>6.2E-010</v>
      </c>
      <c r="N64" s="0" t="n">
        <v>0</v>
      </c>
      <c r="O64" s="0" t="n">
        <v>-12500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s">
        <v>58</v>
      </c>
      <c r="X64" s="0" t="s">
        <v>37</v>
      </c>
      <c r="Z64" s="1" t="s">
        <v>30</v>
      </c>
    </row>
    <row r="65" customFormat="false" ht="13.3" hidden="false" customHeight="true" outlineLevel="0" collapsed="false">
      <c r="A65" s="2" t="n">
        <f aca="false">ROW()-1</f>
        <v>64</v>
      </c>
      <c r="B65" s="0" t="s">
        <v>55</v>
      </c>
      <c r="C65" s="0" t="s">
        <v>32</v>
      </c>
      <c r="E65" s="0" t="s">
        <v>48</v>
      </c>
      <c r="F65" s="0" t="s">
        <v>59</v>
      </c>
      <c r="H65" s="0" t="n">
        <v>2</v>
      </c>
      <c r="M65" s="0" t="n">
        <v>1.09E-015</v>
      </c>
      <c r="N65" s="0" t="n">
        <v>1.14</v>
      </c>
      <c r="O65" s="0" t="n">
        <v>-3742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s">
        <v>110</v>
      </c>
      <c r="X65" s="0" t="s">
        <v>37</v>
      </c>
      <c r="Z65" s="1" t="s">
        <v>30</v>
      </c>
    </row>
    <row r="66" customFormat="false" ht="13.3" hidden="false" customHeight="true" outlineLevel="0" collapsed="false">
      <c r="A66" s="2" t="n">
        <f aca="false">ROW()-1</f>
        <v>65</v>
      </c>
      <c r="B66" s="0" t="s">
        <v>55</v>
      </c>
      <c r="C66" s="0" t="s">
        <v>32</v>
      </c>
      <c r="E66" s="0" t="s">
        <v>111</v>
      </c>
      <c r="F66" s="0" t="s">
        <v>34</v>
      </c>
      <c r="H66" s="0" t="n">
        <v>2</v>
      </c>
      <c r="M66" s="0" t="n">
        <v>5.19E-016</v>
      </c>
      <c r="N66" s="0" t="n">
        <v>1.38</v>
      </c>
      <c r="O66" s="0" t="n">
        <v>-3693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s">
        <v>110</v>
      </c>
      <c r="X66" s="0" t="s">
        <v>37</v>
      </c>
      <c r="Z66" s="1" t="s">
        <v>30</v>
      </c>
    </row>
    <row r="67" customFormat="false" ht="13.3" hidden="false" customHeight="true" outlineLevel="0" collapsed="false">
      <c r="A67" s="2" t="n">
        <f aca="false">ROW()-1</f>
        <v>66</v>
      </c>
      <c r="B67" s="0" t="s">
        <v>55</v>
      </c>
      <c r="C67" s="0" t="s">
        <v>32</v>
      </c>
      <c r="E67" s="0" t="s">
        <v>53</v>
      </c>
      <c r="F67" s="0" t="s">
        <v>45</v>
      </c>
      <c r="H67" s="0" t="n">
        <v>2</v>
      </c>
      <c r="M67" s="0" t="n">
        <v>6.21E-010</v>
      </c>
      <c r="N67" s="0" t="n">
        <v>0</v>
      </c>
      <c r="O67" s="0" t="n">
        <v>-12439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s">
        <v>112</v>
      </c>
      <c r="X67" s="0" t="s">
        <v>37</v>
      </c>
      <c r="Z67" s="1" t="s">
        <v>30</v>
      </c>
    </row>
    <row r="68" customFormat="false" ht="13.3" hidden="false" customHeight="true" outlineLevel="0" collapsed="false">
      <c r="A68" s="2" t="n">
        <f aca="false">ROW()-1</f>
        <v>67</v>
      </c>
      <c r="B68" s="0" t="s">
        <v>55</v>
      </c>
      <c r="C68" s="0" t="s">
        <v>53</v>
      </c>
      <c r="E68" s="0" t="s">
        <v>80</v>
      </c>
      <c r="F68" s="0" t="s">
        <v>45</v>
      </c>
      <c r="H68" s="0" t="n">
        <v>2</v>
      </c>
      <c r="M68" s="0" t="n">
        <v>3.6E-017</v>
      </c>
      <c r="N68" s="0" t="n">
        <v>1.5</v>
      </c>
      <c r="O68" s="0" t="n">
        <v>-3887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s">
        <v>113</v>
      </c>
      <c r="X68" s="0" t="s">
        <v>37</v>
      </c>
      <c r="Z68" s="1" t="s">
        <v>30</v>
      </c>
    </row>
    <row r="69" customFormat="false" ht="13.3" hidden="false" customHeight="true" outlineLevel="0" collapsed="false">
      <c r="A69" s="2" t="n">
        <f aca="false">ROW()-1</f>
        <v>68</v>
      </c>
      <c r="B69" s="0" t="s">
        <v>65</v>
      </c>
      <c r="C69" s="0" t="s">
        <v>33</v>
      </c>
      <c r="E69" s="0" t="s">
        <v>114</v>
      </c>
      <c r="F69" s="0" t="s">
        <v>34</v>
      </c>
      <c r="H69" s="0" t="n">
        <v>2</v>
      </c>
      <c r="M69" s="0" t="n">
        <v>1E-010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s">
        <v>36</v>
      </c>
      <c r="X69" s="0" t="s">
        <v>37</v>
      </c>
      <c r="Z69" s="1" t="s">
        <v>30</v>
      </c>
    </row>
    <row r="70" customFormat="false" ht="13.3" hidden="false" customHeight="true" outlineLevel="0" collapsed="false">
      <c r="A70" s="2" t="n">
        <f aca="false">ROW()-1</f>
        <v>69</v>
      </c>
      <c r="B70" s="0" t="s">
        <v>65</v>
      </c>
      <c r="C70" s="0" t="s">
        <v>33</v>
      </c>
      <c r="E70" s="0" t="s">
        <v>48</v>
      </c>
      <c r="F70" s="0" t="s">
        <v>35</v>
      </c>
      <c r="H70" s="0" t="n">
        <v>2</v>
      </c>
      <c r="M70" s="0" t="n">
        <v>1E-010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s">
        <v>36</v>
      </c>
      <c r="X70" s="0" t="s">
        <v>37</v>
      </c>
      <c r="Z70" s="1" t="s">
        <v>30</v>
      </c>
    </row>
    <row r="71" customFormat="false" ht="13.3" hidden="false" customHeight="true" outlineLevel="0" collapsed="false">
      <c r="A71" s="2" t="n">
        <f aca="false">ROW()-1</f>
        <v>70</v>
      </c>
      <c r="B71" s="0" t="s">
        <v>65</v>
      </c>
      <c r="C71" s="0" t="s">
        <v>35</v>
      </c>
      <c r="E71" s="0" t="s">
        <v>41</v>
      </c>
      <c r="F71" s="0" t="s">
        <v>48</v>
      </c>
      <c r="H71" s="0" t="n">
        <v>2</v>
      </c>
      <c r="M71" s="0" t="n">
        <v>5.3E-014</v>
      </c>
      <c r="N71" s="0" t="n">
        <v>0.7</v>
      </c>
      <c r="O71" s="0" t="n">
        <v>-500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s">
        <v>115</v>
      </c>
      <c r="X71" s="0" t="s">
        <v>37</v>
      </c>
      <c r="Y71" s="0" t="s">
        <v>116</v>
      </c>
      <c r="Z71" s="1" t="s">
        <v>43</v>
      </c>
    </row>
    <row r="72" customFormat="false" ht="13.3" hidden="false" customHeight="true" outlineLevel="0" collapsed="false">
      <c r="A72" s="2" t="n">
        <f aca="false">ROW()-1</f>
        <v>71</v>
      </c>
      <c r="B72" s="0" t="s">
        <v>65</v>
      </c>
      <c r="C72" s="0" t="s">
        <v>45</v>
      </c>
      <c r="E72" s="0" t="s">
        <v>55</v>
      </c>
      <c r="F72" s="0" t="s">
        <v>48</v>
      </c>
      <c r="H72" s="0" t="n">
        <v>2</v>
      </c>
      <c r="M72" s="0" t="n">
        <v>1E-010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s">
        <v>54</v>
      </c>
      <c r="X72" s="0" t="s">
        <v>37</v>
      </c>
      <c r="Y72" s="0" t="s">
        <v>117</v>
      </c>
      <c r="Z72" s="1" t="s">
        <v>30</v>
      </c>
    </row>
    <row r="73" customFormat="false" ht="13.3" hidden="false" customHeight="true" outlineLevel="0" collapsed="false">
      <c r="A73" s="2" t="n">
        <f aca="false">ROW()-1</f>
        <v>72</v>
      </c>
      <c r="B73" s="0" t="s">
        <v>65</v>
      </c>
      <c r="C73" s="0" t="s">
        <v>72</v>
      </c>
      <c r="E73" s="0" t="s">
        <v>48</v>
      </c>
      <c r="F73" s="0" t="s">
        <v>73</v>
      </c>
      <c r="H73" s="0" t="n">
        <v>2</v>
      </c>
      <c r="I73" s="0" t="n">
        <v>2</v>
      </c>
      <c r="J73" s="0" t="n">
        <v>1</v>
      </c>
      <c r="K73" s="0" t="n">
        <v>-0.5</v>
      </c>
      <c r="M73" s="3" t="n">
        <v>1.5E-010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X73" s="0" t="s">
        <v>88</v>
      </c>
      <c r="Z73" s="1" t="s">
        <v>30</v>
      </c>
    </row>
    <row r="74" customFormat="false" ht="13.3" hidden="false" customHeight="true" outlineLevel="0" collapsed="false">
      <c r="A74" s="2" t="n">
        <f aca="false">ROW()-1</f>
        <v>73</v>
      </c>
      <c r="B74" s="0" t="s">
        <v>65</v>
      </c>
      <c r="C74" s="0" t="s">
        <v>34</v>
      </c>
      <c r="E74" s="0" t="s">
        <v>48</v>
      </c>
      <c r="F74" s="0" t="s">
        <v>39</v>
      </c>
      <c r="H74" s="0" t="n">
        <v>2</v>
      </c>
      <c r="M74" s="0" t="n">
        <v>1.5E-010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s">
        <v>118</v>
      </c>
      <c r="X74" s="0" t="s">
        <v>50</v>
      </c>
      <c r="Z74" s="1" t="s">
        <v>30</v>
      </c>
    </row>
    <row r="75" customFormat="false" ht="13.3" hidden="false" customHeight="true" outlineLevel="0" collapsed="false">
      <c r="A75" s="2" t="n">
        <f aca="false">ROW()-1</f>
        <v>74</v>
      </c>
      <c r="B75" s="0" t="s">
        <v>65</v>
      </c>
      <c r="C75" s="0" t="s">
        <v>65</v>
      </c>
      <c r="E75" s="0" t="s">
        <v>48</v>
      </c>
      <c r="F75" s="0" t="s">
        <v>48</v>
      </c>
      <c r="G75" s="0" t="s">
        <v>39</v>
      </c>
      <c r="H75" s="0" t="n">
        <v>2</v>
      </c>
      <c r="M75" s="0" t="n">
        <v>7.35E-012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s">
        <v>119</v>
      </c>
      <c r="X75" s="0" t="s">
        <v>120</v>
      </c>
      <c r="Z75" s="1" t="s">
        <v>30</v>
      </c>
    </row>
    <row r="76" customFormat="false" ht="13.3" hidden="false" customHeight="true" outlineLevel="0" collapsed="false">
      <c r="A76" s="2" t="n">
        <f aca="false">ROW()-1</f>
        <v>75</v>
      </c>
      <c r="B76" s="0" t="s">
        <v>65</v>
      </c>
      <c r="C76" s="0" t="s">
        <v>65</v>
      </c>
      <c r="E76" s="0" t="s">
        <v>121</v>
      </c>
      <c r="F76" s="0" t="s">
        <v>48</v>
      </c>
      <c r="H76" s="0" t="n">
        <v>2</v>
      </c>
      <c r="M76" s="0" t="n">
        <v>4.26E-011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s">
        <v>119</v>
      </c>
      <c r="X76" s="0" t="s">
        <v>120</v>
      </c>
      <c r="Z76" s="1" t="s">
        <v>30</v>
      </c>
    </row>
    <row r="77" customFormat="false" ht="13.3" hidden="false" customHeight="true" outlineLevel="0" collapsed="false">
      <c r="A77" s="2" t="n">
        <f aca="false">ROW()-1</f>
        <v>76</v>
      </c>
      <c r="B77" s="0" t="s">
        <v>65</v>
      </c>
      <c r="C77" s="0" t="s">
        <v>27</v>
      </c>
      <c r="E77" s="0" t="s">
        <v>48</v>
      </c>
      <c r="F77" s="0" t="s">
        <v>59</v>
      </c>
      <c r="H77" s="0" t="n">
        <v>2</v>
      </c>
      <c r="M77" s="0" t="n">
        <v>3.3E-013</v>
      </c>
      <c r="N77" s="0" t="n">
        <v>0.5</v>
      </c>
      <c r="O77" s="0" t="n">
        <v>-1000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s">
        <v>60</v>
      </c>
      <c r="X77" s="0" t="s">
        <v>37</v>
      </c>
    </row>
    <row r="78" customFormat="false" ht="13.3" hidden="false" customHeight="true" outlineLevel="0" collapsed="false">
      <c r="A78" s="2" t="n">
        <f aca="false">ROW()-1</f>
        <v>77</v>
      </c>
      <c r="B78" s="0" t="s">
        <v>65</v>
      </c>
      <c r="C78" s="0" t="s">
        <v>27</v>
      </c>
      <c r="E78" s="0" t="s">
        <v>55</v>
      </c>
      <c r="F78" s="0" t="s">
        <v>32</v>
      </c>
      <c r="H78" s="0" t="n">
        <v>2</v>
      </c>
      <c r="M78" s="0" t="n">
        <v>1.7E-010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s">
        <v>36</v>
      </c>
      <c r="X78" s="0" t="s">
        <v>37</v>
      </c>
      <c r="Z78" s="1" t="s">
        <v>30</v>
      </c>
    </row>
    <row r="79" customFormat="false" ht="13.3" hidden="false" customHeight="true" outlineLevel="0" collapsed="false">
      <c r="A79" s="2" t="n">
        <f aca="false">ROW()-1</f>
        <v>78</v>
      </c>
      <c r="B79" s="0" t="s">
        <v>65</v>
      </c>
      <c r="C79" s="0" t="s">
        <v>27</v>
      </c>
      <c r="E79" s="0" t="s">
        <v>111</v>
      </c>
      <c r="F79" s="0" t="s">
        <v>34</v>
      </c>
      <c r="H79" s="0" t="n">
        <v>2</v>
      </c>
      <c r="M79" s="0" t="n">
        <v>1E-010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s">
        <v>36</v>
      </c>
      <c r="X79" s="0" t="s">
        <v>37</v>
      </c>
      <c r="Z79" s="1" t="s">
        <v>30</v>
      </c>
    </row>
    <row r="80" customFormat="false" ht="13.3" hidden="false" customHeight="true" outlineLevel="0" collapsed="false">
      <c r="A80" s="2" t="n">
        <f aca="false">ROW()-1</f>
        <v>79</v>
      </c>
      <c r="B80" s="0" t="s">
        <v>65</v>
      </c>
      <c r="C80" s="0" t="s">
        <v>62</v>
      </c>
      <c r="E80" s="0" t="s">
        <v>122</v>
      </c>
      <c r="F80" s="0" t="s">
        <v>48</v>
      </c>
      <c r="H80" s="0" t="n">
        <v>2</v>
      </c>
      <c r="M80" s="0" t="n">
        <v>1.2E-011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s">
        <v>123</v>
      </c>
      <c r="X80" s="0" t="s">
        <v>37</v>
      </c>
      <c r="Z80" s="1" t="s">
        <v>30</v>
      </c>
    </row>
    <row r="81" customFormat="false" ht="13.3" hidden="false" customHeight="true" outlineLevel="0" collapsed="false">
      <c r="A81" s="2" t="n">
        <f aca="false">ROW()-1</f>
        <v>80</v>
      </c>
      <c r="B81" s="0" t="s">
        <v>65</v>
      </c>
      <c r="C81" s="0" t="s">
        <v>32</v>
      </c>
      <c r="E81" s="0" t="s">
        <v>48</v>
      </c>
      <c r="F81" s="0" t="s">
        <v>53</v>
      </c>
      <c r="H81" s="0" t="n">
        <v>2</v>
      </c>
      <c r="M81" s="0" t="n">
        <v>5E-011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s">
        <v>58</v>
      </c>
      <c r="X81" s="0" t="s">
        <v>50</v>
      </c>
      <c r="Z81" s="1" t="s">
        <v>30</v>
      </c>
    </row>
    <row r="82" customFormat="false" ht="13.3" hidden="false" customHeight="true" outlineLevel="0" collapsed="false">
      <c r="A82" s="2" t="n">
        <f aca="false">ROW()-1</f>
        <v>81</v>
      </c>
      <c r="B82" s="0" t="s">
        <v>65</v>
      </c>
      <c r="C82" s="0" t="s">
        <v>32</v>
      </c>
      <c r="E82" s="0" t="s">
        <v>64</v>
      </c>
      <c r="F82" s="0" t="s">
        <v>34</v>
      </c>
      <c r="H82" s="0" t="n">
        <v>2</v>
      </c>
      <c r="M82" s="0" t="n">
        <v>5E-011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s">
        <v>58</v>
      </c>
      <c r="X82" s="0" t="s">
        <v>50</v>
      </c>
      <c r="Z82" s="1" t="s">
        <v>30</v>
      </c>
    </row>
    <row r="83" customFormat="false" ht="13.3" hidden="false" customHeight="true" outlineLevel="0" collapsed="false">
      <c r="A83" s="2" t="n">
        <f aca="false">ROW()-1</f>
        <v>82</v>
      </c>
      <c r="B83" s="0" t="s">
        <v>65</v>
      </c>
      <c r="C83" s="0" t="s">
        <v>70</v>
      </c>
      <c r="E83" s="0" t="s">
        <v>64</v>
      </c>
      <c r="F83" s="0" t="s">
        <v>53</v>
      </c>
      <c r="H83" s="0" t="n">
        <v>2</v>
      </c>
      <c r="M83" s="0" t="n">
        <v>7.6E-013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298</v>
      </c>
      <c r="X83" s="0" t="s">
        <v>37</v>
      </c>
      <c r="Z83" s="1" t="s">
        <v>30</v>
      </c>
    </row>
    <row r="84" customFormat="false" ht="13.3" hidden="false" customHeight="true" outlineLevel="0" collapsed="false">
      <c r="A84" s="2" t="n">
        <f aca="false">ROW()-1</f>
        <v>83</v>
      </c>
      <c r="B84" s="0" t="s">
        <v>65</v>
      </c>
      <c r="C84" s="0" t="s">
        <v>70</v>
      </c>
      <c r="E84" s="0" t="s">
        <v>82</v>
      </c>
      <c r="F84" s="0" t="s">
        <v>48</v>
      </c>
      <c r="H84" s="0" t="n">
        <v>2</v>
      </c>
      <c r="M84" s="0" t="n">
        <v>5.2E-012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s">
        <v>124</v>
      </c>
      <c r="X84" s="0" t="s">
        <v>108</v>
      </c>
      <c r="Z84" s="1" t="s">
        <v>30</v>
      </c>
    </row>
    <row r="85" customFormat="false" ht="13.3" hidden="false" customHeight="true" outlineLevel="0" collapsed="false">
      <c r="A85" s="2" t="n">
        <f aca="false">ROW()-1</f>
        <v>84</v>
      </c>
      <c r="B85" s="0" t="s">
        <v>65</v>
      </c>
      <c r="C85" s="0" t="s">
        <v>81</v>
      </c>
      <c r="E85" s="0" t="s">
        <v>77</v>
      </c>
      <c r="F85" s="0" t="s">
        <v>48</v>
      </c>
      <c r="H85" s="0" t="n">
        <v>2</v>
      </c>
      <c r="I85" s="0" t="n">
        <v>30</v>
      </c>
      <c r="J85" s="0" t="n">
        <v>29</v>
      </c>
      <c r="K85" s="0" t="n">
        <v>-0.5</v>
      </c>
      <c r="L85" s="0" t="n">
        <v>0.5</v>
      </c>
      <c r="M85" s="3" t="n">
        <v>1.8E-010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X85" s="0" t="s">
        <v>88</v>
      </c>
      <c r="Z85" s="1" t="s">
        <v>43</v>
      </c>
    </row>
    <row r="86" customFormat="false" ht="13.3" hidden="false" customHeight="true" outlineLevel="0" collapsed="false">
      <c r="A86" s="2" t="n">
        <f aca="false">ROW()-1</f>
        <v>85</v>
      </c>
      <c r="B86" s="0" t="s">
        <v>65</v>
      </c>
      <c r="C86" s="0" t="s">
        <v>53</v>
      </c>
      <c r="E86" s="0" t="s">
        <v>80</v>
      </c>
      <c r="F86" s="0" t="s">
        <v>48</v>
      </c>
      <c r="H86" s="0" t="n">
        <v>2</v>
      </c>
      <c r="M86" s="0" t="n">
        <v>1.8E-010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s">
        <v>125</v>
      </c>
      <c r="X86" s="0" t="s">
        <v>50</v>
      </c>
      <c r="Z86" s="1" t="s">
        <v>30</v>
      </c>
    </row>
    <row r="87" customFormat="false" ht="13.3" hidden="false" customHeight="true" outlineLevel="0" collapsed="false">
      <c r="A87" s="2" t="n">
        <f aca="false">ROW()-1</f>
        <v>86</v>
      </c>
      <c r="B87" s="0" t="s">
        <v>73</v>
      </c>
      <c r="C87" s="0" t="s">
        <v>32</v>
      </c>
      <c r="E87" s="0" t="s">
        <v>53</v>
      </c>
      <c r="F87" s="0" t="s">
        <v>72</v>
      </c>
      <c r="H87" s="0" t="n">
        <v>2</v>
      </c>
      <c r="M87" s="3" t="n">
        <v>4.4E-012</v>
      </c>
      <c r="N87" s="0" t="n">
        <v>0</v>
      </c>
      <c r="O87" s="0" t="n">
        <v>-4390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X87" s="0" t="s">
        <v>99</v>
      </c>
      <c r="Z87" s="1" t="s">
        <v>30</v>
      </c>
    </row>
    <row r="88" customFormat="false" ht="13.3" hidden="false" customHeight="true" outlineLevel="0" collapsed="false">
      <c r="A88" s="2" t="n">
        <f aca="false">ROW()-1</f>
        <v>87</v>
      </c>
      <c r="B88" s="0" t="s">
        <v>73</v>
      </c>
      <c r="C88" s="0" t="s">
        <v>32</v>
      </c>
      <c r="E88" s="0" t="s">
        <v>81</v>
      </c>
      <c r="F88" s="0" t="s">
        <v>34</v>
      </c>
      <c r="H88" s="0" t="n">
        <v>2</v>
      </c>
      <c r="M88" s="3" t="n">
        <v>1.68E-012</v>
      </c>
      <c r="N88" s="0" t="n">
        <v>0</v>
      </c>
      <c r="O88" s="0" t="n">
        <v>-4400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X88" s="0" t="s">
        <v>99</v>
      </c>
      <c r="Z88" s="1" t="s">
        <v>30</v>
      </c>
    </row>
    <row r="89" customFormat="false" ht="13.3" hidden="false" customHeight="true" outlineLevel="0" collapsed="false">
      <c r="A89" s="2" t="n">
        <f aca="false">ROW()-1</f>
        <v>88</v>
      </c>
      <c r="B89" s="0" t="s">
        <v>122</v>
      </c>
      <c r="C89" s="0" t="s">
        <v>35</v>
      </c>
      <c r="E89" s="0" t="s">
        <v>41</v>
      </c>
      <c r="F89" s="0" t="s">
        <v>62</v>
      </c>
      <c r="H89" s="0" t="n">
        <v>2</v>
      </c>
      <c r="M89" s="0" t="n">
        <v>1.73E-011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s">
        <v>36</v>
      </c>
      <c r="X89" s="0" t="s">
        <v>37</v>
      </c>
      <c r="Z89" s="1" t="s">
        <v>30</v>
      </c>
    </row>
    <row r="90" customFormat="false" ht="13.3" hidden="false" customHeight="true" outlineLevel="0" collapsed="false">
      <c r="A90" s="2" t="n">
        <f aca="false">ROW()-1</f>
        <v>89</v>
      </c>
      <c r="B90" s="0" t="s">
        <v>122</v>
      </c>
      <c r="C90" s="0" t="s">
        <v>45</v>
      </c>
      <c r="E90" s="0" t="s">
        <v>55</v>
      </c>
      <c r="F90" s="0" t="s">
        <v>62</v>
      </c>
      <c r="H90" s="0" t="n">
        <v>2</v>
      </c>
      <c r="M90" s="0" t="n">
        <v>3E-011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s">
        <v>54</v>
      </c>
      <c r="X90" s="0" t="s">
        <v>37</v>
      </c>
      <c r="Y90" s="0" t="s">
        <v>126</v>
      </c>
      <c r="Z90" s="1" t="s">
        <v>30</v>
      </c>
    </row>
    <row r="91" customFormat="false" ht="13.3" hidden="false" customHeight="true" outlineLevel="0" collapsed="false">
      <c r="A91" s="2" t="n">
        <f aca="false">ROW()-1</f>
        <v>90</v>
      </c>
      <c r="B91" s="0" t="s">
        <v>122</v>
      </c>
      <c r="C91" s="0" t="s">
        <v>48</v>
      </c>
      <c r="E91" s="0" t="s">
        <v>64</v>
      </c>
      <c r="F91" s="0" t="s">
        <v>59</v>
      </c>
      <c r="H91" s="0" t="n">
        <v>2</v>
      </c>
      <c r="M91" s="0" t="n">
        <v>3.32E-012</v>
      </c>
      <c r="N91" s="0" t="n">
        <v>0</v>
      </c>
      <c r="O91" s="0" t="n">
        <v>-6170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275</v>
      </c>
      <c r="X91" s="0" t="s">
        <v>37</v>
      </c>
      <c r="Y91" s="0" t="s">
        <v>67</v>
      </c>
      <c r="Z91" s="1" t="s">
        <v>30</v>
      </c>
    </row>
    <row r="92" customFormat="false" ht="13.3" hidden="false" customHeight="true" outlineLevel="0" collapsed="false">
      <c r="A92" s="2" t="n">
        <f aca="false">ROW()-1</f>
        <v>91</v>
      </c>
      <c r="B92" s="0" t="s">
        <v>122</v>
      </c>
      <c r="C92" s="0" t="s">
        <v>34</v>
      </c>
      <c r="E92" s="0" t="s">
        <v>127</v>
      </c>
      <c r="F92" s="0" t="s">
        <v>32</v>
      </c>
      <c r="H92" s="0" t="n">
        <v>2</v>
      </c>
      <c r="M92" s="0" t="n">
        <v>5.81E-009</v>
      </c>
      <c r="N92" s="0" t="n">
        <v>-0.3</v>
      </c>
      <c r="O92" s="0" t="n">
        <v>-14730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s">
        <v>128</v>
      </c>
      <c r="X92" s="0" t="s">
        <v>37</v>
      </c>
      <c r="Y92" s="0" t="s">
        <v>129</v>
      </c>
      <c r="Z92" s="1" t="s">
        <v>30</v>
      </c>
    </row>
    <row r="93" customFormat="false" ht="13.3" hidden="false" customHeight="true" outlineLevel="0" collapsed="false">
      <c r="A93" s="2" t="n">
        <f aca="false">ROW()-1</f>
        <v>92</v>
      </c>
      <c r="B93" s="0" t="s">
        <v>122</v>
      </c>
      <c r="C93" s="0" t="s">
        <v>34</v>
      </c>
      <c r="E93" s="0" t="s">
        <v>62</v>
      </c>
      <c r="F93" s="0" t="s">
        <v>39</v>
      </c>
      <c r="H93" s="0" t="n">
        <v>2</v>
      </c>
      <c r="M93" s="0" t="n">
        <v>7.41E-013</v>
      </c>
      <c r="N93" s="0" t="n">
        <v>0.72</v>
      </c>
      <c r="O93" s="0" t="n">
        <v>-329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s">
        <v>130</v>
      </c>
      <c r="X93" s="0" t="s">
        <v>37</v>
      </c>
      <c r="Y93" s="0" t="s">
        <v>131</v>
      </c>
      <c r="Z93" s="1" t="s">
        <v>30</v>
      </c>
    </row>
    <row r="94" customFormat="false" ht="13.3" hidden="false" customHeight="true" outlineLevel="0" collapsed="false">
      <c r="A94" s="2" t="n">
        <f aca="false">ROW()-1</f>
        <v>93</v>
      </c>
      <c r="B94" s="0" t="s">
        <v>122</v>
      </c>
      <c r="C94" s="0" t="s">
        <v>65</v>
      </c>
      <c r="E94" s="0" t="s">
        <v>121</v>
      </c>
      <c r="F94" s="0" t="s">
        <v>62</v>
      </c>
      <c r="H94" s="0" t="n">
        <v>2</v>
      </c>
      <c r="M94" s="0" t="n">
        <v>1E-012</v>
      </c>
      <c r="N94" s="0" t="n">
        <v>0</v>
      </c>
      <c r="O94" s="0" t="n">
        <v>-1000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s">
        <v>58</v>
      </c>
      <c r="X94" s="0" t="s">
        <v>37</v>
      </c>
      <c r="Y94" s="0" t="s">
        <v>129</v>
      </c>
      <c r="Z94" s="1" t="s">
        <v>30</v>
      </c>
    </row>
    <row r="95" customFormat="false" ht="13.3" hidden="false" customHeight="true" outlineLevel="0" collapsed="false">
      <c r="A95" s="2" t="n">
        <f aca="false">ROW()-1</f>
        <v>94</v>
      </c>
      <c r="B95" s="0" t="s">
        <v>122</v>
      </c>
      <c r="C95" s="0" t="s">
        <v>27</v>
      </c>
      <c r="E95" s="0" t="s">
        <v>132</v>
      </c>
      <c r="F95" s="0" t="s">
        <v>34</v>
      </c>
      <c r="H95" s="0" t="n">
        <v>2</v>
      </c>
      <c r="M95" s="0" t="n">
        <v>8.26E-014</v>
      </c>
      <c r="N95" s="0" t="n">
        <v>0.5</v>
      </c>
      <c r="O95" s="0" t="n">
        <v>-1500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s">
        <v>133</v>
      </c>
      <c r="X95" s="0" t="s">
        <v>37</v>
      </c>
      <c r="Y95" s="0" t="s">
        <v>129</v>
      </c>
      <c r="Z95" s="1" t="s">
        <v>30</v>
      </c>
    </row>
    <row r="96" customFormat="false" ht="13.3" hidden="false" customHeight="true" outlineLevel="0" collapsed="false">
      <c r="A96" s="2" t="n">
        <f aca="false">ROW()-1</f>
        <v>95</v>
      </c>
      <c r="B96" s="0" t="s">
        <v>122</v>
      </c>
      <c r="C96" s="0" t="s">
        <v>27</v>
      </c>
      <c r="E96" s="0" t="s">
        <v>62</v>
      </c>
      <c r="F96" s="0" t="s">
        <v>59</v>
      </c>
      <c r="H96" s="0" t="n">
        <v>2</v>
      </c>
      <c r="M96" s="0" t="n">
        <v>1.7E-013</v>
      </c>
      <c r="N96" s="0" t="n">
        <v>0.5</v>
      </c>
      <c r="O96" s="0" t="n">
        <v>-1000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s">
        <v>60</v>
      </c>
      <c r="X96" s="0" t="s">
        <v>37</v>
      </c>
      <c r="Y96" s="0" t="s">
        <v>134</v>
      </c>
      <c r="Z96" s="1" t="s">
        <v>30</v>
      </c>
    </row>
    <row r="97" customFormat="false" ht="13.3" hidden="false" customHeight="true" outlineLevel="0" collapsed="false">
      <c r="A97" s="2" t="n">
        <f aca="false">ROW()-1</f>
        <v>96</v>
      </c>
      <c r="B97" s="0" t="s">
        <v>122</v>
      </c>
      <c r="C97" s="0" t="s">
        <v>32</v>
      </c>
      <c r="E97" s="0" t="s">
        <v>62</v>
      </c>
      <c r="F97" s="0" t="s">
        <v>53</v>
      </c>
      <c r="H97" s="0" t="n">
        <v>2</v>
      </c>
      <c r="M97" s="0" t="n">
        <v>6E-011</v>
      </c>
      <c r="N97" s="0" t="n">
        <v>-0.08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s">
        <v>135</v>
      </c>
      <c r="X97" s="0" t="s">
        <v>37</v>
      </c>
      <c r="Y97" s="0" t="s">
        <v>134</v>
      </c>
      <c r="Z97" s="1" t="s">
        <v>30</v>
      </c>
    </row>
    <row r="98" customFormat="false" ht="13.3" hidden="false" customHeight="true" outlineLevel="0" collapsed="false">
      <c r="A98" s="2" t="n">
        <f aca="false">ROW()-1</f>
        <v>97</v>
      </c>
      <c r="B98" s="0" t="s">
        <v>122</v>
      </c>
      <c r="C98" s="0" t="s">
        <v>32</v>
      </c>
      <c r="E98" s="0" t="s">
        <v>92</v>
      </c>
      <c r="F98" s="0" t="s">
        <v>34</v>
      </c>
      <c r="H98" s="0" t="n">
        <v>2</v>
      </c>
      <c r="M98" s="0" t="n">
        <v>1E-012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s">
        <v>36</v>
      </c>
      <c r="X98" s="0" t="s">
        <v>37</v>
      </c>
      <c r="Y98" s="0" t="s">
        <v>134</v>
      </c>
      <c r="Z98" s="1" t="s">
        <v>30</v>
      </c>
    </row>
    <row r="99" customFormat="false" ht="13.3" hidden="false" customHeight="true" outlineLevel="0" collapsed="false">
      <c r="A99" s="2" t="n">
        <f aca="false">ROW()-1</f>
        <v>98</v>
      </c>
      <c r="B99" s="0" t="s">
        <v>122</v>
      </c>
      <c r="C99" s="0" t="s">
        <v>32</v>
      </c>
      <c r="E99" s="0" t="s">
        <v>70</v>
      </c>
      <c r="F99" s="0" t="s">
        <v>59</v>
      </c>
      <c r="H99" s="0" t="n">
        <v>2</v>
      </c>
      <c r="M99" s="0" t="n">
        <v>1.7E-013</v>
      </c>
      <c r="N99" s="0" t="n">
        <v>0.5</v>
      </c>
      <c r="O99" s="0" t="n">
        <v>-3500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s">
        <v>136</v>
      </c>
      <c r="X99" s="0" t="s">
        <v>37</v>
      </c>
      <c r="Y99" s="0" t="s">
        <v>129</v>
      </c>
      <c r="Z99" s="1" t="s">
        <v>30</v>
      </c>
    </row>
    <row r="100" customFormat="false" ht="13.3" hidden="false" customHeight="true" outlineLevel="0" collapsed="false">
      <c r="A100" s="2" t="n">
        <f aca="false">ROW()-1</f>
        <v>99</v>
      </c>
      <c r="B100" s="0" t="s">
        <v>122</v>
      </c>
      <c r="C100" s="0" t="s">
        <v>53</v>
      </c>
      <c r="E100" s="0" t="s">
        <v>80</v>
      </c>
      <c r="F100" s="0" t="s">
        <v>62</v>
      </c>
      <c r="H100" s="0" t="n">
        <v>2</v>
      </c>
      <c r="M100" s="0" t="n">
        <v>5.54E-015</v>
      </c>
      <c r="N100" s="0" t="n">
        <v>1.23</v>
      </c>
      <c r="O100" s="0" t="n">
        <v>44.3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s">
        <v>137</v>
      </c>
      <c r="X100" s="0" t="s">
        <v>37</v>
      </c>
      <c r="Y100" s="0" t="s">
        <v>129</v>
      </c>
      <c r="Z100" s="1" t="s">
        <v>30</v>
      </c>
    </row>
    <row r="101" customFormat="false" ht="13.3" hidden="false" customHeight="true" outlineLevel="0" collapsed="false">
      <c r="A101" s="2" t="n">
        <f aca="false">ROW()-1</f>
        <v>100</v>
      </c>
      <c r="B101" s="0" t="s">
        <v>82</v>
      </c>
      <c r="C101" s="0" t="s">
        <v>35</v>
      </c>
      <c r="E101" s="0" t="s">
        <v>41</v>
      </c>
      <c r="F101" s="0" t="s">
        <v>70</v>
      </c>
      <c r="H101" s="0" t="n">
        <v>2</v>
      </c>
      <c r="M101" s="0" t="n">
        <v>1.7E-014</v>
      </c>
      <c r="N101" s="0" t="n">
        <v>0.5</v>
      </c>
      <c r="O101" s="0" t="n">
        <v>-7550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s">
        <v>138</v>
      </c>
      <c r="X101" s="0" t="s">
        <v>37</v>
      </c>
      <c r="Y101" s="0" t="s">
        <v>129</v>
      </c>
      <c r="Z101" s="1" t="s">
        <v>30</v>
      </c>
    </row>
    <row r="102" customFormat="false" ht="13.3" hidden="false" customHeight="true" outlineLevel="0" collapsed="false">
      <c r="A102" s="2" t="n">
        <f aca="false">ROW()-1</f>
        <v>101</v>
      </c>
      <c r="B102" s="0" t="s">
        <v>82</v>
      </c>
      <c r="C102" s="0" t="s">
        <v>35</v>
      </c>
      <c r="E102" s="0" t="s">
        <v>65</v>
      </c>
      <c r="F102" s="0" t="s">
        <v>53</v>
      </c>
      <c r="H102" s="0" t="n">
        <v>2</v>
      </c>
      <c r="M102" s="0" t="n">
        <v>8.31E-013</v>
      </c>
      <c r="N102" s="0" t="n">
        <v>0.5</v>
      </c>
      <c r="O102" s="0" t="n">
        <v>-3000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s">
        <v>66</v>
      </c>
      <c r="X102" s="0" t="s">
        <v>37</v>
      </c>
      <c r="Y102" s="0" t="s">
        <v>129</v>
      </c>
      <c r="Z102" s="1" t="s">
        <v>30</v>
      </c>
    </row>
    <row r="103" customFormat="false" ht="13.3" hidden="false" customHeight="true" outlineLevel="0" collapsed="false">
      <c r="A103" s="2" t="n">
        <f aca="false">ROW()-1</f>
        <v>102</v>
      </c>
      <c r="B103" s="0" t="s">
        <v>82</v>
      </c>
      <c r="C103" s="0" t="s">
        <v>48</v>
      </c>
      <c r="E103" s="0" t="s">
        <v>64</v>
      </c>
      <c r="F103" s="0" t="s">
        <v>53</v>
      </c>
      <c r="H103" s="0" t="n">
        <v>2</v>
      </c>
      <c r="M103" s="0" t="n">
        <v>5.6E-010</v>
      </c>
      <c r="N103" s="0" t="n">
        <v>0</v>
      </c>
      <c r="O103" s="0" t="n">
        <v>-12160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s">
        <v>139</v>
      </c>
      <c r="X103" s="0" t="s">
        <v>37</v>
      </c>
      <c r="Y103" s="0" t="s">
        <v>129</v>
      </c>
      <c r="Z103" s="1" t="s">
        <v>30</v>
      </c>
    </row>
    <row r="104" customFormat="false" ht="13.3" hidden="false" customHeight="true" outlineLevel="0" collapsed="false">
      <c r="A104" s="2" t="n">
        <f aca="false">ROW()-1</f>
        <v>103</v>
      </c>
      <c r="B104" s="0" t="s">
        <v>82</v>
      </c>
      <c r="C104" s="0" t="s">
        <v>89</v>
      </c>
      <c r="E104" s="0" t="s">
        <v>90</v>
      </c>
      <c r="F104" s="0" t="s">
        <v>70</v>
      </c>
      <c r="H104" s="0" t="n">
        <v>2</v>
      </c>
      <c r="I104" s="0" t="n">
        <v>30</v>
      </c>
      <c r="J104" s="0" t="n">
        <v>29</v>
      </c>
      <c r="K104" s="0" t="n">
        <v>-0.5</v>
      </c>
      <c r="M104" s="3" t="n">
        <v>5E-011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X104" s="0" t="s">
        <v>88</v>
      </c>
      <c r="Z104" s="1" t="s">
        <v>30</v>
      </c>
    </row>
    <row r="105" customFormat="false" ht="13.3" hidden="false" customHeight="true" outlineLevel="0" collapsed="false">
      <c r="A105" s="2" t="n">
        <f aca="false">ROW()-1</f>
        <v>104</v>
      </c>
      <c r="B105" s="0" t="s">
        <v>82</v>
      </c>
      <c r="C105" s="0" t="s">
        <v>84</v>
      </c>
      <c r="D105" s="0" t="s">
        <v>94</v>
      </c>
      <c r="E105" s="0" t="s">
        <v>91</v>
      </c>
      <c r="F105" s="0" t="s">
        <v>70</v>
      </c>
      <c r="G105" s="0" t="s">
        <v>94</v>
      </c>
      <c r="H105" s="0" t="n">
        <v>2</v>
      </c>
      <c r="I105" s="0" t="n">
        <v>34</v>
      </c>
      <c r="J105" s="0" t="n">
        <v>33</v>
      </c>
      <c r="K105" s="0" t="n">
        <v>-0.5</v>
      </c>
      <c r="M105" s="0" t="n">
        <f aca="false">2*2.1E-033</f>
        <v>4.2E-033</v>
      </c>
      <c r="N105" s="0" t="n">
        <v>0</v>
      </c>
      <c r="O105" s="0" t="n">
        <v>920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X105" s="0" t="s">
        <v>88</v>
      </c>
      <c r="Z105" s="1" t="s">
        <v>30</v>
      </c>
    </row>
    <row r="106" customFormat="false" ht="13.3" hidden="false" customHeight="true" outlineLevel="0" collapsed="false">
      <c r="A106" s="2" t="n">
        <f aca="false">ROW()-1</f>
        <v>105</v>
      </c>
      <c r="B106" s="0" t="s">
        <v>82</v>
      </c>
      <c r="C106" s="0" t="s">
        <v>34</v>
      </c>
      <c r="E106" s="0" t="s">
        <v>80</v>
      </c>
      <c r="F106" s="0" t="s">
        <v>31</v>
      </c>
      <c r="H106" s="0" t="n">
        <v>2</v>
      </c>
      <c r="M106" s="0" t="n">
        <v>1.6E-012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s">
        <v>140</v>
      </c>
      <c r="X106" s="0" t="s">
        <v>108</v>
      </c>
      <c r="Z106" s="1" t="s">
        <v>30</v>
      </c>
    </row>
    <row r="107" customFormat="false" ht="13.3" hidden="false" customHeight="true" outlineLevel="0" collapsed="false">
      <c r="A107" s="2" t="n">
        <f aca="false">ROW()-1</f>
        <v>106</v>
      </c>
      <c r="B107" s="0" t="s">
        <v>82</v>
      </c>
      <c r="C107" s="0" t="s">
        <v>34</v>
      </c>
      <c r="E107" s="0" t="s">
        <v>70</v>
      </c>
      <c r="F107" s="0" t="s">
        <v>39</v>
      </c>
      <c r="H107" s="0" t="n">
        <v>2</v>
      </c>
      <c r="M107" s="0" t="n">
        <f aca="false">0.5*0.0000000000069</f>
        <v>3.45E-012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s">
        <v>140</v>
      </c>
      <c r="X107" s="0" t="s">
        <v>108</v>
      </c>
      <c r="Z107" s="1" t="s">
        <v>30</v>
      </c>
    </row>
    <row r="108" customFormat="false" ht="13.3" hidden="false" customHeight="true" outlineLevel="0" collapsed="false">
      <c r="A108" s="2" t="n">
        <f aca="false">ROW()-1</f>
        <v>107</v>
      </c>
      <c r="B108" s="0" t="s">
        <v>82</v>
      </c>
      <c r="C108" s="0" t="s">
        <v>34</v>
      </c>
      <c r="E108" s="0" t="s">
        <v>53</v>
      </c>
      <c r="F108" s="0" t="s">
        <v>53</v>
      </c>
      <c r="H108" s="0" t="n">
        <v>2</v>
      </c>
      <c r="M108" s="0" t="n">
        <v>7.2E-011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s">
        <v>140</v>
      </c>
      <c r="X108" s="0" t="s">
        <v>108</v>
      </c>
      <c r="Z108" s="1" t="s">
        <v>30</v>
      </c>
    </row>
    <row r="109" customFormat="false" ht="13.3" hidden="false" customHeight="true" outlineLevel="0" collapsed="false">
      <c r="A109" s="2" t="n">
        <f aca="false">ROW()-1</f>
        <v>108</v>
      </c>
      <c r="B109" s="0" t="s">
        <v>82</v>
      </c>
      <c r="C109" s="0" t="s">
        <v>39</v>
      </c>
      <c r="E109" s="0" t="s">
        <v>76</v>
      </c>
      <c r="F109" s="0" t="s">
        <v>34</v>
      </c>
      <c r="H109" s="0" t="n">
        <v>2</v>
      </c>
      <c r="M109" s="0" t="n">
        <v>5E-011</v>
      </c>
      <c r="N109" s="0" t="n">
        <v>0</v>
      </c>
      <c r="O109" s="0" t="n">
        <v>-13110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s">
        <v>58</v>
      </c>
      <c r="X109" s="0" t="s">
        <v>141</v>
      </c>
      <c r="Z109" s="1" t="s">
        <v>30</v>
      </c>
    </row>
    <row r="110" customFormat="false" ht="13.3" hidden="false" customHeight="true" outlineLevel="0" collapsed="false">
      <c r="A110" s="2" t="n">
        <f aca="false">ROW()-1</f>
        <v>109</v>
      </c>
      <c r="B110" s="0" t="s">
        <v>82</v>
      </c>
      <c r="C110" s="0" t="s">
        <v>80</v>
      </c>
      <c r="E110" s="0" t="s">
        <v>76</v>
      </c>
      <c r="F110" s="0" t="s">
        <v>53</v>
      </c>
      <c r="H110" s="0" t="n">
        <v>2</v>
      </c>
      <c r="M110" s="0" t="n">
        <v>4.65E-011</v>
      </c>
      <c r="N110" s="0" t="n">
        <v>0</v>
      </c>
      <c r="O110" s="0" t="n">
        <v>-16500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s">
        <v>105</v>
      </c>
      <c r="X110" s="0" t="s">
        <v>37</v>
      </c>
      <c r="Z110" s="1" t="s">
        <v>30</v>
      </c>
    </row>
    <row r="111" customFormat="false" ht="13.3" hidden="false" customHeight="true" outlineLevel="0" collapsed="false">
      <c r="A111" s="2" t="n">
        <f aca="false">ROW()-1</f>
        <v>110</v>
      </c>
      <c r="B111" s="0" t="s">
        <v>82</v>
      </c>
      <c r="C111" s="0" t="s">
        <v>65</v>
      </c>
      <c r="E111" s="0" t="s">
        <v>121</v>
      </c>
      <c r="F111" s="0" t="s">
        <v>70</v>
      </c>
      <c r="H111" s="0" t="n">
        <v>2</v>
      </c>
      <c r="M111" s="0" t="n">
        <v>5E-011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s">
        <v>58</v>
      </c>
      <c r="X111" s="0" t="s">
        <v>37</v>
      </c>
      <c r="Z111" s="1" t="s">
        <v>30</v>
      </c>
    </row>
    <row r="112" customFormat="false" ht="13.3" hidden="false" customHeight="true" outlineLevel="0" collapsed="false">
      <c r="A112" s="2" t="n">
        <f aca="false">ROW()-1</f>
        <v>111</v>
      </c>
      <c r="B112" s="0" t="s">
        <v>82</v>
      </c>
      <c r="C112" s="0" t="s">
        <v>82</v>
      </c>
      <c r="E112" s="0" t="s">
        <v>76</v>
      </c>
      <c r="F112" s="0" t="s">
        <v>70</v>
      </c>
      <c r="H112" s="0" t="n">
        <v>2</v>
      </c>
      <c r="M112" s="0" t="n">
        <v>3E-013</v>
      </c>
      <c r="N112" s="0" t="n">
        <v>0</v>
      </c>
      <c r="O112" s="0" t="n">
        <v>460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s">
        <v>142</v>
      </c>
      <c r="X112" s="0" t="s">
        <v>108</v>
      </c>
      <c r="Z112" s="1" t="s">
        <v>30</v>
      </c>
    </row>
    <row r="113" customFormat="false" ht="13.3" hidden="false" customHeight="true" outlineLevel="0" collapsed="false">
      <c r="A113" s="2" t="n">
        <f aca="false">ROW()-1</f>
        <v>112</v>
      </c>
      <c r="B113" s="0" t="s">
        <v>82</v>
      </c>
      <c r="C113" s="0" t="s">
        <v>82</v>
      </c>
      <c r="D113" s="0" t="s">
        <v>94</v>
      </c>
      <c r="E113" s="0" t="s">
        <v>76</v>
      </c>
      <c r="F113" s="0" t="s">
        <v>70</v>
      </c>
      <c r="G113" s="0" t="s">
        <v>94</v>
      </c>
      <c r="H113" s="0" t="n">
        <v>2</v>
      </c>
      <c r="M113" s="0" t="n">
        <f aca="false">2*2.1E-033</f>
        <v>4.2E-033</v>
      </c>
      <c r="N113" s="0" t="n">
        <v>0</v>
      </c>
      <c r="O113" s="0" t="n">
        <v>920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X113" s="0" t="s">
        <v>143</v>
      </c>
      <c r="Z113" s="1" t="s">
        <v>30</v>
      </c>
    </row>
    <row r="114" customFormat="false" ht="13.3" hidden="false" customHeight="true" outlineLevel="0" collapsed="false">
      <c r="A114" s="2" t="n">
        <f aca="false">ROW()-1</f>
        <v>113</v>
      </c>
      <c r="B114" s="0" t="s">
        <v>82</v>
      </c>
      <c r="C114" s="0" t="s">
        <v>27</v>
      </c>
      <c r="E114" s="0" t="s">
        <v>62</v>
      </c>
      <c r="F114" s="0" t="s">
        <v>53</v>
      </c>
      <c r="H114" s="0" t="n">
        <v>2</v>
      </c>
      <c r="M114" s="0" t="n">
        <v>2.2E-011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300</v>
      </c>
      <c r="X114" s="0" t="s">
        <v>144</v>
      </c>
      <c r="Z114" s="1" t="s">
        <v>30</v>
      </c>
    </row>
    <row r="115" customFormat="false" ht="13.3" hidden="false" customHeight="true" outlineLevel="0" collapsed="false">
      <c r="A115" s="2" t="n">
        <f aca="false">ROW()-1</f>
        <v>114</v>
      </c>
      <c r="B115" s="0" t="s">
        <v>82</v>
      </c>
      <c r="C115" s="0" t="s">
        <v>27</v>
      </c>
      <c r="E115" s="0" t="s">
        <v>70</v>
      </c>
      <c r="F115" s="0" t="s">
        <v>59</v>
      </c>
      <c r="H115" s="0" t="n">
        <v>2</v>
      </c>
      <c r="M115" s="0" t="n">
        <v>1.7E-013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s">
        <v>36</v>
      </c>
      <c r="X115" s="0" t="s">
        <v>37</v>
      </c>
      <c r="Z115" s="1" t="s">
        <v>30</v>
      </c>
    </row>
    <row r="116" customFormat="false" ht="13.3" hidden="false" customHeight="true" outlineLevel="0" collapsed="false">
      <c r="A116" s="2" t="n">
        <f aca="false">ROW()-1</f>
        <v>115</v>
      </c>
      <c r="B116" s="0" t="s">
        <v>82</v>
      </c>
      <c r="C116" s="0" t="s">
        <v>62</v>
      </c>
      <c r="E116" s="0" t="s">
        <v>92</v>
      </c>
      <c r="F116" s="0" t="s">
        <v>53</v>
      </c>
      <c r="H116" s="0" t="n">
        <v>2</v>
      </c>
      <c r="M116" s="0" t="n">
        <v>3.3E-012</v>
      </c>
      <c r="N116" s="0" t="n">
        <v>0</v>
      </c>
      <c r="O116" s="0" t="n">
        <v>270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s">
        <v>145</v>
      </c>
      <c r="X116" s="0" t="s">
        <v>108</v>
      </c>
      <c r="Z116" s="1" t="s">
        <v>30</v>
      </c>
    </row>
    <row r="117" customFormat="false" ht="13.3" hidden="false" customHeight="true" outlineLevel="0" collapsed="false">
      <c r="A117" s="2" t="n">
        <f aca="false">ROW()-1</f>
        <v>116</v>
      </c>
      <c r="B117" s="0" t="s">
        <v>82</v>
      </c>
      <c r="C117" s="0" t="s">
        <v>32</v>
      </c>
      <c r="E117" s="0" t="s">
        <v>70</v>
      </c>
      <c r="F117" s="0" t="s">
        <v>53</v>
      </c>
      <c r="H117" s="0" t="n">
        <v>2</v>
      </c>
      <c r="M117" s="0" t="n">
        <v>3E-011</v>
      </c>
      <c r="N117" s="0" t="n">
        <v>0</v>
      </c>
      <c r="O117" s="0" t="n">
        <v>200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s">
        <v>146</v>
      </c>
      <c r="X117" s="0" t="s">
        <v>108</v>
      </c>
      <c r="Z117" s="1" t="s">
        <v>30</v>
      </c>
    </row>
    <row r="118" customFormat="false" ht="13.3" hidden="false" customHeight="true" outlineLevel="0" collapsed="false">
      <c r="A118" s="2" t="n">
        <f aca="false">ROW()-1</f>
        <v>117</v>
      </c>
      <c r="B118" s="0" t="s">
        <v>82</v>
      </c>
      <c r="C118" s="0" t="s">
        <v>53</v>
      </c>
      <c r="E118" s="0" t="s">
        <v>80</v>
      </c>
      <c r="F118" s="0" t="s">
        <v>70</v>
      </c>
      <c r="H118" s="0" t="n">
        <v>2</v>
      </c>
      <c r="M118" s="0" t="n">
        <v>4.8E-011</v>
      </c>
      <c r="N118" s="0" t="n">
        <v>0</v>
      </c>
      <c r="O118" s="0" t="n">
        <v>250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s">
        <v>147</v>
      </c>
      <c r="X118" s="0" t="s">
        <v>108</v>
      </c>
      <c r="Z118" s="1" t="s">
        <v>30</v>
      </c>
    </row>
    <row r="119" customFormat="false" ht="13.3" hidden="false" customHeight="true" outlineLevel="0" collapsed="false">
      <c r="A119" s="2" t="n">
        <f aca="false">ROW()-1</f>
        <v>118</v>
      </c>
      <c r="B119" s="0" t="s">
        <v>148</v>
      </c>
      <c r="C119" s="0" t="s">
        <v>70</v>
      </c>
      <c r="E119" s="0" t="s">
        <v>64</v>
      </c>
      <c r="F119" s="0" t="s">
        <v>82</v>
      </c>
      <c r="H119" s="0" t="n">
        <v>2</v>
      </c>
      <c r="M119" s="0" t="n">
        <v>2E-012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298</v>
      </c>
      <c r="X119" s="0" t="s">
        <v>108</v>
      </c>
      <c r="Z119" s="1" t="s">
        <v>30</v>
      </c>
    </row>
    <row r="120" customFormat="false" ht="13.3" hidden="false" customHeight="true" outlineLevel="0" collapsed="false">
      <c r="A120" s="2" t="n">
        <f aca="false">ROW()-1</f>
        <v>119</v>
      </c>
      <c r="B120" s="0" t="s">
        <v>148</v>
      </c>
      <c r="C120" s="0" t="s">
        <v>81</v>
      </c>
      <c r="E120" s="0" t="s">
        <v>64</v>
      </c>
      <c r="F120" s="0" t="s">
        <v>77</v>
      </c>
      <c r="H120" s="0" t="n">
        <v>2</v>
      </c>
      <c r="I120" s="0" t="n">
        <v>18</v>
      </c>
      <c r="J120" s="0" t="n">
        <v>17</v>
      </c>
      <c r="K120" s="0" t="n">
        <v>-0.5</v>
      </c>
      <c r="M120" s="3" t="n">
        <v>1.03E-011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X120" s="0" t="s">
        <v>88</v>
      </c>
      <c r="Z120" s="1" t="s">
        <v>30</v>
      </c>
    </row>
    <row r="121" customFormat="false" ht="13.3" hidden="false" customHeight="true" outlineLevel="0" collapsed="false">
      <c r="A121" s="2" t="n">
        <f aca="false">ROW()-1</f>
        <v>120</v>
      </c>
      <c r="B121" s="0" t="s">
        <v>148</v>
      </c>
      <c r="C121" s="0" t="s">
        <v>53</v>
      </c>
      <c r="E121" s="0" t="s">
        <v>64</v>
      </c>
      <c r="F121" s="0" t="s">
        <v>80</v>
      </c>
      <c r="H121" s="0" t="n">
        <v>2</v>
      </c>
      <c r="M121" s="0" t="n">
        <v>1.03E-011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300</v>
      </c>
      <c r="X121" s="0" t="s">
        <v>149</v>
      </c>
      <c r="Z121" s="1" t="s">
        <v>30</v>
      </c>
    </row>
    <row r="122" customFormat="false" ht="13.3" hidden="false" customHeight="true" outlineLevel="0" collapsed="false">
      <c r="A122" s="2" t="n">
        <f aca="false">ROW()-1</f>
        <v>121</v>
      </c>
      <c r="B122" s="0" t="s">
        <v>27</v>
      </c>
      <c r="C122" s="0" t="s">
        <v>33</v>
      </c>
      <c r="E122" s="0" t="s">
        <v>45</v>
      </c>
      <c r="H122" s="0" t="n">
        <v>2</v>
      </c>
      <c r="M122" s="0" t="n">
        <v>3.49E-019</v>
      </c>
      <c r="N122" s="0" t="n">
        <v>0.14</v>
      </c>
      <c r="O122" s="0" t="n">
        <v>-0.18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s">
        <v>150</v>
      </c>
      <c r="X122" s="0" t="s">
        <v>151</v>
      </c>
      <c r="Z122" s="1" t="s">
        <v>30</v>
      </c>
    </row>
    <row r="123" customFormat="false" ht="13.3" hidden="false" customHeight="true" outlineLevel="0" collapsed="false">
      <c r="A123" s="2" t="n">
        <f aca="false">ROW()-1</f>
        <v>122</v>
      </c>
      <c r="B123" s="0" t="s">
        <v>132</v>
      </c>
      <c r="C123" s="0" t="s">
        <v>48</v>
      </c>
      <c r="E123" s="0" t="s">
        <v>64</v>
      </c>
      <c r="F123" s="0" t="s">
        <v>57</v>
      </c>
      <c r="H123" s="0" t="n">
        <v>2</v>
      </c>
      <c r="M123" s="0" t="n">
        <v>1.62E-013</v>
      </c>
      <c r="N123" s="0" t="n">
        <v>0</v>
      </c>
      <c r="O123" s="0" t="n">
        <v>-8780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s">
        <v>58</v>
      </c>
      <c r="X123" s="0" t="s">
        <v>37</v>
      </c>
      <c r="Z123" s="1" t="s">
        <v>30</v>
      </c>
    </row>
    <row r="124" customFormat="false" ht="13.3" hidden="false" customHeight="true" outlineLevel="0" collapsed="false">
      <c r="A124" s="2" t="n">
        <f aca="false">ROW()-1</f>
        <v>123</v>
      </c>
      <c r="B124" s="0" t="s">
        <v>132</v>
      </c>
      <c r="C124" s="0" t="s">
        <v>34</v>
      </c>
      <c r="E124" s="0" t="s">
        <v>62</v>
      </c>
      <c r="F124" s="0" t="s">
        <v>59</v>
      </c>
      <c r="H124" s="0" t="n">
        <v>2</v>
      </c>
      <c r="M124" s="0" t="n">
        <v>0.111</v>
      </c>
      <c r="N124" s="0" t="n">
        <v>-2.16</v>
      </c>
      <c r="O124" s="0" t="n">
        <v>-18700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s">
        <v>112</v>
      </c>
      <c r="X124" s="0" t="s">
        <v>37</v>
      </c>
      <c r="Z124" s="1" t="s">
        <v>30</v>
      </c>
    </row>
    <row r="125" customFormat="false" ht="13.3" hidden="false" customHeight="true" outlineLevel="0" collapsed="false">
      <c r="A125" s="2" t="n">
        <f aca="false">ROW()-1</f>
        <v>124</v>
      </c>
      <c r="B125" s="0" t="s">
        <v>132</v>
      </c>
      <c r="C125" s="0" t="s">
        <v>34</v>
      </c>
      <c r="E125" s="0" t="s">
        <v>53</v>
      </c>
      <c r="F125" s="0" t="s">
        <v>57</v>
      </c>
      <c r="H125" s="0" t="n">
        <v>2</v>
      </c>
      <c r="M125" s="0" t="n">
        <v>8.08E-022</v>
      </c>
      <c r="N125" s="0" t="n">
        <v>3.15</v>
      </c>
      <c r="O125" s="0" t="n">
        <v>-3603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s">
        <v>112</v>
      </c>
      <c r="X125" s="0" t="s">
        <v>37</v>
      </c>
      <c r="Z125" s="1" t="s">
        <v>30</v>
      </c>
    </row>
    <row r="126" customFormat="false" ht="13.3" hidden="false" customHeight="true" outlineLevel="0" collapsed="false">
      <c r="A126" s="2" t="n">
        <f aca="false">ROW()-1</f>
        <v>125</v>
      </c>
      <c r="B126" s="0" t="s">
        <v>132</v>
      </c>
      <c r="C126" s="0" t="s">
        <v>62</v>
      </c>
      <c r="E126" s="0" t="s">
        <v>92</v>
      </c>
      <c r="F126" s="0" t="s">
        <v>57</v>
      </c>
      <c r="H126" s="0" t="n">
        <v>2</v>
      </c>
      <c r="M126" s="0" t="n">
        <v>8.74E-019</v>
      </c>
      <c r="N126" s="0" t="n">
        <v>2.23</v>
      </c>
      <c r="O126" s="0" t="n">
        <v>-23292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s">
        <v>152</v>
      </c>
      <c r="X126" s="0" t="s">
        <v>37</v>
      </c>
      <c r="Z126" s="1" t="s">
        <v>30</v>
      </c>
    </row>
    <row r="127" customFormat="false" ht="13.3" hidden="false" customHeight="true" outlineLevel="0" collapsed="false">
      <c r="A127" s="2" t="n">
        <f aca="false">ROW()-1</f>
        <v>126</v>
      </c>
      <c r="B127" s="0" t="s">
        <v>132</v>
      </c>
      <c r="C127" s="0" t="s">
        <v>32</v>
      </c>
      <c r="E127" s="0" t="s">
        <v>62</v>
      </c>
      <c r="F127" s="0" t="s">
        <v>62</v>
      </c>
      <c r="H127" s="0" t="n">
        <v>2</v>
      </c>
      <c r="M127" s="0" t="n">
        <v>1.15E-010</v>
      </c>
      <c r="N127" s="0" t="n">
        <v>0</v>
      </c>
      <c r="O127" s="0" t="n">
        <v>-13400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s">
        <v>153</v>
      </c>
      <c r="X127" s="0" t="s">
        <v>37</v>
      </c>
      <c r="Z127" s="1" t="s">
        <v>30</v>
      </c>
    </row>
    <row r="128" customFormat="false" ht="13.3" hidden="false" customHeight="true" outlineLevel="0" collapsed="false">
      <c r="A128" s="2" t="n">
        <f aca="false">ROW()-1</f>
        <v>127</v>
      </c>
      <c r="B128" s="0" t="s">
        <v>132</v>
      </c>
      <c r="C128" s="0" t="s">
        <v>32</v>
      </c>
      <c r="E128" s="0" t="s">
        <v>70</v>
      </c>
      <c r="F128" s="0" t="s">
        <v>57</v>
      </c>
      <c r="H128" s="0" t="n">
        <v>2</v>
      </c>
      <c r="M128" s="0" t="n">
        <v>1.66E-010</v>
      </c>
      <c r="N128" s="0" t="n">
        <v>0</v>
      </c>
      <c r="O128" s="0" t="n">
        <v>-14100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s">
        <v>153</v>
      </c>
      <c r="X128" s="0" t="s">
        <v>37</v>
      </c>
      <c r="Z128" s="1" t="s">
        <v>30</v>
      </c>
    </row>
    <row r="129" customFormat="false" ht="13.3" hidden="false" customHeight="true" outlineLevel="0" collapsed="false">
      <c r="A129" s="2" t="n">
        <f aca="false">ROW()-1</f>
        <v>128</v>
      </c>
      <c r="B129" s="0" t="s">
        <v>132</v>
      </c>
      <c r="C129" s="0" t="s">
        <v>53</v>
      </c>
      <c r="E129" s="0" t="s">
        <v>82</v>
      </c>
      <c r="F129" s="0" t="s">
        <v>57</v>
      </c>
      <c r="H129" s="0" t="n">
        <v>2</v>
      </c>
      <c r="M129" s="0" t="n">
        <v>3.7E-013</v>
      </c>
      <c r="N129" s="0" t="n">
        <v>0</v>
      </c>
      <c r="O129" s="0" t="n">
        <v>-2740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s">
        <v>154</v>
      </c>
      <c r="X129" s="0" t="s">
        <v>37</v>
      </c>
      <c r="Z129" s="1" t="s">
        <v>30</v>
      </c>
    </row>
    <row r="130" customFormat="false" ht="13.3" hidden="false" customHeight="true" outlineLevel="0" collapsed="false">
      <c r="A130" s="2" t="n">
        <f aca="false">ROW()-1</f>
        <v>129</v>
      </c>
      <c r="B130" s="0" t="s">
        <v>59</v>
      </c>
      <c r="C130" s="0" t="s">
        <v>33</v>
      </c>
      <c r="E130" s="0" t="s">
        <v>35</v>
      </c>
      <c r="F130" s="0" t="s">
        <v>27</v>
      </c>
      <c r="H130" s="0" t="n">
        <v>2</v>
      </c>
      <c r="M130" s="0" t="n">
        <v>9.99E-013</v>
      </c>
      <c r="N130" s="0" t="n">
        <v>0.5</v>
      </c>
      <c r="O130" s="0" t="n">
        <v>-4000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s">
        <v>155</v>
      </c>
      <c r="X130" s="0" t="s">
        <v>37</v>
      </c>
      <c r="Z130" s="1" t="s">
        <v>30</v>
      </c>
    </row>
    <row r="131" customFormat="false" ht="13.3" hidden="false" customHeight="true" outlineLevel="0" collapsed="false">
      <c r="A131" s="2" t="n">
        <f aca="false">ROW()-1</f>
        <v>130</v>
      </c>
      <c r="B131" s="0" t="s">
        <v>59</v>
      </c>
      <c r="C131" s="0" t="s">
        <v>33</v>
      </c>
      <c r="E131" s="0" t="s">
        <v>45</v>
      </c>
      <c r="F131" s="0" t="s">
        <v>34</v>
      </c>
      <c r="H131" s="0" t="n">
        <v>2</v>
      </c>
      <c r="M131" s="0" t="n">
        <v>1.2E-010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s">
        <v>36</v>
      </c>
      <c r="X131" s="0" t="s">
        <v>37</v>
      </c>
      <c r="Z131" s="1" t="s">
        <v>30</v>
      </c>
    </row>
    <row r="132" customFormat="false" ht="13.3" hidden="false" customHeight="true" outlineLevel="0" collapsed="false">
      <c r="A132" s="2" t="n">
        <f aca="false">ROW()-1</f>
        <v>131</v>
      </c>
      <c r="B132" s="0" t="s">
        <v>59</v>
      </c>
      <c r="C132" s="0" t="s">
        <v>34</v>
      </c>
      <c r="E132" s="0" t="s">
        <v>39</v>
      </c>
      <c r="F132" s="0" t="s">
        <v>27</v>
      </c>
      <c r="H132" s="0" t="n">
        <v>2</v>
      </c>
      <c r="M132" s="0" t="n">
        <v>9.99E-013</v>
      </c>
      <c r="N132" s="0" t="n">
        <v>0.5</v>
      </c>
      <c r="O132" s="0" t="n">
        <v>-2400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s">
        <v>156</v>
      </c>
      <c r="X132" s="0" t="s">
        <v>37</v>
      </c>
      <c r="Z132" s="1" t="s">
        <v>30</v>
      </c>
    </row>
    <row r="133" customFormat="false" ht="13.3" hidden="false" customHeight="true" outlineLevel="0" collapsed="false">
      <c r="A133" s="2" t="n">
        <f aca="false">ROW()-1</f>
        <v>132</v>
      </c>
      <c r="B133" s="0" t="s">
        <v>59</v>
      </c>
      <c r="C133" s="0" t="s">
        <v>27</v>
      </c>
      <c r="E133" s="0" t="s">
        <v>57</v>
      </c>
      <c r="F133" s="0" t="s">
        <v>34</v>
      </c>
      <c r="H133" s="0" t="n">
        <v>2</v>
      </c>
      <c r="M133" s="0" t="n">
        <v>4.98E-011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s">
        <v>157</v>
      </c>
      <c r="X133" s="0" t="s">
        <v>37</v>
      </c>
      <c r="Z133" s="1" t="s">
        <v>30</v>
      </c>
    </row>
    <row r="134" customFormat="false" ht="13.3" hidden="false" customHeight="true" outlineLevel="0" collapsed="false">
      <c r="A134" s="2" t="n">
        <f aca="false">ROW()-1</f>
        <v>133</v>
      </c>
      <c r="B134" s="0" t="s">
        <v>59</v>
      </c>
      <c r="C134" s="0" t="s">
        <v>32</v>
      </c>
      <c r="E134" s="0" t="s">
        <v>62</v>
      </c>
      <c r="F134" s="0" t="s">
        <v>34</v>
      </c>
      <c r="H134" s="0" t="n">
        <v>2</v>
      </c>
      <c r="M134" s="0" t="n">
        <v>1.8E-010</v>
      </c>
      <c r="N134" s="0" t="n">
        <v>0</v>
      </c>
      <c r="O134" s="0" t="n">
        <v>-300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s">
        <v>158</v>
      </c>
      <c r="X134" s="0" t="s">
        <v>50</v>
      </c>
      <c r="Z134" s="1" t="s">
        <v>30</v>
      </c>
    </row>
    <row r="135" customFormat="false" ht="13.3" hidden="false" customHeight="true" outlineLevel="0" collapsed="false">
      <c r="A135" s="2" t="n">
        <f aca="false">ROW()-1</f>
        <v>134</v>
      </c>
      <c r="B135" s="0" t="s">
        <v>59</v>
      </c>
      <c r="C135" s="0" t="s">
        <v>32</v>
      </c>
      <c r="E135" s="0" t="s">
        <v>53</v>
      </c>
      <c r="F135" s="0" t="s">
        <v>27</v>
      </c>
      <c r="H135" s="0" t="n">
        <v>2</v>
      </c>
      <c r="M135" s="0" t="n">
        <v>1.16E-011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s">
        <v>104</v>
      </c>
      <c r="X135" s="0" t="s">
        <v>37</v>
      </c>
      <c r="Z135" s="1" t="s">
        <v>30</v>
      </c>
    </row>
    <row r="136" customFormat="false" ht="13.3" hidden="false" customHeight="true" outlineLevel="0" collapsed="false">
      <c r="A136" s="2" t="n">
        <f aca="false">ROW()-1</f>
        <v>135</v>
      </c>
      <c r="B136" s="0" t="s">
        <v>127</v>
      </c>
      <c r="C136" s="0" t="s">
        <v>33</v>
      </c>
      <c r="E136" s="0" t="s">
        <v>55</v>
      </c>
      <c r="F136" s="0" t="s">
        <v>34</v>
      </c>
      <c r="H136" s="0" t="n">
        <v>2</v>
      </c>
      <c r="M136" s="0" t="n">
        <v>5.77E-011</v>
      </c>
      <c r="N136" s="0" t="n">
        <v>-0.1</v>
      </c>
      <c r="O136" s="0" t="n">
        <v>9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s">
        <v>36</v>
      </c>
      <c r="X136" s="0" t="s">
        <v>37</v>
      </c>
      <c r="Z136" s="1" t="s">
        <v>30</v>
      </c>
    </row>
    <row r="137" customFormat="false" ht="13.3" hidden="false" customHeight="true" outlineLevel="0" collapsed="false">
      <c r="A137" s="2" t="n">
        <f aca="false">ROW()-1</f>
        <v>136</v>
      </c>
      <c r="B137" s="0" t="s">
        <v>127</v>
      </c>
      <c r="C137" s="0" t="s">
        <v>33</v>
      </c>
      <c r="E137" s="0" t="s">
        <v>159</v>
      </c>
      <c r="F137" s="0" t="s">
        <v>34</v>
      </c>
      <c r="H137" s="0" t="n">
        <v>2</v>
      </c>
      <c r="M137" s="0" t="n">
        <v>5.77E-011</v>
      </c>
      <c r="N137" s="0" t="n">
        <v>-0.1</v>
      </c>
      <c r="O137" s="0" t="n">
        <v>9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s">
        <v>36</v>
      </c>
      <c r="X137" s="0" t="s">
        <v>37</v>
      </c>
      <c r="Z137" s="1" t="s">
        <v>30</v>
      </c>
    </row>
    <row r="138" customFormat="false" ht="13.3" hidden="false" customHeight="true" outlineLevel="0" collapsed="false">
      <c r="A138" s="2" t="n">
        <f aca="false">ROW()-1</f>
        <v>137</v>
      </c>
      <c r="B138" s="0" t="s">
        <v>127</v>
      </c>
      <c r="C138" s="0" t="s">
        <v>34</v>
      </c>
      <c r="E138" s="0" t="s">
        <v>59</v>
      </c>
      <c r="F138" s="0" t="s">
        <v>39</v>
      </c>
      <c r="H138" s="0" t="n">
        <v>2</v>
      </c>
      <c r="M138" s="0" t="n">
        <v>1.36E-014</v>
      </c>
      <c r="N138" s="0" t="n">
        <v>1.02</v>
      </c>
      <c r="O138" s="0" t="n">
        <v>-2161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s">
        <v>160</v>
      </c>
      <c r="X138" s="0" t="s">
        <v>37</v>
      </c>
      <c r="Z138" s="1" t="s">
        <v>30</v>
      </c>
    </row>
    <row r="139" customFormat="false" ht="13.3" hidden="false" customHeight="true" outlineLevel="0" collapsed="false">
      <c r="A139" s="2" t="n">
        <f aca="false">ROW()-1</f>
        <v>138</v>
      </c>
      <c r="B139" s="0" t="s">
        <v>127</v>
      </c>
      <c r="C139" s="0" t="s">
        <v>39</v>
      </c>
      <c r="E139" s="0" t="s">
        <v>161</v>
      </c>
      <c r="F139" s="0" t="s">
        <v>34</v>
      </c>
      <c r="H139" s="0" t="n">
        <v>2</v>
      </c>
      <c r="M139" s="0" t="n">
        <v>4.74E-025</v>
      </c>
      <c r="N139" s="0" t="n">
        <v>3.89</v>
      </c>
      <c r="O139" s="0" t="n">
        <v>-1400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s">
        <v>96</v>
      </c>
      <c r="X139" s="0" t="s">
        <v>37</v>
      </c>
      <c r="Z139" s="1" t="s">
        <v>30</v>
      </c>
    </row>
    <row r="140" customFormat="false" ht="13.3" hidden="false" customHeight="true" outlineLevel="0" collapsed="false">
      <c r="A140" s="2" t="n">
        <f aca="false">ROW()-1</f>
        <v>139</v>
      </c>
      <c r="B140" s="0" t="s">
        <v>127</v>
      </c>
      <c r="C140" s="0" t="s">
        <v>62</v>
      </c>
      <c r="E140" s="0" t="s">
        <v>80</v>
      </c>
      <c r="F140" s="0" t="s">
        <v>57</v>
      </c>
      <c r="H140" s="0" t="n">
        <v>2</v>
      </c>
      <c r="M140" s="0" t="n">
        <v>3.6E-012</v>
      </c>
      <c r="N140" s="0" t="n">
        <v>0</v>
      </c>
      <c r="O140" s="0" t="n">
        <v>450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s">
        <v>96</v>
      </c>
      <c r="X140" s="0" t="s">
        <v>108</v>
      </c>
      <c r="Z140" s="1" t="s">
        <v>30</v>
      </c>
    </row>
    <row r="141" customFormat="false" ht="13.3" hidden="false" customHeight="true" outlineLevel="0" collapsed="false">
      <c r="A141" s="2" t="n">
        <f aca="false">ROW()-1</f>
        <v>140</v>
      </c>
      <c r="B141" s="0" t="s">
        <v>127</v>
      </c>
      <c r="C141" s="0" t="s">
        <v>32</v>
      </c>
      <c r="E141" s="0" t="s">
        <v>122</v>
      </c>
      <c r="F141" s="0" t="s">
        <v>34</v>
      </c>
      <c r="H141" s="0" t="n">
        <v>2</v>
      </c>
      <c r="M141" s="0" t="n">
        <v>1.11E-010</v>
      </c>
      <c r="N141" s="0" t="n">
        <v>-0.1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s">
        <v>162</v>
      </c>
      <c r="X141" s="0" t="s">
        <v>37</v>
      </c>
      <c r="Z141" s="1" t="s">
        <v>30</v>
      </c>
    </row>
    <row r="142" customFormat="false" ht="13.3" hidden="false" customHeight="true" outlineLevel="0" collapsed="false">
      <c r="A142" s="2" t="n">
        <f aca="false">ROW()-1</f>
        <v>141</v>
      </c>
      <c r="B142" s="0" t="s">
        <v>127</v>
      </c>
      <c r="C142" s="0" t="s">
        <v>32</v>
      </c>
      <c r="E142" s="0" t="s">
        <v>53</v>
      </c>
      <c r="F142" s="0" t="s">
        <v>59</v>
      </c>
      <c r="H142" s="0" t="n">
        <v>2</v>
      </c>
      <c r="M142" s="0" t="n">
        <v>1.24E-011</v>
      </c>
      <c r="N142" s="0" t="n">
        <v>-0.1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s">
        <v>162</v>
      </c>
      <c r="X142" s="0" t="s">
        <v>37</v>
      </c>
      <c r="Z142" s="1" t="s">
        <v>30</v>
      </c>
    </row>
    <row r="143" customFormat="false" ht="13.3" hidden="false" customHeight="true" outlineLevel="0" collapsed="false">
      <c r="A143" s="2" t="n">
        <f aca="false">ROW()-1</f>
        <v>142</v>
      </c>
      <c r="B143" s="0" t="s">
        <v>127</v>
      </c>
      <c r="C143" s="0" t="s">
        <v>53</v>
      </c>
      <c r="E143" s="0" t="s">
        <v>80</v>
      </c>
      <c r="F143" s="0" t="s">
        <v>59</v>
      </c>
      <c r="H143" s="0" t="n">
        <v>2</v>
      </c>
      <c r="M143" s="0" t="n">
        <v>1.08E-015</v>
      </c>
      <c r="N143" s="0" t="n">
        <v>1.25</v>
      </c>
      <c r="O143" s="0" t="n">
        <v>43.5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s">
        <v>104</v>
      </c>
      <c r="X143" s="0" t="s">
        <v>37</v>
      </c>
      <c r="Z143" s="1" t="s">
        <v>30</v>
      </c>
    </row>
    <row r="144" customFormat="false" ht="13.3" hidden="false" customHeight="true" outlineLevel="0" collapsed="false">
      <c r="A144" s="2" t="n">
        <f aca="false">ROW()-1</f>
        <v>143</v>
      </c>
      <c r="B144" s="0" t="s">
        <v>127</v>
      </c>
      <c r="C144" s="0" t="s">
        <v>53</v>
      </c>
      <c r="E144" s="0" t="s">
        <v>161</v>
      </c>
      <c r="F144" s="0" t="s">
        <v>32</v>
      </c>
      <c r="H144" s="0" t="n">
        <v>2</v>
      </c>
      <c r="M144" s="0" t="n">
        <v>2.73E-015</v>
      </c>
      <c r="N144" s="0" t="n">
        <v>0.76</v>
      </c>
      <c r="O144" s="0" t="n">
        <v>-262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s">
        <v>118</v>
      </c>
      <c r="X144" s="0" t="s">
        <v>37</v>
      </c>
      <c r="Z144" s="1" t="s">
        <v>30</v>
      </c>
    </row>
    <row r="145" customFormat="false" ht="13.3" hidden="false" customHeight="true" outlineLevel="0" collapsed="false">
      <c r="A145" s="2" t="n">
        <f aca="false">ROW()-1</f>
        <v>144</v>
      </c>
      <c r="B145" s="0" t="s">
        <v>62</v>
      </c>
      <c r="C145" s="0" t="s">
        <v>33</v>
      </c>
      <c r="E145" s="0" t="s">
        <v>45</v>
      </c>
      <c r="F145" s="0" t="s">
        <v>32</v>
      </c>
      <c r="H145" s="0" t="n">
        <v>2</v>
      </c>
      <c r="M145" s="0" t="n">
        <v>1.49E-010</v>
      </c>
      <c r="N145" s="0" t="n">
        <v>-0.16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s">
        <v>163</v>
      </c>
      <c r="X145" s="0" t="s">
        <v>37</v>
      </c>
      <c r="Z145" s="1" t="s">
        <v>30</v>
      </c>
    </row>
    <row r="146" customFormat="false" ht="13.3" hidden="false" customHeight="true" outlineLevel="0" collapsed="false">
      <c r="A146" s="2" t="n">
        <f aca="false">ROW()-1</f>
        <v>145</v>
      </c>
      <c r="B146" s="0" t="s">
        <v>62</v>
      </c>
      <c r="C146" s="0" t="s">
        <v>33</v>
      </c>
      <c r="E146" s="0" t="s">
        <v>48</v>
      </c>
      <c r="F146" s="0" t="s">
        <v>27</v>
      </c>
      <c r="H146" s="0" t="n">
        <v>2</v>
      </c>
      <c r="M146" s="0" t="n">
        <v>2.24E-010</v>
      </c>
      <c r="N146" s="0" t="n">
        <v>-0.16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s">
        <v>36</v>
      </c>
      <c r="X146" s="0" t="s">
        <v>37</v>
      </c>
      <c r="Z146" s="1" t="s">
        <v>30</v>
      </c>
    </row>
    <row r="147" customFormat="false" ht="13.3" hidden="false" customHeight="true" outlineLevel="0" collapsed="false">
      <c r="A147" s="2" t="n">
        <f aca="false">ROW()-1</f>
        <v>146</v>
      </c>
      <c r="B147" s="0" t="s">
        <v>62</v>
      </c>
      <c r="C147" s="0" t="s">
        <v>35</v>
      </c>
      <c r="E147" s="0" t="s">
        <v>48</v>
      </c>
      <c r="F147" s="0" t="s">
        <v>59</v>
      </c>
      <c r="H147" s="0" t="n">
        <v>2</v>
      </c>
      <c r="M147" s="0" t="n">
        <v>1.52E-011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s">
        <v>164</v>
      </c>
      <c r="X147" s="0" t="s">
        <v>50</v>
      </c>
      <c r="Z147" s="1" t="s">
        <v>30</v>
      </c>
    </row>
    <row r="148" customFormat="false" ht="13.3" hidden="false" customHeight="true" outlineLevel="0" collapsed="false">
      <c r="A148" s="2" t="n">
        <f aca="false">ROW()-1</f>
        <v>147</v>
      </c>
      <c r="B148" s="0" t="s">
        <v>62</v>
      </c>
      <c r="C148" s="0" t="s">
        <v>35</v>
      </c>
      <c r="E148" s="0" t="s">
        <v>55</v>
      </c>
      <c r="F148" s="0" t="s">
        <v>32</v>
      </c>
      <c r="H148" s="0" t="n">
        <v>2</v>
      </c>
      <c r="M148" s="0" t="n">
        <v>1.31E-010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s">
        <v>164</v>
      </c>
      <c r="X148" s="0" t="s">
        <v>50</v>
      </c>
      <c r="Z148" s="1" t="s">
        <v>30</v>
      </c>
    </row>
    <row r="149" customFormat="false" ht="13.3" hidden="false" customHeight="true" outlineLevel="0" collapsed="false">
      <c r="A149" s="2" t="n">
        <f aca="false">ROW()-1</f>
        <v>148</v>
      </c>
      <c r="B149" s="0" t="s">
        <v>62</v>
      </c>
      <c r="C149" s="0" t="s">
        <v>35</v>
      </c>
      <c r="E149" s="0" t="s">
        <v>65</v>
      </c>
      <c r="F149" s="0" t="s">
        <v>27</v>
      </c>
      <c r="H149" s="0" t="n">
        <v>2</v>
      </c>
      <c r="M149" s="0" t="n">
        <v>1.14E-011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s">
        <v>164</v>
      </c>
      <c r="X149" s="0" t="s">
        <v>50</v>
      </c>
      <c r="Z149" s="1" t="s">
        <v>30</v>
      </c>
    </row>
    <row r="150" customFormat="false" ht="13.3" hidden="false" customHeight="true" outlineLevel="0" collapsed="false">
      <c r="A150" s="2" t="n">
        <f aca="false">ROW()-1</f>
        <v>149</v>
      </c>
      <c r="B150" s="0" t="s">
        <v>62</v>
      </c>
      <c r="C150" s="0" t="s">
        <v>35</v>
      </c>
      <c r="E150" s="0" t="s">
        <v>111</v>
      </c>
      <c r="F150" s="0" t="s">
        <v>34</v>
      </c>
      <c r="H150" s="0" t="n">
        <v>2</v>
      </c>
      <c r="M150" s="0" t="n">
        <v>2.47E-011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s">
        <v>164</v>
      </c>
      <c r="X150" s="0" t="s">
        <v>50</v>
      </c>
      <c r="Z150" s="1" t="s">
        <v>30</v>
      </c>
    </row>
    <row r="151" customFormat="false" ht="13.3" hidden="false" customHeight="true" outlineLevel="0" collapsed="false">
      <c r="A151" s="2" t="n">
        <f aca="false">ROW()-1</f>
        <v>150</v>
      </c>
      <c r="B151" s="0" t="s">
        <v>62</v>
      </c>
      <c r="C151" s="0" t="s">
        <v>35</v>
      </c>
      <c r="E151" s="0" t="s">
        <v>53</v>
      </c>
      <c r="F151" s="0" t="s">
        <v>45</v>
      </c>
      <c r="H151" s="0" t="n">
        <v>2</v>
      </c>
      <c r="M151" s="0" t="n">
        <v>1.9E-012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s">
        <v>164</v>
      </c>
      <c r="X151" s="0" t="s">
        <v>50</v>
      </c>
      <c r="Z151" s="1" t="s">
        <v>30</v>
      </c>
    </row>
    <row r="152" customFormat="false" ht="13.3" hidden="false" customHeight="true" outlineLevel="0" collapsed="false">
      <c r="A152" s="2" t="n">
        <f aca="false">ROW()-1</f>
        <v>151</v>
      </c>
      <c r="B152" s="0" t="s">
        <v>62</v>
      </c>
      <c r="C152" s="0" t="s">
        <v>45</v>
      </c>
      <c r="E152" s="0" t="s">
        <v>48</v>
      </c>
      <c r="F152" s="0" t="s">
        <v>57</v>
      </c>
      <c r="H152" s="0" t="n">
        <v>2</v>
      </c>
      <c r="M152" s="0" t="n">
        <v>1.6E-013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s">
        <v>165</v>
      </c>
      <c r="X152" s="0" t="s">
        <v>37</v>
      </c>
      <c r="Z152" s="1" t="s">
        <v>30</v>
      </c>
    </row>
    <row r="153" customFormat="false" ht="13.3" hidden="false" customHeight="true" outlineLevel="0" collapsed="false">
      <c r="A153" s="2" t="n">
        <f aca="false">ROW()-1</f>
        <v>152</v>
      </c>
      <c r="B153" s="0" t="s">
        <v>62</v>
      </c>
      <c r="C153" s="0" t="s">
        <v>34</v>
      </c>
      <c r="E153" s="0" t="s">
        <v>59</v>
      </c>
      <c r="F153" s="0" t="s">
        <v>32</v>
      </c>
      <c r="H153" s="0" t="n">
        <v>2</v>
      </c>
      <c r="M153" s="0" t="n">
        <v>1.64E-009</v>
      </c>
      <c r="N153" s="0" t="n">
        <v>-0.1</v>
      </c>
      <c r="O153" s="0" t="n">
        <v>-35220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s">
        <v>166</v>
      </c>
      <c r="X153" s="0" t="s">
        <v>37</v>
      </c>
      <c r="Y153" s="0" t="s">
        <v>167</v>
      </c>
      <c r="Z153" s="1" t="s">
        <v>30</v>
      </c>
    </row>
    <row r="154" customFormat="false" ht="13.3" hidden="false" customHeight="true" outlineLevel="0" collapsed="false">
      <c r="A154" s="2" t="n">
        <f aca="false">ROW()-1</f>
        <v>153</v>
      </c>
      <c r="B154" s="0" t="s">
        <v>62</v>
      </c>
      <c r="C154" s="0" t="s">
        <v>27</v>
      </c>
      <c r="E154" s="0" t="s">
        <v>57</v>
      </c>
      <c r="F154" s="0" t="s">
        <v>32</v>
      </c>
      <c r="H154" s="0" t="n">
        <v>2</v>
      </c>
      <c r="M154" s="0" t="n">
        <v>2.1E-011</v>
      </c>
      <c r="N154" s="0" t="n">
        <v>0</v>
      </c>
      <c r="O154" s="0" t="n">
        <v>100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s">
        <v>168</v>
      </c>
      <c r="X154" s="0" t="s">
        <v>108</v>
      </c>
      <c r="Y154" s="0" t="s">
        <v>169</v>
      </c>
      <c r="Z154" s="1" t="s">
        <v>43</v>
      </c>
    </row>
    <row r="155" customFormat="false" ht="13.3" hidden="false" customHeight="true" outlineLevel="0" collapsed="false">
      <c r="A155" s="2" t="n">
        <f aca="false">ROW()-1</f>
        <v>154</v>
      </c>
      <c r="B155" s="0" t="s">
        <v>62</v>
      </c>
      <c r="C155" s="0" t="s">
        <v>59</v>
      </c>
      <c r="E155" s="0" t="s">
        <v>57</v>
      </c>
      <c r="F155" s="0" t="s">
        <v>32</v>
      </c>
      <c r="G155" s="0" t="s">
        <v>34</v>
      </c>
      <c r="H155" s="0" t="n">
        <v>2</v>
      </c>
      <c r="M155" s="0" t="n">
        <v>7.4E-010</v>
      </c>
      <c r="N155" s="0" t="n">
        <v>0</v>
      </c>
      <c r="O155" s="0" t="n">
        <v>-10540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s">
        <v>170</v>
      </c>
      <c r="X155" s="0" t="s">
        <v>37</v>
      </c>
      <c r="Z155" s="1" t="s">
        <v>30</v>
      </c>
    </row>
    <row r="156" customFormat="false" ht="13.3" hidden="false" customHeight="true" outlineLevel="0" collapsed="false">
      <c r="A156" s="2" t="n">
        <f aca="false">ROW()-1</f>
        <v>155</v>
      </c>
      <c r="B156" s="0" t="s">
        <v>62</v>
      </c>
      <c r="C156" s="0" t="s">
        <v>59</v>
      </c>
      <c r="E156" s="0" t="s">
        <v>132</v>
      </c>
      <c r="F156" s="0" t="s">
        <v>34</v>
      </c>
      <c r="H156" s="0" t="n">
        <v>2</v>
      </c>
      <c r="M156" s="0" t="n">
        <v>4.56E-009</v>
      </c>
      <c r="N156" s="0" t="n">
        <v>-0.78</v>
      </c>
      <c r="O156" s="0" t="n">
        <v>-40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298</v>
      </c>
      <c r="X156" s="0" t="s">
        <v>50</v>
      </c>
      <c r="Z156" s="1" t="s">
        <v>30</v>
      </c>
    </row>
    <row r="157" customFormat="false" ht="13.3" hidden="false" customHeight="true" outlineLevel="0" collapsed="false">
      <c r="A157" s="2" t="n">
        <f aca="false">ROW()-1</f>
        <v>156</v>
      </c>
      <c r="B157" s="0" t="s">
        <v>62</v>
      </c>
      <c r="C157" s="0" t="s">
        <v>59</v>
      </c>
      <c r="E157" s="0" t="s">
        <v>53</v>
      </c>
      <c r="F157" s="0" t="s">
        <v>57</v>
      </c>
      <c r="H157" s="0" t="n">
        <v>2</v>
      </c>
      <c r="M157" s="0" t="n">
        <v>1.14E-009</v>
      </c>
      <c r="N157" s="0" t="n">
        <v>-0.78</v>
      </c>
      <c r="O157" s="0" t="n">
        <v>-40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298</v>
      </c>
      <c r="X157" s="0" t="s">
        <v>50</v>
      </c>
      <c r="Z157" s="1" t="s">
        <v>30</v>
      </c>
    </row>
    <row r="158" customFormat="false" ht="13.3" hidden="false" customHeight="true" outlineLevel="0" collapsed="false">
      <c r="A158" s="2" t="n">
        <f aca="false">ROW()-1</f>
        <v>157</v>
      </c>
      <c r="B158" s="0" t="s">
        <v>62</v>
      </c>
      <c r="C158" s="0" t="s">
        <v>32</v>
      </c>
      <c r="E158" s="0" t="s">
        <v>70</v>
      </c>
      <c r="F158" s="0" t="s">
        <v>27</v>
      </c>
      <c r="H158" s="0" t="n">
        <v>2</v>
      </c>
      <c r="M158" s="0" t="n">
        <v>1.18E-011</v>
      </c>
      <c r="N158" s="0" t="n">
        <v>0</v>
      </c>
      <c r="O158" s="0" t="n">
        <v>-20413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s">
        <v>63</v>
      </c>
      <c r="X158" s="0" t="s">
        <v>37</v>
      </c>
      <c r="Z158" s="1" t="s">
        <v>30</v>
      </c>
    </row>
    <row r="159" customFormat="false" ht="13.3" hidden="false" customHeight="true" outlineLevel="0" collapsed="false">
      <c r="A159" s="2" t="n">
        <f aca="false">ROW()-1</f>
        <v>158</v>
      </c>
      <c r="B159" s="0" t="s">
        <v>92</v>
      </c>
      <c r="C159" s="0" t="s">
        <v>45</v>
      </c>
      <c r="E159" s="0" t="s">
        <v>64</v>
      </c>
      <c r="F159" s="0" t="s">
        <v>57</v>
      </c>
      <c r="H159" s="0" t="n">
        <v>2</v>
      </c>
      <c r="M159" s="0" t="n">
        <v>6.12E-011</v>
      </c>
      <c r="N159" s="0" t="n">
        <v>-0.752</v>
      </c>
      <c r="O159" s="0" t="n">
        <v>-173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298</v>
      </c>
      <c r="X159" s="0" t="s">
        <v>50</v>
      </c>
      <c r="Z159" s="1" t="s">
        <v>30</v>
      </c>
    </row>
    <row r="160" customFormat="false" ht="13.3" hidden="false" customHeight="true" outlineLevel="0" collapsed="false">
      <c r="A160" s="2" t="n">
        <f aca="false">ROW()-1</f>
        <v>159</v>
      </c>
      <c r="B160" s="0" t="s">
        <v>92</v>
      </c>
      <c r="C160" s="0" t="s">
        <v>45</v>
      </c>
      <c r="E160" s="0" t="s">
        <v>132</v>
      </c>
      <c r="F160" s="0" t="s">
        <v>48</v>
      </c>
      <c r="H160" s="0" t="n">
        <v>2</v>
      </c>
      <c r="M160" s="0" t="n">
        <v>8.16E-011</v>
      </c>
      <c r="N160" s="0" t="n">
        <v>-0.752</v>
      </c>
      <c r="O160" s="0" t="n">
        <v>-173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298</v>
      </c>
      <c r="X160" s="0" t="s">
        <v>50</v>
      </c>
      <c r="Z160" s="1" t="s">
        <v>30</v>
      </c>
    </row>
    <row r="161" customFormat="false" ht="13.3" hidden="false" customHeight="true" outlineLevel="0" collapsed="false">
      <c r="A161" s="2" t="n">
        <f aca="false">ROW()-1</f>
        <v>160</v>
      </c>
      <c r="B161" s="0" t="s">
        <v>92</v>
      </c>
      <c r="C161" s="0" t="s">
        <v>45</v>
      </c>
      <c r="E161" s="0" t="s">
        <v>111</v>
      </c>
      <c r="F161" s="0" t="s">
        <v>62</v>
      </c>
      <c r="H161" s="0" t="n">
        <v>2</v>
      </c>
      <c r="M161" s="0" t="n">
        <v>8.77E-010</v>
      </c>
      <c r="N161" s="0" t="n">
        <v>-0.752</v>
      </c>
      <c r="O161" s="0" t="n">
        <v>-173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298</v>
      </c>
      <c r="X161" s="0" t="s">
        <v>50</v>
      </c>
      <c r="Z161" s="1" t="s">
        <v>30</v>
      </c>
    </row>
    <row r="162" customFormat="false" ht="13.3" hidden="false" customHeight="true" outlineLevel="0" collapsed="false">
      <c r="A162" s="2" t="n">
        <f aca="false">ROW()-1</f>
        <v>161</v>
      </c>
      <c r="B162" s="0" t="s">
        <v>92</v>
      </c>
      <c r="C162" s="0" t="s">
        <v>48</v>
      </c>
      <c r="E162" s="0" t="s">
        <v>64</v>
      </c>
      <c r="F162" s="0" t="s">
        <v>62</v>
      </c>
      <c r="H162" s="0" t="n">
        <v>2</v>
      </c>
      <c r="M162" s="0" t="n">
        <v>1.48E-010</v>
      </c>
      <c r="N162" s="0" t="n">
        <v>0</v>
      </c>
      <c r="O162" s="0" t="n">
        <v>-17000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s">
        <v>58</v>
      </c>
      <c r="X162" s="0" t="s">
        <v>37</v>
      </c>
      <c r="Z162" s="1" t="s">
        <v>30</v>
      </c>
    </row>
    <row r="163" customFormat="false" ht="13.3" hidden="false" customHeight="true" outlineLevel="0" collapsed="false">
      <c r="A163" s="2" t="n">
        <f aca="false">ROW()-1</f>
        <v>162</v>
      </c>
      <c r="B163" s="0" t="s">
        <v>92</v>
      </c>
      <c r="C163" s="0" t="s">
        <v>72</v>
      </c>
      <c r="E163" s="0" t="s">
        <v>62</v>
      </c>
      <c r="F163" s="0" t="s">
        <v>81</v>
      </c>
      <c r="H163" s="0" t="n">
        <v>2</v>
      </c>
      <c r="I163" s="0" t="n">
        <v>2</v>
      </c>
      <c r="J163" s="0" t="n">
        <v>1</v>
      </c>
      <c r="K163" s="0" t="n">
        <v>-0.5</v>
      </c>
      <c r="M163" s="3" t="n">
        <v>4E-010</v>
      </c>
      <c r="N163" s="0" t="n">
        <v>0</v>
      </c>
      <c r="O163" s="0" t="n">
        <v>-340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X163" s="0" t="s">
        <v>88</v>
      </c>
      <c r="Y163" s="0" t="s">
        <v>167</v>
      </c>
      <c r="Z163" s="1" t="s">
        <v>30</v>
      </c>
    </row>
    <row r="164" customFormat="false" ht="13.3" hidden="false" customHeight="true" outlineLevel="0" collapsed="false">
      <c r="A164" s="2" t="n">
        <f aca="false">ROW()-1</f>
        <v>163</v>
      </c>
      <c r="B164" s="0" t="s">
        <v>92</v>
      </c>
      <c r="C164" s="0" t="s">
        <v>34</v>
      </c>
      <c r="E164" s="0" t="s">
        <v>62</v>
      </c>
      <c r="F164" s="0" t="s">
        <v>53</v>
      </c>
      <c r="H164" s="0" t="n">
        <v>2</v>
      </c>
      <c r="M164" s="0" t="n">
        <v>4E-010</v>
      </c>
      <c r="N164" s="0" t="n">
        <v>0</v>
      </c>
      <c r="O164" s="0" t="n">
        <v>-340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s">
        <v>171</v>
      </c>
      <c r="X164" s="0" t="s">
        <v>108</v>
      </c>
      <c r="Z164" s="1" t="s">
        <v>30</v>
      </c>
    </row>
    <row r="165" customFormat="false" ht="13.3" hidden="false" customHeight="true" outlineLevel="0" collapsed="false">
      <c r="A165" s="2" t="n">
        <f aca="false">ROW()-1</f>
        <v>164</v>
      </c>
      <c r="B165" s="0" t="s">
        <v>92</v>
      </c>
      <c r="C165" s="0" t="s">
        <v>27</v>
      </c>
      <c r="E165" s="0" t="s">
        <v>57</v>
      </c>
      <c r="F165" s="0" t="s">
        <v>32</v>
      </c>
      <c r="G165" s="0" t="s">
        <v>32</v>
      </c>
      <c r="H165" s="0" t="n">
        <v>2</v>
      </c>
      <c r="M165" s="0" t="n">
        <v>2.41E-012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300</v>
      </c>
      <c r="X165" s="0" t="s">
        <v>37</v>
      </c>
      <c r="Z165" s="1" t="s">
        <v>30</v>
      </c>
    </row>
    <row r="166" customFormat="false" ht="13.3" hidden="false" customHeight="true" outlineLevel="0" collapsed="false">
      <c r="A166" s="2" t="n">
        <f aca="false">ROW()-1</f>
        <v>165</v>
      </c>
      <c r="B166" s="0" t="s">
        <v>92</v>
      </c>
      <c r="C166" s="0" t="s">
        <v>27</v>
      </c>
      <c r="E166" s="0" t="s">
        <v>132</v>
      </c>
      <c r="F166" s="0" t="s">
        <v>32</v>
      </c>
      <c r="H166" s="0" t="n">
        <v>2</v>
      </c>
      <c r="M166" s="0" t="n">
        <v>5.8E-012</v>
      </c>
      <c r="N166" s="0" t="n">
        <v>0</v>
      </c>
      <c r="O166" s="0" t="n">
        <v>220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s">
        <v>172</v>
      </c>
      <c r="X166" s="0" t="s">
        <v>108</v>
      </c>
      <c r="Z166" s="1" t="s">
        <v>30</v>
      </c>
    </row>
    <row r="167" customFormat="false" ht="13.3" hidden="false" customHeight="true" outlineLevel="0" collapsed="false">
      <c r="A167" s="2" t="n">
        <f aca="false">ROW()-1</f>
        <v>166</v>
      </c>
      <c r="B167" s="0" t="s">
        <v>92</v>
      </c>
      <c r="C167" s="0" t="s">
        <v>27</v>
      </c>
      <c r="E167" s="0" t="s">
        <v>62</v>
      </c>
      <c r="F167" s="0" t="s">
        <v>62</v>
      </c>
      <c r="H167" s="0" t="n">
        <v>2</v>
      </c>
      <c r="M167" s="0" t="n">
        <v>1E-012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s">
        <v>36</v>
      </c>
      <c r="X167" s="0" t="s">
        <v>37</v>
      </c>
      <c r="Y167" s="0" t="s">
        <v>173</v>
      </c>
      <c r="Z167" s="1" t="s">
        <v>30</v>
      </c>
    </row>
    <row r="168" customFormat="false" ht="13.3" hidden="false" customHeight="true" outlineLevel="0" collapsed="false">
      <c r="A168" s="2" t="n">
        <f aca="false">ROW()-1</f>
        <v>167</v>
      </c>
      <c r="B168" s="0" t="s">
        <v>92</v>
      </c>
      <c r="C168" s="0" t="s">
        <v>27</v>
      </c>
      <c r="E168" s="0" t="s">
        <v>70</v>
      </c>
      <c r="F168" s="0" t="s">
        <v>57</v>
      </c>
      <c r="H168" s="0" t="n">
        <v>2</v>
      </c>
      <c r="M168" s="0" t="n">
        <v>1E-012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s">
        <v>36</v>
      </c>
      <c r="X168" s="0" t="s">
        <v>37</v>
      </c>
      <c r="Z168" s="1" t="s">
        <v>30</v>
      </c>
    </row>
    <row r="169" customFormat="false" ht="13.3" hidden="false" customHeight="true" outlineLevel="0" collapsed="false">
      <c r="A169" s="2" t="n">
        <f aca="false">ROW()-1</f>
        <v>168</v>
      </c>
      <c r="B169" s="0" t="s">
        <v>92</v>
      </c>
      <c r="C169" s="0" t="s">
        <v>59</v>
      </c>
      <c r="E169" s="0" t="s">
        <v>122</v>
      </c>
      <c r="F169" s="0" t="s">
        <v>62</v>
      </c>
      <c r="H169" s="0" t="n">
        <v>2</v>
      </c>
      <c r="M169" s="0" t="n">
        <v>1.56E-006</v>
      </c>
      <c r="N169" s="0" t="n">
        <v>-1.94</v>
      </c>
      <c r="O169" s="0" t="n">
        <v>-56.9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s">
        <v>36</v>
      </c>
      <c r="X169" s="0" t="s">
        <v>37</v>
      </c>
      <c r="Z169" s="1" t="s">
        <v>30</v>
      </c>
    </row>
    <row r="170" customFormat="false" ht="13.3" hidden="false" customHeight="true" outlineLevel="0" collapsed="false">
      <c r="A170" s="2" t="n">
        <f aca="false">ROW()-1</f>
        <v>169</v>
      </c>
      <c r="B170" s="0" t="s">
        <v>92</v>
      </c>
      <c r="C170" s="0" t="s">
        <v>59</v>
      </c>
      <c r="E170" s="0" t="s">
        <v>132</v>
      </c>
      <c r="F170" s="0" t="s">
        <v>53</v>
      </c>
      <c r="H170" s="0" t="n">
        <v>2</v>
      </c>
      <c r="M170" s="0" t="n">
        <v>1.09E-006</v>
      </c>
      <c r="N170" s="0" t="n">
        <v>-1.94</v>
      </c>
      <c r="O170" s="0" t="n">
        <v>-56.9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s">
        <v>36</v>
      </c>
      <c r="X170" s="0" t="s">
        <v>37</v>
      </c>
      <c r="Z170" s="1" t="s">
        <v>43</v>
      </c>
    </row>
    <row r="171" customFormat="false" ht="13.3" hidden="false" customHeight="true" outlineLevel="0" collapsed="false">
      <c r="A171" s="2" t="n">
        <f aca="false">ROW()-1</f>
        <v>170</v>
      </c>
      <c r="B171" s="0" t="s">
        <v>92</v>
      </c>
      <c r="C171" s="0" t="s">
        <v>127</v>
      </c>
      <c r="E171" s="0" t="s">
        <v>132</v>
      </c>
      <c r="F171" s="0" t="s">
        <v>80</v>
      </c>
      <c r="H171" s="0" t="n">
        <v>2</v>
      </c>
      <c r="M171" s="0" t="n">
        <v>2.1E-012</v>
      </c>
      <c r="N171" s="0" t="n">
        <v>0</v>
      </c>
      <c r="O171" s="0" t="n">
        <v>650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s">
        <v>174</v>
      </c>
      <c r="X171" s="0" t="s">
        <v>108</v>
      </c>
      <c r="Z171" s="1" t="s">
        <v>43</v>
      </c>
    </row>
    <row r="172" customFormat="false" ht="13.3" hidden="false" customHeight="true" outlineLevel="0" collapsed="false">
      <c r="A172" s="2" t="n">
        <f aca="false">ROW()-1</f>
        <v>171</v>
      </c>
      <c r="B172" s="0" t="s">
        <v>92</v>
      </c>
      <c r="C172" s="0" t="s">
        <v>32</v>
      </c>
      <c r="E172" s="0" t="s">
        <v>70</v>
      </c>
      <c r="F172" s="0" t="s">
        <v>62</v>
      </c>
      <c r="H172" s="0" t="n">
        <v>2</v>
      </c>
      <c r="M172" s="0" t="n">
        <v>5.1E-012</v>
      </c>
      <c r="N172" s="0" t="n">
        <v>0</v>
      </c>
      <c r="O172" s="0" t="n">
        <v>210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s">
        <v>175</v>
      </c>
      <c r="X172" s="0" t="s">
        <v>108</v>
      </c>
      <c r="Z172" s="1" t="s">
        <v>30</v>
      </c>
    </row>
    <row r="173" customFormat="false" ht="13.3" hidden="false" customHeight="true" outlineLevel="0" collapsed="false">
      <c r="A173" s="2" t="n">
        <f aca="false">ROW()-1</f>
        <v>172</v>
      </c>
      <c r="B173" s="0" t="s">
        <v>26</v>
      </c>
      <c r="C173" s="0" t="s">
        <v>48</v>
      </c>
      <c r="E173" s="0" t="s">
        <v>48</v>
      </c>
      <c r="F173" s="0" t="s">
        <v>27</v>
      </c>
      <c r="H173" s="0" t="n">
        <v>2</v>
      </c>
      <c r="M173" s="0" t="n">
        <v>1.9E-012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298</v>
      </c>
      <c r="X173" s="0" t="s">
        <v>176</v>
      </c>
      <c r="Z173" s="1" t="s">
        <v>30</v>
      </c>
    </row>
    <row r="174" customFormat="false" ht="13.3" hidden="false" customHeight="true" outlineLevel="0" collapsed="false">
      <c r="A174" s="2" t="n">
        <f aca="false">ROW()-1</f>
        <v>173</v>
      </c>
      <c r="B174" s="0" t="s">
        <v>26</v>
      </c>
      <c r="C174" s="0" t="s">
        <v>64</v>
      </c>
      <c r="E174" s="0" t="s">
        <v>62</v>
      </c>
      <c r="F174" s="0" t="s">
        <v>48</v>
      </c>
      <c r="H174" s="0" t="n">
        <v>2</v>
      </c>
      <c r="M174" s="0" t="n">
        <v>3.6E-013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298</v>
      </c>
      <c r="X174" s="0" t="s">
        <v>176</v>
      </c>
      <c r="Z174" s="1" t="s">
        <v>30</v>
      </c>
    </row>
    <row r="175" customFormat="false" ht="13.3" hidden="false" customHeight="true" outlineLevel="0" collapsed="false">
      <c r="A175" s="2" t="n">
        <f aca="false">ROW()-1</f>
        <v>174</v>
      </c>
      <c r="B175" s="0" t="s">
        <v>26</v>
      </c>
      <c r="C175" s="0" t="s">
        <v>39</v>
      </c>
      <c r="E175" s="0" t="s">
        <v>59</v>
      </c>
      <c r="F175" s="0" t="s">
        <v>34</v>
      </c>
      <c r="H175" s="0" t="n">
        <v>2</v>
      </c>
      <c r="M175" s="0" t="n">
        <v>4.2E-011</v>
      </c>
      <c r="N175" s="0" t="n">
        <v>0</v>
      </c>
      <c r="O175" s="0" t="n">
        <v>-880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s">
        <v>177</v>
      </c>
      <c r="X175" s="0" t="s">
        <v>176</v>
      </c>
      <c r="Z175" s="1" t="s">
        <v>30</v>
      </c>
    </row>
    <row r="176" customFormat="false" ht="13.3" hidden="false" customHeight="true" outlineLevel="0" collapsed="false">
      <c r="A176" s="2" t="n">
        <f aca="false">ROW()-1</f>
        <v>175</v>
      </c>
      <c r="B176" s="0" t="s">
        <v>26</v>
      </c>
      <c r="C176" s="0" t="s">
        <v>80</v>
      </c>
      <c r="E176" s="0" t="s">
        <v>122</v>
      </c>
      <c r="F176" s="0" t="s">
        <v>34</v>
      </c>
      <c r="H176" s="0" t="n">
        <v>2</v>
      </c>
      <c r="M176" s="0" t="n">
        <v>1.3E-011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298</v>
      </c>
      <c r="X176" s="0" t="s">
        <v>176</v>
      </c>
      <c r="Z176" s="1" t="s">
        <v>30</v>
      </c>
    </row>
    <row r="177" customFormat="false" ht="13.3" hidden="false" customHeight="true" outlineLevel="0" collapsed="false">
      <c r="A177" s="2" t="n">
        <f aca="false">ROW()-1</f>
        <v>176</v>
      </c>
      <c r="B177" s="0" t="s">
        <v>26</v>
      </c>
      <c r="C177" s="0" t="s">
        <v>80</v>
      </c>
      <c r="E177" s="0" t="s">
        <v>62</v>
      </c>
      <c r="F177" s="0" t="s">
        <v>39</v>
      </c>
      <c r="H177" s="0" t="n">
        <v>2</v>
      </c>
      <c r="M177" s="0" t="n">
        <v>1.3E-011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298</v>
      </c>
      <c r="X177" s="0" t="s">
        <v>176</v>
      </c>
      <c r="Z177" s="1" t="s">
        <v>30</v>
      </c>
    </row>
    <row r="178" customFormat="false" ht="13.3" hidden="false" customHeight="true" outlineLevel="0" collapsed="false">
      <c r="A178" s="2" t="n">
        <f aca="false">ROW()-1</f>
        <v>177</v>
      </c>
      <c r="B178" s="0" t="s">
        <v>26</v>
      </c>
      <c r="C178" s="0" t="s">
        <v>80</v>
      </c>
      <c r="E178" s="0" t="s">
        <v>53</v>
      </c>
      <c r="F178" s="0" t="s">
        <v>59</v>
      </c>
      <c r="H178" s="0" t="n">
        <v>2</v>
      </c>
      <c r="M178" s="0" t="n">
        <v>1.3E-011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298</v>
      </c>
      <c r="X178" s="0" t="s">
        <v>176</v>
      </c>
      <c r="Z178" s="1" t="s">
        <v>30</v>
      </c>
    </row>
    <row r="179" customFormat="false" ht="13.3" hidden="false" customHeight="true" outlineLevel="0" collapsed="false">
      <c r="A179" s="2" t="n">
        <f aca="false">ROW()-1</f>
        <v>178</v>
      </c>
      <c r="B179" s="0" t="s">
        <v>26</v>
      </c>
      <c r="C179" s="0" t="s">
        <v>57</v>
      </c>
      <c r="E179" s="0" t="s">
        <v>57</v>
      </c>
      <c r="F179" s="0" t="s">
        <v>27</v>
      </c>
      <c r="H179" s="0" t="n">
        <v>2</v>
      </c>
      <c r="M179" s="0" t="n">
        <v>1.7E-014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298</v>
      </c>
      <c r="X179" s="0" t="s">
        <v>176</v>
      </c>
      <c r="Z179" s="1" t="s">
        <v>30</v>
      </c>
    </row>
    <row r="180" customFormat="false" ht="13.3" hidden="false" customHeight="true" outlineLevel="0" collapsed="false">
      <c r="A180" s="2" t="n">
        <f aca="false">ROW()-1</f>
        <v>179</v>
      </c>
      <c r="B180" s="0" t="s">
        <v>26</v>
      </c>
      <c r="C180" s="0" t="s">
        <v>132</v>
      </c>
      <c r="E180" s="0" t="s">
        <v>62</v>
      </c>
      <c r="F180" s="0" t="s">
        <v>57</v>
      </c>
      <c r="H180" s="0" t="n">
        <v>2</v>
      </c>
      <c r="M180" s="0" t="n">
        <v>1.5E-011</v>
      </c>
      <c r="N180" s="0" t="n">
        <v>0</v>
      </c>
      <c r="O180" s="0" t="n">
        <v>-570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s">
        <v>178</v>
      </c>
      <c r="X180" s="0" t="s">
        <v>176</v>
      </c>
      <c r="Z180" s="1" t="s">
        <v>30</v>
      </c>
    </row>
    <row r="181" customFormat="false" ht="13.3" hidden="false" customHeight="true" outlineLevel="0" collapsed="false">
      <c r="A181" s="2" t="n">
        <f aca="false">ROW()-1</f>
        <v>180</v>
      </c>
      <c r="B181" s="0" t="s">
        <v>26</v>
      </c>
      <c r="C181" s="0" t="s">
        <v>62</v>
      </c>
      <c r="E181" s="0" t="s">
        <v>57</v>
      </c>
      <c r="F181" s="0" t="s">
        <v>32</v>
      </c>
      <c r="H181" s="0" t="n">
        <v>2</v>
      </c>
      <c r="M181" s="0" t="n">
        <v>6E-011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298</v>
      </c>
      <c r="X181" s="0" t="s">
        <v>176</v>
      </c>
      <c r="Z181" s="1" t="s">
        <v>30</v>
      </c>
    </row>
    <row r="182" customFormat="false" ht="13.3" hidden="false" customHeight="true" outlineLevel="0" collapsed="false">
      <c r="A182" s="2" t="n">
        <f aca="false">ROW()-1</f>
        <v>181</v>
      </c>
      <c r="B182" s="0" t="s">
        <v>26</v>
      </c>
      <c r="C182" s="0" t="s">
        <v>32</v>
      </c>
      <c r="E182" s="0" t="s">
        <v>32</v>
      </c>
      <c r="F182" s="0" t="s">
        <v>27</v>
      </c>
      <c r="H182" s="0" t="n">
        <v>2</v>
      </c>
      <c r="M182" s="0" t="n">
        <v>3.3E-012</v>
      </c>
      <c r="N182" s="0" t="n">
        <v>0</v>
      </c>
      <c r="O182" s="0" t="n">
        <v>-260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s">
        <v>179</v>
      </c>
      <c r="X182" s="0" t="s">
        <v>176</v>
      </c>
      <c r="Z182" s="1" t="s">
        <v>30</v>
      </c>
    </row>
    <row r="183" customFormat="false" ht="13.3" hidden="false" customHeight="true" outlineLevel="0" collapsed="false">
      <c r="A183" s="2" t="n">
        <f aca="false">ROW()-1</f>
        <v>182</v>
      </c>
      <c r="B183" s="0" t="s">
        <v>26</v>
      </c>
      <c r="C183" s="0" t="s">
        <v>70</v>
      </c>
      <c r="E183" s="0" t="s">
        <v>62</v>
      </c>
      <c r="F183" s="0" t="s">
        <v>32</v>
      </c>
      <c r="H183" s="0" t="n">
        <v>2</v>
      </c>
      <c r="M183" s="0" t="n">
        <v>9.7E-012</v>
      </c>
      <c r="N183" s="0" t="n">
        <v>0</v>
      </c>
      <c r="O183" s="0" t="n">
        <v>-185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s">
        <v>180</v>
      </c>
      <c r="X183" s="0" t="s">
        <v>176</v>
      </c>
      <c r="Z183" s="1" t="s">
        <v>30</v>
      </c>
    </row>
    <row r="184" customFormat="false" ht="13.3" hidden="false" customHeight="true" outlineLevel="0" collapsed="false">
      <c r="A184" s="2" t="n">
        <f aca="false">ROW()-1</f>
        <v>183</v>
      </c>
      <c r="B184" s="0" t="s">
        <v>32</v>
      </c>
      <c r="C184" s="0" t="s">
        <v>33</v>
      </c>
      <c r="E184" s="0" t="s">
        <v>48</v>
      </c>
      <c r="H184" s="0" t="n">
        <v>2</v>
      </c>
      <c r="M184" s="0" t="n">
        <v>1.75E-019</v>
      </c>
      <c r="N184" s="0" t="n">
        <v>0.705</v>
      </c>
      <c r="O184" s="0" t="n">
        <v>-136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s">
        <v>181</v>
      </c>
      <c r="X184" s="0" t="s">
        <v>182</v>
      </c>
      <c r="Z184" s="1" t="s">
        <v>30</v>
      </c>
    </row>
    <row r="185" customFormat="false" ht="13.3" hidden="false" customHeight="true" outlineLevel="0" collapsed="false">
      <c r="A185" s="2" t="n">
        <f aca="false">ROW()-1</f>
        <v>184</v>
      </c>
      <c r="B185" s="0" t="s">
        <v>32</v>
      </c>
      <c r="C185" s="0" t="s">
        <v>72</v>
      </c>
      <c r="E185" s="0" t="s">
        <v>81</v>
      </c>
      <c r="H185" s="0" t="n">
        <v>2</v>
      </c>
      <c r="I185" s="0" t="n">
        <v>2</v>
      </c>
      <c r="J185" s="0" t="n">
        <v>1</v>
      </c>
      <c r="K185" s="0" t="n">
        <v>-0.5</v>
      </c>
      <c r="M185" s="3" t="n">
        <v>8.65E-018</v>
      </c>
      <c r="N185" s="0" t="n">
        <v>-0.38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X185" s="0" t="s">
        <v>88</v>
      </c>
      <c r="Z185" s="1" t="s">
        <v>43</v>
      </c>
    </row>
    <row r="186" customFormat="false" ht="13.3" hidden="false" customHeight="true" outlineLevel="0" collapsed="false">
      <c r="A186" s="2" t="n">
        <f aca="false">ROW()-1</f>
        <v>185</v>
      </c>
      <c r="B186" s="0" t="s">
        <v>32</v>
      </c>
      <c r="C186" s="0" t="s">
        <v>84</v>
      </c>
      <c r="E186" s="0" t="s">
        <v>81</v>
      </c>
      <c r="F186" s="0" t="s">
        <v>70</v>
      </c>
      <c r="H186" s="0" t="n">
        <v>2</v>
      </c>
      <c r="I186" s="0" t="n">
        <v>34</v>
      </c>
      <c r="J186" s="0" t="n">
        <v>33</v>
      </c>
      <c r="K186" s="0" t="n">
        <v>-0.5</v>
      </c>
      <c r="M186" s="3" t="n">
        <v>3E-011</v>
      </c>
      <c r="N186" s="0" t="n">
        <v>0</v>
      </c>
      <c r="O186" s="0" t="n">
        <v>200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X186" s="0" t="s">
        <v>88</v>
      </c>
      <c r="Z186" s="1" t="s">
        <v>30</v>
      </c>
    </row>
    <row r="187" customFormat="false" ht="13.3" hidden="false" customHeight="true" outlineLevel="0" collapsed="false">
      <c r="A187" s="2" t="n">
        <f aca="false">ROW()-1</f>
        <v>186</v>
      </c>
      <c r="B187" s="0" t="s">
        <v>32</v>
      </c>
      <c r="C187" s="0" t="s">
        <v>34</v>
      </c>
      <c r="E187" s="0" t="s">
        <v>53</v>
      </c>
      <c r="H187" s="0" t="n">
        <v>2</v>
      </c>
      <c r="M187" s="0" t="n">
        <v>8.65E-018</v>
      </c>
      <c r="N187" s="0" t="n">
        <v>-0.38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s">
        <v>36</v>
      </c>
      <c r="X187" s="0" t="s">
        <v>37</v>
      </c>
      <c r="Z187" s="1" t="s">
        <v>30</v>
      </c>
    </row>
    <row r="188" customFormat="false" ht="13.3" hidden="false" customHeight="true" outlineLevel="0" collapsed="false">
      <c r="A188" s="2" t="n">
        <f aca="false">ROW()-1</f>
        <v>187</v>
      </c>
      <c r="B188" s="0" t="s">
        <v>32</v>
      </c>
      <c r="C188" s="0" t="s">
        <v>76</v>
      </c>
      <c r="E188" s="0" t="s">
        <v>53</v>
      </c>
      <c r="F188" s="0" t="s">
        <v>82</v>
      </c>
      <c r="H188" s="0" t="n">
        <v>2</v>
      </c>
      <c r="M188" s="3" t="n">
        <v>1.4E-012</v>
      </c>
      <c r="N188" s="0" t="n">
        <v>0</v>
      </c>
      <c r="O188" s="0" t="n">
        <v>-2000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X188" s="0" t="s">
        <v>183</v>
      </c>
      <c r="Z188" s="1" t="s">
        <v>30</v>
      </c>
    </row>
    <row r="189" customFormat="false" ht="13.3" hidden="false" customHeight="true" outlineLevel="0" collapsed="false">
      <c r="A189" s="2" t="n">
        <f aca="false">ROW()-1</f>
        <v>188</v>
      </c>
      <c r="B189" s="0" t="s">
        <v>32</v>
      </c>
      <c r="C189" s="0" t="s">
        <v>91</v>
      </c>
      <c r="E189" s="0" t="s">
        <v>81</v>
      </c>
      <c r="F189" s="0" t="s">
        <v>82</v>
      </c>
      <c r="H189" s="0" t="n">
        <v>2</v>
      </c>
      <c r="I189" s="0" t="n">
        <v>35</v>
      </c>
      <c r="J189" s="0" t="n">
        <v>34</v>
      </c>
      <c r="K189" s="0" t="n">
        <v>-0.5</v>
      </c>
      <c r="L189" s="0" t="n">
        <v>0.5</v>
      </c>
      <c r="M189" s="3" t="n">
        <v>1.4E-012</v>
      </c>
      <c r="N189" s="0" t="n">
        <v>0</v>
      </c>
      <c r="O189" s="0" t="n">
        <v>-2000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X189" s="0" t="s">
        <v>88</v>
      </c>
      <c r="Z189" s="1" t="s">
        <v>30</v>
      </c>
    </row>
    <row r="190" customFormat="false" ht="13.3" hidden="false" customHeight="true" outlineLevel="0" collapsed="false">
      <c r="A190" s="2" t="n">
        <f aca="false">ROW()-1</f>
        <v>189</v>
      </c>
      <c r="B190" s="0" t="s">
        <v>32</v>
      </c>
      <c r="C190" s="0" t="s">
        <v>91</v>
      </c>
      <c r="E190" s="0" t="s">
        <v>53</v>
      </c>
      <c r="F190" s="0" t="s">
        <v>84</v>
      </c>
      <c r="H190" s="0" t="n">
        <v>2</v>
      </c>
      <c r="I190" s="0" t="n">
        <v>35</v>
      </c>
      <c r="J190" s="0" t="n">
        <v>34</v>
      </c>
      <c r="K190" s="0" t="n">
        <v>-0.5</v>
      </c>
      <c r="L190" s="0" t="n">
        <v>0.5</v>
      </c>
      <c r="M190" s="3" t="n">
        <v>1.4E-012</v>
      </c>
      <c r="N190" s="0" t="n">
        <v>0</v>
      </c>
      <c r="O190" s="0" t="n">
        <v>-2000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X190" s="0" t="s">
        <v>88</v>
      </c>
      <c r="Z190" s="1" t="s">
        <v>30</v>
      </c>
    </row>
    <row r="191" customFormat="false" ht="13.3" hidden="false" customHeight="true" outlineLevel="0" collapsed="false">
      <c r="A191" s="2" t="n">
        <f aca="false">ROW()-1</f>
        <v>190</v>
      </c>
      <c r="B191" s="0" t="s">
        <v>32</v>
      </c>
      <c r="C191" s="0" t="s">
        <v>32</v>
      </c>
      <c r="D191" s="0" t="s">
        <v>94</v>
      </c>
      <c r="E191" s="0" t="s">
        <v>70</v>
      </c>
      <c r="F191" s="0" t="s">
        <v>94</v>
      </c>
      <c r="H191" s="0" t="n">
        <v>2</v>
      </c>
      <c r="M191" s="3" t="n">
        <v>6.06789E-025</v>
      </c>
      <c r="N191" s="0" t="n">
        <v>-3.25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s">
        <v>177</v>
      </c>
      <c r="X191" s="0" t="s">
        <v>184</v>
      </c>
      <c r="Z191" s="1" t="s">
        <v>30</v>
      </c>
    </row>
    <row r="192" customFormat="false" ht="13.3" hidden="false" customHeight="true" outlineLevel="0" collapsed="false">
      <c r="A192" s="2" t="n">
        <f aca="false">ROW()-1</f>
        <v>191</v>
      </c>
      <c r="B192" s="0" t="s">
        <v>32</v>
      </c>
      <c r="C192" s="0" t="s">
        <v>81</v>
      </c>
      <c r="E192" s="0" t="s">
        <v>70</v>
      </c>
      <c r="F192" s="0" t="s">
        <v>72</v>
      </c>
      <c r="H192" s="0" t="n">
        <v>2</v>
      </c>
      <c r="I192" s="0" t="n">
        <v>18</v>
      </c>
      <c r="J192" s="0" t="n">
        <v>17</v>
      </c>
      <c r="K192" s="0" t="n">
        <v>-0.5</v>
      </c>
      <c r="M192" s="3" t="n">
        <v>1.8E-011</v>
      </c>
      <c r="N192" s="0" t="n">
        <v>0</v>
      </c>
      <c r="O192" s="0" t="n">
        <v>180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X192" s="0" t="s">
        <v>88</v>
      </c>
      <c r="Z192" s="1" t="s">
        <v>43</v>
      </c>
    </row>
    <row r="193" customFormat="false" ht="13.3" hidden="false" customHeight="true" outlineLevel="0" collapsed="false">
      <c r="A193" s="2" t="n">
        <f aca="false">ROW()-1</f>
        <v>192</v>
      </c>
      <c r="B193" s="0" t="s">
        <v>31</v>
      </c>
      <c r="C193" s="0" t="s">
        <v>48</v>
      </c>
      <c r="E193" s="0" t="s">
        <v>48</v>
      </c>
      <c r="F193" s="0" t="s">
        <v>32</v>
      </c>
      <c r="H193" s="0" t="n">
        <v>2</v>
      </c>
      <c r="M193" s="0" t="n">
        <v>4.7E-011</v>
      </c>
      <c r="N193" s="0" t="n">
        <v>0</v>
      </c>
      <c r="O193" s="0" t="n">
        <v>63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s">
        <v>185</v>
      </c>
      <c r="X193" s="0" t="s">
        <v>186</v>
      </c>
      <c r="Z193" s="1" t="s">
        <v>43</v>
      </c>
    </row>
    <row r="194" customFormat="false" ht="13.3" hidden="false" customHeight="true" outlineLevel="0" collapsed="false">
      <c r="A194" s="2" t="n">
        <f aca="false">ROW()-1</f>
        <v>193</v>
      </c>
      <c r="B194" s="0" t="s">
        <v>31</v>
      </c>
      <c r="C194" s="0" t="s">
        <v>48</v>
      </c>
      <c r="E194" s="0" t="s">
        <v>64</v>
      </c>
      <c r="H194" s="0" t="n">
        <v>2</v>
      </c>
      <c r="M194" s="0" t="n">
        <v>8E-011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s">
        <v>187</v>
      </c>
      <c r="X194" s="0" t="s">
        <v>188</v>
      </c>
      <c r="Z194" s="1" t="s">
        <v>30</v>
      </c>
    </row>
    <row r="195" customFormat="false" ht="13.3" hidden="false" customHeight="true" outlineLevel="0" collapsed="false">
      <c r="A195" s="2" t="n">
        <f aca="false">ROW()-1</f>
        <v>194</v>
      </c>
      <c r="B195" s="0" t="s">
        <v>31</v>
      </c>
      <c r="C195" s="0" t="s">
        <v>64</v>
      </c>
      <c r="E195" s="0" t="s">
        <v>64</v>
      </c>
      <c r="F195" s="0" t="s">
        <v>32</v>
      </c>
      <c r="H195" s="0" t="n">
        <v>2</v>
      </c>
      <c r="M195" s="0" t="n">
        <v>7.5E-011</v>
      </c>
      <c r="N195" s="0" t="n">
        <v>0</v>
      </c>
      <c r="O195" s="0" t="n">
        <v>115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s">
        <v>189</v>
      </c>
      <c r="X195" s="0" t="s">
        <v>190</v>
      </c>
      <c r="Z195" s="1" t="s">
        <v>30</v>
      </c>
    </row>
    <row r="196" customFormat="false" ht="13.3" hidden="false" customHeight="true" outlineLevel="0" collapsed="false">
      <c r="A196" s="2" t="n">
        <f aca="false">ROW()-1</f>
        <v>195</v>
      </c>
      <c r="B196" s="0" t="s">
        <v>31</v>
      </c>
      <c r="C196" s="0" t="s">
        <v>39</v>
      </c>
      <c r="E196" s="0" t="s">
        <v>53</v>
      </c>
      <c r="F196" s="0" t="s">
        <v>34</v>
      </c>
      <c r="H196" s="0" t="n">
        <v>2</v>
      </c>
      <c r="M196" s="0" t="n">
        <v>1.2E-010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s">
        <v>191</v>
      </c>
      <c r="X196" s="0" t="s">
        <v>190</v>
      </c>
      <c r="Z196" s="1" t="s">
        <v>30</v>
      </c>
    </row>
    <row r="197" customFormat="false" ht="13.3" hidden="false" customHeight="true" outlineLevel="0" collapsed="false">
      <c r="A197" s="2" t="n">
        <f aca="false">ROW()-1</f>
        <v>196</v>
      </c>
      <c r="B197" s="0" t="s">
        <v>31</v>
      </c>
      <c r="C197" s="0" t="s">
        <v>80</v>
      </c>
      <c r="E197" s="0" t="s">
        <v>53</v>
      </c>
      <c r="F197" s="0" t="s">
        <v>53</v>
      </c>
      <c r="H197" s="0" t="n">
        <v>2</v>
      </c>
      <c r="M197" s="0" t="n">
        <v>1.63E-010</v>
      </c>
      <c r="N197" s="0" t="n">
        <v>0</v>
      </c>
      <c r="O197" s="0" t="n">
        <v>60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s">
        <v>192</v>
      </c>
      <c r="X197" s="0" t="s">
        <v>190</v>
      </c>
      <c r="Z197" s="1" t="s">
        <v>30</v>
      </c>
    </row>
    <row r="198" customFormat="false" ht="13.3" hidden="false" customHeight="true" outlineLevel="0" collapsed="false">
      <c r="A198" s="2" t="n">
        <f aca="false">ROW()-1</f>
        <v>197</v>
      </c>
      <c r="B198" s="0" t="s">
        <v>31</v>
      </c>
      <c r="C198" s="0" t="s">
        <v>76</v>
      </c>
      <c r="E198" s="0" t="s">
        <v>76</v>
      </c>
      <c r="F198" s="0" t="s">
        <v>32</v>
      </c>
      <c r="H198" s="0" t="n">
        <v>2</v>
      </c>
      <c r="M198" s="0" t="n">
        <v>5.2E-010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300</v>
      </c>
      <c r="X198" s="0" t="s">
        <v>193</v>
      </c>
      <c r="Z198" s="1" t="s">
        <v>30</v>
      </c>
    </row>
    <row r="199" customFormat="false" ht="13.3" hidden="false" customHeight="true" outlineLevel="0" collapsed="false">
      <c r="A199" s="2" t="n">
        <f aca="false">ROW()-1</f>
        <v>198</v>
      </c>
      <c r="B199" s="0" t="s">
        <v>31</v>
      </c>
      <c r="C199" s="0" t="s">
        <v>73</v>
      </c>
      <c r="E199" s="0" t="s">
        <v>34</v>
      </c>
      <c r="F199" s="0" t="s">
        <v>81</v>
      </c>
      <c r="H199" s="0" t="n">
        <v>2</v>
      </c>
      <c r="M199" s="3" t="n">
        <f aca="false">0.41*0.00000000012</f>
        <v>4.92E-011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X199" s="0" t="s">
        <v>85</v>
      </c>
      <c r="Z199" s="1" t="s">
        <v>30</v>
      </c>
    </row>
    <row r="200" customFormat="false" ht="13.3" hidden="false" customHeight="true" outlineLevel="0" collapsed="false">
      <c r="A200" s="2" t="n">
        <f aca="false">ROW()-1</f>
        <v>199</v>
      </c>
      <c r="B200" s="0" t="s">
        <v>31</v>
      </c>
      <c r="C200" s="0" t="s">
        <v>73</v>
      </c>
      <c r="E200" s="0" t="s">
        <v>72</v>
      </c>
      <c r="F200" s="0" t="s">
        <v>53</v>
      </c>
      <c r="H200" s="0" t="n">
        <v>2</v>
      </c>
      <c r="M200" s="3" t="n">
        <f aca="false">0.41*0.00000000012</f>
        <v>4.92E-011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X200" s="0" t="s">
        <v>85</v>
      </c>
      <c r="Z200" s="1" t="s">
        <v>30</v>
      </c>
    </row>
    <row r="201" customFormat="false" ht="13.3" hidden="false" customHeight="true" outlineLevel="0" collapsed="false">
      <c r="A201" s="2" t="n">
        <f aca="false">ROW()-1</f>
        <v>200</v>
      </c>
      <c r="B201" s="0" t="s">
        <v>31</v>
      </c>
      <c r="C201" s="0" t="s">
        <v>77</v>
      </c>
      <c r="E201" s="0" t="s">
        <v>81</v>
      </c>
      <c r="F201" s="0" t="s">
        <v>53</v>
      </c>
      <c r="H201" s="0" t="n">
        <v>2</v>
      </c>
      <c r="I201" s="0" t="n">
        <v>19</v>
      </c>
      <c r="J201" s="0" t="n">
        <v>18</v>
      </c>
      <c r="K201" s="0" t="n">
        <v>-0.5</v>
      </c>
      <c r="M201" s="3" t="n">
        <v>1.63E-010</v>
      </c>
      <c r="N201" s="0" t="n">
        <v>0</v>
      </c>
      <c r="O201" s="0" t="n">
        <v>60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X201" s="0" t="s">
        <v>88</v>
      </c>
      <c r="Z201" s="1" t="s">
        <v>30</v>
      </c>
    </row>
    <row r="202" customFormat="false" ht="13.3" hidden="false" customHeight="true" outlineLevel="0" collapsed="false">
      <c r="A202" s="2" t="n">
        <f aca="false">ROW()-1</f>
        <v>201</v>
      </c>
      <c r="B202" s="0" t="s">
        <v>31</v>
      </c>
      <c r="C202" s="0" t="s">
        <v>57</v>
      </c>
      <c r="E202" s="0" t="s">
        <v>57</v>
      </c>
      <c r="F202" s="0" t="s">
        <v>32</v>
      </c>
      <c r="H202" s="0" t="n">
        <v>2</v>
      </c>
      <c r="M202" s="0" t="n">
        <v>2.15E-011</v>
      </c>
      <c r="N202" s="0" t="n">
        <v>0</v>
      </c>
      <c r="O202" s="0" t="n">
        <v>110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s">
        <v>194</v>
      </c>
      <c r="X202" s="0" t="s">
        <v>108</v>
      </c>
      <c r="Z202" s="1" t="s">
        <v>30</v>
      </c>
    </row>
    <row r="203" customFormat="false" ht="13.3" hidden="false" customHeight="true" outlineLevel="0" collapsed="false">
      <c r="A203" s="2" t="n">
        <f aca="false">ROW()-1</f>
        <v>202</v>
      </c>
      <c r="B203" s="0" t="s">
        <v>31</v>
      </c>
      <c r="C203" s="0" t="s">
        <v>132</v>
      </c>
      <c r="E203" s="0" t="s">
        <v>62</v>
      </c>
      <c r="F203" s="0" t="s">
        <v>62</v>
      </c>
      <c r="H203" s="0" t="n">
        <v>2</v>
      </c>
      <c r="M203" s="0" t="n">
        <v>7.26E-011</v>
      </c>
      <c r="N203" s="0" t="n">
        <v>0</v>
      </c>
      <c r="O203" s="0" t="n">
        <v>20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s">
        <v>195</v>
      </c>
      <c r="X203" s="0" t="s">
        <v>108</v>
      </c>
      <c r="Z203" s="1" t="s">
        <v>30</v>
      </c>
    </row>
    <row r="204" customFormat="false" ht="13.3" hidden="false" customHeight="true" outlineLevel="0" collapsed="false">
      <c r="A204" s="2" t="n">
        <f aca="false">ROW()-1</f>
        <v>203</v>
      </c>
      <c r="B204" s="0" t="s">
        <v>31</v>
      </c>
      <c r="C204" s="0" t="s">
        <v>132</v>
      </c>
      <c r="E204" s="0" t="s">
        <v>70</v>
      </c>
      <c r="F204" s="0" t="s">
        <v>57</v>
      </c>
      <c r="H204" s="0" t="n">
        <v>2</v>
      </c>
      <c r="M204" s="0" t="n">
        <v>4.64E-011</v>
      </c>
      <c r="N204" s="0" t="n">
        <v>0</v>
      </c>
      <c r="O204" s="0" t="n">
        <v>20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s">
        <v>195</v>
      </c>
      <c r="X204" s="0" t="s">
        <v>108</v>
      </c>
      <c r="Z204" s="1" t="s">
        <v>43</v>
      </c>
    </row>
    <row r="205" customFormat="false" ht="13.3" hidden="false" customHeight="true" outlineLevel="0" collapsed="false">
      <c r="A205" s="2" t="n">
        <f aca="false">ROW()-1</f>
        <v>204</v>
      </c>
      <c r="B205" s="0" t="s">
        <v>31</v>
      </c>
      <c r="C205" s="0" t="s">
        <v>62</v>
      </c>
      <c r="E205" s="0" t="s">
        <v>62</v>
      </c>
      <c r="F205" s="0" t="s">
        <v>32</v>
      </c>
      <c r="H205" s="0" t="n">
        <v>2</v>
      </c>
      <c r="M205" s="0" t="n">
        <v>4E-011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300</v>
      </c>
      <c r="X205" s="0" t="s">
        <v>196</v>
      </c>
      <c r="Z205" s="1" t="s">
        <v>30</v>
      </c>
    </row>
    <row r="206" customFormat="false" ht="13.3" hidden="false" customHeight="true" outlineLevel="0" collapsed="false">
      <c r="A206" s="2" t="n">
        <f aca="false">ROW()-1</f>
        <v>205</v>
      </c>
      <c r="B206" s="0" t="s">
        <v>31</v>
      </c>
      <c r="C206" s="0" t="s">
        <v>92</v>
      </c>
      <c r="E206" s="0" t="s">
        <v>92</v>
      </c>
      <c r="F206" s="0" t="s">
        <v>32</v>
      </c>
      <c r="H206" s="0" t="n">
        <v>2</v>
      </c>
      <c r="M206" s="0" t="n">
        <v>1.13E-010</v>
      </c>
      <c r="N206" s="0" t="n">
        <v>0</v>
      </c>
      <c r="O206" s="0" t="n">
        <v>115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298</v>
      </c>
      <c r="X206" s="0" t="s">
        <v>197</v>
      </c>
      <c r="Z206" s="1" t="s">
        <v>30</v>
      </c>
    </row>
    <row r="207" customFormat="false" ht="13.3" hidden="false" customHeight="true" outlineLevel="0" collapsed="false">
      <c r="A207" s="2" t="n">
        <f aca="false">ROW()-1</f>
        <v>206</v>
      </c>
      <c r="B207" s="0" t="s">
        <v>31</v>
      </c>
      <c r="C207" s="0" t="s">
        <v>92</v>
      </c>
      <c r="E207" s="0" t="s">
        <v>70</v>
      </c>
      <c r="F207" s="0" t="s">
        <v>62</v>
      </c>
      <c r="H207" s="0" t="n">
        <v>2</v>
      </c>
      <c r="M207" s="0" t="n">
        <v>2.31E-010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300</v>
      </c>
      <c r="X207" s="0" t="s">
        <v>198</v>
      </c>
      <c r="Z207" s="1" t="s">
        <v>30</v>
      </c>
    </row>
    <row r="208" customFormat="false" ht="13.3" hidden="false" customHeight="true" outlineLevel="0" collapsed="false">
      <c r="A208" s="2" t="n">
        <f aca="false">ROW()-1</f>
        <v>207</v>
      </c>
      <c r="B208" s="0" t="s">
        <v>31</v>
      </c>
      <c r="C208" s="0" t="s">
        <v>70</v>
      </c>
      <c r="E208" s="0" t="s">
        <v>70</v>
      </c>
      <c r="F208" s="0" t="s">
        <v>32</v>
      </c>
      <c r="H208" s="0" t="n">
        <v>2</v>
      </c>
      <c r="M208" s="0" t="n">
        <v>3.3E-011</v>
      </c>
      <c r="N208" s="0" t="n">
        <v>0</v>
      </c>
      <c r="O208" s="0" t="n">
        <v>55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s">
        <v>199</v>
      </c>
      <c r="X208" s="0" t="s">
        <v>190</v>
      </c>
      <c r="Z208" s="1" t="s">
        <v>30</v>
      </c>
    </row>
    <row r="209" customFormat="false" ht="13.3" hidden="false" customHeight="true" outlineLevel="0" collapsed="false">
      <c r="A209" s="2" t="n">
        <f aca="false">ROW()-1</f>
        <v>208</v>
      </c>
      <c r="B209" s="0" t="s">
        <v>31</v>
      </c>
      <c r="C209" s="0" t="s">
        <v>86</v>
      </c>
      <c r="E209" s="0" t="s">
        <v>70</v>
      </c>
      <c r="F209" s="0" t="s">
        <v>32</v>
      </c>
      <c r="G209" s="0" t="s">
        <v>32</v>
      </c>
      <c r="H209" s="0" t="n">
        <v>2</v>
      </c>
      <c r="M209" s="3" t="n">
        <v>2.4E-010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s">
        <v>200</v>
      </c>
      <c r="X209" s="0" t="s">
        <v>201</v>
      </c>
      <c r="Z209" s="1" t="s">
        <v>30</v>
      </c>
    </row>
    <row r="210" customFormat="false" ht="13.3" hidden="false" customHeight="true" outlineLevel="0" collapsed="false">
      <c r="A210" s="2" t="n">
        <f aca="false">ROW()-1</f>
        <v>209</v>
      </c>
      <c r="B210" s="0" t="s">
        <v>31</v>
      </c>
      <c r="C210" s="0" t="s">
        <v>86</v>
      </c>
      <c r="E210" s="0" t="s">
        <v>70</v>
      </c>
      <c r="F210" s="0" t="s">
        <v>70</v>
      </c>
      <c r="H210" s="0" t="n">
        <v>2</v>
      </c>
      <c r="M210" s="3" t="n">
        <v>2.4E-010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s">
        <v>200</v>
      </c>
      <c r="X210" s="1" t="s">
        <v>201</v>
      </c>
      <c r="Z210" s="1" t="s">
        <v>30</v>
      </c>
    </row>
    <row r="211" customFormat="false" ht="13.3" hidden="false" customHeight="true" outlineLevel="0" collapsed="false">
      <c r="A211" s="2" t="n">
        <f aca="false">ROW()-1</f>
        <v>210</v>
      </c>
      <c r="B211" s="0" t="s">
        <v>70</v>
      </c>
      <c r="C211" s="0" t="s">
        <v>33</v>
      </c>
      <c r="E211" s="0" t="s">
        <v>48</v>
      </c>
      <c r="F211" s="0" t="s">
        <v>32</v>
      </c>
      <c r="H211" s="0" t="n">
        <v>2</v>
      </c>
      <c r="M211" s="0" t="n">
        <v>3.03E-010</v>
      </c>
      <c r="N211" s="0" t="n">
        <v>-0.32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s">
        <v>202</v>
      </c>
      <c r="X211" s="0" t="s">
        <v>203</v>
      </c>
      <c r="Z211" s="1" t="s">
        <v>30</v>
      </c>
    </row>
    <row r="212" customFormat="false" ht="13.3" hidden="false" customHeight="true" outlineLevel="0" collapsed="false">
      <c r="A212" s="2" t="n">
        <f aca="false">ROW()-1</f>
        <v>211</v>
      </c>
      <c r="B212" s="0" t="s">
        <v>70</v>
      </c>
      <c r="C212" s="0" t="s">
        <v>35</v>
      </c>
      <c r="E212" s="0" t="s">
        <v>48</v>
      </c>
      <c r="F212" s="0" t="s">
        <v>32</v>
      </c>
      <c r="G212" s="0" t="s">
        <v>34</v>
      </c>
      <c r="H212" s="0" t="n">
        <v>2</v>
      </c>
      <c r="M212" s="0" t="n">
        <v>1.2E-011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298</v>
      </c>
      <c r="X212" s="0" t="s">
        <v>50</v>
      </c>
      <c r="Z212" s="1" t="s">
        <v>30</v>
      </c>
    </row>
    <row r="213" customFormat="false" ht="13.3" hidden="false" customHeight="true" outlineLevel="0" collapsed="false">
      <c r="A213" s="2" t="n">
        <f aca="false">ROW()-1</f>
        <v>212</v>
      </c>
      <c r="B213" s="0" t="s">
        <v>70</v>
      </c>
      <c r="C213" s="0" t="s">
        <v>35</v>
      </c>
      <c r="E213" s="0" t="s">
        <v>48</v>
      </c>
      <c r="F213" s="0" t="s">
        <v>53</v>
      </c>
      <c r="H213" s="0" t="n">
        <v>2</v>
      </c>
      <c r="M213" s="0" t="n">
        <v>8E-012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298</v>
      </c>
      <c r="X213" s="0" t="s">
        <v>50</v>
      </c>
      <c r="Z213" s="1" t="s">
        <v>30</v>
      </c>
    </row>
    <row r="214" customFormat="false" ht="13.3" hidden="false" customHeight="true" outlineLevel="0" collapsed="false">
      <c r="A214" s="2" t="n">
        <f aca="false">ROW()-1</f>
        <v>213</v>
      </c>
      <c r="B214" s="0" t="s">
        <v>70</v>
      </c>
      <c r="C214" s="0" t="s">
        <v>35</v>
      </c>
      <c r="E214" s="0" t="s">
        <v>64</v>
      </c>
      <c r="F214" s="0" t="s">
        <v>34</v>
      </c>
      <c r="H214" s="0" t="n">
        <v>2</v>
      </c>
      <c r="M214" s="0" t="n">
        <v>1.2E-011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298</v>
      </c>
      <c r="X214" s="0" t="s">
        <v>50</v>
      </c>
      <c r="Z214" s="1" t="s">
        <v>30</v>
      </c>
    </row>
    <row r="215" customFormat="false" ht="13.3" hidden="false" customHeight="true" outlineLevel="0" collapsed="false">
      <c r="A215" s="2" t="n">
        <f aca="false">ROW()-1</f>
        <v>214</v>
      </c>
      <c r="B215" s="0" t="s">
        <v>70</v>
      </c>
      <c r="C215" s="0" t="s">
        <v>35</v>
      </c>
      <c r="E215" s="0" t="s">
        <v>65</v>
      </c>
      <c r="F215" s="0" t="s">
        <v>32</v>
      </c>
      <c r="H215" s="0" t="n">
        <v>2</v>
      </c>
      <c r="M215" s="0" t="n">
        <v>8E-012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298</v>
      </c>
      <c r="X215" s="0" t="s">
        <v>50</v>
      </c>
      <c r="Z215" s="0" t="s">
        <v>43</v>
      </c>
    </row>
    <row r="216" customFormat="false" ht="13.3" hidden="false" customHeight="true" outlineLevel="0" collapsed="false">
      <c r="A216" s="2" t="n">
        <f aca="false">ROW()-1</f>
        <v>215</v>
      </c>
      <c r="B216" s="0" t="s">
        <v>70</v>
      </c>
      <c r="C216" s="0" t="s">
        <v>45</v>
      </c>
      <c r="E216" s="0" t="s">
        <v>48</v>
      </c>
      <c r="F216" s="0" t="s">
        <v>62</v>
      </c>
      <c r="H216" s="0" t="n">
        <v>2</v>
      </c>
      <c r="M216" s="0" t="n">
        <v>3E-012</v>
      </c>
      <c r="N216" s="0" t="n">
        <v>0</v>
      </c>
      <c r="O216" s="0" t="n">
        <v>210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298</v>
      </c>
      <c r="X216" s="0" t="s">
        <v>50</v>
      </c>
      <c r="Z216" s="0" t="s">
        <v>43</v>
      </c>
    </row>
    <row r="217" customFormat="false" ht="13.3" hidden="false" customHeight="true" outlineLevel="0" collapsed="false">
      <c r="A217" s="2" t="n">
        <f aca="false">ROW()-1</f>
        <v>216</v>
      </c>
      <c r="B217" s="0" t="s">
        <v>70</v>
      </c>
      <c r="C217" s="0" t="s">
        <v>45</v>
      </c>
      <c r="E217" s="0" t="s">
        <v>111</v>
      </c>
      <c r="F217" s="0" t="s">
        <v>32</v>
      </c>
      <c r="H217" s="0" t="n">
        <v>2</v>
      </c>
      <c r="M217" s="0" t="n">
        <v>5.97E-011</v>
      </c>
      <c r="N217" s="0" t="n">
        <v>-0.19</v>
      </c>
      <c r="O217" s="0" t="n">
        <v>31.9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s">
        <v>204</v>
      </c>
      <c r="X217" s="0" t="s">
        <v>37</v>
      </c>
      <c r="Z217" s="0" t="s">
        <v>43</v>
      </c>
    </row>
    <row r="218" customFormat="false" ht="13.3" hidden="false" customHeight="true" outlineLevel="0" collapsed="false">
      <c r="A218" s="2" t="n">
        <f aca="false">ROW()-1</f>
        <v>217</v>
      </c>
      <c r="B218" s="0" t="s">
        <v>70</v>
      </c>
      <c r="C218" s="0" t="s">
        <v>48</v>
      </c>
      <c r="E218" s="0" t="s">
        <v>64</v>
      </c>
      <c r="F218" s="0" t="s">
        <v>32</v>
      </c>
      <c r="H218" s="0" t="n">
        <v>2</v>
      </c>
      <c r="M218" s="0" t="n">
        <v>5.99E-012</v>
      </c>
      <c r="N218" s="0" t="n">
        <v>0</v>
      </c>
      <c r="O218" s="0" t="n">
        <v>-24075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s">
        <v>71</v>
      </c>
      <c r="X218" s="0" t="s">
        <v>37</v>
      </c>
      <c r="Z218" s="0" t="s">
        <v>43</v>
      </c>
    </row>
    <row r="219" customFormat="false" ht="13.3" hidden="false" customHeight="true" outlineLevel="0" collapsed="false">
      <c r="A219" s="2" t="n">
        <f aca="false">ROW()-1</f>
        <v>218</v>
      </c>
      <c r="B219" s="0" t="s">
        <v>70</v>
      </c>
      <c r="C219" s="0" t="s">
        <v>34</v>
      </c>
      <c r="E219" s="0" t="s">
        <v>53</v>
      </c>
      <c r="F219" s="0" t="s">
        <v>32</v>
      </c>
      <c r="H219" s="0" t="n">
        <v>2</v>
      </c>
      <c r="M219" s="0" t="n">
        <v>2.61E-010</v>
      </c>
      <c r="N219" s="0" t="n">
        <v>0</v>
      </c>
      <c r="O219" s="0" t="n">
        <v>-8156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s">
        <v>205</v>
      </c>
      <c r="X219" s="0" t="s">
        <v>37</v>
      </c>
      <c r="Z219" s="0" t="s">
        <v>43</v>
      </c>
    </row>
    <row r="220" customFormat="false" ht="13.3" hidden="false" customHeight="true" outlineLevel="0" collapsed="false">
      <c r="A220" s="2" t="n">
        <f aca="false">ROW()-1</f>
        <v>219</v>
      </c>
      <c r="B220" s="0" t="s">
        <v>70</v>
      </c>
      <c r="C220" s="0" t="s">
        <v>39</v>
      </c>
      <c r="E220" s="0" t="s">
        <v>82</v>
      </c>
      <c r="F220" s="0" t="s">
        <v>34</v>
      </c>
      <c r="H220" s="0" t="n">
        <v>2</v>
      </c>
      <c r="M220" s="0" t="n">
        <v>2.4E-010</v>
      </c>
      <c r="N220" s="0" t="n">
        <v>0</v>
      </c>
      <c r="O220" s="0" t="n">
        <v>-28500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s">
        <v>58</v>
      </c>
      <c r="X220" s="0" t="s">
        <v>37</v>
      </c>
      <c r="Z220" s="0" t="s">
        <v>43</v>
      </c>
    </row>
    <row r="221" customFormat="false" ht="13.3" hidden="false" customHeight="true" outlineLevel="0" collapsed="false">
      <c r="A221" s="2" t="n">
        <f aca="false">ROW()-1</f>
        <v>220</v>
      </c>
      <c r="B221" s="0" t="s">
        <v>70</v>
      </c>
      <c r="C221" s="0" t="s">
        <v>39</v>
      </c>
      <c r="E221" s="0" t="s">
        <v>53</v>
      </c>
      <c r="F221" s="0" t="s">
        <v>53</v>
      </c>
      <c r="H221" s="0" t="n">
        <v>2</v>
      </c>
      <c r="M221" s="0" t="n">
        <v>3.16E-010</v>
      </c>
      <c r="N221" s="0" t="n">
        <v>0</v>
      </c>
      <c r="O221" s="0" t="n">
        <v>-21890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s">
        <v>58</v>
      </c>
      <c r="X221" s="0" t="s">
        <v>37</v>
      </c>
      <c r="Z221" s="0" t="s">
        <v>43</v>
      </c>
    </row>
    <row r="222" customFormat="false" ht="13.3" hidden="false" customHeight="true" outlineLevel="0" collapsed="false">
      <c r="A222" s="2" t="n">
        <f aca="false">ROW()-1</f>
        <v>221</v>
      </c>
      <c r="B222" s="0" t="s">
        <v>70</v>
      </c>
      <c r="C222" s="0" t="s">
        <v>27</v>
      </c>
      <c r="E222" s="0" t="s">
        <v>62</v>
      </c>
      <c r="F222" s="0" t="s">
        <v>32</v>
      </c>
      <c r="H222" s="0" t="n">
        <v>2</v>
      </c>
      <c r="M222" s="0" t="n">
        <v>1.5E-011</v>
      </c>
      <c r="N222" s="0" t="n">
        <v>0</v>
      </c>
      <c r="O222" s="0" t="n">
        <v>-3600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s">
        <v>206</v>
      </c>
      <c r="X222" s="0" t="s">
        <v>108</v>
      </c>
      <c r="Y222" s="2" t="s">
        <v>207</v>
      </c>
      <c r="Z222" s="0" t="s">
        <v>43</v>
      </c>
    </row>
    <row r="223" customFormat="false" ht="13.3" hidden="false" customHeight="true" outlineLevel="0" collapsed="false">
      <c r="A223" s="2" t="n">
        <f aca="false">ROW()-1</f>
        <v>222</v>
      </c>
      <c r="B223" s="0" t="s">
        <v>70</v>
      </c>
      <c r="C223" s="0" t="s">
        <v>59</v>
      </c>
      <c r="E223" s="0" t="s">
        <v>122</v>
      </c>
      <c r="F223" s="0" t="s">
        <v>32</v>
      </c>
      <c r="H223" s="0" t="n">
        <v>2</v>
      </c>
      <c r="M223" s="0" t="n">
        <v>4E-011</v>
      </c>
      <c r="N223" s="0" t="n">
        <v>0</v>
      </c>
      <c r="O223" s="0" t="n">
        <v>-6970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s">
        <v>208</v>
      </c>
      <c r="X223" s="0" t="s">
        <v>50</v>
      </c>
      <c r="Z223" s="0" t="s">
        <v>43</v>
      </c>
    </row>
    <row r="224" customFormat="false" ht="13.3" hidden="false" customHeight="true" outlineLevel="0" collapsed="false">
      <c r="A224" s="2" t="n">
        <f aca="false">ROW()-1</f>
        <v>223</v>
      </c>
      <c r="B224" s="0" t="s">
        <v>70</v>
      </c>
      <c r="C224" s="0" t="s">
        <v>59</v>
      </c>
      <c r="E224" s="0" t="s">
        <v>62</v>
      </c>
      <c r="F224" s="0" t="s">
        <v>53</v>
      </c>
      <c r="H224" s="0" t="n">
        <v>2</v>
      </c>
      <c r="M224" s="0" t="n">
        <v>1.5E-013</v>
      </c>
      <c r="N224" s="0" t="n">
        <v>0</v>
      </c>
      <c r="O224" s="0" t="n">
        <v>-770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s">
        <v>208</v>
      </c>
      <c r="X224" s="0" t="s">
        <v>50</v>
      </c>
      <c r="Z224" s="0" t="s">
        <v>43</v>
      </c>
    </row>
    <row r="225" customFormat="false" ht="13.3" hidden="false" customHeight="true" outlineLevel="0" collapsed="false">
      <c r="A225" s="2" t="n">
        <f aca="false">ROW()-1</f>
        <v>224</v>
      </c>
      <c r="B225" s="0" t="s">
        <v>70</v>
      </c>
      <c r="C225" s="0" t="s">
        <v>32</v>
      </c>
      <c r="D225" s="0" t="s">
        <v>57</v>
      </c>
      <c r="E225" s="0" t="s">
        <v>86</v>
      </c>
      <c r="F225" s="0" t="s">
        <v>57</v>
      </c>
      <c r="H225" s="0" t="n">
        <v>2</v>
      </c>
      <c r="M225" s="3" t="n">
        <v>5E-035</v>
      </c>
      <c r="N225" s="0" t="n">
        <v>0</v>
      </c>
      <c r="O225" s="0" t="n">
        <v>724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X225" s="0" t="s">
        <v>95</v>
      </c>
      <c r="Z225" s="0" t="s">
        <v>43</v>
      </c>
    </row>
    <row r="226" customFormat="false" ht="13.3" hidden="false" customHeight="true" outlineLevel="0" collapsed="false">
      <c r="A226" s="2" t="n">
        <f aca="false">ROW()-1</f>
        <v>225</v>
      </c>
      <c r="B226" s="1" t="s">
        <v>70</v>
      </c>
      <c r="C226" s="1" t="s">
        <v>32</v>
      </c>
      <c r="D226" s="1" t="s">
        <v>64</v>
      </c>
      <c r="E226" s="1" t="s">
        <v>86</v>
      </c>
      <c r="F226" s="1" t="s">
        <v>64</v>
      </c>
      <c r="G226" s="1"/>
      <c r="H226" s="1" t="n">
        <v>2</v>
      </c>
      <c r="I226" s="1"/>
      <c r="J226" s="1"/>
      <c r="K226" s="1"/>
      <c r="L226" s="1"/>
      <c r="M226" s="3" t="n">
        <v>1.32185E-027</v>
      </c>
      <c r="N226" s="1" t="n">
        <v>-2.4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/>
      <c r="X226" s="1" t="s">
        <v>209</v>
      </c>
      <c r="Z226" s="0" t="s">
        <v>43</v>
      </c>
    </row>
    <row r="227" customFormat="false" ht="13.3" hidden="false" customHeight="true" outlineLevel="0" collapsed="false">
      <c r="A227" s="2" t="n">
        <f aca="false">ROW()-1</f>
        <v>226</v>
      </c>
      <c r="B227" s="0" t="s">
        <v>86</v>
      </c>
      <c r="C227" s="0" t="s">
        <v>34</v>
      </c>
      <c r="E227" s="0" t="s">
        <v>70</v>
      </c>
      <c r="F227" s="0" t="s">
        <v>53</v>
      </c>
      <c r="H227" s="0" t="n">
        <v>2</v>
      </c>
      <c r="M227" s="0" t="n">
        <v>1.4E-010</v>
      </c>
      <c r="N227" s="0" t="n">
        <v>0</v>
      </c>
      <c r="O227" s="0" t="n">
        <v>-470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s">
        <v>210</v>
      </c>
      <c r="X227" s="0" t="s">
        <v>108</v>
      </c>
      <c r="Z227" s="0" t="s">
        <v>43</v>
      </c>
    </row>
    <row r="228" customFormat="false" ht="13.3" hidden="false" customHeight="true" outlineLevel="0" collapsed="false">
      <c r="A228" s="2" t="n">
        <f aca="false">ROW()-1</f>
        <v>227</v>
      </c>
      <c r="B228" s="0" t="s">
        <v>86</v>
      </c>
      <c r="C228" s="0" t="s">
        <v>82</v>
      </c>
      <c r="E228" s="0" t="s">
        <v>70</v>
      </c>
      <c r="F228" s="0" t="s">
        <v>70</v>
      </c>
      <c r="G228" s="0" t="s">
        <v>53</v>
      </c>
      <c r="H228" s="0" t="n">
        <v>2</v>
      </c>
      <c r="M228" s="0" t="n">
        <v>1E-014</v>
      </c>
      <c r="N228" s="0" t="n">
        <v>0</v>
      </c>
      <c r="O228" s="0" t="n">
        <v>-490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s">
        <v>211</v>
      </c>
      <c r="X228" s="0" t="s">
        <v>108</v>
      </c>
      <c r="Z228" s="0" t="s">
        <v>43</v>
      </c>
    </row>
    <row r="229" customFormat="false" ht="13.3" hidden="false" customHeight="true" outlineLevel="0" collapsed="false">
      <c r="A229" s="2" t="n">
        <f aca="false">ROW()-1</f>
        <v>228</v>
      </c>
      <c r="B229" s="0" t="s">
        <v>86</v>
      </c>
      <c r="C229" s="0" t="s">
        <v>27</v>
      </c>
      <c r="E229" s="0" t="s">
        <v>70</v>
      </c>
      <c r="F229" s="0" t="s">
        <v>62</v>
      </c>
      <c r="H229" s="0" t="n">
        <v>2</v>
      </c>
      <c r="M229" s="0" t="n">
        <v>1E-016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298</v>
      </c>
      <c r="X229" s="0" t="s">
        <v>212</v>
      </c>
      <c r="Z229" s="0" t="s">
        <v>43</v>
      </c>
    </row>
    <row r="230" customFormat="false" ht="13.3" hidden="false" customHeight="true" outlineLevel="0" collapsed="false">
      <c r="A230" s="2" t="n">
        <f aca="false">ROW()-1</f>
        <v>229</v>
      </c>
      <c r="B230" s="0" t="s">
        <v>86</v>
      </c>
      <c r="C230" s="0" t="s">
        <v>62</v>
      </c>
      <c r="E230" s="0" t="s">
        <v>92</v>
      </c>
      <c r="F230" s="0" t="s">
        <v>70</v>
      </c>
      <c r="H230" s="0" t="n">
        <v>2</v>
      </c>
      <c r="M230" s="0" t="n">
        <v>3E-012</v>
      </c>
      <c r="N230" s="0" t="n">
        <v>0</v>
      </c>
      <c r="O230" s="0" t="n">
        <v>-1500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s">
        <v>213</v>
      </c>
      <c r="X230" s="0" t="s">
        <v>108</v>
      </c>
      <c r="Z230" s="0" t="s">
        <v>43</v>
      </c>
    </row>
    <row r="231" customFormat="false" ht="13.3" hidden="false" customHeight="true" outlineLevel="0" collapsed="false">
      <c r="A231" s="2" t="n">
        <f aca="false">ROW()-1</f>
        <v>230</v>
      </c>
      <c r="B231" s="0" t="s">
        <v>86</v>
      </c>
      <c r="C231" s="0" t="s">
        <v>92</v>
      </c>
      <c r="E231" s="0" t="s">
        <v>214</v>
      </c>
      <c r="F231" s="0" t="s">
        <v>70</v>
      </c>
      <c r="H231" s="0" t="n">
        <v>2</v>
      </c>
      <c r="M231" s="0" t="n">
        <v>1.2E-013</v>
      </c>
      <c r="N231" s="0" t="n">
        <v>0</v>
      </c>
      <c r="O231" s="0" t="n">
        <v>-2450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s">
        <v>215</v>
      </c>
      <c r="X231" s="0" t="s">
        <v>108</v>
      </c>
      <c r="Z231" s="0" t="s">
        <v>43</v>
      </c>
    </row>
    <row r="232" customFormat="false" ht="13.3" hidden="false" customHeight="true" outlineLevel="0" collapsed="false">
      <c r="A232" s="2" t="n">
        <f aca="false">ROW()-1</f>
        <v>231</v>
      </c>
      <c r="B232" s="0" t="s">
        <v>86</v>
      </c>
      <c r="C232" s="0" t="s">
        <v>32</v>
      </c>
      <c r="E232" s="0" t="s">
        <v>70</v>
      </c>
      <c r="F232" s="0" t="s">
        <v>70</v>
      </c>
      <c r="H232" s="0" t="n">
        <v>2</v>
      </c>
      <c r="M232" s="0" t="n">
        <v>8E-012</v>
      </c>
      <c r="N232" s="0" t="n">
        <v>0</v>
      </c>
      <c r="O232" s="0" t="n">
        <v>-2060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s">
        <v>216</v>
      </c>
      <c r="X232" s="0" t="s">
        <v>190</v>
      </c>
      <c r="Z232" s="0" t="s">
        <v>43</v>
      </c>
    </row>
    <row r="233" customFormat="false" ht="13.3" hidden="false" customHeight="true" outlineLevel="0" collapsed="false">
      <c r="A233" s="2" t="n">
        <f aca="false">ROW()-1</f>
        <v>232</v>
      </c>
      <c r="B233" s="0" t="s">
        <v>86</v>
      </c>
      <c r="C233" s="0" t="s">
        <v>53</v>
      </c>
      <c r="E233" s="0" t="s">
        <v>82</v>
      </c>
      <c r="F233" s="0" t="s">
        <v>70</v>
      </c>
      <c r="H233" s="0" t="n">
        <v>2</v>
      </c>
      <c r="M233" s="0" t="n">
        <v>1.7E-012</v>
      </c>
      <c r="N233" s="0" t="n">
        <v>0</v>
      </c>
      <c r="O233" s="0" t="n">
        <v>-940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s">
        <v>217</v>
      </c>
      <c r="X233" s="0" t="s">
        <v>108</v>
      </c>
      <c r="Z233" s="0" t="s">
        <v>43</v>
      </c>
    </row>
    <row r="234" customFormat="false" ht="13.3" hidden="false" customHeight="true" outlineLevel="0" collapsed="false">
      <c r="A234" s="2" t="n">
        <f aca="false">ROW()-1</f>
        <v>233</v>
      </c>
      <c r="B234" s="0" t="s">
        <v>81</v>
      </c>
      <c r="C234" s="0" t="s">
        <v>34</v>
      </c>
      <c r="E234" s="0" t="s">
        <v>53</v>
      </c>
      <c r="F234" s="0" t="s">
        <v>72</v>
      </c>
      <c r="H234" s="0" t="n">
        <v>2</v>
      </c>
      <c r="M234" s="0" t="n">
        <f aca="false">0.0000000033*(1/0.72)</f>
        <v>4.58333333333333E-009</v>
      </c>
      <c r="N234" s="0" t="n">
        <v>-0.63</v>
      </c>
      <c r="O234" s="0" t="n">
        <v>-717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X234" s="0" t="s">
        <v>218</v>
      </c>
      <c r="Z234" s="0" t="s">
        <v>43</v>
      </c>
    </row>
    <row r="235" customFormat="false" ht="13.3" hidden="false" customHeight="true" outlineLevel="0" collapsed="false">
      <c r="A235" s="2" t="n">
        <f aca="false">ROW()-1</f>
        <v>234</v>
      </c>
      <c r="B235" s="0" t="s">
        <v>81</v>
      </c>
      <c r="C235" s="0" t="s">
        <v>39</v>
      </c>
      <c r="E235" s="0" t="s">
        <v>77</v>
      </c>
      <c r="F235" s="0" t="s">
        <v>34</v>
      </c>
      <c r="H235" s="0" t="n">
        <v>2</v>
      </c>
      <c r="M235" s="3" t="n">
        <v>2.8E-012</v>
      </c>
      <c r="N235" s="0" t="n">
        <v>0</v>
      </c>
      <c r="O235" s="0" t="n">
        <v>-1800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X235" s="0" t="s">
        <v>85</v>
      </c>
      <c r="Z235" s="0" t="s">
        <v>43</v>
      </c>
    </row>
    <row r="236" customFormat="false" ht="13.3" hidden="false" customHeight="true" outlineLevel="0" collapsed="false">
      <c r="A236" s="2" t="n">
        <f aca="false">ROW()-1</f>
        <v>235</v>
      </c>
      <c r="B236" s="0" t="s">
        <v>81</v>
      </c>
      <c r="C236" s="0" t="s">
        <v>76</v>
      </c>
      <c r="E236" s="0" t="s">
        <v>77</v>
      </c>
      <c r="F236" s="0" t="s">
        <v>82</v>
      </c>
      <c r="H236" s="0" t="n">
        <v>2</v>
      </c>
      <c r="I236" s="0" t="n">
        <v>18</v>
      </c>
      <c r="J236" s="0" t="n">
        <v>17</v>
      </c>
      <c r="K236" s="0" t="n">
        <v>-0.5</v>
      </c>
      <c r="M236" s="3" t="n">
        <v>2.9E-012</v>
      </c>
      <c r="N236" s="0" t="n">
        <v>0</v>
      </c>
      <c r="O236" s="0" t="n">
        <v>-160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X236" s="0" t="s">
        <v>88</v>
      </c>
      <c r="Z236" s="0" t="s">
        <v>43</v>
      </c>
    </row>
    <row r="237" customFormat="false" ht="13.3" hidden="false" customHeight="true" outlineLevel="0" collapsed="false">
      <c r="A237" s="2" t="n">
        <f aca="false">ROW()-1</f>
        <v>236</v>
      </c>
      <c r="B237" s="0" t="s">
        <v>81</v>
      </c>
      <c r="C237" s="0" t="s">
        <v>82</v>
      </c>
      <c r="E237" s="0" t="s">
        <v>77</v>
      </c>
      <c r="F237" s="0" t="s">
        <v>70</v>
      </c>
      <c r="H237" s="0" t="n">
        <v>2</v>
      </c>
      <c r="I237" s="0" t="n">
        <v>18</v>
      </c>
      <c r="J237" s="0" t="n">
        <v>17</v>
      </c>
      <c r="K237" s="0" t="n">
        <v>-0.5</v>
      </c>
      <c r="M237" s="3" t="n">
        <v>4.8E-011</v>
      </c>
      <c r="N237" s="0" t="n">
        <v>0</v>
      </c>
      <c r="O237" s="0" t="n">
        <v>250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X237" s="0" t="s">
        <v>88</v>
      </c>
      <c r="Z237" s="0" t="s">
        <v>43</v>
      </c>
    </row>
    <row r="238" customFormat="false" ht="13.3" hidden="false" customHeight="true" outlineLevel="0" collapsed="false">
      <c r="A238" s="2" t="n">
        <f aca="false">ROW()-1</f>
        <v>237</v>
      </c>
      <c r="B238" s="0" t="s">
        <v>81</v>
      </c>
      <c r="C238" s="0" t="s">
        <v>86</v>
      </c>
      <c r="E238" s="0" t="s">
        <v>84</v>
      </c>
      <c r="F238" s="0" t="s">
        <v>70</v>
      </c>
      <c r="H238" s="0" t="n">
        <v>2</v>
      </c>
      <c r="I238" s="0" t="n">
        <v>18</v>
      </c>
      <c r="J238" s="0" t="n">
        <v>17</v>
      </c>
      <c r="K238" s="0" t="n">
        <v>-0.5</v>
      </c>
      <c r="M238" s="3" t="n">
        <v>1.7E-012</v>
      </c>
      <c r="N238" s="0" t="n">
        <v>0</v>
      </c>
      <c r="O238" s="0" t="n">
        <v>-940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X238" s="0" t="s">
        <v>88</v>
      </c>
      <c r="Z238" s="0" t="s">
        <v>43</v>
      </c>
    </row>
    <row r="239" customFormat="false" ht="13.3" hidden="false" customHeight="true" outlineLevel="0" collapsed="false">
      <c r="A239" s="2" t="n">
        <f aca="false">ROW()-1</f>
        <v>238</v>
      </c>
      <c r="B239" s="0" t="s">
        <v>81</v>
      </c>
      <c r="C239" s="0" t="s">
        <v>53</v>
      </c>
      <c r="E239" s="0" t="s">
        <v>77</v>
      </c>
      <c r="F239" s="0" t="s">
        <v>32</v>
      </c>
      <c r="H239" s="0" t="n">
        <v>2</v>
      </c>
      <c r="I239" s="0" t="n">
        <v>18</v>
      </c>
      <c r="J239" s="0" t="n">
        <v>17</v>
      </c>
      <c r="K239" s="0" t="n">
        <v>-0.5</v>
      </c>
      <c r="M239" s="3" t="n">
        <v>1.8E-012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X239" s="0" t="s">
        <v>88</v>
      </c>
      <c r="Z239" s="0" t="s">
        <v>43</v>
      </c>
    </row>
    <row r="240" customFormat="false" ht="13.3" hidden="false" customHeight="true" outlineLevel="0" collapsed="false">
      <c r="A240" s="2" t="n">
        <f aca="false">ROW()-1</f>
        <v>239</v>
      </c>
      <c r="B240" s="0" t="s">
        <v>53</v>
      </c>
      <c r="C240" s="0" t="s">
        <v>33</v>
      </c>
      <c r="E240" s="0" t="s">
        <v>48</v>
      </c>
      <c r="F240" s="0" t="s">
        <v>34</v>
      </c>
      <c r="H240" s="0" t="n">
        <v>2</v>
      </c>
      <c r="M240" s="0" t="n">
        <v>7.98E-010</v>
      </c>
      <c r="N240" s="0" t="n">
        <v>-0.34</v>
      </c>
      <c r="O240" s="0" t="n">
        <v>-0.108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s">
        <v>219</v>
      </c>
      <c r="X240" s="0" t="s">
        <v>220</v>
      </c>
      <c r="Z240" s="0" t="s">
        <v>43</v>
      </c>
    </row>
    <row r="241" customFormat="false" ht="13.3" hidden="false" customHeight="true" outlineLevel="0" collapsed="false">
      <c r="A241" s="2" t="n">
        <f aca="false">ROW()-1</f>
        <v>240</v>
      </c>
      <c r="B241" s="0" t="s">
        <v>53</v>
      </c>
      <c r="C241" s="0" t="s">
        <v>35</v>
      </c>
      <c r="E241" s="0" t="s">
        <v>65</v>
      </c>
      <c r="F241" s="0" t="s">
        <v>34</v>
      </c>
      <c r="H241" s="0" t="n">
        <v>2</v>
      </c>
      <c r="M241" s="0" t="n">
        <v>8.31E-013</v>
      </c>
      <c r="N241" s="0" t="n">
        <v>0.5</v>
      </c>
      <c r="O241" s="0" t="n">
        <v>-5000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s">
        <v>221</v>
      </c>
      <c r="X241" s="0" t="s">
        <v>37</v>
      </c>
      <c r="Z241" s="0" t="s">
        <v>43</v>
      </c>
    </row>
    <row r="242" customFormat="false" ht="13.3" hidden="false" customHeight="true" outlineLevel="0" collapsed="false">
      <c r="A242" s="2" t="n">
        <f aca="false">ROW()-1</f>
        <v>241</v>
      </c>
      <c r="B242" s="0" t="s">
        <v>53</v>
      </c>
      <c r="C242" s="0" t="s">
        <v>72</v>
      </c>
      <c r="E242" s="0" t="s">
        <v>81</v>
      </c>
      <c r="F242" s="0" t="s">
        <v>34</v>
      </c>
      <c r="H242" s="0" t="n">
        <v>2</v>
      </c>
      <c r="M242" s="3" t="n">
        <v>3.3E-009</v>
      </c>
      <c r="N242" s="0" t="n">
        <v>-0.63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X242" s="0" t="s">
        <v>218</v>
      </c>
      <c r="Z242" s="0" t="s">
        <v>43</v>
      </c>
    </row>
    <row r="243" customFormat="false" ht="13.3" hidden="false" customHeight="true" outlineLevel="0" collapsed="false">
      <c r="A243" s="2" t="n">
        <f aca="false">ROW()-1</f>
        <v>242</v>
      </c>
      <c r="B243" s="0" t="s">
        <v>53</v>
      </c>
      <c r="C243" s="0" t="s">
        <v>84</v>
      </c>
      <c r="E243" s="0" t="s">
        <v>77</v>
      </c>
      <c r="F243" s="0" t="s">
        <v>70</v>
      </c>
      <c r="H243" s="0" t="n">
        <v>2</v>
      </c>
      <c r="I243" s="0" t="n">
        <v>34</v>
      </c>
      <c r="J243" s="0" t="n">
        <v>33</v>
      </c>
      <c r="K243" s="0" t="n">
        <v>-0.5</v>
      </c>
      <c r="M243" s="3" t="n">
        <v>4.8E-011</v>
      </c>
      <c r="N243" s="0" t="n">
        <v>0</v>
      </c>
      <c r="O243" s="0" t="n">
        <v>250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X243" s="0" t="s">
        <v>88</v>
      </c>
      <c r="Z243" s="0" t="s">
        <v>43</v>
      </c>
    </row>
    <row r="244" customFormat="false" ht="13.3" hidden="false" customHeight="true" outlineLevel="0" collapsed="false">
      <c r="A244" s="2" t="n">
        <f aca="false">ROW()-1</f>
        <v>243</v>
      </c>
      <c r="B244" s="0" t="s">
        <v>53</v>
      </c>
      <c r="C244" s="0" t="s">
        <v>34</v>
      </c>
      <c r="E244" s="0" t="s">
        <v>39</v>
      </c>
      <c r="F244" s="0" t="s">
        <v>32</v>
      </c>
      <c r="H244" s="0" t="n">
        <v>2</v>
      </c>
      <c r="M244" s="0" t="n">
        <v>8.1E-021</v>
      </c>
      <c r="N244" s="0" t="n">
        <v>2.8</v>
      </c>
      <c r="O244" s="0" t="n">
        <v>-1950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s">
        <v>58</v>
      </c>
      <c r="X244" s="0" t="s">
        <v>37</v>
      </c>
      <c r="Z244" s="0" t="s">
        <v>43</v>
      </c>
    </row>
    <row r="245" customFormat="false" ht="13.3" hidden="false" customHeight="true" outlineLevel="0" collapsed="false">
      <c r="A245" s="2" t="n">
        <f aca="false">ROW()-1</f>
        <v>244</v>
      </c>
      <c r="B245" s="0" t="s">
        <v>53</v>
      </c>
      <c r="C245" s="0" t="s">
        <v>34</v>
      </c>
      <c r="D245" s="0" t="s">
        <v>64</v>
      </c>
      <c r="E245" s="0" t="s">
        <v>80</v>
      </c>
      <c r="F245" s="0" t="s">
        <v>64</v>
      </c>
      <c r="H245" s="0" t="n">
        <v>2</v>
      </c>
      <c r="M245" s="3" t="n">
        <v>1.1628E-025</v>
      </c>
      <c r="N245" s="0" t="n">
        <v>-2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0.4</v>
      </c>
      <c r="W245" s="0" t="s">
        <v>166</v>
      </c>
      <c r="X245" s="0" t="s">
        <v>222</v>
      </c>
      <c r="Z245" s="0" t="s">
        <v>43</v>
      </c>
    </row>
    <row r="246" customFormat="false" ht="13.3" hidden="false" customHeight="true" outlineLevel="0" collapsed="false">
      <c r="A246" s="2" t="n">
        <f aca="false">ROW()-1</f>
        <v>245</v>
      </c>
      <c r="B246" s="0" t="s">
        <v>53</v>
      </c>
      <c r="C246" s="0" t="s">
        <v>39</v>
      </c>
      <c r="E246" s="0" t="s">
        <v>80</v>
      </c>
      <c r="F246" s="0" t="s">
        <v>34</v>
      </c>
      <c r="H246" s="0" t="n">
        <v>2</v>
      </c>
      <c r="M246" s="0" t="n">
        <v>2.8E-012</v>
      </c>
      <c r="N246" s="0" t="n">
        <v>0</v>
      </c>
      <c r="O246" s="0" t="n">
        <v>-1800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s">
        <v>223</v>
      </c>
      <c r="X246" s="0" t="s">
        <v>190</v>
      </c>
      <c r="Z246" s="0" t="s">
        <v>43</v>
      </c>
    </row>
    <row r="247" customFormat="false" ht="13.3" hidden="false" customHeight="true" outlineLevel="0" collapsed="false">
      <c r="A247" s="2" t="n">
        <f aca="false">ROW()-1</f>
        <v>246</v>
      </c>
      <c r="B247" s="0" t="s">
        <v>53</v>
      </c>
      <c r="C247" s="0" t="s">
        <v>76</v>
      </c>
      <c r="E247" s="0" t="s">
        <v>80</v>
      </c>
      <c r="F247" s="0" t="s">
        <v>82</v>
      </c>
      <c r="H247" s="0" t="n">
        <v>2</v>
      </c>
      <c r="M247" s="3" t="n">
        <v>2.9E-012</v>
      </c>
      <c r="N247" s="0" t="n">
        <v>0</v>
      </c>
      <c r="O247" s="0" t="n">
        <v>-160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1" t="s">
        <v>224</v>
      </c>
      <c r="X247" s="0" t="s">
        <v>225</v>
      </c>
      <c r="Z247" s="0" t="s">
        <v>43</v>
      </c>
    </row>
    <row r="248" customFormat="false" ht="13.3" hidden="false" customHeight="true" outlineLevel="0" collapsed="false">
      <c r="A248" s="2" t="n">
        <f aca="false">ROW()-1</f>
        <v>247</v>
      </c>
      <c r="B248" s="0" t="s">
        <v>53</v>
      </c>
      <c r="C248" s="0" t="s">
        <v>73</v>
      </c>
      <c r="E248" s="0" t="s">
        <v>77</v>
      </c>
      <c r="F248" s="0" t="s">
        <v>34</v>
      </c>
      <c r="H248" s="0" t="n">
        <v>2</v>
      </c>
      <c r="M248" s="3" t="n">
        <v>5E-012</v>
      </c>
      <c r="N248" s="0" t="n">
        <v>0</v>
      </c>
      <c r="O248" s="0" t="n">
        <v>-2130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X248" s="1" t="s">
        <v>226</v>
      </c>
      <c r="Z248" s="0" t="s">
        <v>43</v>
      </c>
    </row>
    <row r="249" customFormat="false" ht="13.3" hidden="false" customHeight="true" outlineLevel="0" collapsed="false">
      <c r="A249" s="2" t="n">
        <f aca="false">ROW()-1</f>
        <v>248</v>
      </c>
      <c r="B249" s="0" t="s">
        <v>53</v>
      </c>
      <c r="C249" s="0" t="s">
        <v>73</v>
      </c>
      <c r="E249" s="0" t="s">
        <v>80</v>
      </c>
      <c r="F249" s="0" t="s">
        <v>72</v>
      </c>
      <c r="H249" s="0" t="n">
        <v>2</v>
      </c>
      <c r="M249" s="0" t="n">
        <f aca="false">(3/20)*0.0000000000028</f>
        <v>4.2E-013</v>
      </c>
      <c r="N249" s="0" t="n">
        <v>0</v>
      </c>
      <c r="O249" s="1" t="n">
        <v>-1800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X249" s="0" t="s">
        <v>85</v>
      </c>
      <c r="Z249" s="0" t="s">
        <v>43</v>
      </c>
    </row>
    <row r="250" customFormat="false" ht="13.3" hidden="false" customHeight="true" outlineLevel="0" collapsed="false">
      <c r="A250" s="2" t="n">
        <f aca="false">ROW()-1</f>
        <v>249</v>
      </c>
      <c r="B250" s="0" t="s">
        <v>53</v>
      </c>
      <c r="C250" s="0" t="s">
        <v>91</v>
      </c>
      <c r="E250" s="0" t="s">
        <v>77</v>
      </c>
      <c r="F250" s="0" t="s">
        <v>82</v>
      </c>
      <c r="H250" s="0" t="n">
        <v>2</v>
      </c>
      <c r="I250" s="0" t="n">
        <v>35</v>
      </c>
      <c r="J250" s="0" t="n">
        <v>34</v>
      </c>
      <c r="K250" s="0" t="n">
        <v>-0.5</v>
      </c>
      <c r="L250" s="0" t="n">
        <v>0.5</v>
      </c>
      <c r="M250" s="3" t="n">
        <v>2.9E-012</v>
      </c>
      <c r="N250" s="0" t="n">
        <v>0</v>
      </c>
      <c r="O250" s="0" t="n">
        <v>-160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X250" s="0" t="s">
        <v>88</v>
      </c>
      <c r="Z250" s="0" t="s">
        <v>43</v>
      </c>
    </row>
    <row r="251" customFormat="false" ht="13.3" hidden="false" customHeight="true" outlineLevel="0" collapsed="false">
      <c r="A251" s="2" t="n">
        <f aca="false">ROW()-1</f>
        <v>250</v>
      </c>
      <c r="B251" s="0" t="s">
        <v>53</v>
      </c>
      <c r="C251" s="0" t="s">
        <v>91</v>
      </c>
      <c r="E251" s="0" t="s">
        <v>80</v>
      </c>
      <c r="F251" s="0" t="s">
        <v>84</v>
      </c>
      <c r="H251" s="0" t="n">
        <v>2</v>
      </c>
      <c r="I251" s="0" t="n">
        <v>35</v>
      </c>
      <c r="J251" s="0" t="n">
        <v>34</v>
      </c>
      <c r="K251" s="0" t="n">
        <v>-0.5</v>
      </c>
      <c r="L251" s="0" t="n">
        <v>0.5</v>
      </c>
      <c r="M251" s="3" t="n">
        <v>2.9E-012</v>
      </c>
      <c r="N251" s="0" t="n">
        <v>0</v>
      </c>
      <c r="O251" s="0" t="n">
        <v>-160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X251" s="0" t="s">
        <v>88</v>
      </c>
      <c r="Z251" s="0" t="s">
        <v>43</v>
      </c>
    </row>
    <row r="252" customFormat="false" ht="13.3" hidden="false" customHeight="true" outlineLevel="0" collapsed="false">
      <c r="A252" s="2" t="n">
        <f aca="false">ROW()-1</f>
        <v>251</v>
      </c>
      <c r="B252" s="0" t="s">
        <v>53</v>
      </c>
      <c r="C252" s="0" t="s">
        <v>27</v>
      </c>
      <c r="E252" s="0" t="s">
        <v>59</v>
      </c>
      <c r="F252" s="0" t="s">
        <v>32</v>
      </c>
      <c r="H252" s="0" t="n">
        <v>2</v>
      </c>
      <c r="M252" s="0" t="n">
        <v>1.06E-011</v>
      </c>
      <c r="N252" s="0" t="n">
        <v>0.1</v>
      </c>
      <c r="O252" s="0" t="n">
        <v>-10700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s">
        <v>58</v>
      </c>
      <c r="X252" s="0" t="s">
        <v>37</v>
      </c>
      <c r="Z252" s="0" t="s">
        <v>43</v>
      </c>
    </row>
    <row r="253" customFormat="false" ht="13.3" hidden="false" customHeight="true" outlineLevel="0" collapsed="false">
      <c r="A253" s="2" t="n">
        <f aca="false">ROW()-1</f>
        <v>252</v>
      </c>
      <c r="B253" s="0" t="s">
        <v>53</v>
      </c>
      <c r="C253" s="0" t="s">
        <v>27</v>
      </c>
      <c r="E253" s="0" t="s">
        <v>62</v>
      </c>
      <c r="F253" s="0" t="s">
        <v>34</v>
      </c>
      <c r="H253" s="0" t="n">
        <v>2</v>
      </c>
      <c r="M253" s="0" t="n">
        <v>1.8E-010</v>
      </c>
      <c r="N253" s="0" t="n">
        <v>-0.2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s">
        <v>227</v>
      </c>
      <c r="X253" s="0" t="s">
        <v>50</v>
      </c>
      <c r="Z253" s="0" t="s">
        <v>43</v>
      </c>
    </row>
    <row r="254" customFormat="false" ht="13.3" hidden="false" customHeight="true" outlineLevel="0" collapsed="false">
      <c r="A254" s="2" t="n">
        <f aca="false">ROW()-1</f>
        <v>253</v>
      </c>
      <c r="B254" s="0" t="s">
        <v>53</v>
      </c>
      <c r="C254" s="0" t="s">
        <v>59</v>
      </c>
      <c r="E254" s="0" t="s">
        <v>80</v>
      </c>
      <c r="F254" s="0" t="s">
        <v>27</v>
      </c>
      <c r="H254" s="0" t="n">
        <v>2</v>
      </c>
      <c r="M254" s="0" t="n">
        <v>3.3E-015</v>
      </c>
      <c r="N254" s="0" t="n">
        <v>1.2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s">
        <v>228</v>
      </c>
      <c r="X254" s="0" t="s">
        <v>50</v>
      </c>
      <c r="Z254" s="0" t="s">
        <v>43</v>
      </c>
    </row>
    <row r="255" customFormat="false" ht="13.3" hidden="false" customHeight="true" outlineLevel="0" collapsed="false">
      <c r="A255" s="2" t="n">
        <f aca="false">ROW()-1</f>
        <v>254</v>
      </c>
      <c r="B255" s="0" t="s">
        <v>53</v>
      </c>
      <c r="C255" s="0" t="s">
        <v>59</v>
      </c>
      <c r="E255" s="0" t="s">
        <v>122</v>
      </c>
      <c r="F255" s="0" t="s">
        <v>34</v>
      </c>
      <c r="H255" s="0" t="n">
        <v>2</v>
      </c>
      <c r="M255" s="0" t="n">
        <v>3.3E-011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s">
        <v>228</v>
      </c>
      <c r="X255" s="0" t="s">
        <v>50</v>
      </c>
      <c r="Y255" s="0" t="s">
        <v>229</v>
      </c>
      <c r="Z255" s="0" t="s">
        <v>43</v>
      </c>
    </row>
    <row r="256" customFormat="false" ht="13.3" hidden="false" customHeight="true" outlineLevel="0" collapsed="false">
      <c r="A256" s="2" t="n">
        <f aca="false">ROW()-1</f>
        <v>255</v>
      </c>
      <c r="B256" s="0" t="s">
        <v>53</v>
      </c>
      <c r="C256" s="0" t="s">
        <v>59</v>
      </c>
      <c r="E256" s="0" t="s">
        <v>127</v>
      </c>
      <c r="F256" s="0" t="s">
        <v>32</v>
      </c>
      <c r="H256" s="0" t="n">
        <v>2</v>
      </c>
      <c r="M256" s="0" t="n">
        <v>1.66E-012</v>
      </c>
      <c r="N256" s="0" t="n">
        <v>0.1</v>
      </c>
      <c r="O256" s="0" t="n">
        <v>-5800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s">
        <v>228</v>
      </c>
      <c r="X256" s="0" t="s">
        <v>37</v>
      </c>
      <c r="Z256" s="0" t="s">
        <v>43</v>
      </c>
    </row>
    <row r="257" customFormat="false" ht="13.3" hidden="false" customHeight="true" outlineLevel="0" collapsed="false">
      <c r="A257" s="2" t="n">
        <f aca="false">ROW()-1</f>
        <v>256</v>
      </c>
      <c r="B257" s="0" t="s">
        <v>53</v>
      </c>
      <c r="C257" s="0" t="s">
        <v>59</v>
      </c>
      <c r="E257" s="0" t="s">
        <v>62</v>
      </c>
      <c r="F257" s="0" t="s">
        <v>39</v>
      </c>
      <c r="H257" s="0" t="n">
        <v>2</v>
      </c>
      <c r="M257" s="0" t="n">
        <v>4.16E-011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298</v>
      </c>
      <c r="X257" s="0" t="s">
        <v>50</v>
      </c>
      <c r="Z257" s="0" t="s">
        <v>43</v>
      </c>
    </row>
    <row r="258" customFormat="false" ht="13.3" hidden="false" customHeight="true" outlineLevel="0" collapsed="false">
      <c r="A258" s="2" t="n">
        <f aca="false">ROW()-1</f>
        <v>257</v>
      </c>
      <c r="B258" s="0" t="s">
        <v>53</v>
      </c>
      <c r="C258" s="0" t="s">
        <v>32</v>
      </c>
      <c r="E258" s="0" t="s">
        <v>70</v>
      </c>
      <c r="F258" s="0" t="s">
        <v>34</v>
      </c>
      <c r="H258" s="0" t="n">
        <v>2</v>
      </c>
      <c r="M258" s="0" t="n">
        <v>1.8E-011</v>
      </c>
      <c r="N258" s="0" t="n">
        <v>0</v>
      </c>
      <c r="O258" s="0" t="n">
        <v>180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s">
        <v>230</v>
      </c>
      <c r="X258" s="0" t="s">
        <v>108</v>
      </c>
      <c r="Z258" s="0" t="s">
        <v>43</v>
      </c>
    </row>
    <row r="259" customFormat="false" ht="13.3" hidden="false" customHeight="true" outlineLevel="0" collapsed="false">
      <c r="A259" s="2" t="n">
        <f aca="false">ROW()-1</f>
        <v>258</v>
      </c>
      <c r="B259" s="0" t="s">
        <v>53</v>
      </c>
      <c r="C259" s="0" t="s">
        <v>53</v>
      </c>
      <c r="E259" s="0" t="s">
        <v>80</v>
      </c>
      <c r="F259" s="0" t="s">
        <v>32</v>
      </c>
      <c r="H259" s="0" t="n">
        <v>2</v>
      </c>
      <c r="M259" s="0" t="n">
        <v>1.8E-012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s">
        <v>231</v>
      </c>
      <c r="X259" s="0" t="s">
        <v>108</v>
      </c>
      <c r="Z259" s="0" t="s">
        <v>43</v>
      </c>
    </row>
    <row r="260" customFormat="false" ht="13.3" hidden="false" customHeight="true" outlineLevel="0" collapsed="false">
      <c r="A260" s="2" t="n">
        <f aca="false">ROW()-1</f>
        <v>259</v>
      </c>
      <c r="B260" s="0" t="s">
        <v>48</v>
      </c>
      <c r="C260" s="0" t="s">
        <v>72</v>
      </c>
      <c r="E260" s="0" t="s">
        <v>89</v>
      </c>
      <c r="H260" s="0" t="n">
        <v>4</v>
      </c>
      <c r="M260" s="0" t="n">
        <v>1</v>
      </c>
      <c r="N260" s="0" t="n">
        <v>0.2</v>
      </c>
      <c r="O260" s="0" t="n">
        <v>0</v>
      </c>
      <c r="P260" s="0" t="n">
        <v>2E-035</v>
      </c>
      <c r="Q260" s="0" t="n">
        <v>0.2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s">
        <v>232</v>
      </c>
      <c r="X260" s="0" t="s">
        <v>233</v>
      </c>
      <c r="Z260" s="0" t="s">
        <v>43</v>
      </c>
    </row>
    <row r="261" customFormat="false" ht="13.3" hidden="false" customHeight="true" outlineLevel="0" collapsed="false">
      <c r="A261" s="2" t="n">
        <f aca="false">ROW()-1</f>
        <v>260</v>
      </c>
      <c r="B261" s="0" t="s">
        <v>48</v>
      </c>
      <c r="C261" s="0" t="s">
        <v>34</v>
      </c>
      <c r="E261" s="0" t="s">
        <v>65</v>
      </c>
      <c r="H261" s="0" t="n">
        <v>4</v>
      </c>
      <c r="M261" s="0" t="n">
        <v>1</v>
      </c>
      <c r="N261" s="0" t="n">
        <v>0.2</v>
      </c>
      <c r="O261" s="0" t="n">
        <v>0</v>
      </c>
      <c r="P261" s="0" t="n">
        <v>2E-035</v>
      </c>
      <c r="Q261" s="0" t="n">
        <v>0.2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s">
        <v>232</v>
      </c>
      <c r="X261" s="0" t="s">
        <v>50</v>
      </c>
      <c r="Z261" s="0" t="s">
        <v>43</v>
      </c>
    </row>
    <row r="262" customFormat="false" ht="13.3" hidden="false" customHeight="true" outlineLevel="0" collapsed="false">
      <c r="A262" s="2" t="n">
        <f aca="false">ROW()-1</f>
        <v>261</v>
      </c>
      <c r="B262" s="0" t="s">
        <v>48</v>
      </c>
      <c r="C262" s="0" t="s">
        <v>32</v>
      </c>
      <c r="E262" s="0" t="s">
        <v>64</v>
      </c>
      <c r="H262" s="0" t="n">
        <v>4</v>
      </c>
      <c r="M262" s="0" t="n">
        <v>1</v>
      </c>
      <c r="N262" s="0" t="n">
        <v>0</v>
      </c>
      <c r="O262" s="0" t="n">
        <v>-1509</v>
      </c>
      <c r="P262" s="0" t="n">
        <v>1.7E-033</v>
      </c>
      <c r="Q262" s="0" t="n">
        <v>0</v>
      </c>
      <c r="R262" s="0" t="n">
        <v>-1509</v>
      </c>
      <c r="S262" s="0" t="n">
        <v>0</v>
      </c>
      <c r="T262" s="0" t="n">
        <v>0</v>
      </c>
      <c r="U262" s="0" t="n">
        <v>0</v>
      </c>
      <c r="V262" s="0" t="n">
        <v>0.4</v>
      </c>
      <c r="W262" s="0" t="s">
        <v>58</v>
      </c>
      <c r="X262" s="0" t="s">
        <v>141</v>
      </c>
      <c r="Z262" s="0" t="s">
        <v>43</v>
      </c>
    </row>
    <row r="263" customFormat="false" ht="13.3" hidden="false" customHeight="true" outlineLevel="0" collapsed="false">
      <c r="A263" s="2" t="n">
        <f aca="false">ROW()-1</f>
        <v>262</v>
      </c>
      <c r="B263" s="0" t="s">
        <v>27</v>
      </c>
      <c r="C263" s="0" t="s">
        <v>34</v>
      </c>
      <c r="E263" s="0" t="s">
        <v>59</v>
      </c>
      <c r="H263" s="0" t="n">
        <v>4</v>
      </c>
      <c r="M263" s="0" t="n">
        <v>1</v>
      </c>
      <c r="N263" s="0" t="n">
        <v>0</v>
      </c>
      <c r="O263" s="0" t="n">
        <v>0</v>
      </c>
      <c r="P263" s="0" t="n">
        <v>5E-032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298</v>
      </c>
      <c r="X263" s="0" t="s">
        <v>234</v>
      </c>
      <c r="Z263" s="0" t="s">
        <v>43</v>
      </c>
    </row>
    <row r="264" customFormat="false" ht="13.3" hidden="false" customHeight="true" outlineLevel="0" collapsed="false">
      <c r="A264" s="2" t="n">
        <f aca="false">ROW()-1</f>
        <v>263</v>
      </c>
      <c r="B264" s="0" t="s">
        <v>62</v>
      </c>
      <c r="C264" s="0" t="s">
        <v>34</v>
      </c>
      <c r="E264" s="0" t="s">
        <v>122</v>
      </c>
      <c r="H264" s="0" t="n">
        <v>4</v>
      </c>
      <c r="M264" s="0" t="n">
        <v>2.53E-009</v>
      </c>
      <c r="N264" s="0" t="n">
        <v>-0.41</v>
      </c>
      <c r="O264" s="0" t="n">
        <v>0</v>
      </c>
      <c r="P264" s="0" t="n">
        <v>9.56E-029</v>
      </c>
      <c r="Q264" s="0" t="n">
        <v>-1.17</v>
      </c>
      <c r="R264" s="0" t="n">
        <v>-212</v>
      </c>
      <c r="S264" s="0" t="n">
        <v>0</v>
      </c>
      <c r="T264" s="0" t="n">
        <v>0</v>
      </c>
      <c r="U264" s="0" t="n">
        <v>0</v>
      </c>
      <c r="V264" s="0" t="n">
        <v>0.82</v>
      </c>
      <c r="W264" s="0" t="s">
        <v>58</v>
      </c>
      <c r="X264" s="0" t="s">
        <v>235</v>
      </c>
      <c r="Y264" s="0" t="s">
        <v>236</v>
      </c>
      <c r="Z264" s="0" t="s">
        <v>43</v>
      </c>
    </row>
    <row r="265" customFormat="false" ht="13.3" hidden="false" customHeight="true" outlineLevel="0" collapsed="false">
      <c r="A265" s="2" t="n">
        <f aca="false">ROW()-1</f>
        <v>264</v>
      </c>
      <c r="B265" s="0" t="s">
        <v>62</v>
      </c>
      <c r="C265" s="0" t="s">
        <v>32</v>
      </c>
      <c r="E265" s="0" t="s">
        <v>92</v>
      </c>
      <c r="H265" s="0" t="n">
        <v>4</v>
      </c>
      <c r="M265" s="0" t="n">
        <v>4.9E-010</v>
      </c>
      <c r="N265" s="0" t="n">
        <v>-0.4</v>
      </c>
      <c r="O265" s="0" t="n">
        <v>0</v>
      </c>
      <c r="P265" s="0" t="n">
        <v>9.2E-028</v>
      </c>
      <c r="Q265" s="0" t="n">
        <v>-1.6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0.8</v>
      </c>
      <c r="W265" s="0" t="s">
        <v>237</v>
      </c>
      <c r="X265" s="0" t="s">
        <v>50</v>
      </c>
      <c r="Y265" s="0" t="s">
        <v>236</v>
      </c>
      <c r="Z265" s="0" t="s">
        <v>43</v>
      </c>
    </row>
    <row r="266" customFormat="false" ht="13.3" hidden="false" customHeight="true" outlineLevel="0" collapsed="false">
      <c r="A266" s="2" t="n">
        <f aca="false">ROW()-1</f>
        <v>265</v>
      </c>
      <c r="B266" s="0" t="s">
        <v>32</v>
      </c>
      <c r="C266" s="0" t="s">
        <v>27</v>
      </c>
      <c r="E266" s="0" t="s">
        <v>62</v>
      </c>
      <c r="H266" s="0" t="n">
        <v>4</v>
      </c>
      <c r="M266" s="0" t="n">
        <v>1</v>
      </c>
      <c r="N266" s="0" t="n">
        <v>0</v>
      </c>
      <c r="O266" s="0" t="n">
        <v>0</v>
      </c>
      <c r="P266" s="0" t="n">
        <v>5.46E-033</v>
      </c>
      <c r="Q266" s="0" t="n">
        <v>0</v>
      </c>
      <c r="R266" s="0" t="n">
        <v>155</v>
      </c>
      <c r="S266" s="0" t="n">
        <v>0</v>
      </c>
      <c r="T266" s="0" t="n">
        <v>0</v>
      </c>
      <c r="U266" s="0" t="n">
        <v>0</v>
      </c>
      <c r="V266" s="0" t="n">
        <v>0.4</v>
      </c>
      <c r="W266" s="0" t="s">
        <v>238</v>
      </c>
      <c r="X266" s="0" t="s">
        <v>239</v>
      </c>
      <c r="Y266" s="0" t="s">
        <v>236</v>
      </c>
      <c r="Z266" s="0" t="s">
        <v>43</v>
      </c>
    </row>
    <row r="267" customFormat="false" ht="13.3" hidden="false" customHeight="true" outlineLevel="0" collapsed="false">
      <c r="A267" s="2" t="n">
        <f aca="false">ROW()-1</f>
        <v>266</v>
      </c>
      <c r="B267" s="0" t="s">
        <v>31</v>
      </c>
      <c r="C267" s="0" t="s">
        <v>57</v>
      </c>
      <c r="E267" s="0" t="s">
        <v>132</v>
      </c>
      <c r="H267" s="0" t="n">
        <v>4</v>
      </c>
      <c r="M267" s="0" t="n">
        <v>1</v>
      </c>
      <c r="N267" s="0" t="n">
        <v>-0.9</v>
      </c>
      <c r="O267" s="0" t="n">
        <v>0</v>
      </c>
      <c r="P267" s="0" t="n">
        <v>4.75E-034</v>
      </c>
      <c r="Q267" s="0" t="n">
        <v>-0.9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X267" s="0" t="s">
        <v>108</v>
      </c>
      <c r="Z267" s="0" t="s">
        <v>43</v>
      </c>
    </row>
    <row r="268" customFormat="false" ht="13.3" hidden="false" customHeight="true" outlineLevel="0" collapsed="false">
      <c r="A268" s="2" t="n">
        <f aca="false">ROW()-1</f>
        <v>267</v>
      </c>
      <c r="B268" s="0" t="s">
        <v>53</v>
      </c>
      <c r="C268" s="0" t="s">
        <v>53</v>
      </c>
      <c r="E268" s="0" t="s">
        <v>76</v>
      </c>
      <c r="H268" s="0" t="n">
        <v>4</v>
      </c>
      <c r="M268" s="0" t="n">
        <v>2.6E-011</v>
      </c>
      <c r="N268" s="0" t="n">
        <v>0</v>
      </c>
      <c r="O268" s="0" t="n">
        <v>0</v>
      </c>
      <c r="P268" s="0" t="n">
        <v>6.6E-029</v>
      </c>
      <c r="Q268" s="0" t="n">
        <v>-0.8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0.5</v>
      </c>
      <c r="W268" s="0" t="s">
        <v>178</v>
      </c>
      <c r="X268" s="0" t="s">
        <v>50</v>
      </c>
      <c r="Z268" s="0" t="s">
        <v>43</v>
      </c>
    </row>
    <row r="269" customFormat="false" ht="13.3" hidden="false" customHeight="true" outlineLevel="0" collapsed="false">
      <c r="A269" s="2" t="n">
        <f aca="false">ROW()-1</f>
        <v>268</v>
      </c>
      <c r="B269" s="0" t="s">
        <v>48</v>
      </c>
      <c r="C269" s="0" t="s">
        <v>81</v>
      </c>
      <c r="E269" s="0" t="s">
        <v>93</v>
      </c>
      <c r="H269" s="0" t="n">
        <v>5</v>
      </c>
      <c r="I269" s="0" t="n">
        <v>18</v>
      </c>
      <c r="J269" s="0" t="n">
        <v>17</v>
      </c>
      <c r="K269" s="0" t="n">
        <v>-0.5</v>
      </c>
      <c r="M269" s="0" t="n">
        <f aca="false">0.0000000000011*(1/300)^1.3</f>
        <v>6.62422467428728E-016</v>
      </c>
      <c r="N269" s="0" t="n">
        <v>1.3</v>
      </c>
      <c r="O269" s="0" t="n">
        <v>0</v>
      </c>
      <c r="P269" s="0" t="n">
        <f aca="false">5.9E-033*(1/300)^-1.4</f>
        <v>1.73309260137893E-029</v>
      </c>
      <c r="Q269" s="0" t="n">
        <v>-1.4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X269" s="0" t="s">
        <v>88</v>
      </c>
      <c r="Z269" s="0" t="s">
        <v>43</v>
      </c>
    </row>
    <row r="270" customFormat="false" ht="13.3" hidden="false" customHeight="true" outlineLevel="0" collapsed="false">
      <c r="A270" s="2" t="n">
        <f aca="false">ROW()-1</f>
        <v>269</v>
      </c>
      <c r="B270" s="0" t="s">
        <v>48</v>
      </c>
      <c r="C270" s="0" t="s">
        <v>53</v>
      </c>
      <c r="E270" s="0" t="s">
        <v>148</v>
      </c>
      <c r="H270" s="0" t="n">
        <v>5</v>
      </c>
      <c r="M270" s="0" t="n">
        <f aca="false">0.0000000000011*(1/300)^(1.3)</f>
        <v>6.62422467428728E-016</v>
      </c>
      <c r="N270" s="0" t="n">
        <v>1.3</v>
      </c>
      <c r="O270" s="0" t="n">
        <v>0</v>
      </c>
      <c r="P270" s="0" t="n">
        <f aca="false">5.9E-033*((1/300)^(-1.4))</f>
        <v>1.73309260137893E-029</v>
      </c>
      <c r="Q270" s="0" t="n">
        <v>-1.4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X270" s="0" t="s">
        <v>108</v>
      </c>
      <c r="Z270" s="0" t="s">
        <v>43</v>
      </c>
    </row>
    <row r="271" customFormat="false" ht="13.3" hidden="false" customHeight="true" outlineLevel="0" collapsed="false">
      <c r="A271" s="2" t="n">
        <f aca="false">ROW()-1</f>
        <v>270</v>
      </c>
      <c r="B271" s="0" t="s">
        <v>72</v>
      </c>
      <c r="C271" s="0" t="s">
        <v>70</v>
      </c>
      <c r="E271" s="0" t="s">
        <v>84</v>
      </c>
      <c r="H271" s="0" t="n">
        <v>5</v>
      </c>
      <c r="I271" s="0" t="n">
        <v>2</v>
      </c>
      <c r="J271" s="0" t="n">
        <v>1</v>
      </c>
      <c r="K271" s="0" t="n">
        <v>-0.5</v>
      </c>
      <c r="M271" s="0" t="n">
        <f aca="false">0.000000000075*(1/300)^0.2</f>
        <v>2.39682878878546E-011</v>
      </c>
      <c r="N271" s="0" t="n">
        <v>0.2</v>
      </c>
      <c r="O271" s="0" t="n">
        <v>0</v>
      </c>
      <c r="P271" s="0" t="n">
        <f aca="false">2*4.4E-032*(1/300)^-1.3</f>
        <v>1.46130309220551E-028</v>
      </c>
      <c r="Q271" s="0" t="n">
        <v>-1.3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X271" s="0" t="s">
        <v>88</v>
      </c>
      <c r="Z271" s="0" t="s">
        <v>43</v>
      </c>
    </row>
    <row r="272" customFormat="false" ht="13.3" hidden="false" customHeight="true" outlineLevel="0" collapsed="false">
      <c r="A272" s="2" t="n">
        <f aca="false">ROW()-1</f>
        <v>271</v>
      </c>
      <c r="B272" s="0" t="s">
        <v>34</v>
      </c>
      <c r="C272" s="0" t="s">
        <v>70</v>
      </c>
      <c r="E272" s="0" t="s">
        <v>82</v>
      </c>
      <c r="H272" s="0" t="n">
        <v>5</v>
      </c>
      <c r="M272" s="3" t="n">
        <v>2.39683E-011</v>
      </c>
      <c r="N272" s="0" t="n">
        <v>0.2</v>
      </c>
      <c r="O272" s="0" t="n">
        <v>0</v>
      </c>
      <c r="P272" s="3" t="n">
        <v>1.4613E-028</v>
      </c>
      <c r="Q272" s="0" t="n">
        <v>-1.3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X272" s="0" t="s">
        <v>226</v>
      </c>
      <c r="Z272" s="0" t="s">
        <v>43</v>
      </c>
    </row>
    <row r="273" customFormat="false" ht="13.3" hidden="false" customHeight="true" outlineLevel="0" collapsed="false">
      <c r="A273" s="2" t="n">
        <f aca="false">ROW()-1</f>
        <v>272</v>
      </c>
      <c r="B273" s="0" t="s">
        <v>62</v>
      </c>
      <c r="C273" s="0" t="s">
        <v>53</v>
      </c>
      <c r="E273" s="0" t="s">
        <v>240</v>
      </c>
      <c r="H273" s="0" t="n">
        <v>5</v>
      </c>
      <c r="M273" s="0" t="n">
        <v>6.37E-011</v>
      </c>
      <c r="N273" s="0" t="n">
        <v>-0.1</v>
      </c>
      <c r="O273" s="0" t="n">
        <v>0</v>
      </c>
      <c r="P273" s="0" t="n">
        <v>1.93E-024</v>
      </c>
      <c r="Q273" s="0" t="n">
        <v>-2.6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X273" s="0" t="s">
        <v>108</v>
      </c>
      <c r="Z273" s="0" t="s">
        <v>43</v>
      </c>
    </row>
    <row r="274" customFormat="false" ht="13.3" hidden="false" customHeight="true" outlineLevel="0" collapsed="false">
      <c r="A274" s="2" t="n">
        <f aca="false">ROW()-1</f>
        <v>273</v>
      </c>
      <c r="B274" s="0" t="s">
        <v>92</v>
      </c>
      <c r="C274" s="0" t="s">
        <v>82</v>
      </c>
      <c r="E274" s="0" t="s">
        <v>241</v>
      </c>
      <c r="H274" s="0" t="n">
        <v>5</v>
      </c>
      <c r="M274" s="0" t="n">
        <v>2.21E-011</v>
      </c>
      <c r="N274" s="0" t="n">
        <v>-0.3</v>
      </c>
      <c r="O274" s="0" t="n">
        <v>0</v>
      </c>
      <c r="P274" s="0" t="n">
        <v>5.02E-023</v>
      </c>
      <c r="Q274" s="0" t="n">
        <v>-3.4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X274" s="0" t="s">
        <v>108</v>
      </c>
      <c r="Z274" s="0" t="s">
        <v>43</v>
      </c>
    </row>
    <row r="275" customFormat="false" ht="13.3" hidden="false" customHeight="true" outlineLevel="0" collapsed="false">
      <c r="A275" s="2" t="n">
        <f aca="false">ROW()-1</f>
        <v>274</v>
      </c>
      <c r="B275" s="0" t="s">
        <v>92</v>
      </c>
      <c r="C275" s="0" t="s">
        <v>32</v>
      </c>
      <c r="E275" s="0" t="s">
        <v>214</v>
      </c>
      <c r="H275" s="0" t="n">
        <v>5</v>
      </c>
      <c r="M275" s="0" t="n">
        <v>1.19E-009</v>
      </c>
      <c r="N275" s="0" t="n">
        <v>-0.7</v>
      </c>
      <c r="O275" s="0" t="n">
        <v>0</v>
      </c>
      <c r="P275" s="0" t="n">
        <v>7.19E-027</v>
      </c>
      <c r="Q275" s="0" t="n">
        <v>-1.8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X275" s="0" t="s">
        <v>108</v>
      </c>
      <c r="Z275" s="0" t="s">
        <v>43</v>
      </c>
    </row>
    <row r="276" customFormat="false" ht="13.3" hidden="false" customHeight="true" outlineLevel="0" collapsed="false">
      <c r="A276" s="2" t="n">
        <f aca="false">ROW()-1</f>
        <v>275</v>
      </c>
      <c r="B276" s="0" t="s">
        <v>92</v>
      </c>
      <c r="C276" s="0" t="s">
        <v>53</v>
      </c>
      <c r="E276" s="0" t="s">
        <v>242</v>
      </c>
      <c r="H276" s="0" t="n">
        <v>5</v>
      </c>
      <c r="M276" s="0" t="n">
        <v>2.8E-011</v>
      </c>
      <c r="N276" s="0" t="n">
        <v>0</v>
      </c>
      <c r="O276" s="0" t="n">
        <v>0</v>
      </c>
      <c r="P276" s="0" t="n">
        <v>4.86E-023</v>
      </c>
      <c r="Q276" s="0" t="n">
        <v>-3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X276" s="0" t="s">
        <v>108</v>
      </c>
      <c r="Z276" s="0" t="s">
        <v>43</v>
      </c>
    </row>
    <row r="277" customFormat="false" ht="13.3" hidden="false" customHeight="true" outlineLevel="0" collapsed="false">
      <c r="A277" s="2" t="n">
        <f aca="false">ROW()-1</f>
        <v>276</v>
      </c>
      <c r="B277" s="0" t="s">
        <v>92</v>
      </c>
      <c r="C277" s="0" t="s">
        <v>53</v>
      </c>
      <c r="E277" s="0" t="s">
        <v>243</v>
      </c>
      <c r="H277" s="0" t="n">
        <v>5</v>
      </c>
      <c r="M277" s="0" t="n">
        <v>7270000000000</v>
      </c>
      <c r="N277" s="0" t="n">
        <v>-0.5</v>
      </c>
      <c r="O277" s="0" t="n">
        <v>0</v>
      </c>
      <c r="P277" s="0" t="n">
        <v>4.17E-022</v>
      </c>
      <c r="Q277" s="0" t="n">
        <v>-3.9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X277" s="0" t="s">
        <v>108</v>
      </c>
      <c r="Z277" s="0" t="s">
        <v>43</v>
      </c>
    </row>
    <row r="278" customFormat="false" ht="13.3" hidden="false" customHeight="true" outlineLevel="0" collapsed="false">
      <c r="A278" s="2" t="n">
        <f aca="false">ROW()-1</f>
        <v>277</v>
      </c>
      <c r="B278" s="0" t="s">
        <v>81</v>
      </c>
      <c r="C278" s="0" t="s">
        <v>53</v>
      </c>
      <c r="E278" s="0" t="s">
        <v>91</v>
      </c>
      <c r="H278" s="0" t="n">
        <v>5</v>
      </c>
      <c r="I278" s="0" t="n">
        <v>18</v>
      </c>
      <c r="J278" s="0" t="n">
        <v>17</v>
      </c>
      <c r="K278" s="0" t="n">
        <v>-0.5</v>
      </c>
      <c r="M278" s="3" t="n">
        <v>2.6E-011</v>
      </c>
      <c r="N278" s="0" t="n">
        <v>0</v>
      </c>
      <c r="O278" s="0" t="n">
        <v>0</v>
      </c>
      <c r="P278" s="0" t="n">
        <f aca="false">1.3*6.9E-031*(1/300)^-1</f>
        <v>2.691E-028</v>
      </c>
      <c r="Q278" s="0" t="n">
        <v>-1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X278" s="0" t="s">
        <v>88</v>
      </c>
      <c r="Z278" s="0" t="s">
        <v>43</v>
      </c>
    </row>
    <row r="279" customFormat="false" ht="13.3" hidden="false" customHeight="true" outlineLevel="0" collapsed="false">
      <c r="A279" s="2" t="n">
        <f aca="false">ROW()-1</f>
        <v>278</v>
      </c>
      <c r="B279" s="0" t="s">
        <v>53</v>
      </c>
      <c r="C279" s="0" t="s">
        <v>53</v>
      </c>
      <c r="E279" s="0" t="s">
        <v>76</v>
      </c>
      <c r="H279" s="0" t="n">
        <v>5</v>
      </c>
      <c r="M279" s="3" t="n">
        <v>2.6E-011</v>
      </c>
      <c r="N279" s="0" t="n">
        <v>0</v>
      </c>
      <c r="O279" s="0" t="n">
        <v>0</v>
      </c>
      <c r="P279" s="0" t="n">
        <f aca="false">1.3*6.9E-031*(1/300)^-1</f>
        <v>2.691E-028</v>
      </c>
      <c r="Q279" s="0" t="n">
        <v>-1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X279" s="0" t="s">
        <v>244</v>
      </c>
      <c r="Z279" s="0" t="s">
        <v>43</v>
      </c>
    </row>
    <row r="280" customFormat="false" ht="13.3" hidden="false" customHeight="true" outlineLevel="0" collapsed="false">
      <c r="A280" s="2" t="n">
        <f aca="false">ROW()-1</f>
        <v>279</v>
      </c>
      <c r="B280" s="0" t="s">
        <v>48</v>
      </c>
      <c r="C280" s="0" t="s">
        <v>81</v>
      </c>
      <c r="E280" s="0" t="s">
        <v>64</v>
      </c>
      <c r="F280" s="0" t="s">
        <v>72</v>
      </c>
      <c r="H280" s="0" t="n">
        <v>6</v>
      </c>
      <c r="I280" s="0" t="n">
        <v>18</v>
      </c>
      <c r="J280" s="0" t="n">
        <v>17</v>
      </c>
      <c r="K280" s="0" t="n">
        <v>-0.5</v>
      </c>
      <c r="M280" s="0" t="n">
        <f aca="false">2100000000*((1/300)^6.1)</f>
        <v>1.62846954489706E-006</v>
      </c>
      <c r="N280" s="0" t="n">
        <v>6.1</v>
      </c>
      <c r="O280" s="0" t="n">
        <v>0</v>
      </c>
      <c r="P280" s="0" t="n">
        <f aca="false">0.00000000000015*((1/300)^0.6)</f>
        <v>4.89574181180489E-015</v>
      </c>
      <c r="Q280" s="0" t="n">
        <v>0.6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X280" s="0" t="s">
        <v>88</v>
      </c>
      <c r="Z280" s="0" t="s">
        <v>43</v>
      </c>
    </row>
    <row r="281" customFormat="false" ht="13.3" hidden="false" customHeight="true" outlineLevel="0" collapsed="false">
      <c r="A281" s="2" t="n">
        <f aca="false">ROW()-1</f>
        <v>280</v>
      </c>
      <c r="B281" s="0" t="s">
        <v>48</v>
      </c>
      <c r="C281" s="0" t="s">
        <v>53</v>
      </c>
      <c r="E281" s="0" t="s">
        <v>64</v>
      </c>
      <c r="F281" s="0" t="s">
        <v>34</v>
      </c>
      <c r="H281" s="0" t="n">
        <v>6</v>
      </c>
      <c r="M281" s="3" t="n">
        <f aca="false">2100000000*((1/300)^6.1)</f>
        <v>1.62846954489706E-006</v>
      </c>
      <c r="N281" s="0" t="n">
        <v>6.1</v>
      </c>
      <c r="O281" s="0" t="n">
        <v>0</v>
      </c>
      <c r="P281" s="3" t="n">
        <f aca="false">0.00000000000015*((1/300)^0.6)</f>
        <v>4.89574181180489E-015</v>
      </c>
      <c r="Q281" s="0" t="n">
        <v>0.6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X281" s="0" t="s">
        <v>226</v>
      </c>
      <c r="Z281" s="1" t="s">
        <v>43</v>
      </c>
    </row>
    <row r="282" customFormat="false" ht="13.3" hidden="false" customHeight="true" outlineLevel="0" collapsed="false">
      <c r="A282" s="2"/>
      <c r="Z282" s="1"/>
    </row>
    <row r="283" customFormat="false" ht="13.3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3.3" hidden="false" customHeight="true" outlineLevel="0" collapsed="false"/>
    <row r="288" customFormat="false" ht="13.3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7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74" activePane="bottomLeft" state="frozen"/>
      <selection pane="topLeft" activeCell="A1" activeCellId="0" sqref="A1"/>
      <selection pane="bottomLeft" activeCell="I89" activeCellId="0" sqref="I8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6.01"/>
    <col collapsed="false" customWidth="true" hidden="false" outlineLevel="0" max="4" min="4" style="0" width="10.46"/>
    <col collapsed="false" customWidth="true" hidden="false" outlineLevel="0" max="5" min="5" style="0" width="5.73"/>
    <col collapsed="false" customWidth="true" hidden="false" outlineLevel="0" max="6" min="6" style="0" width="3.24"/>
    <col collapsed="false" customWidth="true" hidden="false" outlineLevel="0" max="7" min="7" style="0" width="4.36"/>
    <col collapsed="false" customWidth="true" hidden="false" outlineLevel="0" max="9" min="8" style="0" width="4.07"/>
    <col collapsed="false" customWidth="true" hidden="false" outlineLevel="0" max="10" min="10" style="0" width="4.63"/>
    <col collapsed="false" customWidth="true" hidden="false" outlineLevel="0" max="11" min="11" style="0" width="5.89"/>
    <col collapsed="false" customWidth="true" hidden="false" outlineLevel="0" max="12" min="12" style="0" width="13.82"/>
    <col collapsed="false" customWidth="true" hidden="false" outlineLevel="0" max="13" min="13" style="0" width="6.57"/>
    <col collapsed="false" customWidth="true" hidden="false" outlineLevel="0" max="14" min="14" style="0" width="6.61"/>
    <col collapsed="false" customWidth="true" hidden="false" outlineLevel="0" max="17" min="15" style="0" width="4.76"/>
    <col collapsed="false" customWidth="true" hidden="false" outlineLevel="0" max="20" min="18" style="0" width="6.29"/>
    <col collapsed="false" customWidth="true" hidden="false" outlineLevel="0" max="21" min="21" style="0" width="2.68"/>
    <col collapsed="false" customWidth="true" hidden="false" outlineLevel="0" max="22" min="22" style="0" width="11.99"/>
    <col collapsed="false" customWidth="true" hidden="false" outlineLevel="0" max="23" min="23" style="0" width="28.64"/>
    <col collapsed="false" customWidth="true" hidden="false" outlineLevel="0" max="24" min="24" style="0" width="46.44"/>
  </cols>
  <sheetData>
    <row r="1" customFormat="false" ht="12.8" hidden="false" customHeight="false" outlineLevel="0" collapsed="false">
      <c r="A1" s="0" t="n">
        <v>0</v>
      </c>
      <c r="B1" s="0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245</v>
      </c>
      <c r="W1" s="0" t="s">
        <v>23</v>
      </c>
      <c r="X1" s="0" t="s">
        <v>24</v>
      </c>
      <c r="Y1" s="0" t="s">
        <v>246</v>
      </c>
    </row>
    <row r="2" customFormat="false" ht="12.8" hidden="false" customHeight="false" outlineLevel="0" collapsed="false">
      <c r="A2" s="0" t="n">
        <f aca="false">ROW()-1</f>
        <v>1</v>
      </c>
      <c r="B2" s="0" t="s">
        <v>247</v>
      </c>
      <c r="C2" s="0" t="s">
        <v>48</v>
      </c>
      <c r="D2" s="0" t="s">
        <v>248</v>
      </c>
      <c r="E2" s="0" t="s">
        <v>249</v>
      </c>
      <c r="G2" s="0" t="n">
        <v>-2</v>
      </c>
      <c r="L2" s="0" t="n">
        <v>1.25E-009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W2" s="0" t="s">
        <v>250</v>
      </c>
      <c r="Y2" s="0" t="str">
        <f aca="false">IF(OR(ISNUMBER(SEARCH("D",B2)), ISNUMBER(SEARCH("D", C2))),"Cangi","Yelle")</f>
        <v>Cangi</v>
      </c>
    </row>
    <row r="3" customFormat="false" ht="12.8" hidden="false" customHeight="false" outlineLevel="0" collapsed="false">
      <c r="A3" s="0" t="n">
        <f aca="false">ROW()-1</f>
        <v>2</v>
      </c>
      <c r="B3" s="0" t="s">
        <v>247</v>
      </c>
      <c r="C3" s="0" t="s">
        <v>64</v>
      </c>
      <c r="D3" s="0" t="s">
        <v>251</v>
      </c>
      <c r="E3" s="0" t="s">
        <v>249</v>
      </c>
      <c r="G3" s="0" t="n">
        <v>-2</v>
      </c>
      <c r="L3" s="0" t="n">
        <v>1.1E-009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W3" s="0" t="s">
        <v>250</v>
      </c>
      <c r="Y3" s="0" t="str">
        <f aca="false">IF(OR(ISNUMBER(SEARCH("D",B3)), ISNUMBER(SEARCH("D", C3))),"Cangi","Yelle")</f>
        <v>Cangi</v>
      </c>
    </row>
    <row r="4" customFormat="false" ht="12.8" hidden="false" customHeight="false" outlineLevel="0" collapsed="false">
      <c r="A4" s="0" t="n">
        <f aca="false">ROW()-1</f>
        <v>3</v>
      </c>
      <c r="B4" s="0" t="s">
        <v>247</v>
      </c>
      <c r="C4" s="0" t="s">
        <v>39</v>
      </c>
      <c r="D4" s="0" t="s">
        <v>252</v>
      </c>
      <c r="E4" s="0" t="s">
        <v>249</v>
      </c>
      <c r="G4" s="0" t="n">
        <v>-2</v>
      </c>
      <c r="L4" s="0" t="n">
        <v>8.8E-010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253</v>
      </c>
      <c r="W4" s="0" t="s">
        <v>250</v>
      </c>
      <c r="Y4" s="0" t="str">
        <f aca="false">IF(OR(ISNUMBER(SEARCH("D",B4)), ISNUMBER(SEARCH("D", C4))),"Cangi","Yelle")</f>
        <v>Cangi</v>
      </c>
    </row>
    <row r="5" customFormat="false" ht="12.8" hidden="false" customHeight="false" outlineLevel="0" collapsed="false">
      <c r="A5" s="0" t="n">
        <f aca="false">ROW()-1</f>
        <v>4</v>
      </c>
      <c r="B5" s="0" t="s">
        <v>247</v>
      </c>
      <c r="C5" s="0" t="s">
        <v>39</v>
      </c>
      <c r="D5" s="0" t="s">
        <v>254</v>
      </c>
      <c r="E5" s="0" t="s">
        <v>73</v>
      </c>
      <c r="G5" s="0" t="n">
        <v>-2</v>
      </c>
      <c r="L5" s="0" t="n">
        <v>4.5E-010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253</v>
      </c>
      <c r="W5" s="0" t="s">
        <v>250</v>
      </c>
      <c r="Y5" s="0" t="str">
        <f aca="false">IF(OR(ISNUMBER(SEARCH("D",B5)), ISNUMBER(SEARCH("D", C5))),"Cangi","Yelle")</f>
        <v>Cangi</v>
      </c>
    </row>
    <row r="6" customFormat="false" ht="12.8" hidden="false" customHeight="false" outlineLevel="0" collapsed="false">
      <c r="A6" s="0" t="n">
        <f aca="false">ROW()-1</f>
        <v>5</v>
      </c>
      <c r="B6" s="0" t="s">
        <v>247</v>
      </c>
      <c r="C6" s="0" t="s">
        <v>57</v>
      </c>
      <c r="D6" s="0" t="s">
        <v>255</v>
      </c>
      <c r="E6" s="0" t="s">
        <v>249</v>
      </c>
      <c r="G6" s="0" t="n">
        <v>-2</v>
      </c>
      <c r="L6" s="0" t="n">
        <v>6E-010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253</v>
      </c>
      <c r="W6" s="0" t="s">
        <v>250</v>
      </c>
      <c r="X6" s="0" t="s">
        <v>256</v>
      </c>
      <c r="Y6" s="0" t="str">
        <f aca="false">IF(OR(ISNUMBER(SEARCH("D",B6)), ISNUMBER(SEARCH("D", C6))),"Cangi","Yelle")</f>
        <v>Cangi</v>
      </c>
    </row>
    <row r="7" customFormat="false" ht="12.8" hidden="false" customHeight="false" outlineLevel="0" collapsed="false">
      <c r="A7" s="0" t="n">
        <f aca="false">ROW()-1</f>
        <v>6</v>
      </c>
      <c r="B7" s="0" t="s">
        <v>254</v>
      </c>
      <c r="C7" s="0" t="s">
        <v>33</v>
      </c>
      <c r="D7" s="0" t="s">
        <v>257</v>
      </c>
      <c r="E7" s="0" t="s">
        <v>249</v>
      </c>
      <c r="G7" s="0" t="n">
        <v>-2</v>
      </c>
      <c r="L7" s="0" t="n">
        <v>1.02E-009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">
        <v>258</v>
      </c>
      <c r="Y7" s="0" t="str">
        <f aca="false">IF(OR(ISNUMBER(SEARCH("D",B7)), ISNUMBER(SEARCH("D", C7))),"Cangi","Yelle")</f>
        <v>Yelle</v>
      </c>
    </row>
    <row r="8" customFormat="false" ht="12.8" hidden="false" customHeight="false" outlineLevel="0" collapsed="false">
      <c r="A8" s="0" t="n">
        <f aca="false">ROW()-1</f>
        <v>7</v>
      </c>
      <c r="B8" s="0" t="s">
        <v>254</v>
      </c>
      <c r="C8" s="0" t="s">
        <v>48</v>
      </c>
      <c r="D8" s="0" t="s">
        <v>51</v>
      </c>
      <c r="E8" s="0" t="s">
        <v>249</v>
      </c>
      <c r="G8" s="0" t="n">
        <v>-2</v>
      </c>
      <c r="L8" s="0" t="n">
        <v>1.25E-009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s">
        <v>259</v>
      </c>
      <c r="Y8" s="0" t="str">
        <f aca="false">IF(OR(ISNUMBER(SEARCH("D",B8)), ISNUMBER(SEARCH("D", C8))),"Cangi","Yelle")</f>
        <v>Yelle</v>
      </c>
    </row>
    <row r="9" customFormat="false" ht="12.8" hidden="false" customHeight="false" outlineLevel="0" collapsed="false">
      <c r="A9" s="0" t="n">
        <f aca="false">ROW()-1</f>
        <v>8</v>
      </c>
      <c r="B9" s="0" t="s">
        <v>254</v>
      </c>
      <c r="C9" s="0" t="s">
        <v>64</v>
      </c>
      <c r="D9" s="0" t="s">
        <v>260</v>
      </c>
      <c r="E9" s="0" t="s">
        <v>249</v>
      </c>
      <c r="G9" s="0" t="n">
        <v>-2</v>
      </c>
      <c r="L9" s="0" t="n">
        <v>1.1E-009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s">
        <v>259</v>
      </c>
      <c r="Y9" s="0" t="str">
        <f aca="false">IF(OR(ISNUMBER(SEARCH("D",B9)), ISNUMBER(SEARCH("D", C9))),"Cangi","Yelle")</f>
        <v>Yelle</v>
      </c>
    </row>
    <row r="10" customFormat="false" ht="12.8" hidden="false" customHeight="false" outlineLevel="0" collapsed="false">
      <c r="A10" s="0" t="n">
        <f aca="false">ROW()-1</f>
        <v>9</v>
      </c>
      <c r="B10" s="0" t="s">
        <v>254</v>
      </c>
      <c r="C10" s="0" t="s">
        <v>39</v>
      </c>
      <c r="D10" s="0" t="s">
        <v>261</v>
      </c>
      <c r="E10" s="0" t="s">
        <v>249</v>
      </c>
      <c r="G10" s="0" t="n">
        <v>-2</v>
      </c>
      <c r="L10" s="0" t="n">
        <v>6.3E-010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s">
        <v>259</v>
      </c>
      <c r="Y10" s="0" t="str">
        <f aca="false">IF(OR(ISNUMBER(SEARCH("D",B10)), ISNUMBER(SEARCH("D", C10))),"Cangi","Yelle")</f>
        <v>Yelle</v>
      </c>
    </row>
    <row r="11" customFormat="false" ht="12.8" hidden="false" customHeight="false" outlineLevel="0" collapsed="false">
      <c r="A11" s="0" t="n">
        <f aca="false">ROW()-1</f>
        <v>10</v>
      </c>
      <c r="B11" s="0" t="s">
        <v>254</v>
      </c>
      <c r="C11" s="0" t="s">
        <v>73</v>
      </c>
      <c r="D11" s="0" t="s">
        <v>252</v>
      </c>
      <c r="E11" s="0" t="s">
        <v>249</v>
      </c>
      <c r="G11" s="0" t="n">
        <v>-2</v>
      </c>
      <c r="L11" s="0" t="n">
        <v>8.6E-010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253</v>
      </c>
      <c r="W11" s="0" t="s">
        <v>250</v>
      </c>
      <c r="Y11" s="0" t="str">
        <f aca="false">IF(OR(ISNUMBER(SEARCH("D",B11)), ISNUMBER(SEARCH("D", C11))),"Cangi","Yelle")</f>
        <v>Cangi</v>
      </c>
    </row>
    <row r="12" customFormat="false" ht="12.8" hidden="false" customHeight="false" outlineLevel="0" collapsed="false">
      <c r="A12" s="0" t="n">
        <f aca="false">ROW()-1</f>
        <v>11</v>
      </c>
      <c r="B12" s="0" t="s">
        <v>254</v>
      </c>
      <c r="C12" s="0" t="s">
        <v>57</v>
      </c>
      <c r="D12" s="0" t="s">
        <v>262</v>
      </c>
      <c r="E12" s="0" t="s">
        <v>249</v>
      </c>
      <c r="G12" s="0" t="n">
        <v>-2</v>
      </c>
      <c r="L12" s="0" t="n">
        <v>8E-010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s">
        <v>259</v>
      </c>
      <c r="Y12" s="0" t="str">
        <f aca="false">IF(OR(ISNUMBER(SEARCH("D",B12)), ISNUMBER(SEARCH("D", C12))),"Cangi","Yelle")</f>
        <v>Yelle</v>
      </c>
    </row>
    <row r="13" customFormat="false" ht="12.8" hidden="false" customHeight="false" outlineLevel="0" collapsed="false">
      <c r="A13" s="0" t="n">
        <f aca="false">ROW()-1</f>
        <v>12</v>
      </c>
      <c r="B13" s="0" t="s">
        <v>254</v>
      </c>
      <c r="C13" s="0" t="s">
        <v>32</v>
      </c>
      <c r="D13" s="0" t="s">
        <v>263</v>
      </c>
      <c r="E13" s="0" t="s">
        <v>249</v>
      </c>
      <c r="G13" s="0" t="n">
        <v>-2</v>
      </c>
      <c r="L13" s="0" t="n">
        <v>5.9E-010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s">
        <v>258</v>
      </c>
      <c r="Y13" s="0" t="str">
        <f aca="false">IF(OR(ISNUMBER(SEARCH("D",B13)), ISNUMBER(SEARCH("D", C13))),"Cangi","Yelle")</f>
        <v>Yelle</v>
      </c>
    </row>
    <row r="14" customFormat="false" ht="12.8" hidden="false" customHeight="false" outlineLevel="0" collapsed="false">
      <c r="A14" s="0" t="n">
        <f aca="false">ROW()-1</f>
        <v>13</v>
      </c>
      <c r="B14" s="0" t="s">
        <v>254</v>
      </c>
      <c r="C14" s="0" t="s">
        <v>70</v>
      </c>
      <c r="D14" s="0" t="s">
        <v>264</v>
      </c>
      <c r="E14" s="0" t="s">
        <v>249</v>
      </c>
      <c r="G14" s="0" t="n">
        <v>-2</v>
      </c>
      <c r="L14" s="0" t="n">
        <v>5.05E-010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s">
        <v>259</v>
      </c>
      <c r="Y14" s="0" t="str">
        <f aca="false">IF(OR(ISNUMBER(SEARCH("D",B14)), ISNUMBER(SEARCH("D", C14))),"Cangi","Yelle")</f>
        <v>Yelle</v>
      </c>
    </row>
    <row r="15" customFormat="false" ht="12.8" hidden="false" customHeight="false" outlineLevel="0" collapsed="false">
      <c r="A15" s="0" t="n">
        <f aca="false">ROW()-1</f>
        <v>14</v>
      </c>
      <c r="B15" s="0" t="s">
        <v>265</v>
      </c>
      <c r="C15" s="0" t="s">
        <v>48</v>
      </c>
      <c r="D15" s="0" t="s">
        <v>266</v>
      </c>
      <c r="E15" s="0" t="s">
        <v>249</v>
      </c>
      <c r="G15" s="0" t="n">
        <v>-2</v>
      </c>
      <c r="L15" s="0" t="n">
        <v>4.4E-011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s">
        <v>259</v>
      </c>
      <c r="Y15" s="0" t="str">
        <f aca="false">IF(OR(ISNUMBER(SEARCH("D",B15)), ISNUMBER(SEARCH("D", C15))),"Cangi","Yelle")</f>
        <v>Yelle</v>
      </c>
    </row>
    <row r="16" customFormat="false" ht="12.8" hidden="false" customHeight="false" outlineLevel="0" collapsed="false">
      <c r="A16" s="0" t="n">
        <f aca="false">ROW()-1</f>
        <v>15</v>
      </c>
      <c r="B16" s="0" t="s">
        <v>265</v>
      </c>
      <c r="C16" s="0" t="s">
        <v>64</v>
      </c>
      <c r="D16" s="0" t="s">
        <v>267</v>
      </c>
      <c r="E16" s="0" t="s">
        <v>249</v>
      </c>
      <c r="G16" s="0" t="n">
        <v>-2</v>
      </c>
      <c r="L16" s="0" t="n">
        <v>4.8E-010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s">
        <v>259</v>
      </c>
      <c r="Y16" s="0" t="str">
        <f aca="false">IF(OR(ISNUMBER(SEARCH("D",B16)), ISNUMBER(SEARCH("D", C16))),"Cangi","Yelle")</f>
        <v>Yelle</v>
      </c>
    </row>
    <row r="17" customFormat="false" ht="12.8" hidden="false" customHeight="false" outlineLevel="0" collapsed="false">
      <c r="A17" s="0" t="n">
        <f aca="false">ROW()-1</f>
        <v>16</v>
      </c>
      <c r="B17" s="0" t="s">
        <v>265</v>
      </c>
      <c r="C17" s="0" t="s">
        <v>39</v>
      </c>
      <c r="D17" s="0" t="s">
        <v>254</v>
      </c>
      <c r="E17" s="0" t="s">
        <v>34</v>
      </c>
      <c r="G17" s="0" t="n">
        <v>-2</v>
      </c>
      <c r="L17" s="0" t="n">
        <v>8.72E-010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s">
        <v>259</v>
      </c>
      <c r="Y17" s="0" t="str">
        <f aca="false">IF(OR(ISNUMBER(SEARCH("D",B17)), ISNUMBER(SEARCH("D", C17))),"Cangi","Yelle")</f>
        <v>Yelle</v>
      </c>
    </row>
    <row r="18" customFormat="false" ht="12.8" hidden="false" customHeight="false" outlineLevel="0" collapsed="false">
      <c r="A18" s="0" t="n">
        <f aca="false">ROW()-1</f>
        <v>17</v>
      </c>
      <c r="B18" s="0" t="s">
        <v>265</v>
      </c>
      <c r="C18" s="0" t="s">
        <v>39</v>
      </c>
      <c r="D18" s="0" t="s">
        <v>268</v>
      </c>
      <c r="E18" s="0" t="s">
        <v>249</v>
      </c>
      <c r="G18" s="0" t="n">
        <v>-2</v>
      </c>
      <c r="L18" s="0" t="n">
        <v>1.78E-011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s">
        <v>259</v>
      </c>
      <c r="Y18" s="0" t="str">
        <f aca="false">IF(OR(ISNUMBER(SEARCH("D",B18)), ISNUMBER(SEARCH("D", C18))),"Cangi","Yelle")</f>
        <v>Yelle</v>
      </c>
    </row>
    <row r="19" customFormat="false" ht="12.8" hidden="false" customHeight="false" outlineLevel="0" collapsed="false">
      <c r="A19" s="0" t="n">
        <f aca="false">ROW()-1</f>
        <v>18</v>
      </c>
      <c r="B19" s="0" t="s">
        <v>265</v>
      </c>
      <c r="C19" s="0" t="s">
        <v>80</v>
      </c>
      <c r="D19" s="0" t="s">
        <v>254</v>
      </c>
      <c r="E19" s="0" t="s">
        <v>53</v>
      </c>
      <c r="G19" s="0" t="n">
        <v>-2</v>
      </c>
      <c r="L19" s="0" t="n">
        <v>3.24E-010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">
        <v>259</v>
      </c>
      <c r="Y19" s="0" t="str">
        <f aca="false">IF(OR(ISNUMBER(SEARCH("D",B19)), ISNUMBER(SEARCH("D", C19))),"Cangi","Yelle")</f>
        <v>Yelle</v>
      </c>
    </row>
    <row r="20" customFormat="false" ht="12.8" hidden="false" customHeight="false" outlineLevel="0" collapsed="false">
      <c r="A20" s="0" t="n">
        <f aca="false">ROW()-1</f>
        <v>19</v>
      </c>
      <c r="B20" s="0" t="s">
        <v>265</v>
      </c>
      <c r="C20" s="0" t="s">
        <v>80</v>
      </c>
      <c r="D20" s="0" t="s">
        <v>269</v>
      </c>
      <c r="E20" s="0" t="s">
        <v>249</v>
      </c>
      <c r="G20" s="0" t="n">
        <v>-2</v>
      </c>
      <c r="L20" s="0" t="n">
        <v>1.3E-009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s">
        <v>259</v>
      </c>
      <c r="Y20" s="0" t="str">
        <f aca="false">IF(OR(ISNUMBER(SEARCH("D",B20)), ISNUMBER(SEARCH("D", C20))),"Cangi","Yelle")</f>
        <v>Yelle</v>
      </c>
    </row>
    <row r="21" customFormat="false" ht="12.8" hidden="false" customHeight="false" outlineLevel="0" collapsed="false">
      <c r="A21" s="0" t="n">
        <f aca="false">ROW()-1</f>
        <v>20</v>
      </c>
      <c r="B21" s="0" t="s">
        <v>265</v>
      </c>
      <c r="C21" s="0" t="s">
        <v>73</v>
      </c>
      <c r="D21" s="0" t="s">
        <v>270</v>
      </c>
      <c r="E21" s="0" t="s">
        <v>249</v>
      </c>
      <c r="G21" s="0" t="n">
        <v>-2</v>
      </c>
      <c r="L21" s="0" t="n">
        <v>4.8E-011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s">
        <v>250</v>
      </c>
      <c r="Y21" s="0" t="str">
        <f aca="false">IF(OR(ISNUMBER(SEARCH("D",B21)), ISNUMBER(SEARCH("D", C21))),"Cangi","Yelle")</f>
        <v>Cangi</v>
      </c>
    </row>
    <row r="22" customFormat="false" ht="12.8" hidden="false" customHeight="false" outlineLevel="0" collapsed="false">
      <c r="A22" s="0" t="n">
        <f aca="false">ROW()-1</f>
        <v>21</v>
      </c>
      <c r="B22" s="0" t="s">
        <v>265</v>
      </c>
      <c r="C22" s="0" t="s">
        <v>73</v>
      </c>
      <c r="D22" s="0" t="s">
        <v>254</v>
      </c>
      <c r="E22" s="0" t="s">
        <v>72</v>
      </c>
      <c r="G22" s="0" t="n">
        <v>-2</v>
      </c>
      <c r="L22" s="0" t="n">
        <v>3.68E-010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s">
        <v>250</v>
      </c>
      <c r="Y22" s="0" t="str">
        <f aca="false">IF(OR(ISNUMBER(SEARCH("D",B22)), ISNUMBER(SEARCH("D", C22))),"Cangi","Yelle")</f>
        <v>Cangi</v>
      </c>
    </row>
    <row r="23" customFormat="false" ht="12.8" hidden="false" customHeight="false" outlineLevel="0" collapsed="false">
      <c r="A23" s="0" t="n">
        <f aca="false">ROW()-1</f>
        <v>22</v>
      </c>
      <c r="B23" s="0" t="s">
        <v>265</v>
      </c>
      <c r="C23" s="0" t="s">
        <v>73</v>
      </c>
      <c r="D23" s="0" t="s">
        <v>247</v>
      </c>
      <c r="E23" s="0" t="s">
        <v>34</v>
      </c>
      <c r="G23" s="0" t="n">
        <v>-2</v>
      </c>
      <c r="L23" s="0" t="n">
        <v>3.84E-010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W23" s="0" t="s">
        <v>250</v>
      </c>
      <c r="Y23" s="0" t="str">
        <f aca="false">IF(OR(ISNUMBER(SEARCH("D",B23)), ISNUMBER(SEARCH("D", C23))),"Cangi","Yelle")</f>
        <v>Cangi</v>
      </c>
    </row>
    <row r="24" customFormat="false" ht="12.8" hidden="false" customHeight="false" outlineLevel="0" collapsed="false">
      <c r="A24" s="0" t="n">
        <f aca="false">ROW()-1</f>
        <v>23</v>
      </c>
      <c r="B24" s="0" t="s">
        <v>265</v>
      </c>
      <c r="C24" s="0" t="s">
        <v>57</v>
      </c>
      <c r="D24" s="0" t="s">
        <v>271</v>
      </c>
      <c r="E24" s="0" t="s">
        <v>249</v>
      </c>
      <c r="G24" s="0" t="n">
        <v>-2</v>
      </c>
      <c r="L24" s="0" t="n">
        <v>1.1E-011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W24" s="0" t="s">
        <v>259</v>
      </c>
      <c r="Y24" s="0" t="str">
        <f aca="false">IF(OR(ISNUMBER(SEARCH("D",B24)), ISNUMBER(SEARCH("D", C24))),"Cangi","Yelle")</f>
        <v>Yelle</v>
      </c>
    </row>
    <row r="25" customFormat="false" ht="12.8" hidden="false" customHeight="false" outlineLevel="0" collapsed="false">
      <c r="A25" s="0" t="n">
        <f aca="false">ROW()-1</f>
        <v>24</v>
      </c>
      <c r="B25" s="0" t="s">
        <v>265</v>
      </c>
      <c r="C25" s="0" t="s">
        <v>132</v>
      </c>
      <c r="D25" s="0" t="s">
        <v>272</v>
      </c>
      <c r="E25" s="0" t="s">
        <v>249</v>
      </c>
      <c r="G25" s="0" t="n">
        <v>-2</v>
      </c>
      <c r="L25" s="0" t="n">
        <v>2.91E-010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W25" s="0" t="s">
        <v>259</v>
      </c>
      <c r="Y25" s="0" t="str">
        <f aca="false">IF(OR(ISNUMBER(SEARCH("D",B25)), ISNUMBER(SEARCH("D", C25))),"Cangi","Yelle")</f>
        <v>Yelle</v>
      </c>
    </row>
    <row r="26" customFormat="false" ht="12.8" hidden="false" customHeight="false" outlineLevel="0" collapsed="false">
      <c r="A26" s="0" t="n">
        <f aca="false">ROW()-1</f>
        <v>25</v>
      </c>
      <c r="B26" s="0" t="s">
        <v>265</v>
      </c>
      <c r="C26" s="0" t="s">
        <v>132</v>
      </c>
      <c r="D26" s="0" t="s">
        <v>271</v>
      </c>
      <c r="E26" s="0" t="s">
        <v>249</v>
      </c>
      <c r="F26" s="0" t="s">
        <v>32</v>
      </c>
      <c r="G26" s="0" t="n">
        <v>-2</v>
      </c>
      <c r="L26" s="0" t="n">
        <v>3E-012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W26" s="0" t="s">
        <v>259</v>
      </c>
      <c r="Y26" s="0" t="str">
        <f aca="false">IF(OR(ISNUMBER(SEARCH("D",B26)), ISNUMBER(SEARCH("D", C26))),"Cangi","Yelle")</f>
        <v>Yelle</v>
      </c>
    </row>
    <row r="27" customFormat="false" ht="12.8" hidden="false" customHeight="false" outlineLevel="0" collapsed="false">
      <c r="A27" s="0" t="n">
        <f aca="false">ROW()-1</f>
        <v>26</v>
      </c>
      <c r="B27" s="0" t="s">
        <v>265</v>
      </c>
      <c r="C27" s="0" t="s">
        <v>132</v>
      </c>
      <c r="D27" s="0" t="s">
        <v>273</v>
      </c>
      <c r="E27" s="0" t="s">
        <v>249</v>
      </c>
      <c r="F27" s="0" t="s">
        <v>27</v>
      </c>
      <c r="G27" s="0" t="n">
        <v>-2</v>
      </c>
      <c r="L27" s="0" t="n">
        <v>3E-012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W27" s="0" t="s">
        <v>259</v>
      </c>
      <c r="Y27" s="0" t="str">
        <f aca="false">IF(OR(ISNUMBER(SEARCH("D",B27)), ISNUMBER(SEARCH("D", C27))),"Cangi","Yelle")</f>
        <v>Yelle</v>
      </c>
    </row>
    <row r="28" customFormat="false" ht="12.8" hidden="false" customHeight="false" outlineLevel="0" collapsed="false">
      <c r="A28" s="0" t="n">
        <f aca="false">ROW()-1</f>
        <v>27</v>
      </c>
      <c r="B28" s="0" t="s">
        <v>265</v>
      </c>
      <c r="C28" s="0" t="s">
        <v>132</v>
      </c>
      <c r="D28" s="0" t="s">
        <v>274</v>
      </c>
      <c r="E28" s="0" t="s">
        <v>57</v>
      </c>
      <c r="F28" s="0" t="s">
        <v>249</v>
      </c>
      <c r="G28" s="0" t="n">
        <v>-2</v>
      </c>
      <c r="L28" s="0" t="n">
        <v>3E-012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s">
        <v>259</v>
      </c>
      <c r="Y28" s="0" t="str">
        <f aca="false">IF(OR(ISNUMBER(SEARCH("D",B28)), ISNUMBER(SEARCH("D", C28))),"Cangi","Yelle")</f>
        <v>Yelle</v>
      </c>
    </row>
    <row r="29" customFormat="false" ht="12.8" hidden="false" customHeight="false" outlineLevel="0" collapsed="false">
      <c r="A29" s="0" t="n">
        <f aca="false">ROW()-1</f>
        <v>28</v>
      </c>
      <c r="B29" s="0" t="s">
        <v>265</v>
      </c>
      <c r="C29" s="0" t="s">
        <v>62</v>
      </c>
      <c r="D29" s="0" t="s">
        <v>273</v>
      </c>
      <c r="E29" s="0" t="s">
        <v>249</v>
      </c>
      <c r="G29" s="0" t="n">
        <v>-2</v>
      </c>
      <c r="L29" s="0" t="n">
        <v>3.1E-010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300</v>
      </c>
      <c r="W29" s="0" t="s">
        <v>259</v>
      </c>
      <c r="Y29" s="0" t="str">
        <f aca="false">IF(OR(ISNUMBER(SEARCH("D",B29)), ISNUMBER(SEARCH("D", C29))),"Cangi","Yelle")</f>
        <v>Yelle</v>
      </c>
    </row>
    <row r="30" customFormat="false" ht="12.8" hidden="false" customHeight="false" outlineLevel="0" collapsed="false">
      <c r="A30" s="0" t="n">
        <f aca="false">ROW()-1</f>
        <v>29</v>
      </c>
      <c r="B30" s="0" t="s">
        <v>265</v>
      </c>
      <c r="C30" s="0" t="s">
        <v>92</v>
      </c>
      <c r="D30" s="0" t="s">
        <v>275</v>
      </c>
      <c r="E30" s="0" t="s">
        <v>249</v>
      </c>
      <c r="G30" s="0" t="n">
        <v>-2</v>
      </c>
      <c r="L30" s="0" t="n">
        <v>2.76E-011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s">
        <v>259</v>
      </c>
      <c r="Y30" s="0" t="str">
        <f aca="false">IF(OR(ISNUMBER(SEARCH("D",B30)), ISNUMBER(SEARCH("D", C30))),"Cangi","Yelle")</f>
        <v>Yelle</v>
      </c>
    </row>
    <row r="31" customFormat="false" ht="12.8" hidden="false" customHeight="false" outlineLevel="0" collapsed="false">
      <c r="A31" s="0" t="n">
        <f aca="false">ROW()-1</f>
        <v>30</v>
      </c>
      <c r="B31" s="0" t="s">
        <v>265</v>
      </c>
      <c r="C31" s="0" t="s">
        <v>92</v>
      </c>
      <c r="D31" s="0" t="s">
        <v>273</v>
      </c>
      <c r="E31" s="0" t="s">
        <v>249</v>
      </c>
      <c r="F31" s="0" t="s">
        <v>32</v>
      </c>
      <c r="G31" s="0" t="n">
        <v>-2</v>
      </c>
      <c r="L31" s="0" t="n">
        <v>4.32E-010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s">
        <v>259</v>
      </c>
      <c r="Y31" s="0" t="str">
        <f aca="false">IF(OR(ISNUMBER(SEARCH("D",B31)), ISNUMBER(SEARCH("D", C31))),"Cangi","Yelle")</f>
        <v>Yelle</v>
      </c>
    </row>
    <row r="32" customFormat="false" ht="12.8" hidden="false" customHeight="false" outlineLevel="0" collapsed="false">
      <c r="A32" s="0" t="n">
        <f aca="false">ROW()-1</f>
        <v>31</v>
      </c>
      <c r="B32" s="0" t="s">
        <v>265</v>
      </c>
      <c r="C32" s="0" t="s">
        <v>70</v>
      </c>
      <c r="D32" s="0" t="s">
        <v>276</v>
      </c>
      <c r="E32" s="0" t="s">
        <v>249</v>
      </c>
      <c r="G32" s="0" t="n">
        <v>-2</v>
      </c>
      <c r="L32" s="0" t="n">
        <v>4.6E-011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s">
        <v>259</v>
      </c>
      <c r="Y32" s="0" t="str">
        <f aca="false">IF(OR(ISNUMBER(SEARCH("D",B32)), ISNUMBER(SEARCH("D", C32))),"Cangi","Yelle")</f>
        <v>Yelle</v>
      </c>
    </row>
    <row r="33" customFormat="false" ht="12.8" hidden="false" customHeight="false" outlineLevel="0" collapsed="false">
      <c r="A33" s="0" t="n">
        <f aca="false">ROW()-1</f>
        <v>32</v>
      </c>
      <c r="B33" s="0" t="s">
        <v>257</v>
      </c>
      <c r="C33" s="0" t="s">
        <v>33</v>
      </c>
      <c r="D33" s="0" t="s">
        <v>277</v>
      </c>
      <c r="E33" s="0" t="s">
        <v>34</v>
      </c>
      <c r="G33" s="0" t="n">
        <v>-2</v>
      </c>
      <c r="L33" s="0" t="n">
        <v>1.2E-009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278</v>
      </c>
      <c r="W33" s="0" t="s">
        <v>37</v>
      </c>
      <c r="Y33" s="0" t="str">
        <f aca="false">IF(OR(ISNUMBER(SEARCH("D",B33)), ISNUMBER(SEARCH("D", C33))),"Cangi","Yelle")</f>
        <v>Yelle</v>
      </c>
    </row>
    <row r="34" customFormat="false" ht="12.8" hidden="false" customHeight="false" outlineLevel="0" collapsed="false">
      <c r="A34" s="0" t="n">
        <f aca="false">ROW()-1</f>
        <v>33</v>
      </c>
      <c r="B34" s="0" t="s">
        <v>257</v>
      </c>
      <c r="C34" s="0" t="s">
        <v>45</v>
      </c>
      <c r="D34" s="0" t="s">
        <v>279</v>
      </c>
      <c r="E34" s="0" t="s">
        <v>34</v>
      </c>
      <c r="G34" s="0" t="n">
        <v>-2</v>
      </c>
      <c r="L34" s="0" t="n">
        <v>9.53E-009</v>
      </c>
      <c r="M34" s="0" t="n">
        <v>-0.5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278</v>
      </c>
      <c r="W34" s="0" t="s">
        <v>37</v>
      </c>
      <c r="Y34" s="0" t="str">
        <f aca="false">IF(OR(ISNUMBER(SEARCH("D",B34)), ISNUMBER(SEARCH("D", C34))),"Cangi","Yelle")</f>
        <v>Yelle</v>
      </c>
    </row>
    <row r="35" customFormat="false" ht="12.8" hidden="false" customHeight="false" outlineLevel="0" collapsed="false">
      <c r="A35" s="0" t="n">
        <f aca="false">ROW()-1</f>
        <v>34</v>
      </c>
      <c r="B35" s="0" t="s">
        <v>257</v>
      </c>
      <c r="C35" s="0" t="s">
        <v>48</v>
      </c>
      <c r="D35" s="0" t="s">
        <v>51</v>
      </c>
      <c r="E35" s="0" t="s">
        <v>33</v>
      </c>
      <c r="G35" s="0" t="n">
        <v>-2</v>
      </c>
      <c r="L35" s="0" t="n">
        <v>7E-012</v>
      </c>
      <c r="M35" s="0" t="n">
        <v>-0.5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W35" s="0" t="s">
        <v>259</v>
      </c>
      <c r="Y35" s="0" t="str">
        <f aca="false">IF(OR(ISNUMBER(SEARCH("D",B35)), ISNUMBER(SEARCH("D", C35))),"Cangi","Yelle")</f>
        <v>Yelle</v>
      </c>
    </row>
    <row r="36" customFormat="false" ht="12.8" hidden="false" customHeight="false" outlineLevel="0" collapsed="false">
      <c r="A36" s="0" t="n">
        <f aca="false">ROW()-1</f>
        <v>35</v>
      </c>
      <c r="B36" s="0" t="s">
        <v>257</v>
      </c>
      <c r="C36" s="0" t="s">
        <v>64</v>
      </c>
      <c r="D36" s="0" t="s">
        <v>51</v>
      </c>
      <c r="E36" s="0" t="s">
        <v>48</v>
      </c>
      <c r="G36" s="0" t="n">
        <v>-2</v>
      </c>
      <c r="L36" s="0" t="n">
        <v>1.6E-009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s">
        <v>259</v>
      </c>
      <c r="Y36" s="0" t="str">
        <f aca="false">IF(OR(ISNUMBER(SEARCH("D",B36)), ISNUMBER(SEARCH("D", C36))),"Cangi","Yelle")</f>
        <v>Yelle</v>
      </c>
    </row>
    <row r="37" customFormat="false" ht="12.8" hidden="false" customHeight="false" outlineLevel="0" collapsed="false">
      <c r="A37" s="0" t="n">
        <f aca="false">ROW()-1</f>
        <v>36</v>
      </c>
      <c r="B37" s="0" t="s">
        <v>257</v>
      </c>
      <c r="C37" s="0" t="s">
        <v>34</v>
      </c>
      <c r="D37" s="0" t="s">
        <v>280</v>
      </c>
      <c r="E37" s="0" t="s">
        <v>39</v>
      </c>
      <c r="G37" s="0" t="n">
        <v>-2</v>
      </c>
      <c r="L37" s="0" t="n">
        <v>7.5E-010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s">
        <v>259</v>
      </c>
      <c r="Y37" s="0" t="str">
        <f aca="false">IF(OR(ISNUMBER(SEARCH("D",B37)), ISNUMBER(SEARCH("D", C37))),"Cangi","Yelle")</f>
        <v>Yelle</v>
      </c>
    </row>
    <row r="38" customFormat="false" ht="12.8" hidden="false" customHeight="false" outlineLevel="0" collapsed="false">
      <c r="A38" s="0" t="n">
        <f aca="false">ROW()-1</f>
        <v>37</v>
      </c>
      <c r="B38" s="0" t="s">
        <v>257</v>
      </c>
      <c r="C38" s="0" t="s">
        <v>39</v>
      </c>
      <c r="D38" s="0" t="s">
        <v>281</v>
      </c>
      <c r="E38" s="0" t="s">
        <v>34</v>
      </c>
      <c r="G38" s="0" t="n">
        <v>-2</v>
      </c>
      <c r="L38" s="0" t="n">
        <v>1.2E-009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s">
        <v>259</v>
      </c>
      <c r="Y38" s="0" t="str">
        <f aca="false">IF(OR(ISNUMBER(SEARCH("D",B38)), ISNUMBER(SEARCH("D", C38))),"Cangi","Yelle")</f>
        <v>Yelle</v>
      </c>
    </row>
    <row r="39" customFormat="false" ht="12.8" hidden="false" customHeight="false" outlineLevel="0" collapsed="false">
      <c r="A39" s="0" t="n">
        <f aca="false">ROW()-1</f>
        <v>38</v>
      </c>
      <c r="B39" s="0" t="s">
        <v>257</v>
      </c>
      <c r="C39" s="0" t="s">
        <v>80</v>
      </c>
      <c r="D39" s="0" t="s">
        <v>282</v>
      </c>
      <c r="E39" s="0" t="s">
        <v>34</v>
      </c>
      <c r="G39" s="0" t="n">
        <v>-2</v>
      </c>
      <c r="L39" s="0" t="n">
        <v>1E-008</v>
      </c>
      <c r="M39" s="0" t="n">
        <v>-0.5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278</v>
      </c>
      <c r="W39" s="0" t="s">
        <v>37</v>
      </c>
      <c r="Y39" s="0" t="str">
        <f aca="false">IF(OR(ISNUMBER(SEARCH("D",B39)), ISNUMBER(SEARCH("D", C39))),"Cangi","Yelle")</f>
        <v>Yelle</v>
      </c>
    </row>
    <row r="40" customFormat="false" ht="12.8" hidden="false" customHeight="false" outlineLevel="0" collapsed="false">
      <c r="A40" s="0" t="n">
        <f aca="false">ROW()-1</f>
        <v>39</v>
      </c>
      <c r="B40" s="0" t="s">
        <v>257</v>
      </c>
      <c r="C40" s="0" t="s">
        <v>80</v>
      </c>
      <c r="D40" s="0" t="s">
        <v>283</v>
      </c>
      <c r="E40" s="0" t="s">
        <v>33</v>
      </c>
      <c r="G40" s="0" t="n">
        <v>-2</v>
      </c>
      <c r="L40" s="0" t="n">
        <v>1.45E-009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W40" s="0" t="s">
        <v>259</v>
      </c>
      <c r="Y40" s="0" t="str">
        <f aca="false">IF(OR(ISNUMBER(SEARCH("D",B40)), ISNUMBER(SEARCH("D", C40))),"Cangi","Yelle")</f>
        <v>Yelle</v>
      </c>
    </row>
    <row r="41" customFormat="false" ht="12.8" hidden="false" customHeight="false" outlineLevel="0" collapsed="false">
      <c r="A41" s="0" t="n">
        <f aca="false">ROW()-1</f>
        <v>40</v>
      </c>
      <c r="B41" s="0" t="s">
        <v>257</v>
      </c>
      <c r="C41" s="0" t="s">
        <v>80</v>
      </c>
      <c r="D41" s="0" t="s">
        <v>51</v>
      </c>
      <c r="E41" s="0" t="s">
        <v>39</v>
      </c>
      <c r="G41" s="0" t="n">
        <v>-2</v>
      </c>
      <c r="L41" s="0" t="n">
        <v>5.02E-008</v>
      </c>
      <c r="M41" s="0" t="n">
        <v>-0.5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278</v>
      </c>
      <c r="W41" s="0" t="s">
        <v>37</v>
      </c>
      <c r="Y41" s="0" t="str">
        <f aca="false">IF(OR(ISNUMBER(SEARCH("D",B41)), ISNUMBER(SEARCH("D", C41))),"Cangi","Yelle")</f>
        <v>Yelle</v>
      </c>
    </row>
    <row r="42" customFormat="false" ht="12.8" hidden="false" customHeight="false" outlineLevel="0" collapsed="false">
      <c r="A42" s="0" t="n">
        <f aca="false">ROW()-1</f>
        <v>41</v>
      </c>
      <c r="B42" s="0" t="s">
        <v>257</v>
      </c>
      <c r="C42" s="0" t="s">
        <v>55</v>
      </c>
      <c r="D42" s="0" t="s">
        <v>279</v>
      </c>
      <c r="E42" s="0" t="s">
        <v>39</v>
      </c>
      <c r="G42" s="0" t="n">
        <v>-2</v>
      </c>
      <c r="L42" s="0" t="n">
        <v>4.2E-010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W42" s="0" t="s">
        <v>259</v>
      </c>
      <c r="Y42" s="0" t="str">
        <f aca="false">IF(OR(ISNUMBER(SEARCH("D",B42)), ISNUMBER(SEARCH("D", C42))),"Cangi","Yelle")</f>
        <v>Yelle</v>
      </c>
    </row>
    <row r="43" customFormat="false" ht="12.8" hidden="false" customHeight="false" outlineLevel="0" collapsed="false">
      <c r="A43" s="0" t="n">
        <f aca="false">ROW()-1</f>
        <v>42</v>
      </c>
      <c r="B43" s="0" t="s">
        <v>257</v>
      </c>
      <c r="C43" s="0" t="s">
        <v>55</v>
      </c>
      <c r="D43" s="0" t="s">
        <v>284</v>
      </c>
      <c r="E43" s="0" t="s">
        <v>34</v>
      </c>
      <c r="G43" s="0" t="n">
        <v>-2</v>
      </c>
      <c r="L43" s="0" t="n">
        <v>2.8E-010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s">
        <v>259</v>
      </c>
      <c r="Y43" s="0" t="str">
        <f aca="false">IF(OR(ISNUMBER(SEARCH("D",B43)), ISNUMBER(SEARCH("D", C43))),"Cangi","Yelle")</f>
        <v>Yelle</v>
      </c>
    </row>
    <row r="44" customFormat="false" ht="12.8" hidden="false" customHeight="false" outlineLevel="0" collapsed="false">
      <c r="A44" s="0" t="n">
        <f aca="false">ROW()-1</f>
        <v>43</v>
      </c>
      <c r="B44" s="0" t="s">
        <v>257</v>
      </c>
      <c r="C44" s="0" t="s">
        <v>55</v>
      </c>
      <c r="D44" s="0" t="s">
        <v>285</v>
      </c>
      <c r="E44" s="0" t="s">
        <v>33</v>
      </c>
      <c r="G44" s="0" t="n">
        <v>-2</v>
      </c>
      <c r="L44" s="0" t="n">
        <v>2.1E-009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s">
        <v>259</v>
      </c>
      <c r="Y44" s="0" t="str">
        <f aca="false">IF(OR(ISNUMBER(SEARCH("D",B44)), ISNUMBER(SEARCH("D", C44))),"Cangi","Yelle")</f>
        <v>Yelle</v>
      </c>
    </row>
    <row r="45" customFormat="false" ht="12.8" hidden="false" customHeight="false" outlineLevel="0" collapsed="false">
      <c r="A45" s="0" t="n">
        <f aca="false">ROW()-1</f>
        <v>44</v>
      </c>
      <c r="B45" s="0" t="s">
        <v>257</v>
      </c>
      <c r="C45" s="0" t="s">
        <v>65</v>
      </c>
      <c r="D45" s="0" t="s">
        <v>281</v>
      </c>
      <c r="E45" s="0" t="s">
        <v>48</v>
      </c>
      <c r="G45" s="0" t="n">
        <v>-2</v>
      </c>
      <c r="L45" s="0" t="n">
        <v>7.97E-009</v>
      </c>
      <c r="M45" s="0" t="n">
        <v>-0.5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278</v>
      </c>
      <c r="W45" s="0" t="s">
        <v>37</v>
      </c>
      <c r="Y45" s="0" t="str">
        <f aca="false">IF(OR(ISNUMBER(SEARCH("D",B45)), ISNUMBER(SEARCH("D", C45))),"Cangi","Yelle")</f>
        <v>Yelle</v>
      </c>
    </row>
    <row r="46" customFormat="false" ht="12.8" hidden="false" customHeight="false" outlineLevel="0" collapsed="false">
      <c r="A46" s="0" t="n">
        <f aca="false">ROW()-1</f>
        <v>45</v>
      </c>
      <c r="B46" s="0" t="s">
        <v>257</v>
      </c>
      <c r="C46" s="0" t="s">
        <v>65</v>
      </c>
      <c r="D46" s="0" t="s">
        <v>51</v>
      </c>
      <c r="E46" s="0" t="s">
        <v>35</v>
      </c>
      <c r="G46" s="0" t="n">
        <v>-2</v>
      </c>
      <c r="L46" s="0" t="n">
        <v>7.97E-009</v>
      </c>
      <c r="M46" s="0" t="n">
        <v>-0.5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278</v>
      </c>
      <c r="W46" s="0" t="s">
        <v>37</v>
      </c>
      <c r="Y46" s="0" t="str">
        <f aca="false">IF(OR(ISNUMBER(SEARCH("D",B46)), ISNUMBER(SEARCH("D", C46))),"Cangi","Yelle")</f>
        <v>Yelle</v>
      </c>
    </row>
    <row r="47" customFormat="false" ht="12.8" hidden="false" customHeight="false" outlineLevel="0" collapsed="false">
      <c r="A47" s="0" t="n">
        <f aca="false">ROW()-1</f>
        <v>46</v>
      </c>
      <c r="B47" s="0" t="s">
        <v>257</v>
      </c>
      <c r="C47" s="0" t="s">
        <v>27</v>
      </c>
      <c r="D47" s="0" t="s">
        <v>286</v>
      </c>
      <c r="E47" s="0" t="s">
        <v>34</v>
      </c>
      <c r="G47" s="0" t="n">
        <v>-2</v>
      </c>
      <c r="L47" s="0" t="n">
        <v>1.9E-010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W47" s="0" t="s">
        <v>259</v>
      </c>
      <c r="Y47" s="0" t="str">
        <f aca="false">IF(OR(ISNUMBER(SEARCH("D",B47)), ISNUMBER(SEARCH("D", C47))),"Cangi","Yelle")</f>
        <v>Yelle</v>
      </c>
    </row>
    <row r="48" customFormat="false" ht="12.8" hidden="false" customHeight="false" outlineLevel="0" collapsed="false">
      <c r="A48" s="0" t="n">
        <f aca="false">ROW()-1</f>
        <v>47</v>
      </c>
      <c r="B48" s="0" t="s">
        <v>257</v>
      </c>
      <c r="C48" s="0" t="s">
        <v>59</v>
      </c>
      <c r="D48" s="0" t="s">
        <v>286</v>
      </c>
      <c r="E48" s="0" t="s">
        <v>39</v>
      </c>
      <c r="G48" s="0" t="n">
        <v>-2</v>
      </c>
      <c r="L48" s="0" t="n">
        <v>1.32E-008</v>
      </c>
      <c r="M48" s="0" t="n">
        <v>-0.5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278</v>
      </c>
      <c r="W48" s="0" t="s">
        <v>37</v>
      </c>
      <c r="Y48" s="0" t="str">
        <f aca="false">IF(OR(ISNUMBER(SEARCH("D",B48)), ISNUMBER(SEARCH("D", C48))),"Cangi","Yelle")</f>
        <v>Yelle</v>
      </c>
    </row>
    <row r="49" customFormat="false" ht="12.8" hidden="false" customHeight="false" outlineLevel="0" collapsed="false">
      <c r="A49" s="0" t="n">
        <f aca="false">ROW()-1</f>
        <v>48</v>
      </c>
      <c r="B49" s="0" t="s">
        <v>257</v>
      </c>
      <c r="C49" s="0" t="s">
        <v>62</v>
      </c>
      <c r="D49" s="0" t="s">
        <v>273</v>
      </c>
      <c r="E49" s="0" t="s">
        <v>35</v>
      </c>
      <c r="G49" s="0" t="n">
        <v>-2</v>
      </c>
      <c r="L49" s="0" t="n">
        <v>7.6E-010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W49" s="0" t="s">
        <v>259</v>
      </c>
      <c r="Y49" s="0" t="str">
        <f aca="false">IF(OR(ISNUMBER(SEARCH("D",B49)), ISNUMBER(SEARCH("D", C49))),"Cangi","Yelle")</f>
        <v>Yelle</v>
      </c>
    </row>
    <row r="50" customFormat="false" ht="12.8" hidden="false" customHeight="false" outlineLevel="0" collapsed="false">
      <c r="A50" s="0" t="n">
        <f aca="false">ROW()-1</f>
        <v>49</v>
      </c>
      <c r="B50" s="0" t="s">
        <v>257</v>
      </c>
      <c r="C50" s="0" t="s">
        <v>32</v>
      </c>
      <c r="D50" s="0" t="s">
        <v>266</v>
      </c>
      <c r="E50" s="0" t="s">
        <v>34</v>
      </c>
      <c r="G50" s="0" t="n">
        <v>-2</v>
      </c>
      <c r="L50" s="0" t="n">
        <v>3.5E-010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278</v>
      </c>
      <c r="W50" s="0" t="s">
        <v>287</v>
      </c>
      <c r="Y50" s="0" t="str">
        <f aca="false">IF(OR(ISNUMBER(SEARCH("D",B50)), ISNUMBER(SEARCH("D", C50))),"Cangi","Yelle")</f>
        <v>Yelle</v>
      </c>
    </row>
    <row r="51" customFormat="false" ht="12.8" hidden="false" customHeight="false" outlineLevel="0" collapsed="false">
      <c r="A51" s="0" t="n">
        <f aca="false">ROW()-1</f>
        <v>50</v>
      </c>
      <c r="B51" s="0" t="s">
        <v>257</v>
      </c>
      <c r="C51" s="0" t="s">
        <v>70</v>
      </c>
      <c r="D51" s="0" t="s">
        <v>51</v>
      </c>
      <c r="E51" s="0" t="s">
        <v>32</v>
      </c>
      <c r="G51" s="0" t="n">
        <v>-2</v>
      </c>
      <c r="L51" s="0" t="n">
        <v>8.73E-010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W51" s="0" t="s">
        <v>259</v>
      </c>
      <c r="X51" s="0" t="s">
        <v>288</v>
      </c>
      <c r="Y51" s="0" t="str">
        <f aca="false">IF(OR(ISNUMBER(SEARCH("D",B51)), ISNUMBER(SEARCH("D", C51))),"Cangi","Yelle")</f>
        <v>Yelle</v>
      </c>
    </row>
    <row r="52" customFormat="false" ht="12.8" hidden="false" customHeight="false" outlineLevel="0" collapsed="false">
      <c r="A52" s="0" t="n">
        <f aca="false">ROW()-1</f>
        <v>51</v>
      </c>
      <c r="B52" s="0" t="s">
        <v>257</v>
      </c>
      <c r="C52" s="0" t="s">
        <v>53</v>
      </c>
      <c r="D52" s="0" t="s">
        <v>266</v>
      </c>
      <c r="E52" s="0" t="s">
        <v>39</v>
      </c>
      <c r="G52" s="0" t="n">
        <v>-2</v>
      </c>
      <c r="L52" s="0" t="n">
        <v>1.3E-008</v>
      </c>
      <c r="M52" s="0" t="n">
        <v>-0.5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278</v>
      </c>
      <c r="W52" s="0" t="s">
        <v>37</v>
      </c>
      <c r="Y52" s="0" t="str">
        <f aca="false">IF(OR(ISNUMBER(SEARCH("D",B52)), ISNUMBER(SEARCH("D", C52))),"Cangi","Yelle")</f>
        <v>Yelle</v>
      </c>
    </row>
    <row r="53" customFormat="false" ht="12.8" hidden="false" customHeight="false" outlineLevel="0" collapsed="false">
      <c r="A53" s="0" t="n">
        <f aca="false">ROW()-1</f>
        <v>52</v>
      </c>
      <c r="B53" s="0" t="s">
        <v>286</v>
      </c>
      <c r="C53" s="0" t="s">
        <v>33</v>
      </c>
      <c r="D53" s="0" t="s">
        <v>280</v>
      </c>
      <c r="E53" s="0" t="s">
        <v>45</v>
      </c>
      <c r="G53" s="0" t="n">
        <v>-2</v>
      </c>
      <c r="L53" s="0" t="n">
        <v>1.1E-010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278</v>
      </c>
      <c r="W53" s="0" t="s">
        <v>37</v>
      </c>
      <c r="Y53" s="0" t="str">
        <f aca="false">IF(OR(ISNUMBER(SEARCH("D",B53)), ISNUMBER(SEARCH("D", C53))),"Cangi","Yelle")</f>
        <v>Yelle</v>
      </c>
    </row>
    <row r="54" customFormat="false" ht="12.8" hidden="false" customHeight="false" outlineLevel="0" collapsed="false">
      <c r="A54" s="0" t="n">
        <f aca="false">ROW()-1</f>
        <v>53</v>
      </c>
      <c r="B54" s="0" t="s">
        <v>286</v>
      </c>
      <c r="C54" s="0" t="s">
        <v>35</v>
      </c>
      <c r="D54" s="0" t="s">
        <v>257</v>
      </c>
      <c r="E54" s="0" t="s">
        <v>45</v>
      </c>
      <c r="G54" s="0" t="n">
        <v>-2</v>
      </c>
      <c r="L54" s="0" t="n">
        <v>1.11E-008</v>
      </c>
      <c r="M54" s="0" t="n">
        <v>-0.5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278</v>
      </c>
      <c r="W54" s="0" t="s">
        <v>37</v>
      </c>
      <c r="Y54" s="0" t="str">
        <f aca="false">IF(OR(ISNUMBER(SEARCH("D",B54)), ISNUMBER(SEARCH("D", C54))),"Cangi","Yelle")</f>
        <v>Yelle</v>
      </c>
    </row>
    <row r="55" customFormat="false" ht="12.8" hidden="false" customHeight="false" outlineLevel="0" collapsed="false">
      <c r="A55" s="0" t="n">
        <f aca="false">ROW()-1</f>
        <v>54</v>
      </c>
      <c r="B55" s="0" t="s">
        <v>286</v>
      </c>
      <c r="C55" s="0" t="s">
        <v>48</v>
      </c>
      <c r="D55" s="0" t="s">
        <v>266</v>
      </c>
      <c r="E55" s="0" t="s">
        <v>45</v>
      </c>
      <c r="G55" s="0" t="n">
        <v>-2</v>
      </c>
      <c r="L55" s="0" t="n">
        <v>4.4E-010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259</v>
      </c>
      <c r="Y55" s="0" t="str">
        <f aca="false">IF(OR(ISNUMBER(SEARCH("D",B55)), ISNUMBER(SEARCH("D", C55))),"Cangi","Yelle")</f>
        <v>Yelle</v>
      </c>
    </row>
    <row r="56" customFormat="false" ht="12.8" hidden="false" customHeight="false" outlineLevel="0" collapsed="false">
      <c r="A56" s="0" t="n">
        <f aca="false">ROW()-1</f>
        <v>55</v>
      </c>
      <c r="B56" s="0" t="s">
        <v>286</v>
      </c>
      <c r="C56" s="0" t="s">
        <v>64</v>
      </c>
      <c r="D56" s="0" t="s">
        <v>289</v>
      </c>
      <c r="E56" s="0" t="s">
        <v>62</v>
      </c>
      <c r="G56" s="0" t="n">
        <v>-2</v>
      </c>
      <c r="L56" s="0" t="n">
        <v>3.3E-010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259</v>
      </c>
      <c r="Y56" s="0" t="str">
        <f aca="false">IF(OR(ISNUMBER(SEARCH("D",B56)), ISNUMBER(SEARCH("D", C56))),"Cangi","Yelle")</f>
        <v>Yelle</v>
      </c>
    </row>
    <row r="57" customFormat="false" ht="12.8" hidden="false" customHeight="false" outlineLevel="0" collapsed="false">
      <c r="A57" s="0" t="n">
        <f aca="false">ROW()-1</f>
        <v>56</v>
      </c>
      <c r="B57" s="0" t="s">
        <v>286</v>
      </c>
      <c r="C57" s="0" t="s">
        <v>64</v>
      </c>
      <c r="D57" s="0" t="s">
        <v>267</v>
      </c>
      <c r="E57" s="0" t="s">
        <v>45</v>
      </c>
      <c r="G57" s="0" t="n">
        <v>-2</v>
      </c>
      <c r="L57" s="0" t="n">
        <v>4.4E-010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259</v>
      </c>
      <c r="Y57" s="0" t="str">
        <f aca="false">IF(OR(ISNUMBER(SEARCH("D",B57)), ISNUMBER(SEARCH("D", C57))),"Cangi","Yelle")</f>
        <v>Yelle</v>
      </c>
    </row>
    <row r="58" customFormat="false" ht="12.8" hidden="false" customHeight="false" outlineLevel="0" collapsed="false">
      <c r="A58" s="0" t="n">
        <f aca="false">ROW()-1</f>
        <v>57</v>
      </c>
      <c r="B58" s="0" t="s">
        <v>286</v>
      </c>
      <c r="C58" s="0" t="s">
        <v>64</v>
      </c>
      <c r="D58" s="0" t="s">
        <v>290</v>
      </c>
      <c r="E58" s="0" t="s">
        <v>48</v>
      </c>
      <c r="G58" s="0" t="n">
        <v>-2</v>
      </c>
      <c r="L58" s="0" t="n">
        <v>3.3E-010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259</v>
      </c>
      <c r="Y58" s="0" t="str">
        <f aca="false">IF(OR(ISNUMBER(SEARCH("D",B58)), ISNUMBER(SEARCH("D", C58))),"Cangi","Yelle")</f>
        <v>Yelle</v>
      </c>
    </row>
    <row r="59" customFormat="false" ht="12.8" hidden="false" customHeight="false" outlineLevel="0" collapsed="false">
      <c r="A59" s="0" t="n">
        <f aca="false">ROW()-1</f>
        <v>58</v>
      </c>
      <c r="B59" s="0" t="s">
        <v>286</v>
      </c>
      <c r="C59" s="0" t="s">
        <v>34</v>
      </c>
      <c r="D59" s="0" t="s">
        <v>291</v>
      </c>
      <c r="E59" s="0" t="s">
        <v>45</v>
      </c>
      <c r="G59" s="0" t="n">
        <v>-2</v>
      </c>
      <c r="L59" s="0" t="n">
        <v>6.4E-010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300</v>
      </c>
      <c r="W59" s="0" t="s">
        <v>292</v>
      </c>
      <c r="Y59" s="0" t="str">
        <f aca="false">IF(OR(ISNUMBER(SEARCH("D",B59)), ISNUMBER(SEARCH("D", C59))),"Cangi","Yelle")</f>
        <v>Yelle</v>
      </c>
    </row>
    <row r="60" customFormat="false" ht="12.8" hidden="false" customHeight="false" outlineLevel="0" collapsed="false">
      <c r="A60" s="0" t="n">
        <f aca="false">ROW()-1</f>
        <v>59</v>
      </c>
      <c r="B60" s="0" t="s">
        <v>286</v>
      </c>
      <c r="C60" s="0" t="s">
        <v>39</v>
      </c>
      <c r="D60" s="0" t="s">
        <v>293</v>
      </c>
      <c r="E60" s="0" t="s">
        <v>34</v>
      </c>
      <c r="G60" s="0" t="n">
        <v>-2</v>
      </c>
      <c r="L60" s="0" t="n">
        <v>8E-010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300</v>
      </c>
      <c r="W60" s="0" t="s">
        <v>292</v>
      </c>
      <c r="Y60" s="0" t="str">
        <f aca="false">IF(OR(ISNUMBER(SEARCH("D",B60)), ISNUMBER(SEARCH("D", C60))),"Cangi","Yelle")</f>
        <v>Yelle</v>
      </c>
    </row>
    <row r="61" customFormat="false" ht="12.8" hidden="false" customHeight="false" outlineLevel="0" collapsed="false">
      <c r="A61" s="0" t="n">
        <f aca="false">ROW()-1</f>
        <v>60</v>
      </c>
      <c r="B61" s="0" t="s">
        <v>286</v>
      </c>
      <c r="C61" s="0" t="s">
        <v>39</v>
      </c>
      <c r="D61" s="0" t="s">
        <v>294</v>
      </c>
      <c r="E61" s="0" t="s">
        <v>34</v>
      </c>
      <c r="G61" s="0" t="n">
        <v>-2</v>
      </c>
      <c r="L61" s="0" t="n">
        <v>8E-010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300</v>
      </c>
      <c r="W61" s="0" t="s">
        <v>292</v>
      </c>
      <c r="Y61" s="0" t="str">
        <f aca="false">IF(OR(ISNUMBER(SEARCH("D",B61)), ISNUMBER(SEARCH("D", C61))),"Cangi","Yelle")</f>
        <v>Yelle</v>
      </c>
    </row>
    <row r="62" customFormat="false" ht="12.8" hidden="false" customHeight="false" outlineLevel="0" collapsed="false">
      <c r="A62" s="0" t="n">
        <f aca="false">ROW()-1</f>
        <v>61</v>
      </c>
      <c r="B62" s="0" t="s">
        <v>286</v>
      </c>
      <c r="C62" s="0" t="s">
        <v>80</v>
      </c>
      <c r="D62" s="0" t="s">
        <v>295</v>
      </c>
      <c r="E62" s="0" t="s">
        <v>32</v>
      </c>
      <c r="G62" s="0" t="n">
        <v>-2</v>
      </c>
      <c r="L62" s="0" t="n">
        <v>4.8E-010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259</v>
      </c>
      <c r="Y62" s="0" t="str">
        <f aca="false">IF(OR(ISNUMBER(SEARCH("D",B62)), ISNUMBER(SEARCH("D", C62))),"Cangi","Yelle")</f>
        <v>Yelle</v>
      </c>
    </row>
    <row r="63" customFormat="false" ht="12.8" hidden="false" customHeight="false" outlineLevel="0" collapsed="false">
      <c r="A63" s="0" t="n">
        <f aca="false">ROW()-1</f>
        <v>62</v>
      </c>
      <c r="B63" s="0" t="s">
        <v>286</v>
      </c>
      <c r="C63" s="0" t="s">
        <v>80</v>
      </c>
      <c r="D63" s="0" t="s">
        <v>269</v>
      </c>
      <c r="E63" s="0" t="s">
        <v>45</v>
      </c>
      <c r="G63" s="0" t="n">
        <v>-2</v>
      </c>
      <c r="L63" s="0" t="n">
        <v>3.2E-010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259</v>
      </c>
      <c r="Y63" s="0" t="str">
        <f aca="false">IF(OR(ISNUMBER(SEARCH("D",B63)), ISNUMBER(SEARCH("D", C63))),"Cangi","Yelle")</f>
        <v>Yelle</v>
      </c>
    </row>
    <row r="64" customFormat="false" ht="12.8" hidden="false" customHeight="false" outlineLevel="0" collapsed="false">
      <c r="A64" s="0" t="n">
        <f aca="false">ROW()-1</f>
        <v>63</v>
      </c>
      <c r="B64" s="0" t="s">
        <v>286</v>
      </c>
      <c r="C64" s="0" t="s">
        <v>80</v>
      </c>
      <c r="D64" s="0" t="s">
        <v>293</v>
      </c>
      <c r="E64" s="0" t="s">
        <v>53</v>
      </c>
      <c r="G64" s="0" t="n">
        <v>-2</v>
      </c>
      <c r="L64" s="0" t="n">
        <v>1.6E-009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259</v>
      </c>
      <c r="Y64" s="0" t="str">
        <f aca="false">IF(OR(ISNUMBER(SEARCH("D",B64)), ISNUMBER(SEARCH("D", C64))),"Cangi","Yelle")</f>
        <v>Yelle</v>
      </c>
    </row>
    <row r="65" customFormat="false" ht="12.8" hidden="false" customHeight="false" outlineLevel="0" collapsed="false">
      <c r="A65" s="0" t="n">
        <f aca="false">ROW()-1</f>
        <v>64</v>
      </c>
      <c r="B65" s="0" t="s">
        <v>286</v>
      </c>
      <c r="C65" s="0" t="s">
        <v>80</v>
      </c>
      <c r="D65" s="0" t="s">
        <v>51</v>
      </c>
      <c r="E65" s="0" t="s">
        <v>59</v>
      </c>
      <c r="G65" s="0" t="n">
        <v>-2</v>
      </c>
      <c r="L65" s="0" t="n">
        <v>1.6E-010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259</v>
      </c>
      <c r="Y65" s="0" t="str">
        <f aca="false">IF(OR(ISNUMBER(SEARCH("D",B65)), ISNUMBER(SEARCH("D", C65))),"Cangi","Yelle")</f>
        <v>Yelle</v>
      </c>
    </row>
    <row r="66" customFormat="false" ht="12.8" hidden="false" customHeight="false" outlineLevel="0" collapsed="false">
      <c r="A66" s="0" t="n">
        <f aca="false">ROW()-1</f>
        <v>65</v>
      </c>
      <c r="B66" s="0" t="s">
        <v>286</v>
      </c>
      <c r="C66" s="0" t="s">
        <v>80</v>
      </c>
      <c r="D66" s="0" t="s">
        <v>296</v>
      </c>
      <c r="E66" s="0" t="s">
        <v>34</v>
      </c>
      <c r="G66" s="0" t="n">
        <v>-2</v>
      </c>
      <c r="L66" s="0" t="n">
        <v>6.4E-010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259</v>
      </c>
      <c r="Y66" s="0" t="str">
        <f aca="false">IF(OR(ISNUMBER(SEARCH("D",B66)), ISNUMBER(SEARCH("D", C66))),"Cangi","Yelle")</f>
        <v>Yelle</v>
      </c>
    </row>
    <row r="67" customFormat="false" ht="12.8" hidden="false" customHeight="false" outlineLevel="0" collapsed="false">
      <c r="A67" s="0" t="n">
        <f aca="false">ROW()-1</f>
        <v>66</v>
      </c>
      <c r="B67" s="0" t="s">
        <v>286</v>
      </c>
      <c r="C67" s="0" t="s">
        <v>55</v>
      </c>
      <c r="D67" s="0" t="s">
        <v>297</v>
      </c>
      <c r="E67" s="0" t="s">
        <v>34</v>
      </c>
      <c r="G67" s="0" t="n">
        <v>-2</v>
      </c>
      <c r="L67" s="0" t="n">
        <v>4.59E-010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259</v>
      </c>
      <c r="Y67" s="0" t="str">
        <f aca="false">IF(OR(ISNUMBER(SEARCH("D",B67)), ISNUMBER(SEARCH("D", C67))),"Cangi","Yelle")</f>
        <v>Yelle</v>
      </c>
    </row>
    <row r="68" customFormat="false" ht="12.8" hidden="false" customHeight="false" outlineLevel="0" collapsed="false">
      <c r="A68" s="0" t="n">
        <f aca="false">ROW()-1</f>
        <v>67</v>
      </c>
      <c r="B68" s="0" t="s">
        <v>286</v>
      </c>
      <c r="C68" s="0" t="s">
        <v>55</v>
      </c>
      <c r="D68" s="0" t="s">
        <v>293</v>
      </c>
      <c r="E68" s="0" t="s">
        <v>45</v>
      </c>
      <c r="G68" s="0" t="n">
        <v>-2</v>
      </c>
      <c r="L68" s="0" t="n">
        <v>2.24E-009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259</v>
      </c>
      <c r="Y68" s="0" t="str">
        <f aca="false">IF(OR(ISNUMBER(SEARCH("D",B68)), ISNUMBER(SEARCH("D", C68))),"Cangi","Yelle")</f>
        <v>Yelle</v>
      </c>
    </row>
    <row r="69" customFormat="false" ht="12.8" hidden="false" customHeight="false" outlineLevel="0" collapsed="false">
      <c r="A69" s="0" t="n">
        <f aca="false">ROW()-1</f>
        <v>68</v>
      </c>
      <c r="B69" s="0" t="s">
        <v>286</v>
      </c>
      <c r="C69" s="0" t="s">
        <v>65</v>
      </c>
      <c r="D69" s="0" t="s">
        <v>293</v>
      </c>
      <c r="E69" s="0" t="s">
        <v>48</v>
      </c>
      <c r="G69" s="0" t="n">
        <v>-2</v>
      </c>
      <c r="L69" s="0" t="n">
        <v>6.41E-009</v>
      </c>
      <c r="M69" s="0" t="n">
        <v>-0.5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278</v>
      </c>
      <c r="W69" s="0" t="s">
        <v>37</v>
      </c>
      <c r="Y69" s="0" t="str">
        <f aca="false">IF(OR(ISNUMBER(SEARCH("D",B69)), ISNUMBER(SEARCH("D", C69))),"Cangi","Yelle")</f>
        <v>Yelle</v>
      </c>
    </row>
    <row r="70" customFormat="false" ht="12.8" hidden="false" customHeight="false" outlineLevel="0" collapsed="false">
      <c r="A70" s="0" t="n">
        <f aca="false">ROW()-1</f>
        <v>69</v>
      </c>
      <c r="B70" s="0" t="s">
        <v>286</v>
      </c>
      <c r="C70" s="0" t="s">
        <v>65</v>
      </c>
      <c r="D70" s="0" t="s">
        <v>51</v>
      </c>
      <c r="E70" s="0" t="s">
        <v>45</v>
      </c>
      <c r="G70" s="0" t="n">
        <v>-2</v>
      </c>
      <c r="L70" s="0" t="n">
        <v>6.41E-009</v>
      </c>
      <c r="M70" s="0" t="n">
        <v>-0.5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278</v>
      </c>
      <c r="W70" s="0" t="s">
        <v>37</v>
      </c>
      <c r="Y70" s="0" t="str">
        <f aca="false">IF(OR(ISNUMBER(SEARCH("D",B70)), ISNUMBER(SEARCH("D", C70))),"Cangi","Yelle")</f>
        <v>Yelle</v>
      </c>
    </row>
    <row r="71" customFormat="false" ht="12.8" hidden="false" customHeight="false" outlineLevel="0" collapsed="false">
      <c r="A71" s="0" t="n">
        <f aca="false">ROW()-1</f>
        <v>70</v>
      </c>
      <c r="B71" s="0" t="s">
        <v>286</v>
      </c>
      <c r="C71" s="0" t="s">
        <v>27</v>
      </c>
      <c r="D71" s="0" t="s">
        <v>271</v>
      </c>
      <c r="E71" s="0" t="s">
        <v>33</v>
      </c>
      <c r="G71" s="0" t="n">
        <v>-2</v>
      </c>
      <c r="L71" s="0" t="n">
        <v>6.1E-010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300</v>
      </c>
      <c r="W71" s="0" t="s">
        <v>298</v>
      </c>
      <c r="Y71" s="0" t="str">
        <f aca="false">IF(OR(ISNUMBER(SEARCH("D",B71)), ISNUMBER(SEARCH("D", C71))),"Cangi","Yelle")</f>
        <v>Yelle</v>
      </c>
    </row>
    <row r="72" customFormat="false" ht="12.8" hidden="false" customHeight="false" outlineLevel="0" collapsed="false">
      <c r="A72" s="0" t="n">
        <f aca="false">ROW()-1</f>
        <v>71</v>
      </c>
      <c r="B72" s="0" t="s">
        <v>286</v>
      </c>
      <c r="C72" s="0" t="s">
        <v>132</v>
      </c>
      <c r="D72" s="0" t="s">
        <v>272</v>
      </c>
      <c r="E72" s="0" t="s">
        <v>45</v>
      </c>
      <c r="G72" s="0" t="n">
        <v>-2</v>
      </c>
      <c r="L72" s="0" t="n">
        <v>4.56E-010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259</v>
      </c>
      <c r="Y72" s="0" t="str">
        <f aca="false">IF(OR(ISNUMBER(SEARCH("D",B72)), ISNUMBER(SEARCH("D", C72))),"Cangi","Yelle")</f>
        <v>Yelle</v>
      </c>
    </row>
    <row r="73" customFormat="false" ht="12.8" hidden="false" customHeight="false" outlineLevel="0" collapsed="false">
      <c r="A73" s="0" t="n">
        <f aca="false">ROW()-1</f>
        <v>72</v>
      </c>
      <c r="B73" s="0" t="s">
        <v>286</v>
      </c>
      <c r="C73" s="0" t="s">
        <v>132</v>
      </c>
      <c r="D73" s="0" t="s">
        <v>273</v>
      </c>
      <c r="E73" s="0" t="s">
        <v>299</v>
      </c>
      <c r="G73" s="0" t="n">
        <v>-2</v>
      </c>
      <c r="L73" s="0" t="n">
        <v>1.52E-010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259</v>
      </c>
      <c r="Y73" s="0" t="str">
        <f aca="false">IF(OR(ISNUMBER(SEARCH("D",B73)), ISNUMBER(SEARCH("D", C73))),"Cangi","Yelle")</f>
        <v>Yelle</v>
      </c>
    </row>
    <row r="74" customFormat="false" ht="12.8" hidden="false" customHeight="false" outlineLevel="0" collapsed="false">
      <c r="A74" s="0" t="n">
        <f aca="false">ROW()-1</f>
        <v>73</v>
      </c>
      <c r="B74" s="0" t="s">
        <v>286</v>
      </c>
      <c r="C74" s="0" t="s">
        <v>132</v>
      </c>
      <c r="D74" s="0" t="s">
        <v>290</v>
      </c>
      <c r="E74" s="0" t="s">
        <v>57</v>
      </c>
      <c r="G74" s="0" t="n">
        <v>-2</v>
      </c>
      <c r="L74" s="0" t="n">
        <v>1.52E-010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259</v>
      </c>
      <c r="Y74" s="0" t="str">
        <f aca="false">IF(OR(ISNUMBER(SEARCH("D",B74)), ISNUMBER(SEARCH("D", C74))),"Cangi","Yelle")</f>
        <v>Yelle</v>
      </c>
    </row>
    <row r="75" customFormat="false" ht="12.8" hidden="false" customHeight="false" outlineLevel="0" collapsed="false">
      <c r="A75" s="0" t="n">
        <f aca="false">ROW()-1</f>
        <v>74</v>
      </c>
      <c r="B75" s="0" t="s">
        <v>286</v>
      </c>
      <c r="C75" s="0" t="s">
        <v>59</v>
      </c>
      <c r="D75" s="0" t="s">
        <v>300</v>
      </c>
      <c r="E75" s="0" t="s">
        <v>45</v>
      </c>
      <c r="G75" s="0" t="n">
        <v>-2</v>
      </c>
      <c r="L75" s="0" t="n">
        <v>1.13E-008</v>
      </c>
      <c r="M75" s="0" t="n">
        <v>-0.5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278</v>
      </c>
      <c r="W75" s="0" t="s">
        <v>37</v>
      </c>
      <c r="Y75" s="0" t="str">
        <f aca="false">IF(OR(ISNUMBER(SEARCH("D",B75)), ISNUMBER(SEARCH("D", C75))),"Cangi","Yelle")</f>
        <v>Yelle</v>
      </c>
    </row>
    <row r="76" customFormat="false" ht="12.8" hidden="false" customHeight="false" outlineLevel="0" collapsed="false">
      <c r="A76" s="0" t="n">
        <f aca="false">ROW()-1</f>
        <v>75</v>
      </c>
      <c r="B76" s="0" t="s">
        <v>286</v>
      </c>
      <c r="C76" s="0" t="s">
        <v>127</v>
      </c>
      <c r="D76" s="0" t="s">
        <v>301</v>
      </c>
      <c r="E76" s="0" t="s">
        <v>45</v>
      </c>
      <c r="G76" s="0" t="n">
        <v>-2</v>
      </c>
      <c r="L76" s="0" t="n">
        <v>1.58E-008</v>
      </c>
      <c r="M76" s="0" t="n">
        <v>-0.5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278</v>
      </c>
      <c r="W76" s="0" t="s">
        <v>37</v>
      </c>
      <c r="Y76" s="0" t="str">
        <f aca="false">IF(OR(ISNUMBER(SEARCH("D",B76)), ISNUMBER(SEARCH("D", C76))),"Cangi","Yelle")</f>
        <v>Yelle</v>
      </c>
    </row>
    <row r="77" customFormat="false" ht="12.8" hidden="false" customHeight="false" outlineLevel="0" collapsed="false">
      <c r="A77" s="0" t="n">
        <f aca="false">ROW()-1</f>
        <v>76</v>
      </c>
      <c r="B77" s="0" t="s">
        <v>286</v>
      </c>
      <c r="C77" s="0" t="s">
        <v>62</v>
      </c>
      <c r="D77" s="0" t="s">
        <v>273</v>
      </c>
      <c r="E77" s="0" t="s">
        <v>45</v>
      </c>
      <c r="G77" s="0" t="n">
        <v>-2</v>
      </c>
      <c r="L77" s="0" t="n">
        <v>5.7E-010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259</v>
      </c>
      <c r="Y77" s="0" t="str">
        <f aca="false">IF(OR(ISNUMBER(SEARCH("D",B77)), ISNUMBER(SEARCH("D", C77))),"Cangi","Yelle")</f>
        <v>Yelle</v>
      </c>
    </row>
    <row r="78" customFormat="false" ht="12.8" hidden="false" customHeight="false" outlineLevel="0" collapsed="false">
      <c r="A78" s="0" t="n">
        <f aca="false">ROW()-1</f>
        <v>77</v>
      </c>
      <c r="B78" s="0" t="s">
        <v>286</v>
      </c>
      <c r="C78" s="0" t="s">
        <v>62</v>
      </c>
      <c r="D78" s="0" t="s">
        <v>290</v>
      </c>
      <c r="E78" s="0" t="s">
        <v>27</v>
      </c>
      <c r="G78" s="0" t="n">
        <v>-2</v>
      </c>
      <c r="L78" s="0" t="n">
        <v>1.9E-010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259</v>
      </c>
      <c r="Y78" s="0" t="str">
        <f aca="false">IF(OR(ISNUMBER(SEARCH("D",B78)), ISNUMBER(SEARCH("D", C78))),"Cangi","Yelle")</f>
        <v>Yelle</v>
      </c>
    </row>
    <row r="79" customFormat="false" ht="12.8" hidden="false" customHeight="false" outlineLevel="0" collapsed="false">
      <c r="A79" s="0" t="n">
        <f aca="false">ROW()-1</f>
        <v>78</v>
      </c>
      <c r="B79" s="0" t="s">
        <v>286</v>
      </c>
      <c r="C79" s="0" t="s">
        <v>32</v>
      </c>
      <c r="D79" s="0" t="s">
        <v>274</v>
      </c>
      <c r="E79" s="0" t="s">
        <v>45</v>
      </c>
      <c r="G79" s="0" t="n">
        <v>-2</v>
      </c>
      <c r="L79" s="0" t="n">
        <v>6.5E-011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278</v>
      </c>
      <c r="W79" s="0" t="s">
        <v>37</v>
      </c>
      <c r="Y79" s="0" t="str">
        <f aca="false">IF(OR(ISNUMBER(SEARCH("D",B79)), ISNUMBER(SEARCH("D", C79))),"Cangi","Yelle")</f>
        <v>Yelle</v>
      </c>
    </row>
    <row r="80" customFormat="false" ht="12.8" hidden="false" customHeight="false" outlineLevel="0" collapsed="false">
      <c r="A80" s="0" t="n">
        <f aca="false">ROW()-1</f>
        <v>79</v>
      </c>
      <c r="B80" s="0" t="s">
        <v>286</v>
      </c>
      <c r="C80" s="0" t="s">
        <v>70</v>
      </c>
      <c r="D80" s="0" t="s">
        <v>273</v>
      </c>
      <c r="E80" s="0" t="s">
        <v>48</v>
      </c>
      <c r="G80" s="0" t="n">
        <v>-2</v>
      </c>
      <c r="L80" s="0" t="n">
        <v>8.6E-011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259</v>
      </c>
      <c r="Y80" s="0" t="str">
        <f aca="false">IF(OR(ISNUMBER(SEARCH("D",B80)), ISNUMBER(SEARCH("D", C80))),"Cangi","Yelle")</f>
        <v>Yelle</v>
      </c>
    </row>
    <row r="81" customFormat="false" ht="12.8" hidden="false" customHeight="false" outlineLevel="0" collapsed="false">
      <c r="A81" s="0" t="n">
        <f aca="false">ROW()-1</f>
        <v>80</v>
      </c>
      <c r="B81" s="0" t="s">
        <v>286</v>
      </c>
      <c r="C81" s="0" t="s">
        <v>70</v>
      </c>
      <c r="D81" s="0" t="s">
        <v>276</v>
      </c>
      <c r="E81" s="0" t="s">
        <v>45</v>
      </c>
      <c r="G81" s="0" t="n">
        <v>-2</v>
      </c>
      <c r="L81" s="0" t="n">
        <v>2.58E-010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259</v>
      </c>
      <c r="Y81" s="0" t="str">
        <f aca="false">IF(OR(ISNUMBER(SEARCH("D",B81)), ISNUMBER(SEARCH("D", C81))),"Cangi","Yelle")</f>
        <v>Yelle</v>
      </c>
    </row>
    <row r="82" customFormat="false" ht="12.8" hidden="false" customHeight="false" outlineLevel="0" collapsed="false">
      <c r="A82" s="0" t="n">
        <f aca="false">ROW()-1</f>
        <v>81</v>
      </c>
      <c r="B82" s="0" t="s">
        <v>286</v>
      </c>
      <c r="C82" s="0" t="s">
        <v>70</v>
      </c>
      <c r="D82" s="0" t="s">
        <v>290</v>
      </c>
      <c r="E82" s="0" t="s">
        <v>32</v>
      </c>
      <c r="G82" s="0" t="n">
        <v>-2</v>
      </c>
      <c r="L82" s="0" t="n">
        <v>8.6E-011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259</v>
      </c>
      <c r="Y82" s="0" t="str">
        <f aca="false">IF(OR(ISNUMBER(SEARCH("D",B82)), ISNUMBER(SEARCH("D", C82))),"Cangi","Yelle")</f>
        <v>Yelle</v>
      </c>
    </row>
    <row r="83" customFormat="false" ht="12.8" hidden="false" customHeight="false" outlineLevel="0" collapsed="false">
      <c r="A83" s="0" t="n">
        <f aca="false">ROW()-1</f>
        <v>82</v>
      </c>
      <c r="B83" s="0" t="s">
        <v>286</v>
      </c>
      <c r="C83" s="0" t="s">
        <v>53</v>
      </c>
      <c r="D83" s="0" t="s">
        <v>263</v>
      </c>
      <c r="E83" s="0" t="s">
        <v>45</v>
      </c>
      <c r="G83" s="0" t="n">
        <v>-2</v>
      </c>
      <c r="L83" s="0" t="n">
        <v>1.11E-008</v>
      </c>
      <c r="M83" s="0" t="n">
        <v>-0.5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278</v>
      </c>
      <c r="W83" s="0" t="s">
        <v>37</v>
      </c>
      <c r="Y83" s="0" t="str">
        <f aca="false">IF(OR(ISNUMBER(SEARCH("D",B83)), ISNUMBER(SEARCH("D", C83))),"Cangi","Yelle")</f>
        <v>Yelle</v>
      </c>
    </row>
    <row r="84" customFormat="false" ht="12.8" hidden="false" customHeight="false" outlineLevel="0" collapsed="false">
      <c r="A84" s="0" t="n">
        <f aca="false">ROW()-1</f>
        <v>83</v>
      </c>
      <c r="B84" s="0" t="s">
        <v>267</v>
      </c>
      <c r="C84" s="0" t="s">
        <v>72</v>
      </c>
      <c r="D84" s="0" t="s">
        <v>248</v>
      </c>
      <c r="E84" s="0" t="s">
        <v>32</v>
      </c>
      <c r="G84" s="0" t="n">
        <v>-2</v>
      </c>
      <c r="L84" s="0" t="n">
        <v>6.384E-011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302</v>
      </c>
      <c r="Y84" s="0" t="str">
        <f aca="false">IF(OR(ISNUMBER(SEARCH("D",B84)), ISNUMBER(SEARCH("D", C84))),"Cangi","Yelle")</f>
        <v>Cangi</v>
      </c>
    </row>
    <row r="85" customFormat="false" ht="12.8" hidden="false" customHeight="false" outlineLevel="0" collapsed="false">
      <c r="A85" s="0" t="n">
        <f aca="false">ROW()-1</f>
        <v>84</v>
      </c>
      <c r="B85" s="0" t="s">
        <v>267</v>
      </c>
      <c r="C85" s="0" t="s">
        <v>72</v>
      </c>
      <c r="D85" s="0" t="s">
        <v>303</v>
      </c>
      <c r="E85" s="0" t="s">
        <v>64</v>
      </c>
      <c r="G85" s="0" t="n">
        <v>-2</v>
      </c>
      <c r="L85" s="0" t="n">
        <v>2.016E-011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302</v>
      </c>
      <c r="Y85" s="0" t="str">
        <f aca="false">IF(OR(ISNUMBER(SEARCH("D",B85)), ISNUMBER(SEARCH("D", C85))),"Cangi","Yelle")</f>
        <v>Cangi</v>
      </c>
    </row>
    <row r="86" customFormat="false" ht="12.8" hidden="false" customHeight="false" outlineLevel="0" collapsed="false">
      <c r="A86" s="0" t="n">
        <f aca="false">ROW()-1</f>
        <v>85</v>
      </c>
      <c r="B86" s="0" t="s">
        <v>267</v>
      </c>
      <c r="C86" s="0" t="s">
        <v>34</v>
      </c>
      <c r="D86" s="0" t="s">
        <v>51</v>
      </c>
      <c r="E86" s="0" t="s">
        <v>32</v>
      </c>
      <c r="G86" s="0" t="n">
        <v>-2</v>
      </c>
      <c r="L86" s="0" t="n">
        <v>4.47E-010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300</v>
      </c>
      <c r="W86" s="0" t="s">
        <v>292</v>
      </c>
      <c r="X86" s="0" t="s">
        <v>288</v>
      </c>
      <c r="Y86" s="0" t="str">
        <f aca="false">IF(OR(ISNUMBER(SEARCH("D",B86)), ISNUMBER(SEARCH("D", C86))),"Cangi","Yelle")</f>
        <v>Yelle</v>
      </c>
    </row>
    <row r="87" customFormat="false" ht="12.8" hidden="false" customHeight="false" outlineLevel="0" collapsed="false">
      <c r="A87" s="0" t="n">
        <f aca="false">ROW()-1</f>
        <v>86</v>
      </c>
      <c r="B87" s="0" t="s">
        <v>267</v>
      </c>
      <c r="C87" s="0" t="s">
        <v>34</v>
      </c>
      <c r="D87" s="0" t="s">
        <v>291</v>
      </c>
      <c r="E87" s="0" t="s">
        <v>64</v>
      </c>
      <c r="G87" s="0" t="n">
        <v>-2</v>
      </c>
      <c r="L87" s="0" t="n">
        <v>5.53E-011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259</v>
      </c>
      <c r="Y87" s="0" t="str">
        <f aca="false">IF(OR(ISNUMBER(SEARCH("D",B87)), ISNUMBER(SEARCH("D", C87))),"Cangi","Yelle")</f>
        <v>Yelle</v>
      </c>
    </row>
    <row r="88" s="7" customFormat="true" ht="12.8" hidden="false" customHeight="false" outlineLevel="0" collapsed="false">
      <c r="A88" s="4" t="n">
        <f aca="false">ROW()-1</f>
        <v>87</v>
      </c>
      <c r="B88" s="4" t="s">
        <v>267</v>
      </c>
      <c r="C88" s="4" t="s">
        <v>39</v>
      </c>
      <c r="D88" s="4" t="s">
        <v>260</v>
      </c>
      <c r="E88" s="4" t="s">
        <v>34</v>
      </c>
      <c r="F88" s="4"/>
      <c r="G88" s="4" t="n">
        <v>-2</v>
      </c>
      <c r="H88" s="4"/>
      <c r="I88" s="4"/>
      <c r="J88" s="4"/>
      <c r="K88" s="4"/>
      <c r="L88" s="5" t="n">
        <v>2.24E-009</v>
      </c>
      <c r="M88" s="6" t="n">
        <v>-0.15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s">
        <v>304</v>
      </c>
      <c r="W88" s="4" t="s">
        <v>305</v>
      </c>
      <c r="X88" s="4"/>
      <c r="Y88" s="4" t="str">
        <f aca="false">IF(OR(ISNUMBER(SEARCH("D",B88)), ISNUMBER(SEARCH("D", C88))),"Cangi","Yelle")</f>
        <v>Yelle</v>
      </c>
    </row>
    <row r="89" customFormat="false" ht="12.8" hidden="false" customHeight="false" outlineLevel="0" collapsed="false">
      <c r="A89" s="0" t="n">
        <f aca="false">ROW()-1</f>
        <v>88</v>
      </c>
      <c r="B89" s="0" t="s">
        <v>267</v>
      </c>
      <c r="C89" s="0" t="s">
        <v>39</v>
      </c>
      <c r="D89" s="0" t="s">
        <v>64</v>
      </c>
      <c r="E89" s="0" t="s">
        <v>34</v>
      </c>
      <c r="F89" s="0" t="s">
        <v>34</v>
      </c>
      <c r="G89" s="0" t="n">
        <v>-2</v>
      </c>
      <c r="L89" s="3" t="n">
        <v>8.7E-010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306</v>
      </c>
      <c r="Y89" s="0" t="s">
        <v>307</v>
      </c>
    </row>
    <row r="90" customFormat="false" ht="12.8" hidden="false" customHeight="false" outlineLevel="0" collapsed="false">
      <c r="A90" s="0" t="n">
        <f aca="false">ROW()-1</f>
        <v>89</v>
      </c>
      <c r="B90" s="0" t="s">
        <v>267</v>
      </c>
      <c r="C90" s="0" t="s">
        <v>80</v>
      </c>
      <c r="D90" s="0" t="s">
        <v>269</v>
      </c>
      <c r="E90" s="0" t="s">
        <v>64</v>
      </c>
      <c r="G90" s="0" t="n">
        <v>-2</v>
      </c>
      <c r="L90" s="0" t="n">
        <v>1.8E-009</v>
      </c>
      <c r="M90" s="0" t="n">
        <v>-0.15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259</v>
      </c>
      <c r="Y90" s="0" t="str">
        <f aca="false">IF(OR(ISNUMBER(SEARCH("D",B90)), ISNUMBER(SEARCH("D", C90))),"Cangi","Yelle")</f>
        <v>Yelle</v>
      </c>
    </row>
    <row r="91" customFormat="false" ht="12.8" hidden="false" customHeight="false" outlineLevel="0" collapsed="false">
      <c r="A91" s="0" t="n">
        <f aca="false">ROW()-1</f>
        <v>90</v>
      </c>
      <c r="B91" s="0" t="s">
        <v>267</v>
      </c>
      <c r="C91" s="0" t="s">
        <v>80</v>
      </c>
      <c r="D91" s="0" t="s">
        <v>260</v>
      </c>
      <c r="E91" s="0" t="s">
        <v>53</v>
      </c>
      <c r="G91" s="0" t="n">
        <v>-2</v>
      </c>
      <c r="L91" s="0" t="n">
        <v>6E-010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259</v>
      </c>
      <c r="Y91" s="0" t="str">
        <f aca="false">IF(OR(ISNUMBER(SEARCH("D",B91)), ISNUMBER(SEARCH("D", C91))),"Cangi","Yelle")</f>
        <v>Yelle</v>
      </c>
    </row>
    <row r="92" customFormat="false" ht="12.8" hidden="false" customHeight="false" outlineLevel="0" collapsed="false">
      <c r="A92" s="0" t="n">
        <f aca="false">ROW()-1</f>
        <v>91</v>
      </c>
      <c r="B92" s="0" t="s">
        <v>267</v>
      </c>
      <c r="C92" s="0" t="s">
        <v>55</v>
      </c>
      <c r="D92" s="0" t="s">
        <v>293</v>
      </c>
      <c r="E92" s="0" t="s">
        <v>64</v>
      </c>
      <c r="G92" s="0" t="n">
        <v>-2</v>
      </c>
      <c r="L92" s="0" t="n">
        <v>8.1E-010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259</v>
      </c>
      <c r="Y92" s="0" t="str">
        <f aca="false">IF(OR(ISNUMBER(SEARCH("D",B92)), ISNUMBER(SEARCH("D", C92))),"Cangi","Yelle")</f>
        <v>Yelle</v>
      </c>
    </row>
    <row r="93" customFormat="false" ht="12.8" hidden="false" customHeight="false" outlineLevel="0" collapsed="false">
      <c r="A93" s="0" t="n">
        <f aca="false">ROW()-1</f>
        <v>92</v>
      </c>
      <c r="B93" s="0" t="s">
        <v>267</v>
      </c>
      <c r="C93" s="0" t="s">
        <v>55</v>
      </c>
      <c r="D93" s="0" t="s">
        <v>260</v>
      </c>
      <c r="E93" s="0" t="s">
        <v>45</v>
      </c>
      <c r="G93" s="0" t="n">
        <v>-2</v>
      </c>
      <c r="L93" s="0" t="n">
        <v>9E-011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259</v>
      </c>
      <c r="Y93" s="0" t="str">
        <f aca="false">IF(OR(ISNUMBER(SEARCH("D",B93)), ISNUMBER(SEARCH("D", C93))),"Cangi","Yelle")</f>
        <v>Yelle</v>
      </c>
    </row>
    <row r="94" customFormat="false" ht="12.8" hidden="false" customHeight="false" outlineLevel="0" collapsed="false">
      <c r="A94" s="0" t="n">
        <f aca="false">ROW()-1</f>
        <v>93</v>
      </c>
      <c r="B94" s="0" t="s">
        <v>267</v>
      </c>
      <c r="C94" s="0" t="s">
        <v>73</v>
      </c>
      <c r="D94" s="0" t="s">
        <v>251</v>
      </c>
      <c r="E94" s="0" t="s">
        <v>34</v>
      </c>
      <c r="G94" s="0" t="n">
        <v>-2</v>
      </c>
      <c r="H94" s="0" t="n">
        <v>3</v>
      </c>
      <c r="I94" s="0" t="n">
        <v>2</v>
      </c>
      <c r="J94" s="0" t="n">
        <v>-0.5</v>
      </c>
      <c r="L94" s="0" t="n">
        <v>2.35E-010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88</v>
      </c>
      <c r="Y94" s="0" t="str">
        <f aca="false">IF(OR(ISNUMBER(SEARCH("D",B94)), ISNUMBER(SEARCH("D", C94))),"Cangi","Yelle")</f>
        <v>Cangi</v>
      </c>
    </row>
    <row r="95" customFormat="false" ht="12.8" hidden="false" customHeight="false" outlineLevel="0" collapsed="false">
      <c r="A95" s="0" t="n">
        <f aca="false">ROW()-1</f>
        <v>94</v>
      </c>
      <c r="B95" s="0" t="s">
        <v>267</v>
      </c>
      <c r="C95" s="0" t="s">
        <v>73</v>
      </c>
      <c r="D95" s="0" t="s">
        <v>260</v>
      </c>
      <c r="E95" s="0" t="s">
        <v>72</v>
      </c>
      <c r="G95" s="0" t="n">
        <v>-2</v>
      </c>
      <c r="H95" s="0" t="n">
        <v>3</v>
      </c>
      <c r="I95" s="0" t="n">
        <v>2</v>
      </c>
      <c r="J95" s="0" t="n">
        <v>-0.5</v>
      </c>
      <c r="L95" s="0" t="n">
        <v>2.35E-010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88</v>
      </c>
      <c r="Y95" s="0" t="str">
        <f aca="false">IF(OR(ISNUMBER(SEARCH("D",B95)), ISNUMBER(SEARCH("D", C95))),"Cangi","Yelle")</f>
        <v>Cangi</v>
      </c>
    </row>
    <row r="96" customFormat="false" ht="12.8" hidden="false" customHeight="false" outlineLevel="0" collapsed="false">
      <c r="A96" s="0" t="n">
        <f aca="false">ROW()-1</f>
        <v>95</v>
      </c>
      <c r="B96" s="0" t="s">
        <v>267</v>
      </c>
      <c r="C96" s="0" t="s">
        <v>73</v>
      </c>
      <c r="D96" s="0" t="s">
        <v>64</v>
      </c>
      <c r="E96" s="0" t="s">
        <v>34</v>
      </c>
      <c r="F96" s="0" t="s">
        <v>72</v>
      </c>
      <c r="G96" s="0" t="n">
        <v>-2</v>
      </c>
      <c r="L96" s="0" t="n">
        <f aca="false">(2/5)*0.00000000087</f>
        <v>3.48E-010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85</v>
      </c>
      <c r="Y96" s="0" t="s">
        <v>43</v>
      </c>
    </row>
    <row r="97" customFormat="false" ht="12.8" hidden="false" customHeight="false" outlineLevel="0" collapsed="false">
      <c r="A97" s="0" t="n">
        <f aca="false">ROW()-1</f>
        <v>96</v>
      </c>
      <c r="B97" s="0" t="s">
        <v>267</v>
      </c>
      <c r="C97" s="0" t="s">
        <v>77</v>
      </c>
      <c r="D97" s="0" t="s">
        <v>308</v>
      </c>
      <c r="E97" s="0" t="s">
        <v>64</v>
      </c>
      <c r="G97" s="0" t="n">
        <v>-2</v>
      </c>
      <c r="H97" s="0" t="n">
        <v>19</v>
      </c>
      <c r="I97" s="0" t="n">
        <v>18</v>
      </c>
      <c r="J97" s="0" t="n">
        <v>-0.5</v>
      </c>
      <c r="L97" s="0" t="n">
        <v>1.8E-009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88</v>
      </c>
      <c r="Y97" s="0" t="str">
        <f aca="false">IF(OR(ISNUMBER(SEARCH("D",B97)), ISNUMBER(SEARCH("D", C97))),"Cangi","Yelle")</f>
        <v>Cangi</v>
      </c>
    </row>
    <row r="98" customFormat="false" ht="12.8" hidden="false" customHeight="false" outlineLevel="0" collapsed="false">
      <c r="A98" s="0" t="n">
        <f aca="false">ROW()-1</f>
        <v>97</v>
      </c>
      <c r="B98" s="0" t="s">
        <v>267</v>
      </c>
      <c r="C98" s="0" t="s">
        <v>77</v>
      </c>
      <c r="D98" s="0" t="s">
        <v>251</v>
      </c>
      <c r="E98" s="0" t="s">
        <v>53</v>
      </c>
      <c r="G98" s="0" t="n">
        <v>-2</v>
      </c>
      <c r="H98" s="0" t="n">
        <v>19</v>
      </c>
      <c r="I98" s="0" t="n">
        <v>18</v>
      </c>
      <c r="J98" s="0" t="n">
        <v>-0.5</v>
      </c>
      <c r="L98" s="0" t="n">
        <v>3E-010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88</v>
      </c>
      <c r="Y98" s="0" t="str">
        <f aca="false">IF(OR(ISNUMBER(SEARCH("D",B98)), ISNUMBER(SEARCH("D", C98))),"Cangi","Yelle")</f>
        <v>Cangi</v>
      </c>
    </row>
    <row r="99" customFormat="false" ht="12.8" hidden="false" customHeight="false" outlineLevel="0" collapsed="false">
      <c r="A99" s="0" t="n">
        <f aca="false">ROW()-1</f>
        <v>98</v>
      </c>
      <c r="B99" s="0" t="s">
        <v>267</v>
      </c>
      <c r="C99" s="0" t="s">
        <v>77</v>
      </c>
      <c r="D99" s="0" t="s">
        <v>260</v>
      </c>
      <c r="E99" s="0" t="s">
        <v>81</v>
      </c>
      <c r="G99" s="0" t="n">
        <v>-2</v>
      </c>
      <c r="H99" s="0" t="n">
        <v>19</v>
      </c>
      <c r="I99" s="0" t="n">
        <v>18</v>
      </c>
      <c r="J99" s="0" t="n">
        <v>-0.5</v>
      </c>
      <c r="L99" s="0" t="n">
        <v>3E-010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88</v>
      </c>
      <c r="Y99" s="0" t="str">
        <f aca="false">IF(OR(ISNUMBER(SEARCH("D",B99)), ISNUMBER(SEARCH("D", C99))),"Cangi","Yelle")</f>
        <v>Cangi</v>
      </c>
    </row>
    <row r="100" customFormat="false" ht="12.8" hidden="false" customHeight="false" outlineLevel="0" collapsed="false">
      <c r="A100" s="0" t="n">
        <f aca="false">ROW()-1</f>
        <v>99</v>
      </c>
      <c r="B100" s="0" t="s">
        <v>267</v>
      </c>
      <c r="C100" s="0" t="s">
        <v>27</v>
      </c>
      <c r="D100" s="0" t="s">
        <v>266</v>
      </c>
      <c r="E100" s="0" t="s">
        <v>62</v>
      </c>
      <c r="G100" s="0" t="n">
        <v>-2</v>
      </c>
      <c r="L100" s="0" t="n">
        <v>3.4E-010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300</v>
      </c>
      <c r="W100" s="0" t="s">
        <v>298</v>
      </c>
      <c r="Y100" s="0" t="str">
        <f aca="false">IF(OR(ISNUMBER(SEARCH("D",B100)), ISNUMBER(SEARCH("D", C100))),"Cangi","Yelle")</f>
        <v>Yelle</v>
      </c>
    </row>
    <row r="101" customFormat="false" ht="12.8" hidden="false" customHeight="false" outlineLevel="0" collapsed="false">
      <c r="A101" s="0" t="n">
        <f aca="false">ROW()-1</f>
        <v>100</v>
      </c>
      <c r="B101" s="0" t="s">
        <v>267</v>
      </c>
      <c r="C101" s="0" t="s">
        <v>62</v>
      </c>
      <c r="D101" s="0" t="s">
        <v>273</v>
      </c>
      <c r="E101" s="0" t="s">
        <v>64</v>
      </c>
      <c r="G101" s="0" t="n">
        <v>-2</v>
      </c>
      <c r="L101" s="0" t="n">
        <v>1.23E-010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259</v>
      </c>
      <c r="Y101" s="0" t="str">
        <f aca="false">IF(OR(ISNUMBER(SEARCH("D",B101)), ISNUMBER(SEARCH("D", C101))),"Cangi","Yelle")</f>
        <v>Yelle</v>
      </c>
    </row>
    <row r="102" customFormat="false" ht="12.8" hidden="false" customHeight="false" outlineLevel="0" collapsed="false">
      <c r="A102" s="0" t="n">
        <f aca="false">ROW()-1</f>
        <v>101</v>
      </c>
      <c r="B102" s="0" t="s">
        <v>267</v>
      </c>
      <c r="C102" s="0" t="s">
        <v>32</v>
      </c>
      <c r="D102" s="0" t="s">
        <v>276</v>
      </c>
      <c r="E102" s="0" t="s">
        <v>48</v>
      </c>
      <c r="G102" s="0" t="n">
        <v>-2</v>
      </c>
      <c r="L102" s="0" t="n">
        <v>1.6E-010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309</v>
      </c>
      <c r="X102" s="0" t="s">
        <v>310</v>
      </c>
      <c r="Y102" s="0" t="str">
        <f aca="false">IF(OR(ISNUMBER(SEARCH("D",B102)), ISNUMBER(SEARCH("D", C102))),"Cangi","Yelle")</f>
        <v>Yelle</v>
      </c>
    </row>
    <row r="103" customFormat="false" ht="12.8" hidden="false" customHeight="false" outlineLevel="0" collapsed="false">
      <c r="A103" s="0" t="n">
        <f aca="false">ROW()-1</f>
        <v>102</v>
      </c>
      <c r="B103" s="0" t="s">
        <v>267</v>
      </c>
      <c r="C103" s="0" t="s">
        <v>32</v>
      </c>
      <c r="D103" s="0" t="s">
        <v>274</v>
      </c>
      <c r="E103" s="0" t="s">
        <v>64</v>
      </c>
      <c r="G103" s="0" t="n">
        <v>-2</v>
      </c>
      <c r="L103" s="0" t="n">
        <v>9.6E-011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309</v>
      </c>
      <c r="X103" s="0" t="s">
        <v>311</v>
      </c>
      <c r="Y103" s="0" t="str">
        <f aca="false">IF(OR(ISNUMBER(SEARCH("D",B103)), ISNUMBER(SEARCH("D", C103))),"Cangi","Yelle")</f>
        <v>Yelle</v>
      </c>
    </row>
    <row r="104" customFormat="false" ht="12.8" hidden="false" customHeight="false" outlineLevel="0" collapsed="false">
      <c r="A104" s="0" t="n">
        <f aca="false">ROW()-1</f>
        <v>103</v>
      </c>
      <c r="B104" s="0" t="s">
        <v>267</v>
      </c>
      <c r="C104" s="0" t="s">
        <v>70</v>
      </c>
      <c r="D104" s="0" t="s">
        <v>276</v>
      </c>
      <c r="E104" s="0" t="s">
        <v>64</v>
      </c>
      <c r="G104" s="0" t="n">
        <v>-2</v>
      </c>
      <c r="L104" s="0" t="n">
        <v>5.5E-011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W104" s="0" t="s">
        <v>259</v>
      </c>
      <c r="Y104" s="0" t="str">
        <f aca="false">IF(OR(ISNUMBER(SEARCH("D",B104)), ISNUMBER(SEARCH("D", C104))),"Cangi","Yelle")</f>
        <v>Yelle</v>
      </c>
    </row>
    <row r="105" customFormat="false" ht="12.8" hidden="false" customHeight="false" outlineLevel="0" collapsed="false">
      <c r="A105" s="0" t="n">
        <f aca="false">ROW()-1</f>
        <v>104</v>
      </c>
      <c r="B105" s="0" t="s">
        <v>266</v>
      </c>
      <c r="C105" s="0" t="s">
        <v>33</v>
      </c>
      <c r="D105" s="0" t="s">
        <v>280</v>
      </c>
      <c r="E105" s="0" t="s">
        <v>48</v>
      </c>
      <c r="G105" s="0" t="n">
        <v>-2</v>
      </c>
      <c r="L105" s="0" t="n">
        <v>1.1E-010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278</v>
      </c>
      <c r="W105" s="0" t="s">
        <v>37</v>
      </c>
      <c r="Y105" s="0" t="str">
        <f aca="false">IF(OR(ISNUMBER(SEARCH("D",B105)), ISNUMBER(SEARCH("D", C105))),"Cangi","Yelle")</f>
        <v>Yelle</v>
      </c>
    </row>
    <row r="106" customFormat="false" ht="12.8" hidden="false" customHeight="false" outlineLevel="0" collapsed="false">
      <c r="A106" s="0" t="n">
        <f aca="false">ROW()-1</f>
        <v>105</v>
      </c>
      <c r="B106" s="0" t="s">
        <v>266</v>
      </c>
      <c r="C106" s="0" t="s">
        <v>35</v>
      </c>
      <c r="D106" s="0" t="s">
        <v>257</v>
      </c>
      <c r="E106" s="0" t="s">
        <v>48</v>
      </c>
      <c r="G106" s="0" t="n">
        <v>-2</v>
      </c>
      <c r="L106" s="0" t="n">
        <v>5.54E-009</v>
      </c>
      <c r="M106" s="0" t="n">
        <v>-0.5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278</v>
      </c>
      <c r="W106" s="0" t="s">
        <v>37</v>
      </c>
      <c r="Y106" s="0" t="str">
        <f aca="false">IF(OR(ISNUMBER(SEARCH("D",B106)), ISNUMBER(SEARCH("D", C106))),"Cangi","Yelle")</f>
        <v>Yelle</v>
      </c>
    </row>
    <row r="107" customFormat="false" ht="12.8" hidden="false" customHeight="false" outlineLevel="0" collapsed="false">
      <c r="A107" s="0" t="n">
        <f aca="false">ROW()-1</f>
        <v>106</v>
      </c>
      <c r="B107" s="0" t="s">
        <v>266</v>
      </c>
      <c r="C107" s="0" t="s">
        <v>35</v>
      </c>
      <c r="D107" s="0" t="s">
        <v>51</v>
      </c>
      <c r="E107" s="0" t="s">
        <v>33</v>
      </c>
      <c r="G107" s="0" t="n">
        <v>-2</v>
      </c>
      <c r="L107" s="0" t="n">
        <v>5.54E-009</v>
      </c>
      <c r="M107" s="0" t="n">
        <v>-0.5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278</v>
      </c>
      <c r="W107" s="0" t="s">
        <v>37</v>
      </c>
      <c r="Y107" s="0" t="str">
        <f aca="false">IF(OR(ISNUMBER(SEARCH("D",B107)), ISNUMBER(SEARCH("D", C107))),"Cangi","Yelle")</f>
        <v>Yelle</v>
      </c>
    </row>
    <row r="108" customFormat="false" ht="12.8" hidden="false" customHeight="false" outlineLevel="0" collapsed="false">
      <c r="A108" s="0" t="n">
        <f aca="false">ROW()-1</f>
        <v>107</v>
      </c>
      <c r="B108" s="0" t="s">
        <v>266</v>
      </c>
      <c r="C108" s="0" t="s">
        <v>64</v>
      </c>
      <c r="D108" s="0" t="s">
        <v>267</v>
      </c>
      <c r="E108" s="0" t="s">
        <v>48</v>
      </c>
      <c r="G108" s="0" t="n">
        <v>-2</v>
      </c>
      <c r="L108" s="0" t="n">
        <v>1.1E-009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W108" s="0" t="s">
        <v>259</v>
      </c>
      <c r="Y108" s="0" t="str">
        <f aca="false">IF(OR(ISNUMBER(SEARCH("D",B108)), ISNUMBER(SEARCH("D", C108))),"Cangi","Yelle")</f>
        <v>Yelle</v>
      </c>
    </row>
    <row r="109" customFormat="false" ht="12.8" hidden="false" customHeight="false" outlineLevel="0" collapsed="false">
      <c r="A109" s="0" t="n">
        <f aca="false">ROW()-1</f>
        <v>108</v>
      </c>
      <c r="B109" s="0" t="s">
        <v>266</v>
      </c>
      <c r="C109" s="0" t="s">
        <v>72</v>
      </c>
      <c r="D109" s="0" t="s">
        <v>303</v>
      </c>
      <c r="E109" s="0" t="s">
        <v>48</v>
      </c>
      <c r="G109" s="0" t="n">
        <v>-2</v>
      </c>
      <c r="L109" s="0" t="n">
        <v>9E-011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Y109" s="0" t="str">
        <f aca="false">IF(OR(ISNUMBER(SEARCH("D",B109)), ISNUMBER(SEARCH("D", C109))),"Cangi","Yelle")</f>
        <v>Cangi</v>
      </c>
    </row>
    <row r="110" customFormat="false" ht="12.8" hidden="false" customHeight="false" outlineLevel="0" collapsed="false">
      <c r="A110" s="0" t="n">
        <f aca="false">ROW()-1</f>
        <v>109</v>
      </c>
      <c r="B110" s="0" t="s">
        <v>266</v>
      </c>
      <c r="C110" s="0" t="s">
        <v>34</v>
      </c>
      <c r="D110" s="0" t="s">
        <v>291</v>
      </c>
      <c r="E110" s="0" t="s">
        <v>48</v>
      </c>
      <c r="G110" s="0" t="n">
        <v>-2</v>
      </c>
      <c r="L110" s="0" t="n">
        <v>4E-010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300</v>
      </c>
      <c r="W110" s="0" t="s">
        <v>292</v>
      </c>
      <c r="Y110" s="0" t="str">
        <f aca="false">IF(OR(ISNUMBER(SEARCH("D",B110)), ISNUMBER(SEARCH("D", C110))),"Cangi","Yelle")</f>
        <v>Yelle</v>
      </c>
    </row>
    <row r="111" customFormat="false" ht="12.8" hidden="false" customHeight="false" outlineLevel="0" collapsed="false">
      <c r="A111" s="0" t="n">
        <f aca="false">ROW()-1</f>
        <v>110</v>
      </c>
      <c r="B111" s="0" t="s">
        <v>266</v>
      </c>
      <c r="C111" s="0" t="s">
        <v>39</v>
      </c>
      <c r="D111" s="0" t="s">
        <v>51</v>
      </c>
      <c r="E111" s="0" t="s">
        <v>34</v>
      </c>
      <c r="G111" s="0" t="n">
        <v>-2</v>
      </c>
      <c r="L111" s="0" t="n">
        <v>7.5E-010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300</v>
      </c>
      <c r="W111" s="0" t="s">
        <v>292</v>
      </c>
      <c r="Y111" s="0" t="str">
        <f aca="false">IF(OR(ISNUMBER(SEARCH("D",B111)), ISNUMBER(SEARCH("D", C111))),"Cangi","Yelle")</f>
        <v>Yelle</v>
      </c>
    </row>
    <row r="112" customFormat="false" ht="12.8" hidden="false" customHeight="false" outlineLevel="0" collapsed="false">
      <c r="A112" s="0" t="n">
        <f aca="false">ROW()-1</f>
        <v>111</v>
      </c>
      <c r="B112" s="0" t="s">
        <v>266</v>
      </c>
      <c r="C112" s="0" t="s">
        <v>39</v>
      </c>
      <c r="D112" s="0" t="s">
        <v>312</v>
      </c>
      <c r="E112" s="0" t="s">
        <v>34</v>
      </c>
      <c r="G112" s="0" t="n">
        <v>-2</v>
      </c>
      <c r="L112" s="0" t="n">
        <v>7.5E-010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300</v>
      </c>
      <c r="W112" s="0" t="s">
        <v>292</v>
      </c>
      <c r="Y112" s="0" t="str">
        <f aca="false">IF(OR(ISNUMBER(SEARCH("D",B112)), ISNUMBER(SEARCH("D", C112))),"Cangi","Yelle")</f>
        <v>Yelle</v>
      </c>
    </row>
    <row r="113" customFormat="false" ht="12.8" hidden="false" customHeight="false" outlineLevel="0" collapsed="false">
      <c r="A113" s="0" t="n">
        <f aca="false">ROW()-1</f>
        <v>112</v>
      </c>
      <c r="B113" s="0" t="s">
        <v>266</v>
      </c>
      <c r="C113" s="0" t="s">
        <v>80</v>
      </c>
      <c r="D113" s="0" t="s">
        <v>269</v>
      </c>
      <c r="E113" s="0" t="s">
        <v>48</v>
      </c>
      <c r="G113" s="0" t="n">
        <v>-2</v>
      </c>
      <c r="L113" s="0" t="n">
        <v>1.56E-009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W113" s="0" t="s">
        <v>259</v>
      </c>
      <c r="Y113" s="0" t="str">
        <f aca="false">IF(OR(ISNUMBER(SEARCH("D",B113)), ISNUMBER(SEARCH("D", C113))),"Cangi","Yelle")</f>
        <v>Yelle</v>
      </c>
    </row>
    <row r="114" customFormat="false" ht="12.8" hidden="false" customHeight="false" outlineLevel="0" collapsed="false">
      <c r="A114" s="0" t="n">
        <f aca="false">ROW()-1</f>
        <v>113</v>
      </c>
      <c r="B114" s="0" t="s">
        <v>266</v>
      </c>
      <c r="C114" s="0" t="s">
        <v>80</v>
      </c>
      <c r="D114" s="0" t="s">
        <v>51</v>
      </c>
      <c r="E114" s="0" t="s">
        <v>53</v>
      </c>
      <c r="G114" s="0" t="n">
        <v>-2</v>
      </c>
      <c r="L114" s="0" t="n">
        <v>8.4E-010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W114" s="0" t="s">
        <v>259</v>
      </c>
      <c r="Y114" s="0" t="str">
        <f aca="false">IF(OR(ISNUMBER(SEARCH("D",B114)), ISNUMBER(SEARCH("D", C114))),"Cangi","Yelle")</f>
        <v>Yelle</v>
      </c>
    </row>
    <row r="115" customFormat="false" ht="12.8" hidden="false" customHeight="false" outlineLevel="0" collapsed="false">
      <c r="A115" s="0" t="n">
        <f aca="false">ROW()-1</f>
        <v>114</v>
      </c>
      <c r="B115" s="0" t="s">
        <v>266</v>
      </c>
      <c r="C115" s="0" t="s">
        <v>55</v>
      </c>
      <c r="D115" s="0" t="s">
        <v>293</v>
      </c>
      <c r="E115" s="0" t="s">
        <v>48</v>
      </c>
      <c r="G115" s="0" t="n">
        <v>-2</v>
      </c>
      <c r="L115" s="0" t="n">
        <v>3.06E-009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W115" s="0" t="s">
        <v>259</v>
      </c>
      <c r="X115" s="0" t="s">
        <v>288</v>
      </c>
      <c r="Y115" s="0" t="str">
        <f aca="false">IF(OR(ISNUMBER(SEARCH("D",B115)), ISNUMBER(SEARCH("D", C115))),"Cangi","Yelle")</f>
        <v>Yelle</v>
      </c>
    </row>
    <row r="116" customFormat="false" ht="12.8" hidden="false" customHeight="false" outlineLevel="0" collapsed="false">
      <c r="A116" s="0" t="n">
        <f aca="false">ROW()-1</f>
        <v>115</v>
      </c>
      <c r="B116" s="0" t="s">
        <v>266</v>
      </c>
      <c r="C116" s="0" t="s">
        <v>65</v>
      </c>
      <c r="D116" s="0" t="s">
        <v>51</v>
      </c>
      <c r="E116" s="0" t="s">
        <v>48</v>
      </c>
      <c r="G116" s="0" t="n">
        <v>-2</v>
      </c>
      <c r="L116" s="0" t="n">
        <v>1.28E-008</v>
      </c>
      <c r="M116" s="0" t="n">
        <v>-0.5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278</v>
      </c>
      <c r="W116" s="0" t="s">
        <v>37</v>
      </c>
      <c r="Y116" s="0" t="str">
        <f aca="false">IF(OR(ISNUMBER(SEARCH("D",B116)), ISNUMBER(SEARCH("D", C116))),"Cangi","Yelle")</f>
        <v>Yelle</v>
      </c>
    </row>
    <row r="117" customFormat="false" ht="12.8" hidden="false" customHeight="false" outlineLevel="0" collapsed="false">
      <c r="A117" s="0" t="n">
        <f aca="false">ROW()-1</f>
        <v>116</v>
      </c>
      <c r="B117" s="0" t="s">
        <v>266</v>
      </c>
      <c r="C117" s="0" t="s">
        <v>73</v>
      </c>
      <c r="D117" s="0" t="s">
        <v>248</v>
      </c>
      <c r="E117" s="0" t="s">
        <v>34</v>
      </c>
      <c r="G117" s="0" t="n">
        <v>-2</v>
      </c>
      <c r="H117" s="0" t="n">
        <v>3</v>
      </c>
      <c r="I117" s="0" t="n">
        <v>2</v>
      </c>
      <c r="J117" s="0" t="n">
        <v>-0.5</v>
      </c>
      <c r="K117" s="0" t="n">
        <v>0.25</v>
      </c>
      <c r="L117" s="3" t="n">
        <v>7.5E-010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W117" s="0" t="s">
        <v>88</v>
      </c>
      <c r="Y117" s="0" t="str">
        <f aca="false">IF(OR(ISNUMBER(SEARCH("D",B117)), ISNUMBER(SEARCH("D", C117))),"Cangi","Yelle")</f>
        <v>Cangi</v>
      </c>
    </row>
    <row r="118" customFormat="false" ht="12.8" hidden="false" customHeight="false" outlineLevel="0" collapsed="false">
      <c r="A118" s="0" t="n">
        <f aca="false">ROW()-1</f>
        <v>117</v>
      </c>
      <c r="B118" s="0" t="s">
        <v>266</v>
      </c>
      <c r="C118" s="0" t="s">
        <v>73</v>
      </c>
      <c r="D118" s="0" t="s">
        <v>51</v>
      </c>
      <c r="E118" s="0" t="s">
        <v>72</v>
      </c>
      <c r="G118" s="0" t="n">
        <v>-2</v>
      </c>
      <c r="H118" s="0" t="n">
        <v>3</v>
      </c>
      <c r="I118" s="0" t="n">
        <v>2</v>
      </c>
      <c r="J118" s="0" t="n">
        <v>-0.5</v>
      </c>
      <c r="K118" s="0" t="n">
        <v>0.25</v>
      </c>
      <c r="L118" s="3" t="n">
        <v>7.5E-010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W118" s="0" t="s">
        <v>88</v>
      </c>
      <c r="Y118" s="0" t="str">
        <f aca="false">IF(OR(ISNUMBER(SEARCH("D",B118)), ISNUMBER(SEARCH("D", C118))),"Cangi","Yelle")</f>
        <v>Cangi</v>
      </c>
    </row>
    <row r="119" customFormat="false" ht="12.8" hidden="false" customHeight="false" outlineLevel="0" collapsed="false">
      <c r="A119" s="0" t="n">
        <f aca="false">ROW()-1</f>
        <v>118</v>
      </c>
      <c r="B119" s="0" t="s">
        <v>266</v>
      </c>
      <c r="C119" s="0" t="s">
        <v>73</v>
      </c>
      <c r="D119" s="0" t="s">
        <v>313</v>
      </c>
      <c r="E119" s="0" t="s">
        <v>34</v>
      </c>
      <c r="G119" s="0" t="n">
        <v>-2</v>
      </c>
      <c r="H119" s="0" t="n">
        <v>3</v>
      </c>
      <c r="I119" s="0" t="n">
        <v>2</v>
      </c>
      <c r="J119" s="0" t="n">
        <v>-0.5</v>
      </c>
      <c r="K119" s="0" t="n">
        <v>0.25</v>
      </c>
      <c r="L119" s="3" t="n">
        <v>7.5E-010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W119" s="0" t="s">
        <v>88</v>
      </c>
      <c r="Y119" s="0" t="str">
        <f aca="false">IF(OR(ISNUMBER(SEARCH("D",B119)), ISNUMBER(SEARCH("D", C119))),"Cangi","Yelle")</f>
        <v>Cangi</v>
      </c>
    </row>
    <row r="120" customFormat="false" ht="12.8" hidden="false" customHeight="false" outlineLevel="0" collapsed="false">
      <c r="A120" s="0" t="n">
        <f aca="false">ROW()-1</f>
        <v>119</v>
      </c>
      <c r="B120" s="0" t="s">
        <v>266</v>
      </c>
      <c r="C120" s="0" t="s">
        <v>73</v>
      </c>
      <c r="D120" s="0" t="s">
        <v>312</v>
      </c>
      <c r="E120" s="0" t="s">
        <v>72</v>
      </c>
      <c r="G120" s="0" t="n">
        <v>-2</v>
      </c>
      <c r="H120" s="0" t="n">
        <v>3</v>
      </c>
      <c r="I120" s="0" t="n">
        <v>2</v>
      </c>
      <c r="J120" s="0" t="n">
        <v>-0.5</v>
      </c>
      <c r="K120" s="0" t="n">
        <v>0.25</v>
      </c>
      <c r="L120" s="3" t="n">
        <v>7.5E-010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W120" s="0" t="s">
        <v>88</v>
      </c>
      <c r="Y120" s="0" t="str">
        <f aca="false">IF(OR(ISNUMBER(SEARCH("D",B120)), ISNUMBER(SEARCH("D", C120))),"Cangi","Yelle")</f>
        <v>Cangi</v>
      </c>
    </row>
    <row r="121" customFormat="false" ht="12.8" hidden="false" customHeight="false" outlineLevel="0" collapsed="false">
      <c r="A121" s="0" t="n">
        <f aca="false">ROW()-1</f>
        <v>120</v>
      </c>
      <c r="B121" s="0" t="s">
        <v>266</v>
      </c>
      <c r="C121" s="0" t="s">
        <v>77</v>
      </c>
      <c r="D121" s="0" t="s">
        <v>308</v>
      </c>
      <c r="E121" s="0" t="s">
        <v>48</v>
      </c>
      <c r="G121" s="0" t="n">
        <v>-2</v>
      </c>
      <c r="H121" s="0" t="n">
        <v>19</v>
      </c>
      <c r="I121" s="0" t="n">
        <v>18</v>
      </c>
      <c r="J121" s="0" t="n">
        <v>-0.5</v>
      </c>
      <c r="L121" s="3" t="n">
        <v>1.56E-009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W121" s="0" t="s">
        <v>88</v>
      </c>
      <c r="Y121" s="0" t="str">
        <f aca="false">IF(OR(ISNUMBER(SEARCH("D",B121)), ISNUMBER(SEARCH("D", C121))),"Cangi","Yelle")</f>
        <v>Cangi</v>
      </c>
    </row>
    <row r="122" customFormat="false" ht="12.8" hidden="false" customHeight="false" outlineLevel="0" collapsed="false">
      <c r="A122" s="0" t="n">
        <f aca="false">ROW()-1</f>
        <v>121</v>
      </c>
      <c r="B122" s="0" t="s">
        <v>266</v>
      </c>
      <c r="C122" s="0" t="s">
        <v>77</v>
      </c>
      <c r="D122" s="0" t="s">
        <v>248</v>
      </c>
      <c r="E122" s="0" t="s">
        <v>53</v>
      </c>
      <c r="G122" s="0" t="n">
        <v>-2</v>
      </c>
      <c r="H122" s="0" t="n">
        <v>19</v>
      </c>
      <c r="I122" s="0" t="n">
        <v>18</v>
      </c>
      <c r="J122" s="0" t="n">
        <v>-0.5</v>
      </c>
      <c r="K122" s="0" t="n">
        <v>0.5</v>
      </c>
      <c r="L122" s="0" t="n">
        <v>8.4E-010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W122" s="0" t="s">
        <v>88</v>
      </c>
      <c r="Y122" s="0" t="str">
        <f aca="false">IF(OR(ISNUMBER(SEARCH("D",B122)), ISNUMBER(SEARCH("D", C122))),"Cangi","Yelle")</f>
        <v>Cangi</v>
      </c>
    </row>
    <row r="123" customFormat="false" ht="12.8" hidden="false" customHeight="false" outlineLevel="0" collapsed="false">
      <c r="A123" s="0" t="n">
        <f aca="false">ROW()-1</f>
        <v>122</v>
      </c>
      <c r="B123" s="0" t="s">
        <v>266</v>
      </c>
      <c r="C123" s="0" t="s">
        <v>77</v>
      </c>
      <c r="D123" s="0" t="s">
        <v>51</v>
      </c>
      <c r="E123" s="0" t="s">
        <v>81</v>
      </c>
      <c r="G123" s="0" t="n">
        <v>-2</v>
      </c>
      <c r="H123" s="0" t="n">
        <v>19</v>
      </c>
      <c r="I123" s="0" t="n">
        <v>18</v>
      </c>
      <c r="J123" s="0" t="n">
        <v>-0.5</v>
      </c>
      <c r="K123" s="0" t="n">
        <v>0.5</v>
      </c>
      <c r="L123" s="0" t="n">
        <v>8.4E-010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W123" s="0" t="s">
        <v>88</v>
      </c>
      <c r="Y123" s="0" t="str">
        <f aca="false">IF(OR(ISNUMBER(SEARCH("D",B123)), ISNUMBER(SEARCH("D", C123))),"Cangi","Yelle")</f>
        <v>Cangi</v>
      </c>
    </row>
    <row r="124" customFormat="false" ht="12.8" hidden="false" customHeight="false" outlineLevel="0" collapsed="false">
      <c r="A124" s="0" t="n">
        <f aca="false">ROW()-1</f>
        <v>123</v>
      </c>
      <c r="B124" s="0" t="s">
        <v>266</v>
      </c>
      <c r="C124" s="0" t="s">
        <v>27</v>
      </c>
      <c r="D124" s="0" t="s">
        <v>273</v>
      </c>
      <c r="E124" s="0" t="s">
        <v>33</v>
      </c>
      <c r="G124" s="0" t="n">
        <v>-2</v>
      </c>
      <c r="L124" s="0" t="n">
        <v>8.2E-011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300</v>
      </c>
      <c r="W124" s="0" t="s">
        <v>298</v>
      </c>
      <c r="Y124" s="0" t="str">
        <f aca="false">IF(OR(ISNUMBER(SEARCH("D",B124)), ISNUMBER(SEARCH("D", C124))),"Cangi","Yelle")</f>
        <v>Yelle</v>
      </c>
    </row>
    <row r="125" customFormat="false" ht="12.8" hidden="false" customHeight="false" outlineLevel="0" collapsed="false">
      <c r="A125" s="0" t="n">
        <f aca="false">ROW()-1</f>
        <v>124</v>
      </c>
      <c r="B125" s="0" t="s">
        <v>266</v>
      </c>
      <c r="C125" s="0" t="s">
        <v>59</v>
      </c>
      <c r="D125" s="0" t="s">
        <v>51</v>
      </c>
      <c r="E125" s="0" t="s">
        <v>27</v>
      </c>
      <c r="G125" s="0" t="n">
        <v>-2</v>
      </c>
      <c r="L125" s="0" t="n">
        <v>5.54E-009</v>
      </c>
      <c r="M125" s="0" t="n">
        <v>-0.5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278</v>
      </c>
      <c r="W125" s="0" t="s">
        <v>37</v>
      </c>
      <c r="Y125" s="0" t="str">
        <f aca="false">IF(OR(ISNUMBER(SEARCH("D",B125)), ISNUMBER(SEARCH("D", C125))),"Cangi","Yelle")</f>
        <v>Yelle</v>
      </c>
    </row>
    <row r="126" customFormat="false" ht="12.8" hidden="false" customHeight="false" outlineLevel="0" collapsed="false">
      <c r="A126" s="0" t="n">
        <f aca="false">ROW()-1</f>
        <v>125</v>
      </c>
      <c r="B126" s="0" t="s">
        <v>266</v>
      </c>
      <c r="C126" s="0" t="s">
        <v>59</v>
      </c>
      <c r="D126" s="0" t="s">
        <v>300</v>
      </c>
      <c r="E126" s="0" t="s">
        <v>48</v>
      </c>
      <c r="G126" s="0" t="n">
        <v>-2</v>
      </c>
      <c r="L126" s="0" t="n">
        <v>5.54E-009</v>
      </c>
      <c r="M126" s="0" t="n">
        <v>-0.5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278</v>
      </c>
      <c r="W126" s="0" t="s">
        <v>37</v>
      </c>
      <c r="Y126" s="0" t="str">
        <f aca="false">IF(OR(ISNUMBER(SEARCH("D",B126)), ISNUMBER(SEARCH("D", C126))),"Cangi","Yelle")</f>
        <v>Yelle</v>
      </c>
    </row>
    <row r="127" customFormat="false" ht="12.8" hidden="false" customHeight="false" outlineLevel="0" collapsed="false">
      <c r="A127" s="0" t="n">
        <f aca="false">ROW()-1</f>
        <v>126</v>
      </c>
      <c r="B127" s="0" t="s">
        <v>266</v>
      </c>
      <c r="C127" s="0" t="s">
        <v>127</v>
      </c>
      <c r="D127" s="0" t="s">
        <v>51</v>
      </c>
      <c r="E127" s="0" t="s">
        <v>59</v>
      </c>
      <c r="G127" s="0" t="n">
        <v>-2</v>
      </c>
      <c r="L127" s="0" t="n">
        <v>7.79E-009</v>
      </c>
      <c r="M127" s="0" t="n">
        <v>-0.5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278</v>
      </c>
      <c r="W127" s="0" t="s">
        <v>37</v>
      </c>
      <c r="Y127" s="0" t="str">
        <f aca="false">IF(OR(ISNUMBER(SEARCH("D",B127)), ISNUMBER(SEARCH("D", C127))),"Cangi","Yelle")</f>
        <v>Yelle</v>
      </c>
    </row>
    <row r="128" customFormat="false" ht="12.8" hidden="false" customHeight="false" outlineLevel="0" collapsed="false">
      <c r="A128" s="0" t="n">
        <f aca="false">ROW()-1</f>
        <v>127</v>
      </c>
      <c r="B128" s="0" t="s">
        <v>266</v>
      </c>
      <c r="C128" s="0" t="s">
        <v>127</v>
      </c>
      <c r="D128" s="0" t="s">
        <v>301</v>
      </c>
      <c r="E128" s="0" t="s">
        <v>48</v>
      </c>
      <c r="G128" s="0" t="n">
        <v>-2</v>
      </c>
      <c r="L128" s="0" t="n">
        <v>7.79E-009</v>
      </c>
      <c r="M128" s="0" t="n">
        <v>-0.5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278</v>
      </c>
      <c r="W128" s="0" t="s">
        <v>37</v>
      </c>
      <c r="Y128" s="0" t="str">
        <f aca="false">IF(OR(ISNUMBER(SEARCH("D",B128)), ISNUMBER(SEARCH("D", C128))),"Cangi","Yelle")</f>
        <v>Yelle</v>
      </c>
    </row>
    <row r="129" customFormat="false" ht="12.8" hidden="false" customHeight="false" outlineLevel="0" collapsed="false">
      <c r="A129" s="0" t="n">
        <f aca="false">ROW()-1</f>
        <v>128</v>
      </c>
      <c r="B129" s="0" t="s">
        <v>266</v>
      </c>
      <c r="C129" s="0" t="s">
        <v>62</v>
      </c>
      <c r="D129" s="0" t="s">
        <v>273</v>
      </c>
      <c r="E129" s="0" t="s">
        <v>48</v>
      </c>
      <c r="G129" s="0" t="n">
        <v>-2</v>
      </c>
      <c r="L129" s="0" t="n">
        <v>4.2E-010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W129" s="0" t="s">
        <v>259</v>
      </c>
      <c r="Y129" s="0" t="str">
        <f aca="false">IF(OR(ISNUMBER(SEARCH("D",B129)), ISNUMBER(SEARCH("D", C129))),"Cangi","Yelle")</f>
        <v>Yelle</v>
      </c>
    </row>
    <row r="130" customFormat="false" ht="12.8" hidden="false" customHeight="false" outlineLevel="0" collapsed="false">
      <c r="A130" s="0" t="n">
        <f aca="false">ROW()-1</f>
        <v>129</v>
      </c>
      <c r="B130" s="0" t="s">
        <v>266</v>
      </c>
      <c r="C130" s="0" t="s">
        <v>32</v>
      </c>
      <c r="D130" s="0" t="s">
        <v>274</v>
      </c>
      <c r="E130" s="0" t="s">
        <v>48</v>
      </c>
      <c r="G130" s="0" t="n">
        <v>-2</v>
      </c>
      <c r="L130" s="0" t="n">
        <v>1.4E-010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W130" s="0" t="s">
        <v>259</v>
      </c>
      <c r="Y130" s="0" t="str">
        <f aca="false">IF(OR(ISNUMBER(SEARCH("D",B130)), ISNUMBER(SEARCH("D", C130))),"Cangi","Yelle")</f>
        <v>Yelle</v>
      </c>
    </row>
    <row r="131" customFormat="false" ht="12.8" hidden="false" customHeight="false" outlineLevel="0" collapsed="false">
      <c r="A131" s="0" t="n">
        <f aca="false">ROW()-1</f>
        <v>130</v>
      </c>
      <c r="B131" s="0" t="s">
        <v>266</v>
      </c>
      <c r="C131" s="0" t="s">
        <v>70</v>
      </c>
      <c r="D131" s="0" t="s">
        <v>276</v>
      </c>
      <c r="E131" s="0" t="s">
        <v>48</v>
      </c>
      <c r="G131" s="0" t="n">
        <v>-2</v>
      </c>
      <c r="L131" s="0" t="n">
        <v>1.5E-010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W131" s="0" t="s">
        <v>259</v>
      </c>
      <c r="Y131" s="0" t="str">
        <f aca="false">IF(OR(ISNUMBER(SEARCH("D",B131)), ISNUMBER(SEARCH("D", C131))),"Cangi","Yelle")</f>
        <v>Yelle</v>
      </c>
    </row>
    <row r="132" customFormat="false" ht="12.8" hidden="false" customHeight="false" outlineLevel="0" collapsed="false">
      <c r="A132" s="0" t="n">
        <f aca="false">ROW()-1</f>
        <v>131</v>
      </c>
      <c r="B132" s="0" t="s">
        <v>266</v>
      </c>
      <c r="C132" s="0" t="s">
        <v>53</v>
      </c>
      <c r="D132" s="0" t="s">
        <v>51</v>
      </c>
      <c r="E132" s="0" t="s">
        <v>32</v>
      </c>
      <c r="G132" s="0" t="n">
        <v>-2</v>
      </c>
      <c r="L132" s="0" t="n">
        <v>5.37E-009</v>
      </c>
      <c r="M132" s="0" t="n">
        <v>-0.5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278</v>
      </c>
      <c r="W132" s="0" t="s">
        <v>37</v>
      </c>
      <c r="Y132" s="0" t="str">
        <f aca="false">IF(OR(ISNUMBER(SEARCH("D",B132)), ISNUMBER(SEARCH("D", C132))),"Cangi","Yelle")</f>
        <v>Yelle</v>
      </c>
    </row>
    <row r="133" customFormat="false" ht="12.8" hidden="false" customHeight="false" outlineLevel="0" collapsed="false">
      <c r="A133" s="0" t="n">
        <f aca="false">ROW()-1</f>
        <v>132</v>
      </c>
      <c r="B133" s="0" t="s">
        <v>266</v>
      </c>
      <c r="C133" s="0" t="s">
        <v>53</v>
      </c>
      <c r="D133" s="0" t="s">
        <v>263</v>
      </c>
      <c r="E133" s="0" t="s">
        <v>48</v>
      </c>
      <c r="G133" s="0" t="n">
        <v>-2</v>
      </c>
      <c r="L133" s="0" t="n">
        <v>5.37E-009</v>
      </c>
      <c r="M133" s="0" t="n">
        <v>-0.5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278</v>
      </c>
      <c r="W133" s="0" t="s">
        <v>37</v>
      </c>
      <c r="Y133" s="0" t="str">
        <f aca="false">IF(OR(ISNUMBER(SEARCH("D",B133)), ISNUMBER(SEARCH("D", C133))),"Cangi","Yelle")</f>
        <v>Yelle</v>
      </c>
    </row>
    <row r="134" customFormat="false" ht="12.8" hidden="false" customHeight="false" outlineLevel="0" collapsed="false">
      <c r="A134" s="0" t="n">
        <f aca="false">ROW()-1</f>
        <v>133</v>
      </c>
      <c r="B134" s="0" t="s">
        <v>280</v>
      </c>
      <c r="C134" s="0" t="s">
        <v>33</v>
      </c>
      <c r="D134" s="0" t="s">
        <v>277</v>
      </c>
      <c r="G134" s="0" t="n">
        <v>-2</v>
      </c>
      <c r="L134" s="0" t="n">
        <v>1.52E-018</v>
      </c>
      <c r="M134" s="0" t="n">
        <v>0.17</v>
      </c>
      <c r="N134" s="0" t="n">
        <v>-101.5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278</v>
      </c>
      <c r="W134" s="0" t="s">
        <v>37</v>
      </c>
      <c r="Y134" s="0" t="str">
        <f aca="false">IF(OR(ISNUMBER(SEARCH("D",B134)), ISNUMBER(SEARCH("D", C134))),"Cangi","Yelle")</f>
        <v>Yelle</v>
      </c>
    </row>
    <row r="135" customFormat="false" ht="12.8" hidden="false" customHeight="false" outlineLevel="0" collapsed="false">
      <c r="A135" s="0" t="n">
        <f aca="false">ROW()-1</f>
        <v>134</v>
      </c>
      <c r="B135" s="0" t="s">
        <v>280</v>
      </c>
      <c r="C135" s="0" t="s">
        <v>35</v>
      </c>
      <c r="D135" s="0" t="s">
        <v>277</v>
      </c>
      <c r="E135" s="0" t="s">
        <v>34</v>
      </c>
      <c r="G135" s="0" t="n">
        <v>-2</v>
      </c>
      <c r="L135" s="0" t="n">
        <v>6.58E-009</v>
      </c>
      <c r="M135" s="0" t="n">
        <v>-0.5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278</v>
      </c>
      <c r="W135" s="0" t="s">
        <v>37</v>
      </c>
      <c r="Y135" s="0" t="str">
        <f aca="false">IF(OR(ISNUMBER(SEARCH("D",B135)), ISNUMBER(SEARCH("D", C135))),"Cangi","Yelle")</f>
        <v>Yelle</v>
      </c>
    </row>
    <row r="136" customFormat="false" ht="12.8" hidden="false" customHeight="false" outlineLevel="0" collapsed="false">
      <c r="A136" s="0" t="n">
        <f aca="false">ROW()-1</f>
        <v>135</v>
      </c>
      <c r="B136" s="0" t="s">
        <v>280</v>
      </c>
      <c r="C136" s="0" t="s">
        <v>35</v>
      </c>
      <c r="D136" s="0" t="s">
        <v>257</v>
      </c>
      <c r="E136" s="0" t="s">
        <v>33</v>
      </c>
      <c r="G136" s="0" t="n">
        <v>-2</v>
      </c>
      <c r="L136" s="0" t="n">
        <v>6.58E-009</v>
      </c>
      <c r="M136" s="0" t="n">
        <v>-0.5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278</v>
      </c>
      <c r="W136" s="0" t="s">
        <v>37</v>
      </c>
      <c r="Y136" s="0" t="str">
        <f aca="false">IF(OR(ISNUMBER(SEARCH("D",B136)), ISNUMBER(SEARCH("D", C136))),"Cangi","Yelle")</f>
        <v>Yelle</v>
      </c>
    </row>
    <row r="137" customFormat="false" ht="12.8" hidden="false" customHeight="false" outlineLevel="0" collapsed="false">
      <c r="A137" s="0" t="n">
        <f aca="false">ROW()-1</f>
        <v>136</v>
      </c>
      <c r="B137" s="0" t="s">
        <v>280</v>
      </c>
      <c r="C137" s="0" t="s">
        <v>64</v>
      </c>
      <c r="D137" s="0" t="s">
        <v>267</v>
      </c>
      <c r="E137" s="0" t="s">
        <v>33</v>
      </c>
      <c r="G137" s="0" t="n">
        <v>-2</v>
      </c>
      <c r="L137" s="0" t="n">
        <v>1.1E-010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W137" s="0" t="s">
        <v>259</v>
      </c>
      <c r="Y137" s="0" t="str">
        <f aca="false">IF(OR(ISNUMBER(SEARCH("D",B137)), ISNUMBER(SEARCH("D", C137))),"Cangi","Yelle")</f>
        <v>Yelle</v>
      </c>
    </row>
    <row r="138" customFormat="false" ht="12.8" hidden="false" customHeight="false" outlineLevel="0" collapsed="false">
      <c r="A138" s="0" t="n">
        <f aca="false">ROW()-1</f>
        <v>137</v>
      </c>
      <c r="B138" s="0" t="s">
        <v>280</v>
      </c>
      <c r="C138" s="0" t="s">
        <v>64</v>
      </c>
      <c r="D138" s="0" t="s">
        <v>266</v>
      </c>
      <c r="E138" s="0" t="s">
        <v>48</v>
      </c>
      <c r="G138" s="0" t="n">
        <v>-2</v>
      </c>
      <c r="L138" s="0" t="n">
        <v>9.9E-010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W138" s="0" t="s">
        <v>259</v>
      </c>
      <c r="Y138" s="0" t="str">
        <f aca="false">IF(OR(ISNUMBER(SEARCH("D",B138)), ISNUMBER(SEARCH("D", C138))),"Cangi","Yelle")</f>
        <v>Yelle</v>
      </c>
    </row>
    <row r="139" customFormat="false" ht="12.8" hidden="false" customHeight="false" outlineLevel="0" collapsed="false">
      <c r="A139" s="0" t="n">
        <f aca="false">ROW()-1</f>
        <v>138</v>
      </c>
      <c r="B139" s="0" t="s">
        <v>280</v>
      </c>
      <c r="C139" s="0" t="s">
        <v>34</v>
      </c>
      <c r="D139" s="0" t="s">
        <v>257</v>
      </c>
      <c r="G139" s="0" t="n">
        <v>-2</v>
      </c>
      <c r="L139" s="0" t="n">
        <v>1.7E-017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314</v>
      </c>
      <c r="W139" s="0" t="s">
        <v>37</v>
      </c>
      <c r="Y139" s="0" t="str">
        <f aca="false">IF(OR(ISNUMBER(SEARCH("D",B139)), ISNUMBER(SEARCH("D", C139))),"Cangi","Yelle")</f>
        <v>Yelle</v>
      </c>
    </row>
    <row r="140" customFormat="false" ht="12.8" hidden="false" customHeight="false" outlineLevel="0" collapsed="false">
      <c r="A140" s="0" t="n">
        <f aca="false">ROW()-1</f>
        <v>139</v>
      </c>
      <c r="B140" s="0" t="s">
        <v>280</v>
      </c>
      <c r="C140" s="0" t="s">
        <v>39</v>
      </c>
      <c r="D140" s="0" t="s">
        <v>281</v>
      </c>
      <c r="G140" s="0" t="n">
        <v>-2</v>
      </c>
      <c r="L140" s="0" t="n">
        <v>3.32E-013</v>
      </c>
      <c r="M140" s="0" t="n">
        <v>-1.3</v>
      </c>
      <c r="N140" s="0" t="n">
        <v>-23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314</v>
      </c>
      <c r="W140" s="0" t="s">
        <v>37</v>
      </c>
      <c r="Y140" s="0" t="str">
        <f aca="false">IF(OR(ISNUMBER(SEARCH("D",B140)), ISNUMBER(SEARCH("D", C140))),"Cangi","Yelle")</f>
        <v>Yelle</v>
      </c>
    </row>
    <row r="141" customFormat="false" ht="12.8" hidden="false" customHeight="false" outlineLevel="0" collapsed="false">
      <c r="A141" s="0" t="n">
        <f aca="false">ROW()-1</f>
        <v>140</v>
      </c>
      <c r="B141" s="0" t="s">
        <v>280</v>
      </c>
      <c r="C141" s="0" t="s">
        <v>39</v>
      </c>
      <c r="D141" s="0" t="s">
        <v>257</v>
      </c>
      <c r="E141" s="0" t="s">
        <v>34</v>
      </c>
      <c r="G141" s="0" t="n">
        <v>-2</v>
      </c>
      <c r="L141" s="0" t="n">
        <v>7.4E-010</v>
      </c>
      <c r="M141" s="0" t="n">
        <v>0</v>
      </c>
      <c r="N141" s="0" t="n">
        <v>-4537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W141" s="0" t="s">
        <v>315</v>
      </c>
      <c r="Y141" s="0" t="str">
        <f aca="false">IF(OR(ISNUMBER(SEARCH("D",B141)), ISNUMBER(SEARCH("D", C141))),"Cangi","Yelle")</f>
        <v>Yelle</v>
      </c>
    </row>
    <row r="142" customFormat="false" ht="12.8" hidden="false" customHeight="false" outlineLevel="0" collapsed="false">
      <c r="A142" s="0" t="n">
        <f aca="false">ROW()-1</f>
        <v>141</v>
      </c>
      <c r="B142" s="0" t="s">
        <v>280</v>
      </c>
      <c r="C142" s="0" t="s">
        <v>80</v>
      </c>
      <c r="D142" s="0" t="s">
        <v>269</v>
      </c>
      <c r="E142" s="0" t="s">
        <v>33</v>
      </c>
      <c r="G142" s="0" t="n">
        <v>-2</v>
      </c>
      <c r="L142" s="0" t="n">
        <v>2.4E-010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W142" s="0" t="s">
        <v>259</v>
      </c>
      <c r="Y142" s="0" t="str">
        <f aca="false">IF(OR(ISNUMBER(SEARCH("D",B142)), ISNUMBER(SEARCH("D", C142))),"Cangi","Yelle")</f>
        <v>Yelle</v>
      </c>
    </row>
    <row r="143" customFormat="false" ht="12.8" hidden="false" customHeight="false" outlineLevel="0" collapsed="false">
      <c r="A143" s="0" t="n">
        <f aca="false">ROW()-1</f>
        <v>142</v>
      </c>
      <c r="B143" s="0" t="s">
        <v>280</v>
      </c>
      <c r="C143" s="0" t="s">
        <v>80</v>
      </c>
      <c r="D143" s="0" t="s">
        <v>51</v>
      </c>
      <c r="E143" s="0" t="s">
        <v>34</v>
      </c>
      <c r="G143" s="0" t="n">
        <v>-2</v>
      </c>
      <c r="L143" s="0" t="n">
        <v>1.56E-008</v>
      </c>
      <c r="M143" s="0" t="n">
        <v>-0.5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278</v>
      </c>
      <c r="W143" s="0" t="s">
        <v>37</v>
      </c>
      <c r="Y143" s="0" t="str">
        <f aca="false">IF(OR(ISNUMBER(SEARCH("D",B143)), ISNUMBER(SEARCH("D", C143))),"Cangi","Yelle")</f>
        <v>Yelle</v>
      </c>
    </row>
    <row r="144" customFormat="false" ht="12.8" hidden="false" customHeight="false" outlineLevel="0" collapsed="false">
      <c r="A144" s="0" t="n">
        <f aca="false">ROW()-1</f>
        <v>143</v>
      </c>
      <c r="B144" s="0" t="s">
        <v>280</v>
      </c>
      <c r="C144" s="0" t="s">
        <v>80</v>
      </c>
      <c r="D144" s="0" t="s">
        <v>312</v>
      </c>
      <c r="E144" s="0" t="s">
        <v>34</v>
      </c>
      <c r="G144" s="0" t="n">
        <v>-2</v>
      </c>
      <c r="L144" s="0" t="n">
        <v>2.16E-009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W144" s="0" t="s">
        <v>259</v>
      </c>
      <c r="Y144" s="0" t="str">
        <f aca="false">IF(OR(ISNUMBER(SEARCH("D",B144)), ISNUMBER(SEARCH("D", C144))),"Cangi","Yelle")</f>
        <v>Yelle</v>
      </c>
    </row>
    <row r="145" customFormat="false" ht="12.8" hidden="false" customHeight="false" outlineLevel="0" collapsed="false">
      <c r="A145" s="0" t="n">
        <f aca="false">ROW()-1</f>
        <v>144</v>
      </c>
      <c r="B145" s="0" t="s">
        <v>280</v>
      </c>
      <c r="C145" s="0" t="s">
        <v>55</v>
      </c>
      <c r="D145" s="0" t="s">
        <v>279</v>
      </c>
      <c r="E145" s="0" t="s">
        <v>34</v>
      </c>
      <c r="G145" s="0" t="n">
        <v>-2</v>
      </c>
      <c r="L145" s="0" t="n">
        <v>2.95E-009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W145" s="0" t="s">
        <v>259</v>
      </c>
      <c r="Y145" s="0" t="str">
        <f aca="false">IF(OR(ISNUMBER(SEARCH("D",B145)), ISNUMBER(SEARCH("D", C145))),"Cangi","Yelle")</f>
        <v>Yelle</v>
      </c>
    </row>
    <row r="146" customFormat="false" ht="12.8" hidden="false" customHeight="false" outlineLevel="0" collapsed="false">
      <c r="A146" s="0" t="n">
        <f aca="false">ROW()-1</f>
        <v>145</v>
      </c>
      <c r="B146" s="0" t="s">
        <v>280</v>
      </c>
      <c r="C146" s="0" t="s">
        <v>65</v>
      </c>
      <c r="D146" s="0" t="s">
        <v>257</v>
      </c>
      <c r="E146" s="0" t="s">
        <v>48</v>
      </c>
      <c r="G146" s="0" t="n">
        <v>-2</v>
      </c>
      <c r="L146" s="0" t="n">
        <v>8.31E-009</v>
      </c>
      <c r="M146" s="0" t="n">
        <v>-0.5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278</v>
      </c>
      <c r="W146" s="0" t="s">
        <v>37</v>
      </c>
      <c r="Y146" s="0" t="str">
        <f aca="false">IF(OR(ISNUMBER(SEARCH("D",B146)), ISNUMBER(SEARCH("D", C146))),"Cangi","Yelle")</f>
        <v>Yelle</v>
      </c>
    </row>
    <row r="147" customFormat="false" ht="12.8" hidden="false" customHeight="false" outlineLevel="0" collapsed="false">
      <c r="A147" s="0" t="n">
        <f aca="false">ROW()-1</f>
        <v>146</v>
      </c>
      <c r="B147" s="0" t="s">
        <v>280</v>
      </c>
      <c r="C147" s="0" t="s">
        <v>65</v>
      </c>
      <c r="D147" s="0" t="s">
        <v>51</v>
      </c>
      <c r="E147" s="0" t="s">
        <v>33</v>
      </c>
      <c r="G147" s="0" t="n">
        <v>-2</v>
      </c>
      <c r="L147" s="0" t="n">
        <v>8.31E-009</v>
      </c>
      <c r="M147" s="0" t="n">
        <v>-0.5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278</v>
      </c>
      <c r="W147" s="0" t="s">
        <v>37</v>
      </c>
      <c r="Y147" s="0" t="str">
        <f aca="false">IF(OR(ISNUMBER(SEARCH("D",B147)), ISNUMBER(SEARCH("D", C147))),"Cangi","Yelle")</f>
        <v>Yelle</v>
      </c>
    </row>
    <row r="148" customFormat="false" ht="12.8" hidden="false" customHeight="false" outlineLevel="0" collapsed="false">
      <c r="A148" s="0" t="n">
        <f aca="false">ROW()-1</f>
        <v>147</v>
      </c>
      <c r="B148" s="0" t="s">
        <v>280</v>
      </c>
      <c r="C148" s="0" t="s">
        <v>73</v>
      </c>
      <c r="D148" s="0" t="s">
        <v>257</v>
      </c>
      <c r="E148" s="0" t="s">
        <v>72</v>
      </c>
      <c r="G148" s="0" t="n">
        <v>-2</v>
      </c>
      <c r="K148" s="1" t="n">
        <v>0.17</v>
      </c>
      <c r="L148" s="3" t="n">
        <v>1.2E-016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W148" s="0" t="s">
        <v>250</v>
      </c>
      <c r="Y148" s="0" t="str">
        <f aca="false">IF(OR(ISNUMBER(SEARCH("D",B148)), ISNUMBER(SEARCH("D", C148))),"Cangi","Yelle")</f>
        <v>Cangi</v>
      </c>
    </row>
    <row r="149" customFormat="false" ht="12.8" hidden="false" customHeight="false" outlineLevel="0" collapsed="false">
      <c r="A149" s="0" t="n">
        <f aca="false">ROW()-1</f>
        <v>148</v>
      </c>
      <c r="B149" s="0" t="s">
        <v>280</v>
      </c>
      <c r="C149" s="0" t="s">
        <v>73</v>
      </c>
      <c r="D149" s="0" t="s">
        <v>316</v>
      </c>
      <c r="E149" s="0" t="s">
        <v>34</v>
      </c>
      <c r="G149" s="0" t="n">
        <v>-2</v>
      </c>
      <c r="K149" s="1" t="n">
        <v>0.83</v>
      </c>
      <c r="L149" s="3" t="n">
        <v>1.2E-016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W149" s="0" t="s">
        <v>250</v>
      </c>
      <c r="Y149" s="0" t="str">
        <f aca="false">IF(OR(ISNUMBER(SEARCH("D",B149)), ISNUMBER(SEARCH("D", C149))),"Cangi","Yelle")</f>
        <v>Cangi</v>
      </c>
    </row>
    <row r="150" customFormat="false" ht="12.8" hidden="false" customHeight="false" outlineLevel="0" collapsed="false">
      <c r="A150" s="0" t="n">
        <f aca="false">ROW()-1</f>
        <v>149</v>
      </c>
      <c r="B150" s="0" t="s">
        <v>280</v>
      </c>
      <c r="C150" s="0" t="s">
        <v>77</v>
      </c>
      <c r="D150" s="0" t="s">
        <v>308</v>
      </c>
      <c r="E150" s="0" t="s">
        <v>33</v>
      </c>
      <c r="G150" s="0" t="n">
        <v>-2</v>
      </c>
      <c r="L150" s="0" t="n">
        <f aca="false">((19 / 18) ^ -0.5)*0.00000000024</f>
        <v>2.33598846428298E-010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Y150" s="0" t="str">
        <f aca="false">IF(OR(ISNUMBER(SEARCH("D",B150)), ISNUMBER(SEARCH("D", C150))),"Cangi","Yelle")</f>
        <v>Cangi</v>
      </c>
    </row>
    <row r="151" customFormat="false" ht="12.8" hidden="false" customHeight="false" outlineLevel="0" collapsed="false">
      <c r="A151" s="0" t="n">
        <f aca="false">ROW()-1</f>
        <v>150</v>
      </c>
      <c r="B151" s="0" t="s">
        <v>280</v>
      </c>
      <c r="C151" s="0" t="s">
        <v>77</v>
      </c>
      <c r="D151" s="0" t="s">
        <v>248</v>
      </c>
      <c r="E151" s="0" t="s">
        <v>34</v>
      </c>
      <c r="G151" s="0" t="n">
        <v>-2</v>
      </c>
      <c r="H151" s="0" t="n">
        <v>19</v>
      </c>
      <c r="I151" s="0" t="n">
        <v>18</v>
      </c>
      <c r="J151" s="0" t="n">
        <v>-0.5</v>
      </c>
      <c r="K151" s="0" t="n">
        <v>0.5</v>
      </c>
      <c r="L151" s="0" t="n">
        <f aca="false">0.5*0.0000000156</f>
        <v>7.8E-009</v>
      </c>
      <c r="M151" s="0" t="n">
        <v>-0.5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W151" s="0" t="s">
        <v>88</v>
      </c>
      <c r="Y151" s="0" t="str">
        <f aca="false">IF(OR(ISNUMBER(SEARCH("D",B151)), ISNUMBER(SEARCH("D", C151))),"Cangi","Yelle")</f>
        <v>Cangi</v>
      </c>
    </row>
    <row r="152" customFormat="false" ht="12.8" hidden="false" customHeight="false" outlineLevel="0" collapsed="false">
      <c r="A152" s="0" t="n">
        <f aca="false">ROW()-1</f>
        <v>151</v>
      </c>
      <c r="B152" s="0" t="s">
        <v>280</v>
      </c>
      <c r="C152" s="0" t="s">
        <v>77</v>
      </c>
      <c r="D152" s="0" t="s">
        <v>51</v>
      </c>
      <c r="E152" s="0" t="s">
        <v>72</v>
      </c>
      <c r="G152" s="0" t="n">
        <v>-2</v>
      </c>
      <c r="H152" s="0" t="n">
        <v>19</v>
      </c>
      <c r="I152" s="0" t="n">
        <v>18</v>
      </c>
      <c r="J152" s="0" t="n">
        <v>-0.5</v>
      </c>
      <c r="K152" s="0" t="n">
        <v>0.5</v>
      </c>
      <c r="L152" s="0" t="n">
        <f aca="false">0.5*0.0000000156</f>
        <v>7.8E-009</v>
      </c>
      <c r="M152" s="0" t="n">
        <v>-0.5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W152" s="0" t="s">
        <v>88</v>
      </c>
      <c r="Y152" s="0" t="str">
        <f aca="false">IF(OR(ISNUMBER(SEARCH("D",B152)), ISNUMBER(SEARCH("D", C152))),"Cangi","Yelle")</f>
        <v>Cangi</v>
      </c>
    </row>
    <row r="153" customFormat="false" ht="12.8" hidden="false" customHeight="false" outlineLevel="0" collapsed="false">
      <c r="A153" s="0" t="n">
        <f aca="false">ROW()-1</f>
        <v>152</v>
      </c>
      <c r="B153" s="0" t="s">
        <v>280</v>
      </c>
      <c r="C153" s="0" t="s">
        <v>77</v>
      </c>
      <c r="D153" s="0" t="s">
        <v>313</v>
      </c>
      <c r="E153" s="0" t="s">
        <v>34</v>
      </c>
      <c r="G153" s="0" t="n">
        <v>-2</v>
      </c>
      <c r="H153" s="0" t="n">
        <v>19</v>
      </c>
      <c r="I153" s="0" t="n">
        <v>18</v>
      </c>
      <c r="J153" s="0" t="n">
        <v>-0.5</v>
      </c>
      <c r="K153" s="0" t="n">
        <v>0.5</v>
      </c>
      <c r="L153" s="0" t="n">
        <f aca="false">0.5*0.00000000216</f>
        <v>1.08E-009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W153" s="0" t="s">
        <v>88</v>
      </c>
      <c r="Y153" s="0" t="str">
        <f aca="false">IF(OR(ISNUMBER(SEARCH("D",B153)), ISNUMBER(SEARCH("D", C153))),"Cangi","Yelle")</f>
        <v>Cangi</v>
      </c>
    </row>
    <row r="154" customFormat="false" ht="12.8" hidden="false" customHeight="false" outlineLevel="0" collapsed="false">
      <c r="A154" s="0" t="n">
        <f aca="false">ROW()-1</f>
        <v>153</v>
      </c>
      <c r="B154" s="0" t="s">
        <v>280</v>
      </c>
      <c r="C154" s="0" t="s">
        <v>77</v>
      </c>
      <c r="D154" s="0" t="s">
        <v>312</v>
      </c>
      <c r="E154" s="0" t="s">
        <v>72</v>
      </c>
      <c r="G154" s="0" t="n">
        <v>-2</v>
      </c>
      <c r="H154" s="0" t="n">
        <v>19</v>
      </c>
      <c r="I154" s="0" t="n">
        <v>18</v>
      </c>
      <c r="J154" s="0" t="n">
        <v>-0.5</v>
      </c>
      <c r="K154" s="0" t="n">
        <v>0.5</v>
      </c>
      <c r="L154" s="0" t="n">
        <f aca="false">0.5*0.00000000216</f>
        <v>1.08E-009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W154" s="0" t="s">
        <v>88</v>
      </c>
      <c r="Y154" s="0" t="str">
        <f aca="false">IF(OR(ISNUMBER(SEARCH("D",B154)), ISNUMBER(SEARCH("D", C154))),"Cangi","Yelle")</f>
        <v>Cangi</v>
      </c>
    </row>
    <row r="155" customFormat="false" ht="12.8" hidden="false" customHeight="false" outlineLevel="0" collapsed="false">
      <c r="A155" s="0" t="n">
        <f aca="false">ROW()-1</f>
        <v>154</v>
      </c>
      <c r="B155" s="0" t="s">
        <v>280</v>
      </c>
      <c r="C155" s="0" t="s">
        <v>27</v>
      </c>
      <c r="D155" s="0" t="s">
        <v>286</v>
      </c>
      <c r="G155" s="0" t="n">
        <v>-2</v>
      </c>
      <c r="L155" s="0" t="n">
        <v>7.24E-019</v>
      </c>
      <c r="M155" s="0" t="n">
        <v>0.07</v>
      </c>
      <c r="N155" s="0" t="n">
        <v>-57.5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317</v>
      </c>
      <c r="W155" s="0" t="s">
        <v>37</v>
      </c>
      <c r="Y155" s="0" t="str">
        <f aca="false">IF(OR(ISNUMBER(SEARCH("D",B155)), ISNUMBER(SEARCH("D", C155))),"Cangi","Yelle")</f>
        <v>Yelle</v>
      </c>
    </row>
    <row r="156" customFormat="false" ht="12.8" hidden="false" customHeight="false" outlineLevel="0" collapsed="false">
      <c r="A156" s="0" t="n">
        <f aca="false">ROW()-1</f>
        <v>155</v>
      </c>
      <c r="B156" s="0" t="s">
        <v>280</v>
      </c>
      <c r="C156" s="0" t="s">
        <v>132</v>
      </c>
      <c r="D156" s="0" t="s">
        <v>273</v>
      </c>
      <c r="E156" s="0" t="s">
        <v>45</v>
      </c>
      <c r="G156" s="0" t="n">
        <v>-2</v>
      </c>
      <c r="L156" s="0" t="n">
        <v>9.1E-010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278</v>
      </c>
      <c r="W156" s="0" t="s">
        <v>259</v>
      </c>
      <c r="Y156" s="0" t="str">
        <f aca="false">IF(OR(ISNUMBER(SEARCH("D",B156)), ISNUMBER(SEARCH("D", C156))),"Cangi","Yelle")</f>
        <v>Yelle</v>
      </c>
    </row>
    <row r="157" customFormat="false" ht="12.8" hidden="false" customHeight="false" outlineLevel="0" collapsed="false">
      <c r="A157" s="0" t="n">
        <f aca="false">ROW()-1</f>
        <v>156</v>
      </c>
      <c r="B157" s="0" t="s">
        <v>280</v>
      </c>
      <c r="C157" s="0" t="s">
        <v>59</v>
      </c>
      <c r="D157" s="0" t="s">
        <v>286</v>
      </c>
      <c r="E157" s="0" t="s">
        <v>34</v>
      </c>
      <c r="G157" s="0" t="n">
        <v>-2</v>
      </c>
      <c r="L157" s="0" t="n">
        <v>1.35E-008</v>
      </c>
      <c r="M157" s="0" t="n">
        <v>-0.5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278</v>
      </c>
      <c r="W157" s="0" t="s">
        <v>37</v>
      </c>
      <c r="Y157" s="0" t="str">
        <f aca="false">IF(OR(ISNUMBER(SEARCH("D",B157)), ISNUMBER(SEARCH("D", C157))),"Cangi","Yelle")</f>
        <v>Yelle</v>
      </c>
    </row>
    <row r="158" customFormat="false" ht="12.8" hidden="false" customHeight="false" outlineLevel="0" collapsed="false">
      <c r="A158" s="0" t="n">
        <f aca="false">ROW()-1</f>
        <v>157</v>
      </c>
      <c r="B158" s="0" t="s">
        <v>280</v>
      </c>
      <c r="C158" s="0" t="s">
        <v>127</v>
      </c>
      <c r="D158" s="0" t="s">
        <v>293</v>
      </c>
      <c r="E158" s="0" t="s">
        <v>34</v>
      </c>
      <c r="G158" s="0" t="n">
        <v>-2</v>
      </c>
      <c r="L158" s="0" t="n">
        <v>1.91E-008</v>
      </c>
      <c r="M158" s="0" t="n">
        <v>-0.5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278</v>
      </c>
      <c r="W158" s="0" t="s">
        <v>37</v>
      </c>
      <c r="Y158" s="0" t="str">
        <f aca="false">IF(OR(ISNUMBER(SEARCH("D",B158)), ISNUMBER(SEARCH("D", C158))),"Cangi","Yelle")</f>
        <v>Yelle</v>
      </c>
    </row>
    <row r="159" customFormat="false" ht="12.8" hidden="false" customHeight="false" outlineLevel="0" collapsed="false">
      <c r="A159" s="0" t="n">
        <f aca="false">ROW()-1</f>
        <v>158</v>
      </c>
      <c r="B159" s="0" t="s">
        <v>280</v>
      </c>
      <c r="C159" s="0" t="s">
        <v>62</v>
      </c>
      <c r="D159" s="0" t="s">
        <v>273</v>
      </c>
      <c r="E159" s="0" t="s">
        <v>33</v>
      </c>
      <c r="G159" s="0" t="n">
        <v>-2</v>
      </c>
      <c r="L159" s="0" t="n">
        <v>7.5E-010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W159" s="0" t="s">
        <v>259</v>
      </c>
      <c r="Y159" s="0" t="str">
        <f aca="false">IF(OR(ISNUMBER(SEARCH("D",B159)), ISNUMBER(SEARCH("D", C159))),"Cangi","Yelle")</f>
        <v>Yelle</v>
      </c>
    </row>
    <row r="160" customFormat="false" ht="12.8" hidden="false" customHeight="false" outlineLevel="0" collapsed="false">
      <c r="A160" s="0" t="n">
        <f aca="false">ROW()-1</f>
        <v>159</v>
      </c>
      <c r="B160" s="0" t="s">
        <v>280</v>
      </c>
      <c r="C160" s="0" t="s">
        <v>32</v>
      </c>
      <c r="D160" s="0" t="s">
        <v>266</v>
      </c>
      <c r="G160" s="0" t="n">
        <v>-2</v>
      </c>
      <c r="L160" s="0" t="n">
        <v>7.39E-018</v>
      </c>
      <c r="M160" s="0" t="n">
        <v>-0.15</v>
      </c>
      <c r="N160" s="0" t="n">
        <v>-68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318</v>
      </c>
      <c r="W160" s="0" t="s">
        <v>37</v>
      </c>
      <c r="Y160" s="0" t="str">
        <f aca="false">IF(OR(ISNUMBER(SEARCH("D",B160)), ISNUMBER(SEARCH("D", C160))),"Cangi","Yelle")</f>
        <v>Yelle</v>
      </c>
    </row>
    <row r="161" customFormat="false" ht="12.8" hidden="false" customHeight="false" outlineLevel="0" collapsed="false">
      <c r="A161" s="0" t="n">
        <f aca="false">ROW()-1</f>
        <v>160</v>
      </c>
      <c r="B161" s="0" t="s">
        <v>280</v>
      </c>
      <c r="C161" s="0" t="s">
        <v>70</v>
      </c>
      <c r="D161" s="0" t="s">
        <v>266</v>
      </c>
      <c r="E161" s="0" t="s">
        <v>32</v>
      </c>
      <c r="G161" s="0" t="n">
        <v>-2</v>
      </c>
      <c r="L161" s="0" t="n">
        <v>3.48E-010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W161" s="0" t="s">
        <v>259</v>
      </c>
      <c r="Y161" s="0" t="str">
        <f aca="false">IF(OR(ISNUMBER(SEARCH("D",B161)), ISNUMBER(SEARCH("D", C161))),"Cangi","Yelle")</f>
        <v>Yelle</v>
      </c>
    </row>
    <row r="162" customFormat="false" ht="12.8" hidden="false" customHeight="false" outlineLevel="0" collapsed="false">
      <c r="A162" s="0" t="n">
        <f aca="false">ROW()-1</f>
        <v>161</v>
      </c>
      <c r="B162" s="0" t="s">
        <v>280</v>
      </c>
      <c r="C162" s="0" t="s">
        <v>70</v>
      </c>
      <c r="D162" s="0" t="s">
        <v>274</v>
      </c>
      <c r="E162" s="0" t="s">
        <v>48</v>
      </c>
      <c r="G162" s="0" t="n">
        <v>-2</v>
      </c>
      <c r="L162" s="0" t="n">
        <v>5.22E-010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W162" s="0" t="s">
        <v>259</v>
      </c>
      <c r="Y162" s="0" t="str">
        <f aca="false">IF(OR(ISNUMBER(SEARCH("D",B162)), ISNUMBER(SEARCH("D", C162))),"Cangi","Yelle")</f>
        <v>Yelle</v>
      </c>
    </row>
    <row r="163" customFormat="false" ht="12.8" hidden="false" customHeight="false" outlineLevel="0" collapsed="false">
      <c r="A163" s="0" t="n">
        <f aca="false">ROW()-1</f>
        <v>162</v>
      </c>
      <c r="B163" s="0" t="s">
        <v>280</v>
      </c>
      <c r="C163" s="0" t="s">
        <v>53</v>
      </c>
      <c r="D163" s="0" t="s">
        <v>266</v>
      </c>
      <c r="E163" s="0" t="s">
        <v>34</v>
      </c>
      <c r="G163" s="0" t="n">
        <v>-2</v>
      </c>
      <c r="L163" s="0" t="n">
        <v>1.33E-008</v>
      </c>
      <c r="M163" s="0" t="n">
        <v>-0.5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278</v>
      </c>
      <c r="W163" s="0" t="s">
        <v>37</v>
      </c>
      <c r="Y163" s="0" t="str">
        <f aca="false">IF(OR(ISNUMBER(SEARCH("D",B163)), ISNUMBER(SEARCH("D", C163))),"Cangi","Yelle")</f>
        <v>Yelle</v>
      </c>
    </row>
    <row r="164" customFormat="false" ht="12.8" hidden="false" customHeight="false" outlineLevel="0" collapsed="false">
      <c r="A164" s="0" t="n">
        <f aca="false">ROW()-1</f>
        <v>163</v>
      </c>
      <c r="B164" s="0" t="s">
        <v>251</v>
      </c>
      <c r="C164" s="0" t="s">
        <v>48</v>
      </c>
      <c r="D164" s="0" t="s">
        <v>248</v>
      </c>
      <c r="E164" s="0" t="s">
        <v>64</v>
      </c>
      <c r="G164" s="0" t="n">
        <v>-2</v>
      </c>
      <c r="H164" s="0" t="n">
        <v>46</v>
      </c>
      <c r="I164" s="0" t="n">
        <v>45</v>
      </c>
      <c r="J164" s="0" t="n">
        <v>-0.5</v>
      </c>
      <c r="L164" s="0" t="n">
        <f aca="false">0.00000000078</f>
        <v>7.8E-010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W164" s="0" t="s">
        <v>88</v>
      </c>
      <c r="Y164" s="0" t="str">
        <f aca="false">IF(OR(ISNUMBER(SEARCH("D",B164)), ISNUMBER(SEARCH("D", C164))),"Cangi","Yelle")</f>
        <v>Cangi</v>
      </c>
    </row>
    <row r="165" customFormat="false" ht="12.8" hidden="false" customHeight="false" outlineLevel="0" collapsed="false">
      <c r="A165" s="0" t="n">
        <f aca="false">ROW()-1</f>
        <v>164</v>
      </c>
      <c r="B165" s="0" t="s">
        <v>251</v>
      </c>
      <c r="C165" s="0" t="s">
        <v>80</v>
      </c>
      <c r="D165" s="0" t="s">
        <v>319</v>
      </c>
      <c r="E165" s="0" t="s">
        <v>64</v>
      </c>
      <c r="G165" s="0" t="n">
        <v>-2</v>
      </c>
      <c r="H165" s="0" t="n">
        <v>46</v>
      </c>
      <c r="I165" s="0" t="n">
        <v>45</v>
      </c>
      <c r="J165" s="0" t="n">
        <v>-0.5</v>
      </c>
      <c r="L165" s="0" t="n">
        <f aca="false">0.00000000265</f>
        <v>2.65E-009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W165" s="0" t="s">
        <v>88</v>
      </c>
      <c r="Y165" s="0" t="str">
        <f aca="false">IF(OR(ISNUMBER(SEARCH("D",B165)), ISNUMBER(SEARCH("D", C165))),"Cangi","Yelle")</f>
        <v>Cangi</v>
      </c>
    </row>
    <row r="166" customFormat="false" ht="12.8" hidden="false" customHeight="false" outlineLevel="0" collapsed="false">
      <c r="A166" s="0" t="n">
        <f aca="false">ROW()-1</f>
        <v>165</v>
      </c>
      <c r="B166" s="0" t="s">
        <v>251</v>
      </c>
      <c r="C166" s="0" t="s">
        <v>32</v>
      </c>
      <c r="D166" s="0" t="s">
        <v>248</v>
      </c>
      <c r="E166" s="0" t="s">
        <v>70</v>
      </c>
      <c r="G166" s="0" t="n">
        <v>-2</v>
      </c>
      <c r="H166" s="0" t="n">
        <v>46</v>
      </c>
      <c r="I166" s="0" t="n">
        <v>45</v>
      </c>
      <c r="J166" s="0" t="n">
        <v>-0.5</v>
      </c>
      <c r="L166" s="0" t="n">
        <f aca="false">0.00000000058</f>
        <v>5.8E-010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W166" s="0" t="s">
        <v>88</v>
      </c>
      <c r="Y166" s="0" t="str">
        <f aca="false">IF(OR(ISNUMBER(SEARCH("D",B166)), ISNUMBER(SEARCH("D", C166))),"Cangi","Yelle")</f>
        <v>Cangi</v>
      </c>
    </row>
    <row r="167" customFormat="false" ht="12.8" hidden="false" customHeight="false" outlineLevel="0" collapsed="false">
      <c r="A167" s="0" t="n">
        <f aca="false">ROW()-1</f>
        <v>166</v>
      </c>
      <c r="B167" s="0" t="s">
        <v>248</v>
      </c>
      <c r="C167" s="0" t="s">
        <v>33</v>
      </c>
      <c r="D167" s="0" t="s">
        <v>316</v>
      </c>
      <c r="E167" s="0" t="s">
        <v>48</v>
      </c>
      <c r="G167" s="0" t="n">
        <v>-2</v>
      </c>
      <c r="H167" s="0" t="n">
        <v>30</v>
      </c>
      <c r="I167" s="0" t="n">
        <v>29</v>
      </c>
      <c r="J167" s="0" t="n">
        <v>-0.5</v>
      </c>
      <c r="L167" s="3" t="n">
        <v>1.1E-009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W167" s="0" t="s">
        <v>88</v>
      </c>
      <c r="Y167" s="0" t="str">
        <f aca="false">IF(OR(ISNUMBER(SEARCH("D",B167)), ISNUMBER(SEARCH("D", C167))),"Cangi","Yelle")</f>
        <v>Cangi</v>
      </c>
    </row>
    <row r="168" customFormat="false" ht="12.8" hidden="false" customHeight="false" outlineLevel="0" collapsed="false">
      <c r="A168" s="0" t="n">
        <f aca="false">ROW()-1</f>
        <v>167</v>
      </c>
      <c r="B168" s="0" t="s">
        <v>248</v>
      </c>
      <c r="C168" s="0" t="s">
        <v>34</v>
      </c>
      <c r="D168" s="0" t="s">
        <v>51</v>
      </c>
      <c r="E168" s="0" t="s">
        <v>72</v>
      </c>
      <c r="G168" s="0" t="n">
        <v>-2</v>
      </c>
      <c r="L168" s="0" t="n">
        <f aca="false">0.000000000015</f>
        <v>1.5E-011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W168" s="0" t="s">
        <v>250</v>
      </c>
      <c r="Y168" s="0" t="str">
        <f aca="false">IF(OR(ISNUMBER(SEARCH("D",B168)), ISNUMBER(SEARCH("D", C168))),"Cangi","Yelle")</f>
        <v>Cangi</v>
      </c>
    </row>
    <row r="169" customFormat="false" ht="12.8" hidden="false" customHeight="false" outlineLevel="0" collapsed="false">
      <c r="A169" s="0" t="n">
        <f aca="false">ROW()-1</f>
        <v>168</v>
      </c>
      <c r="B169" s="0" t="s">
        <v>248</v>
      </c>
      <c r="C169" s="0" t="s">
        <v>80</v>
      </c>
      <c r="D169" s="0" t="s">
        <v>319</v>
      </c>
      <c r="E169" s="0" t="s">
        <v>48</v>
      </c>
      <c r="G169" s="0" t="n">
        <v>-2</v>
      </c>
      <c r="H169" s="0" t="n">
        <v>30</v>
      </c>
      <c r="I169" s="0" t="n">
        <v>29</v>
      </c>
      <c r="J169" s="0" t="n">
        <v>-0.5</v>
      </c>
      <c r="L169" s="3" t="n">
        <v>2.6E-009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W169" s="0" t="s">
        <v>88</v>
      </c>
      <c r="Y169" s="0" t="str">
        <f aca="false">IF(OR(ISNUMBER(SEARCH("D",B169)), ISNUMBER(SEARCH("D", C169))),"Cangi","Yelle")</f>
        <v>Cangi</v>
      </c>
    </row>
    <row r="170" customFormat="false" ht="12.8" hidden="false" customHeight="false" outlineLevel="0" collapsed="false">
      <c r="A170" s="0" t="n">
        <f aca="false">ROW()-1</f>
        <v>169</v>
      </c>
      <c r="B170" s="0" t="s">
        <v>313</v>
      </c>
      <c r="C170" s="0" t="s">
        <v>48</v>
      </c>
      <c r="D170" s="0" t="s">
        <v>248</v>
      </c>
      <c r="E170" s="0" t="s">
        <v>48</v>
      </c>
      <c r="G170" s="0" t="n">
        <v>-2</v>
      </c>
      <c r="H170" s="0" t="n">
        <v>30</v>
      </c>
      <c r="I170" s="0" t="n">
        <v>29</v>
      </c>
      <c r="J170" s="0" t="n">
        <v>-0.5</v>
      </c>
      <c r="L170" s="3" t="n">
        <v>6E-010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W170" s="0" t="s">
        <v>88</v>
      </c>
      <c r="Y170" s="0" t="str">
        <f aca="false">IF(OR(ISNUMBER(SEARCH("D",B170)), ISNUMBER(SEARCH("D", C170))),"Cangi","Yelle")</f>
        <v>Cangi</v>
      </c>
    </row>
    <row r="171" customFormat="false" ht="12.8" hidden="false" customHeight="false" outlineLevel="0" collapsed="false">
      <c r="A171" s="0" t="n">
        <f aca="false">ROW()-1</f>
        <v>170</v>
      </c>
      <c r="B171" s="0" t="s">
        <v>303</v>
      </c>
      <c r="C171" s="0" t="s">
        <v>64</v>
      </c>
      <c r="D171" s="0" t="s">
        <v>248</v>
      </c>
      <c r="E171" s="0" t="s">
        <v>32</v>
      </c>
      <c r="G171" s="0" t="n">
        <v>-2</v>
      </c>
      <c r="L171" s="3" t="n">
        <v>2.6E-009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W171" s="0" t="s">
        <v>250</v>
      </c>
      <c r="Y171" s="0" t="str">
        <f aca="false">IF(OR(ISNUMBER(SEARCH("D",B171)), ISNUMBER(SEARCH("D", C171))),"Cangi","Yelle")</f>
        <v>Cangi</v>
      </c>
    </row>
    <row r="172" customFormat="false" ht="12.8" hidden="false" customHeight="false" outlineLevel="0" collapsed="false">
      <c r="A172" s="0" t="n">
        <f aca="false">ROW()-1</f>
        <v>171</v>
      </c>
      <c r="B172" s="0" t="s">
        <v>303</v>
      </c>
      <c r="C172" s="0" t="s">
        <v>64</v>
      </c>
      <c r="D172" s="0" t="s">
        <v>267</v>
      </c>
      <c r="E172" s="0" t="s">
        <v>72</v>
      </c>
      <c r="G172" s="0" t="n">
        <v>-2</v>
      </c>
      <c r="L172" s="3" t="n">
        <v>3.5E-009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W172" s="0" t="s">
        <v>250</v>
      </c>
      <c r="Y172" s="0" t="str">
        <f aca="false">IF(OR(ISNUMBER(SEARCH("D",B172)), ISNUMBER(SEARCH("D", C172))),"Cangi","Yelle")</f>
        <v>Cangi</v>
      </c>
    </row>
    <row r="173" customFormat="false" ht="12.8" hidden="false" customHeight="false" outlineLevel="0" collapsed="false">
      <c r="A173" s="0" t="n">
        <f aca="false">ROW()-1</f>
        <v>172</v>
      </c>
      <c r="B173" s="0" t="s">
        <v>303</v>
      </c>
      <c r="C173" s="0" t="s">
        <v>34</v>
      </c>
      <c r="D173" s="0" t="s">
        <v>72</v>
      </c>
      <c r="E173" s="0" t="s">
        <v>291</v>
      </c>
      <c r="G173" s="0" t="n">
        <v>-2</v>
      </c>
      <c r="K173" s="0" t="n">
        <v>0.87</v>
      </c>
      <c r="L173" s="3" t="n">
        <v>6.5E-011</v>
      </c>
      <c r="M173" s="0" t="n">
        <v>0.5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W173" s="0" t="s">
        <v>320</v>
      </c>
      <c r="Y173" s="0" t="str">
        <f aca="false">IF(OR(ISNUMBER(SEARCH("D",B173)), ISNUMBER(SEARCH("D", C173))),"Cangi","Yelle")</f>
        <v>Cangi</v>
      </c>
    </row>
    <row r="174" customFormat="false" ht="12.8" hidden="false" customHeight="false" outlineLevel="0" collapsed="false">
      <c r="A174" s="0" t="n">
        <f aca="false">ROW()-1</f>
        <v>173</v>
      </c>
      <c r="B174" s="0" t="s">
        <v>303</v>
      </c>
      <c r="C174" s="0" t="s">
        <v>39</v>
      </c>
      <c r="D174" s="0" t="s">
        <v>291</v>
      </c>
      <c r="E174" s="0" t="s">
        <v>73</v>
      </c>
      <c r="G174" s="0" t="n">
        <v>-2</v>
      </c>
      <c r="L174" s="0" t="n">
        <f aca="false">0.0000000022</f>
        <v>2.2E-009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W174" s="0" t="s">
        <v>250</v>
      </c>
      <c r="Y174" s="0" t="str">
        <f aca="false">IF(OR(ISNUMBER(SEARCH("D",B174)), ISNUMBER(SEARCH("D", C174))),"Cangi","Yelle")</f>
        <v>Cangi</v>
      </c>
    </row>
    <row r="175" customFormat="false" ht="12.8" hidden="false" customHeight="false" outlineLevel="0" collapsed="false">
      <c r="A175" s="0" t="n">
        <f aca="false">ROW()-1</f>
        <v>174</v>
      </c>
      <c r="B175" s="0" t="s">
        <v>303</v>
      </c>
      <c r="C175" s="0" t="s">
        <v>80</v>
      </c>
      <c r="D175" s="0" t="s">
        <v>269</v>
      </c>
      <c r="E175" s="0" t="s">
        <v>72</v>
      </c>
      <c r="G175" s="0" t="n">
        <v>-2</v>
      </c>
      <c r="L175" s="3" t="n">
        <v>5.2E-009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W175" s="0" t="s">
        <v>250</v>
      </c>
      <c r="Y175" s="0" t="str">
        <f aca="false">IF(OR(ISNUMBER(SEARCH("D",B175)), ISNUMBER(SEARCH("D", C175))),"Cangi","Yelle")</f>
        <v>Cangi</v>
      </c>
    </row>
    <row r="176" customFormat="false" ht="12.8" hidden="false" customHeight="false" outlineLevel="0" collapsed="false">
      <c r="A176" s="0" t="n">
        <f aca="false">ROW()-1</f>
        <v>175</v>
      </c>
      <c r="B176" s="0" t="s">
        <v>303</v>
      </c>
      <c r="C176" s="0" t="s">
        <v>80</v>
      </c>
      <c r="D176" s="0" t="s">
        <v>308</v>
      </c>
      <c r="E176" s="0" t="s">
        <v>34</v>
      </c>
      <c r="G176" s="0" t="n">
        <v>-2</v>
      </c>
      <c r="H176" s="0" t="n">
        <v>2</v>
      </c>
      <c r="I176" s="0" t="n">
        <v>1</v>
      </c>
      <c r="J176" s="0" t="n">
        <v>-0.5</v>
      </c>
      <c r="K176" s="0" t="n">
        <v>0.5</v>
      </c>
      <c r="L176" s="3" t="n">
        <v>8.2E-009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W176" s="0" t="s">
        <v>88</v>
      </c>
      <c r="Y176" s="0" t="str">
        <f aca="false">IF(OR(ISNUMBER(SEARCH("D",B176)), ISNUMBER(SEARCH("D", C176))),"Cangi","Yelle")</f>
        <v>Cangi</v>
      </c>
    </row>
    <row r="177" customFormat="false" ht="12.8" hidden="false" customHeight="false" outlineLevel="0" collapsed="false">
      <c r="A177" s="0" t="n">
        <f aca="false">ROW()-1</f>
        <v>176</v>
      </c>
      <c r="B177" s="0" t="s">
        <v>303</v>
      </c>
      <c r="C177" s="0" t="s">
        <v>132</v>
      </c>
      <c r="D177" s="0" t="s">
        <v>272</v>
      </c>
      <c r="E177" s="0" t="s">
        <v>72</v>
      </c>
      <c r="G177" s="0" t="n">
        <v>-2</v>
      </c>
      <c r="K177" s="0" t="n">
        <v>0.85</v>
      </c>
      <c r="L177" s="3" t="n">
        <v>1.7E-009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W177" s="0" t="s">
        <v>250</v>
      </c>
      <c r="Y177" s="0" t="str">
        <f aca="false">IF(OR(ISNUMBER(SEARCH("D",B177)), ISNUMBER(SEARCH("D", C177))),"Cangi","Yelle")</f>
        <v>Cangi</v>
      </c>
    </row>
    <row r="178" customFormat="false" ht="12.8" hidden="false" customHeight="false" outlineLevel="0" collapsed="false">
      <c r="A178" s="0" t="n">
        <f aca="false">ROW()-1</f>
        <v>177</v>
      </c>
      <c r="B178" s="0" t="s">
        <v>303</v>
      </c>
      <c r="C178" s="0" t="s">
        <v>132</v>
      </c>
      <c r="D178" s="0" t="s">
        <v>255</v>
      </c>
      <c r="E178" s="0" t="s">
        <v>32</v>
      </c>
      <c r="G178" s="0" t="n">
        <v>-2</v>
      </c>
      <c r="K178" s="0" t="n">
        <v>0.15</v>
      </c>
      <c r="L178" s="3" t="n">
        <v>1.7E-009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W178" s="0" t="s">
        <v>250</v>
      </c>
      <c r="Y178" s="0" t="str">
        <f aca="false">IF(OR(ISNUMBER(SEARCH("D",B178)), ISNUMBER(SEARCH("D", C178))),"Cangi","Yelle")</f>
        <v>Cangi</v>
      </c>
    </row>
    <row r="179" customFormat="false" ht="12.8" hidden="false" customHeight="false" outlineLevel="0" collapsed="false">
      <c r="A179" s="0" t="n">
        <f aca="false">ROW()-1</f>
        <v>178</v>
      </c>
      <c r="B179" s="0" t="s">
        <v>303</v>
      </c>
      <c r="C179" s="0" t="s">
        <v>62</v>
      </c>
      <c r="D179" s="0" t="s">
        <v>273</v>
      </c>
      <c r="E179" s="0" t="s">
        <v>72</v>
      </c>
      <c r="G179" s="0" t="n">
        <v>-2</v>
      </c>
      <c r="L179" s="3" t="n">
        <v>1.8E-009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W179" s="0" t="s">
        <v>250</v>
      </c>
      <c r="Y179" s="0" t="str">
        <f aca="false">IF(OR(ISNUMBER(SEARCH("D",B179)), ISNUMBER(SEARCH("D", C179))),"Cangi","Yelle")</f>
        <v>Cangi</v>
      </c>
    </row>
    <row r="180" customFormat="false" ht="12.8" hidden="false" customHeight="false" outlineLevel="0" collapsed="false">
      <c r="A180" s="0" t="n">
        <f aca="false">ROW()-1</f>
        <v>179</v>
      </c>
      <c r="B180" s="0" t="s">
        <v>303</v>
      </c>
      <c r="C180" s="0" t="s">
        <v>92</v>
      </c>
      <c r="D180" s="0" t="s">
        <v>273</v>
      </c>
      <c r="E180" s="0" t="s">
        <v>81</v>
      </c>
      <c r="G180" s="0" t="n">
        <v>-2</v>
      </c>
      <c r="K180" s="0" t="n">
        <v>0.95</v>
      </c>
      <c r="L180" s="3" t="n">
        <v>1.6E-009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W180" s="0" t="s">
        <v>250</v>
      </c>
      <c r="Y180" s="0" t="str">
        <f aca="false">IF(OR(ISNUMBER(SEARCH("D",B180)), ISNUMBER(SEARCH("D", C180))),"Cangi","Yelle")</f>
        <v>Cangi</v>
      </c>
    </row>
    <row r="181" customFormat="false" ht="12.8" hidden="false" customHeight="false" outlineLevel="0" collapsed="false">
      <c r="A181" s="0" t="n">
        <f aca="false">ROW()-1</f>
        <v>180</v>
      </c>
      <c r="B181" s="0" t="s">
        <v>303</v>
      </c>
      <c r="C181" s="0" t="s">
        <v>92</v>
      </c>
      <c r="D181" s="0" t="s">
        <v>275</v>
      </c>
      <c r="E181" s="0" t="s">
        <v>72</v>
      </c>
      <c r="G181" s="0" t="n">
        <v>-2</v>
      </c>
      <c r="K181" s="0" t="n">
        <v>0.05</v>
      </c>
      <c r="L181" s="3" t="n">
        <v>1.6E-009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W181" s="0" t="s">
        <v>250</v>
      </c>
      <c r="Y181" s="0" t="str">
        <f aca="false">IF(OR(ISNUMBER(SEARCH("D",B181)), ISNUMBER(SEARCH("D", C181))),"Cangi","Yelle")</f>
        <v>Cangi</v>
      </c>
    </row>
    <row r="182" customFormat="false" ht="12.8" hidden="false" customHeight="false" outlineLevel="0" collapsed="false">
      <c r="A182" s="0" t="n">
        <f aca="false">ROW()-1</f>
        <v>181</v>
      </c>
      <c r="B182" s="0" t="s">
        <v>303</v>
      </c>
      <c r="C182" s="0" t="s">
        <v>32</v>
      </c>
      <c r="D182" s="0" t="s">
        <v>72</v>
      </c>
      <c r="E182" s="0" t="s">
        <v>274</v>
      </c>
      <c r="G182" s="0" t="n">
        <v>-2</v>
      </c>
      <c r="L182" s="3" t="n">
        <v>2.8E-010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W182" s="0" t="s">
        <v>250</v>
      </c>
      <c r="Y182" s="0" t="str">
        <f aca="false">IF(OR(ISNUMBER(SEARCH("D",B182)), ISNUMBER(SEARCH("D", C182))),"Cangi","Yelle")</f>
        <v>Cangi</v>
      </c>
    </row>
    <row r="183" customFormat="false" ht="12.8" hidden="false" customHeight="false" outlineLevel="0" collapsed="false">
      <c r="A183" s="0" t="n">
        <f aca="false">ROW()-1</f>
        <v>182</v>
      </c>
      <c r="B183" s="0" t="s">
        <v>303</v>
      </c>
      <c r="C183" s="0" t="s">
        <v>70</v>
      </c>
      <c r="D183" s="0" t="s">
        <v>276</v>
      </c>
      <c r="E183" s="0" t="s">
        <v>72</v>
      </c>
      <c r="G183" s="0" t="n">
        <v>-2</v>
      </c>
      <c r="L183" s="3" t="n">
        <v>1.6E-009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W183" s="0" t="s">
        <v>250</v>
      </c>
      <c r="Y183" s="0" t="str">
        <f aca="false">IF(OR(ISNUMBER(SEARCH("D",B183)), ISNUMBER(SEARCH("D", C183))),"Cangi","Yelle")</f>
        <v>Cangi</v>
      </c>
    </row>
    <row r="184" customFormat="false" ht="12.8" hidden="false" customHeight="false" outlineLevel="0" collapsed="false">
      <c r="A184" s="0" t="n">
        <f aca="false">ROW()-1</f>
        <v>183</v>
      </c>
      <c r="B184" s="0" t="s">
        <v>252</v>
      </c>
      <c r="C184" s="0" t="s">
        <v>39</v>
      </c>
      <c r="D184" s="0" t="s">
        <v>261</v>
      </c>
      <c r="E184" s="0" t="s">
        <v>73</v>
      </c>
      <c r="G184" s="0" t="n">
        <v>-2</v>
      </c>
      <c r="L184" s="0" t="n">
        <f aca="false">0.00000000053</f>
        <v>5.3E-010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Y184" s="0" t="str">
        <f aca="false">IF(OR(ISNUMBER(SEARCH("D",B184)), ISNUMBER(SEARCH("D", C184))),"Cangi","Yelle")</f>
        <v>Cangi</v>
      </c>
    </row>
    <row r="185" customFormat="false" ht="12.8" hidden="false" customHeight="false" outlineLevel="0" collapsed="false">
      <c r="A185" s="0" t="n">
        <f aca="false">ROW()-1</f>
        <v>184</v>
      </c>
      <c r="B185" s="0" t="s">
        <v>252</v>
      </c>
      <c r="C185" s="0" t="s">
        <v>73</v>
      </c>
      <c r="D185" s="0" t="s">
        <v>261</v>
      </c>
      <c r="E185" s="0" t="s">
        <v>321</v>
      </c>
      <c r="G185" s="0" t="n">
        <v>-2</v>
      </c>
      <c r="L185" s="0" t="n">
        <f aca="false">0.1*0.0000000005</f>
        <v>5E-011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W185" s="0" t="s">
        <v>250</v>
      </c>
      <c r="Y185" s="0" t="str">
        <f aca="false">IF(OR(ISNUMBER(SEARCH("D",B185)), ISNUMBER(SEARCH("D", C185))),"Cangi","Yelle")</f>
        <v>Cangi</v>
      </c>
    </row>
    <row r="186" customFormat="false" ht="12.8" hidden="false" customHeight="false" outlineLevel="0" collapsed="false">
      <c r="A186" s="0" t="n">
        <f aca="false">ROW()-1</f>
        <v>185</v>
      </c>
      <c r="B186" s="0" t="s">
        <v>252</v>
      </c>
      <c r="C186" s="0" t="s">
        <v>73</v>
      </c>
      <c r="D186" s="0" t="s">
        <v>322</v>
      </c>
      <c r="E186" s="0" t="s">
        <v>39</v>
      </c>
      <c r="G186" s="0" t="n">
        <v>-2</v>
      </c>
      <c r="L186" s="0" t="n">
        <f aca="false">0.9*0.0000000005</f>
        <v>4.5E-010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W186" s="0" t="s">
        <v>250</v>
      </c>
      <c r="Y186" s="0" t="str">
        <f aca="false">IF(OR(ISNUMBER(SEARCH("D",B186)), ISNUMBER(SEARCH("D", C186))),"Cangi","Yelle")</f>
        <v>Cangi</v>
      </c>
    </row>
    <row r="187" customFormat="false" ht="12.8" hidden="false" customHeight="false" outlineLevel="0" collapsed="false">
      <c r="A187" s="0" t="n">
        <f aca="false">ROW()-1</f>
        <v>186</v>
      </c>
      <c r="B187" s="0" t="s">
        <v>269</v>
      </c>
      <c r="C187" s="0" t="s">
        <v>33</v>
      </c>
      <c r="D187" s="0" t="s">
        <v>257</v>
      </c>
      <c r="E187" s="0" t="s">
        <v>53</v>
      </c>
      <c r="G187" s="0" t="n">
        <v>-2</v>
      </c>
      <c r="L187" s="0" t="n">
        <v>1.1E-009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278</v>
      </c>
      <c r="W187" s="0" t="s">
        <v>37</v>
      </c>
      <c r="Y187" s="0" t="str">
        <f aca="false">IF(OR(ISNUMBER(SEARCH("D",B187)), ISNUMBER(SEARCH("D", C187))),"Cangi","Yelle")</f>
        <v>Yelle</v>
      </c>
    </row>
    <row r="188" customFormat="false" ht="12.8" hidden="false" customHeight="false" outlineLevel="0" collapsed="false">
      <c r="A188" s="0" t="n">
        <f aca="false">ROW()-1</f>
        <v>187</v>
      </c>
      <c r="B188" s="0" t="s">
        <v>269</v>
      </c>
      <c r="C188" s="0" t="s">
        <v>35</v>
      </c>
      <c r="D188" s="0" t="s">
        <v>281</v>
      </c>
      <c r="E188" s="0" t="s">
        <v>53</v>
      </c>
      <c r="G188" s="0" t="n">
        <v>-2</v>
      </c>
      <c r="L188" s="0" t="n">
        <v>5.89E-009</v>
      </c>
      <c r="M188" s="0" t="n">
        <v>-0.5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278</v>
      </c>
      <c r="W188" s="0" t="s">
        <v>37</v>
      </c>
      <c r="Y188" s="0" t="str">
        <f aca="false">IF(OR(ISNUMBER(SEARCH("D",B188)), ISNUMBER(SEARCH("D", C188))),"Cangi","Yelle")</f>
        <v>Yelle</v>
      </c>
    </row>
    <row r="189" customFormat="false" ht="12.8" hidden="false" customHeight="false" outlineLevel="0" collapsed="false">
      <c r="A189" s="0" t="n">
        <f aca="false">ROW()-1</f>
        <v>188</v>
      </c>
      <c r="B189" s="0" t="s">
        <v>269</v>
      </c>
      <c r="C189" s="0" t="s">
        <v>35</v>
      </c>
      <c r="D189" s="0" t="s">
        <v>257</v>
      </c>
      <c r="E189" s="0" t="s">
        <v>80</v>
      </c>
      <c r="G189" s="0" t="n">
        <v>-2</v>
      </c>
      <c r="L189" s="0" t="n">
        <v>5.89E-009</v>
      </c>
      <c r="M189" s="0" t="n">
        <v>-0.5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278</v>
      </c>
      <c r="W189" s="0" t="s">
        <v>37</v>
      </c>
      <c r="Y189" s="0" t="str">
        <f aca="false">IF(OR(ISNUMBER(SEARCH("D",B189)), ISNUMBER(SEARCH("D", C189))),"Cangi","Yelle")</f>
        <v>Yelle</v>
      </c>
    </row>
    <row r="190" customFormat="false" ht="12.8" hidden="false" customHeight="false" outlineLevel="0" collapsed="false">
      <c r="A190" s="0" t="n">
        <f aca="false">ROW()-1</f>
        <v>189</v>
      </c>
      <c r="B190" s="0" t="s">
        <v>269</v>
      </c>
      <c r="C190" s="0" t="s">
        <v>48</v>
      </c>
      <c r="D190" s="0" t="s">
        <v>51</v>
      </c>
      <c r="E190" s="0" t="s">
        <v>53</v>
      </c>
      <c r="G190" s="0" t="n">
        <v>-2</v>
      </c>
      <c r="L190" s="0" t="n">
        <v>4.25E-010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W190" s="0" t="s">
        <v>259</v>
      </c>
      <c r="Y190" s="0" t="str">
        <f aca="false">IF(OR(ISNUMBER(SEARCH("D",B190)), ISNUMBER(SEARCH("D", C190))),"Cangi","Yelle")</f>
        <v>Yelle</v>
      </c>
    </row>
    <row r="191" customFormat="false" ht="12.8" hidden="false" customHeight="false" outlineLevel="0" collapsed="false">
      <c r="A191" s="0" t="n">
        <f aca="false">ROW()-1</f>
        <v>190</v>
      </c>
      <c r="B191" s="0" t="s">
        <v>269</v>
      </c>
      <c r="C191" s="0" t="s">
        <v>39</v>
      </c>
      <c r="D191" s="0" t="s">
        <v>283</v>
      </c>
      <c r="E191" s="0" t="s">
        <v>34</v>
      </c>
      <c r="G191" s="0" t="n">
        <v>-2</v>
      </c>
      <c r="L191" s="0" t="n">
        <v>7.6E-010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W191" s="0" t="s">
        <v>259</v>
      </c>
      <c r="Y191" s="0" t="str">
        <f aca="false">IF(OR(ISNUMBER(SEARCH("D",B191)), ISNUMBER(SEARCH("D", C191))),"Cangi","Yelle")</f>
        <v>Yelle</v>
      </c>
    </row>
    <row r="192" customFormat="false" ht="12.8" hidden="false" customHeight="false" outlineLevel="0" collapsed="false">
      <c r="A192" s="0" t="n">
        <f aca="false">ROW()-1</f>
        <v>191</v>
      </c>
      <c r="B192" s="0" t="s">
        <v>269</v>
      </c>
      <c r="C192" s="0" t="s">
        <v>80</v>
      </c>
      <c r="D192" s="0" t="s">
        <v>283</v>
      </c>
      <c r="E192" s="0" t="s">
        <v>53</v>
      </c>
      <c r="G192" s="0" t="n">
        <v>-2</v>
      </c>
      <c r="L192" s="0" t="n">
        <v>1.85E-009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W192" s="0" t="s">
        <v>259</v>
      </c>
      <c r="Y192" s="0" t="str">
        <f aca="false">IF(OR(ISNUMBER(SEARCH("D",B192)), ISNUMBER(SEARCH("D", C192))),"Cangi","Yelle")</f>
        <v>Yelle</v>
      </c>
    </row>
    <row r="193" customFormat="false" ht="12.8" hidden="false" customHeight="false" outlineLevel="0" collapsed="false">
      <c r="A193" s="0" t="n">
        <f aca="false">ROW()-1</f>
        <v>192</v>
      </c>
      <c r="B193" s="0" t="s">
        <v>269</v>
      </c>
      <c r="C193" s="0" t="s">
        <v>55</v>
      </c>
      <c r="D193" s="0" t="s">
        <v>285</v>
      </c>
      <c r="E193" s="0" t="s">
        <v>53</v>
      </c>
      <c r="G193" s="0" t="n">
        <v>-2</v>
      </c>
      <c r="L193" s="0" t="n">
        <v>1.05E-009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W193" s="0" t="s">
        <v>259</v>
      </c>
      <c r="X193" s="0" t="s">
        <v>288</v>
      </c>
      <c r="Y193" s="0" t="str">
        <f aca="false">IF(OR(ISNUMBER(SEARCH("D",B193)), ISNUMBER(SEARCH("D", C193))),"Cangi","Yelle")</f>
        <v>Yelle</v>
      </c>
    </row>
    <row r="194" customFormat="false" ht="12.8" hidden="false" customHeight="false" outlineLevel="0" collapsed="false">
      <c r="A194" s="0" t="n">
        <f aca="false">ROW()-1</f>
        <v>193</v>
      </c>
      <c r="B194" s="0" t="s">
        <v>269</v>
      </c>
      <c r="C194" s="0" t="s">
        <v>65</v>
      </c>
      <c r="D194" s="0" t="s">
        <v>282</v>
      </c>
      <c r="E194" s="0" t="s">
        <v>53</v>
      </c>
      <c r="G194" s="0" t="n">
        <v>-2</v>
      </c>
      <c r="L194" s="0" t="n">
        <v>4.85E-009</v>
      </c>
      <c r="M194" s="0" t="n">
        <v>-0.5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278</v>
      </c>
      <c r="W194" s="0" t="s">
        <v>37</v>
      </c>
      <c r="Y194" s="0" t="str">
        <f aca="false">IF(OR(ISNUMBER(SEARCH("D",B194)), ISNUMBER(SEARCH("D", C194))),"Cangi","Yelle")</f>
        <v>Yelle</v>
      </c>
    </row>
    <row r="195" customFormat="false" ht="12.8" hidden="false" customHeight="false" outlineLevel="0" collapsed="false">
      <c r="A195" s="0" t="n">
        <f aca="false">ROW()-1</f>
        <v>194</v>
      </c>
      <c r="B195" s="0" t="s">
        <v>269</v>
      </c>
      <c r="C195" s="0" t="s">
        <v>65</v>
      </c>
      <c r="D195" s="0" t="s">
        <v>283</v>
      </c>
      <c r="E195" s="0" t="s">
        <v>48</v>
      </c>
      <c r="G195" s="0" t="n">
        <v>-2</v>
      </c>
      <c r="L195" s="0" t="n">
        <v>4.85E-009</v>
      </c>
      <c r="M195" s="0" t="n">
        <v>-0.5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278</v>
      </c>
      <c r="W195" s="0" t="s">
        <v>37</v>
      </c>
      <c r="Y195" s="0" t="str">
        <f aca="false">IF(OR(ISNUMBER(SEARCH("D",B195)), ISNUMBER(SEARCH("D", C195))),"Cangi","Yelle")</f>
        <v>Yelle</v>
      </c>
    </row>
    <row r="196" customFormat="false" ht="12.8" hidden="false" customHeight="false" outlineLevel="0" collapsed="false">
      <c r="A196" s="0" t="n">
        <f aca="false">ROW()-1</f>
        <v>195</v>
      </c>
      <c r="B196" s="0" t="s">
        <v>269</v>
      </c>
      <c r="C196" s="0" t="s">
        <v>65</v>
      </c>
      <c r="D196" s="0" t="s">
        <v>51</v>
      </c>
      <c r="E196" s="0" t="s">
        <v>80</v>
      </c>
      <c r="G196" s="0" t="n">
        <v>-2</v>
      </c>
      <c r="L196" s="0" t="n">
        <v>4.85E-009</v>
      </c>
      <c r="M196" s="0" t="n">
        <v>-0.5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278</v>
      </c>
      <c r="W196" s="0" t="s">
        <v>37</v>
      </c>
      <c r="Y196" s="0" t="str">
        <f aca="false">IF(OR(ISNUMBER(SEARCH("D",B196)), ISNUMBER(SEARCH("D", C196))),"Cangi","Yelle")</f>
        <v>Yelle</v>
      </c>
    </row>
    <row r="197" customFormat="false" ht="12.8" hidden="false" customHeight="false" outlineLevel="0" collapsed="false">
      <c r="A197" s="0" t="n">
        <f aca="false">ROW()-1</f>
        <v>196</v>
      </c>
      <c r="B197" s="0" t="s">
        <v>269</v>
      </c>
      <c r="C197" s="0" t="s">
        <v>73</v>
      </c>
      <c r="D197" s="0" t="s">
        <v>319</v>
      </c>
      <c r="E197" s="0" t="s">
        <v>34</v>
      </c>
      <c r="G197" s="0" t="n">
        <v>-2</v>
      </c>
      <c r="H197" s="0" t="n">
        <v>3</v>
      </c>
      <c r="I197" s="0" t="n">
        <v>2</v>
      </c>
      <c r="J197" s="0" t="n">
        <v>-0.5</v>
      </c>
      <c r="L197" s="0" t="n">
        <f aca="false">0.5*0.00000000076</f>
        <v>3.8E-010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W197" s="0" t="s">
        <v>88</v>
      </c>
      <c r="Y197" s="0" t="str">
        <f aca="false">IF(OR(ISNUMBER(SEARCH("D",B197)), ISNUMBER(SEARCH("D", C197))),"Cangi","Yelle")</f>
        <v>Cangi</v>
      </c>
    </row>
    <row r="198" customFormat="false" ht="12.8" hidden="false" customHeight="false" outlineLevel="0" collapsed="false">
      <c r="A198" s="0" t="n">
        <f aca="false">ROW()-1</f>
        <v>197</v>
      </c>
      <c r="B198" s="0" t="s">
        <v>269</v>
      </c>
      <c r="C198" s="0" t="s">
        <v>73</v>
      </c>
      <c r="D198" s="0" t="s">
        <v>283</v>
      </c>
      <c r="E198" s="0" t="s">
        <v>72</v>
      </c>
      <c r="G198" s="0" t="n">
        <v>-2</v>
      </c>
      <c r="H198" s="0" t="n">
        <v>3</v>
      </c>
      <c r="I198" s="0" t="n">
        <v>2</v>
      </c>
      <c r="J198" s="0" t="n">
        <v>-0.5</v>
      </c>
      <c r="L198" s="0" t="n">
        <f aca="false">0.5*0.00000000076</f>
        <v>3.8E-010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W198" s="0" t="s">
        <v>88</v>
      </c>
      <c r="Y198" s="0" t="str">
        <f aca="false">IF(OR(ISNUMBER(SEARCH("D",B198)), ISNUMBER(SEARCH("D", C198))),"Cangi","Yelle")</f>
        <v>Cangi</v>
      </c>
    </row>
    <row r="199" customFormat="false" ht="12.8" hidden="false" customHeight="false" outlineLevel="0" collapsed="false">
      <c r="A199" s="0" t="n">
        <f aca="false">ROW()-1</f>
        <v>198</v>
      </c>
      <c r="B199" s="0" t="s">
        <v>269</v>
      </c>
      <c r="C199" s="0" t="s">
        <v>27</v>
      </c>
      <c r="D199" s="0" t="s">
        <v>323</v>
      </c>
      <c r="E199" s="0" t="s">
        <v>34</v>
      </c>
      <c r="G199" s="0" t="n">
        <v>-2</v>
      </c>
      <c r="L199" s="0" t="n">
        <v>1.12E-010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300</v>
      </c>
      <c r="W199" s="0" t="s">
        <v>298</v>
      </c>
      <c r="Y199" s="0" t="str">
        <f aca="false">IF(OR(ISNUMBER(SEARCH("D",B199)), ISNUMBER(SEARCH("D", C199))),"Cangi","Yelle")</f>
        <v>Yelle</v>
      </c>
    </row>
    <row r="200" customFormat="false" ht="12.8" hidden="false" customHeight="false" outlineLevel="0" collapsed="false">
      <c r="A200" s="0" t="n">
        <f aca="false">ROW()-1</f>
        <v>199</v>
      </c>
      <c r="B200" s="0" t="s">
        <v>269</v>
      </c>
      <c r="C200" s="0" t="s">
        <v>27</v>
      </c>
      <c r="D200" s="0" t="s">
        <v>273</v>
      </c>
      <c r="E200" s="0" t="s">
        <v>39</v>
      </c>
      <c r="G200" s="0" t="n">
        <v>-2</v>
      </c>
      <c r="L200" s="0" t="n">
        <v>2.8E-011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300</v>
      </c>
      <c r="W200" s="0" t="s">
        <v>298</v>
      </c>
      <c r="Y200" s="0" t="str">
        <f aca="false">IF(OR(ISNUMBER(SEARCH("D",B200)), ISNUMBER(SEARCH("D", C200))),"Cangi","Yelle")</f>
        <v>Yelle</v>
      </c>
    </row>
    <row r="201" customFormat="false" ht="12.8" hidden="false" customHeight="false" outlineLevel="0" collapsed="false">
      <c r="A201" s="0" t="n">
        <f aca="false">ROW()-1</f>
        <v>200</v>
      </c>
      <c r="B201" s="0" t="s">
        <v>269</v>
      </c>
      <c r="C201" s="0" t="s">
        <v>59</v>
      </c>
      <c r="D201" s="0" t="s">
        <v>283</v>
      </c>
      <c r="E201" s="0" t="s">
        <v>27</v>
      </c>
      <c r="G201" s="0" t="n">
        <v>-2</v>
      </c>
      <c r="L201" s="0" t="n">
        <v>1.23E-008</v>
      </c>
      <c r="M201" s="0" t="n">
        <v>-0.5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278</v>
      </c>
      <c r="W201" s="0" t="s">
        <v>37</v>
      </c>
      <c r="Y201" s="0" t="str">
        <f aca="false">IF(OR(ISNUMBER(SEARCH("D",B201)), ISNUMBER(SEARCH("D", C201))),"Cangi","Yelle")</f>
        <v>Yelle</v>
      </c>
    </row>
    <row r="202" customFormat="false" ht="12.8" hidden="false" customHeight="false" outlineLevel="0" collapsed="false">
      <c r="A202" s="0" t="n">
        <f aca="false">ROW()-1</f>
        <v>201</v>
      </c>
      <c r="B202" s="0" t="s">
        <v>269</v>
      </c>
      <c r="C202" s="0" t="s">
        <v>127</v>
      </c>
      <c r="D202" s="0" t="s">
        <v>301</v>
      </c>
      <c r="E202" s="0" t="s">
        <v>80</v>
      </c>
      <c r="G202" s="0" t="n">
        <v>-2</v>
      </c>
      <c r="L202" s="0" t="n">
        <v>8.49E-009</v>
      </c>
      <c r="M202" s="0" t="n">
        <v>-0.5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278</v>
      </c>
      <c r="W202" s="0" t="s">
        <v>37</v>
      </c>
      <c r="Y202" s="0" t="str">
        <f aca="false">IF(OR(ISNUMBER(SEARCH("D",B202)), ISNUMBER(SEARCH("D", C202))),"Cangi","Yelle")</f>
        <v>Yelle</v>
      </c>
    </row>
    <row r="203" customFormat="false" ht="12.8" hidden="false" customHeight="false" outlineLevel="0" collapsed="false">
      <c r="A203" s="0" t="n">
        <f aca="false">ROW()-1</f>
        <v>202</v>
      </c>
      <c r="B203" s="0" t="s">
        <v>269</v>
      </c>
      <c r="C203" s="0" t="s">
        <v>127</v>
      </c>
      <c r="D203" s="0" t="s">
        <v>324</v>
      </c>
      <c r="E203" s="0" t="s">
        <v>53</v>
      </c>
      <c r="G203" s="0" t="n">
        <v>-2</v>
      </c>
      <c r="L203" s="0" t="n">
        <v>8.49E-009</v>
      </c>
      <c r="M203" s="0" t="n">
        <v>-0.5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278</v>
      </c>
      <c r="W203" s="0" t="s">
        <v>37</v>
      </c>
      <c r="Y203" s="0" t="str">
        <f aca="false">IF(OR(ISNUMBER(SEARCH("D",B203)), ISNUMBER(SEARCH("D", C203))),"Cangi","Yelle")</f>
        <v>Yelle</v>
      </c>
    </row>
    <row r="204" customFormat="false" ht="12.8" hidden="false" customHeight="false" outlineLevel="0" collapsed="false">
      <c r="A204" s="0" t="n">
        <f aca="false">ROW()-1</f>
        <v>203</v>
      </c>
      <c r="B204" s="0" t="s">
        <v>269</v>
      </c>
      <c r="C204" s="0" t="s">
        <v>62</v>
      </c>
      <c r="D204" s="0" t="s">
        <v>273</v>
      </c>
      <c r="E204" s="0" t="s">
        <v>80</v>
      </c>
      <c r="G204" s="0" t="n">
        <v>-2</v>
      </c>
      <c r="L204" s="0" t="n">
        <v>4.6E-010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W204" s="0" t="s">
        <v>259</v>
      </c>
      <c r="Y204" s="0" t="str">
        <f aca="false">IF(OR(ISNUMBER(SEARCH("D",B204)), ISNUMBER(SEARCH("D", C204))),"Cangi","Yelle")</f>
        <v>Yelle</v>
      </c>
    </row>
    <row r="205" customFormat="false" ht="12.8" hidden="false" customHeight="false" outlineLevel="0" collapsed="false">
      <c r="A205" s="0" t="n">
        <f aca="false">ROW()-1</f>
        <v>204</v>
      </c>
      <c r="B205" s="0" t="s">
        <v>269</v>
      </c>
      <c r="C205" s="0" t="s">
        <v>92</v>
      </c>
      <c r="D205" s="0" t="s">
        <v>275</v>
      </c>
      <c r="E205" s="0" t="s">
        <v>80</v>
      </c>
      <c r="G205" s="0" t="n">
        <v>-2</v>
      </c>
      <c r="L205" s="0" t="n">
        <v>1.2E-009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W205" s="0" t="s">
        <v>259</v>
      </c>
      <c r="Y205" s="0" t="str">
        <f aca="false">IF(OR(ISNUMBER(SEARCH("D",B205)), ISNUMBER(SEARCH("D", C205))),"Cangi","Yelle")</f>
        <v>Yelle</v>
      </c>
    </row>
    <row r="206" customFormat="false" ht="12.8" hidden="false" customHeight="false" outlineLevel="0" collapsed="false">
      <c r="A206" s="0" t="n">
        <f aca="false">ROW()-1</f>
        <v>205</v>
      </c>
      <c r="B206" s="0" t="s">
        <v>269</v>
      </c>
      <c r="C206" s="0" t="s">
        <v>32</v>
      </c>
      <c r="D206" s="0" t="s">
        <v>276</v>
      </c>
      <c r="E206" s="0" t="s">
        <v>39</v>
      </c>
      <c r="G206" s="0" t="n">
        <v>-2</v>
      </c>
      <c r="L206" s="0" t="n">
        <v>4E-011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278</v>
      </c>
      <c r="W206" s="0" t="s">
        <v>37</v>
      </c>
      <c r="Y206" s="0" t="str">
        <f aca="false">IF(OR(ISNUMBER(SEARCH("D",B206)), ISNUMBER(SEARCH("D", C206))),"Cangi","Yelle")</f>
        <v>Yelle</v>
      </c>
    </row>
    <row r="207" customFormat="false" ht="12.8" hidden="false" customHeight="false" outlineLevel="0" collapsed="false">
      <c r="A207" s="0" t="n">
        <f aca="false">ROW()-1</f>
        <v>206</v>
      </c>
      <c r="B207" s="0" t="s">
        <v>269</v>
      </c>
      <c r="C207" s="0" t="s">
        <v>70</v>
      </c>
      <c r="D207" s="0" t="s">
        <v>276</v>
      </c>
      <c r="E207" s="0" t="s">
        <v>80</v>
      </c>
      <c r="G207" s="0" t="n">
        <v>-2</v>
      </c>
      <c r="L207" s="0" t="n">
        <v>3.3E-010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300</v>
      </c>
      <c r="W207" s="0" t="s">
        <v>259</v>
      </c>
      <c r="Y207" s="0" t="str">
        <f aca="false">IF(OR(ISNUMBER(SEARCH("D",B207)), ISNUMBER(SEARCH("D", C207))),"Cangi","Yelle")</f>
        <v>Yelle</v>
      </c>
    </row>
    <row r="208" customFormat="false" ht="12.8" hidden="false" customHeight="false" outlineLevel="0" collapsed="false">
      <c r="A208" s="0" t="n">
        <f aca="false">ROW()-1</f>
        <v>207</v>
      </c>
      <c r="B208" s="0" t="s">
        <v>269</v>
      </c>
      <c r="C208" s="0" t="s">
        <v>53</v>
      </c>
      <c r="D208" s="0" t="s">
        <v>283</v>
      </c>
      <c r="E208" s="0" t="s">
        <v>32</v>
      </c>
      <c r="G208" s="0" t="n">
        <v>-2</v>
      </c>
      <c r="L208" s="0" t="n">
        <v>1.2E-008</v>
      </c>
      <c r="M208" s="0" t="n">
        <v>-0.5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278</v>
      </c>
      <c r="W208" s="0" t="s">
        <v>37</v>
      </c>
      <c r="Y208" s="0" t="str">
        <f aca="false">IF(OR(ISNUMBER(SEARCH("D",B208)), ISNUMBER(SEARCH("D", C208))),"Cangi","Yelle")</f>
        <v>Yelle</v>
      </c>
    </row>
    <row r="209" customFormat="false" ht="12.8" hidden="false" customHeight="false" outlineLevel="0" collapsed="false">
      <c r="A209" s="0" t="n">
        <f aca="false">ROW()-1</f>
        <v>208</v>
      </c>
      <c r="B209" s="0" t="s">
        <v>268</v>
      </c>
      <c r="C209" s="0" t="s">
        <v>249</v>
      </c>
      <c r="D209" s="0" t="s">
        <v>254</v>
      </c>
      <c r="E209" s="0" t="s">
        <v>34</v>
      </c>
      <c r="G209" s="0" t="n">
        <v>-2</v>
      </c>
      <c r="L209" s="0" t="n">
        <v>2.1E-009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W209" s="0" t="s">
        <v>259</v>
      </c>
      <c r="Y209" s="0" t="str">
        <f aca="false">IF(OR(ISNUMBER(SEARCH("D",B209)), ISNUMBER(SEARCH("D", C209))),"Cangi","Yelle")</f>
        <v>Yelle</v>
      </c>
    </row>
    <row r="210" customFormat="false" ht="12.8" hidden="false" customHeight="false" outlineLevel="0" collapsed="false">
      <c r="A210" s="0" t="n">
        <f aca="false">ROW()-1</f>
        <v>209</v>
      </c>
      <c r="B210" s="0" t="s">
        <v>268</v>
      </c>
      <c r="C210" s="0" t="s">
        <v>33</v>
      </c>
      <c r="D210" s="0" t="s">
        <v>257</v>
      </c>
      <c r="E210" s="0" t="s">
        <v>34</v>
      </c>
      <c r="G210" s="0" t="n">
        <v>-2</v>
      </c>
      <c r="L210" s="0" t="n">
        <v>2.4E-009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278</v>
      </c>
      <c r="W210" s="0" t="s">
        <v>37</v>
      </c>
      <c r="Y210" s="0" t="str">
        <f aca="false">IF(OR(ISNUMBER(SEARCH("D",B210)), ISNUMBER(SEARCH("D", C210))),"Cangi","Yelle")</f>
        <v>Yelle</v>
      </c>
    </row>
    <row r="211" customFormat="false" ht="12.8" hidden="false" customHeight="false" outlineLevel="0" collapsed="false">
      <c r="A211" s="0" t="n">
        <f aca="false">ROW()-1</f>
        <v>210</v>
      </c>
      <c r="B211" s="0" t="s">
        <v>268</v>
      </c>
      <c r="C211" s="0" t="s">
        <v>35</v>
      </c>
      <c r="D211" s="0" t="s">
        <v>281</v>
      </c>
      <c r="E211" s="0" t="s">
        <v>34</v>
      </c>
      <c r="G211" s="0" t="n">
        <v>-2</v>
      </c>
      <c r="L211" s="0" t="n">
        <v>1.23E-008</v>
      </c>
      <c r="M211" s="0" t="n">
        <v>-0.5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278</v>
      </c>
      <c r="W211" s="0" t="s">
        <v>37</v>
      </c>
      <c r="Y211" s="0" t="str">
        <f aca="false">IF(OR(ISNUMBER(SEARCH("D",B211)), ISNUMBER(SEARCH("D", C211))),"Cangi","Yelle")</f>
        <v>Yelle</v>
      </c>
    </row>
    <row r="212" customFormat="false" ht="12.8" hidden="false" customHeight="false" outlineLevel="0" collapsed="false">
      <c r="A212" s="0" t="n">
        <f aca="false">ROW()-1</f>
        <v>211</v>
      </c>
      <c r="B212" s="0" t="s">
        <v>268</v>
      </c>
      <c r="C212" s="0" t="s">
        <v>35</v>
      </c>
      <c r="D212" s="0" t="s">
        <v>257</v>
      </c>
      <c r="E212" s="0" t="s">
        <v>39</v>
      </c>
      <c r="G212" s="0" t="n">
        <v>-2</v>
      </c>
      <c r="L212" s="0" t="n">
        <v>1.23E-008</v>
      </c>
      <c r="M212" s="0" t="n">
        <v>-0.5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278</v>
      </c>
      <c r="W212" s="0" t="s">
        <v>37</v>
      </c>
      <c r="Y212" s="0" t="str">
        <f aca="false">IF(OR(ISNUMBER(SEARCH("D",B212)), ISNUMBER(SEARCH("D", C212))),"Cangi","Yelle")</f>
        <v>Yelle</v>
      </c>
    </row>
    <row r="213" customFormat="false" ht="12.8" hidden="false" customHeight="false" outlineLevel="0" collapsed="false">
      <c r="A213" s="0" t="n">
        <f aca="false">ROW()-1</f>
        <v>212</v>
      </c>
      <c r="B213" s="0" t="s">
        <v>268</v>
      </c>
      <c r="C213" s="0" t="s">
        <v>45</v>
      </c>
      <c r="D213" s="0" t="s">
        <v>286</v>
      </c>
      <c r="E213" s="0" t="s">
        <v>39</v>
      </c>
      <c r="G213" s="0" t="n">
        <v>-2</v>
      </c>
      <c r="L213" s="0" t="n">
        <v>2.08E-008</v>
      </c>
      <c r="M213" s="0" t="n">
        <v>-0.5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278</v>
      </c>
      <c r="W213" s="0" t="s">
        <v>37</v>
      </c>
      <c r="Y213" s="0" t="str">
        <f aca="false">IF(OR(ISNUMBER(SEARCH("D",B213)), ISNUMBER(SEARCH("D", C213))),"Cangi","Yelle")</f>
        <v>Yelle</v>
      </c>
    </row>
    <row r="214" customFormat="false" ht="12.8" hidden="false" customHeight="false" outlineLevel="0" collapsed="false">
      <c r="A214" s="0" t="n">
        <f aca="false">ROW()-1</f>
        <v>213</v>
      </c>
      <c r="B214" s="0" t="s">
        <v>268</v>
      </c>
      <c r="C214" s="0" t="s">
        <v>45</v>
      </c>
      <c r="D214" s="0" t="s">
        <v>293</v>
      </c>
      <c r="E214" s="0" t="s">
        <v>34</v>
      </c>
      <c r="G214" s="0" t="n">
        <v>-2</v>
      </c>
      <c r="L214" s="0" t="n">
        <v>2.08E-008</v>
      </c>
      <c r="M214" s="0" t="n">
        <v>-0.5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278</v>
      </c>
      <c r="W214" s="0" t="s">
        <v>37</v>
      </c>
      <c r="Y214" s="0" t="str">
        <f aca="false">IF(OR(ISNUMBER(SEARCH("D",B214)), ISNUMBER(SEARCH("D", C214))),"Cangi","Yelle")</f>
        <v>Yelle</v>
      </c>
    </row>
    <row r="215" customFormat="false" ht="12.8" hidden="false" customHeight="false" outlineLevel="0" collapsed="false">
      <c r="A215" s="0" t="n">
        <f aca="false">ROW()-1</f>
        <v>214</v>
      </c>
      <c r="B215" s="0" t="s">
        <v>268</v>
      </c>
      <c r="C215" s="0" t="s">
        <v>48</v>
      </c>
      <c r="D215" s="0" t="s">
        <v>266</v>
      </c>
      <c r="E215" s="0" t="s">
        <v>39</v>
      </c>
      <c r="G215" s="0" t="n">
        <v>-2</v>
      </c>
      <c r="L215" s="0" t="n">
        <v>6.44E-010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278</v>
      </c>
      <c r="W215" s="0" t="s">
        <v>37</v>
      </c>
      <c r="Y215" s="0" t="str">
        <f aca="false">IF(OR(ISNUMBER(SEARCH("D",B215)), ISNUMBER(SEARCH("D", C215))),"Cangi","Yelle")</f>
        <v>Yelle</v>
      </c>
    </row>
    <row r="216" customFormat="false" ht="12.8" hidden="false" customHeight="false" outlineLevel="0" collapsed="false">
      <c r="A216" s="0" t="n">
        <f aca="false">ROW()-1</f>
        <v>215</v>
      </c>
      <c r="B216" s="0" t="s">
        <v>268</v>
      </c>
      <c r="C216" s="0" t="s">
        <v>48</v>
      </c>
      <c r="D216" s="0" t="s">
        <v>51</v>
      </c>
      <c r="E216" s="0" t="s">
        <v>34</v>
      </c>
      <c r="G216" s="0" t="n">
        <v>-2</v>
      </c>
      <c r="L216" s="0" t="n">
        <v>2.9E-009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W216" s="0" t="s">
        <v>259</v>
      </c>
      <c r="Y216" s="0" t="str">
        <f aca="false">IF(OR(ISNUMBER(SEARCH("D",B216)), ISNUMBER(SEARCH("D", C216))),"Cangi","Yelle")</f>
        <v>Yelle</v>
      </c>
    </row>
    <row r="217" customFormat="false" ht="12.8" hidden="false" customHeight="false" outlineLevel="0" collapsed="false">
      <c r="A217" s="0" t="n">
        <f aca="false">ROW()-1</f>
        <v>216</v>
      </c>
      <c r="B217" s="0" t="s">
        <v>268</v>
      </c>
      <c r="C217" s="0" t="s">
        <v>64</v>
      </c>
      <c r="D217" s="0" t="s">
        <v>260</v>
      </c>
      <c r="E217" s="0" t="s">
        <v>34</v>
      </c>
      <c r="G217" s="0" t="n">
        <v>-2</v>
      </c>
      <c r="L217" s="0" t="n">
        <v>2.35E-009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W217" s="0" t="s">
        <v>259</v>
      </c>
      <c r="Y217" s="0" t="str">
        <f aca="false">IF(OR(ISNUMBER(SEARCH("D",B217)), ISNUMBER(SEARCH("D", C217))),"Cangi","Yelle")</f>
        <v>Yelle</v>
      </c>
    </row>
    <row r="218" customFormat="false" ht="12.8" hidden="false" customHeight="false" outlineLevel="0" collapsed="false">
      <c r="A218" s="0" t="n">
        <f aca="false">ROW()-1</f>
        <v>217</v>
      </c>
      <c r="B218" s="0" t="s">
        <v>268</v>
      </c>
      <c r="C218" s="0" t="s">
        <v>34</v>
      </c>
      <c r="D218" s="0" t="s">
        <v>291</v>
      </c>
      <c r="E218" s="0" t="s">
        <v>39</v>
      </c>
      <c r="G218" s="0" t="n">
        <v>-2</v>
      </c>
      <c r="L218" s="0" t="n">
        <v>6.4E-010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W218" s="0" t="s">
        <v>259</v>
      </c>
      <c r="Y218" s="0" t="str">
        <f aca="false">IF(OR(ISNUMBER(SEARCH("D",B218)), ISNUMBER(SEARCH("D", C218))),"Cangi","Yelle")</f>
        <v>Yelle</v>
      </c>
    </row>
    <row r="219" customFormat="false" ht="12.8" hidden="false" customHeight="false" outlineLevel="0" collapsed="false">
      <c r="A219" s="0" t="n">
        <f aca="false">ROW()-1</f>
        <v>218</v>
      </c>
      <c r="B219" s="0" t="s">
        <v>268</v>
      </c>
      <c r="C219" s="0" t="s">
        <v>39</v>
      </c>
      <c r="D219" s="0" t="s">
        <v>261</v>
      </c>
      <c r="E219" s="0" t="s">
        <v>34</v>
      </c>
      <c r="G219" s="0" t="n">
        <v>-2</v>
      </c>
      <c r="L219" s="0" t="n">
        <v>2E-009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W219" s="0" t="s">
        <v>259</v>
      </c>
      <c r="Y219" s="0" t="str">
        <f aca="false">IF(OR(ISNUMBER(SEARCH("D",B219)), ISNUMBER(SEARCH("D", C219))),"Cangi","Yelle")</f>
        <v>Yelle</v>
      </c>
    </row>
    <row r="220" customFormat="false" ht="12.8" hidden="false" customHeight="false" outlineLevel="0" collapsed="false">
      <c r="A220" s="0" t="n">
        <f aca="false">ROW()-1</f>
        <v>219</v>
      </c>
      <c r="B220" s="0" t="s">
        <v>268</v>
      </c>
      <c r="C220" s="0" t="s">
        <v>80</v>
      </c>
      <c r="D220" s="0" t="s">
        <v>269</v>
      </c>
      <c r="E220" s="0" t="s">
        <v>39</v>
      </c>
      <c r="G220" s="0" t="n">
        <v>-2</v>
      </c>
      <c r="L220" s="0" t="n">
        <v>3.87E-009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W220" s="0" t="s">
        <v>259</v>
      </c>
      <c r="Y220" s="0" t="str">
        <f aca="false">IF(OR(ISNUMBER(SEARCH("D",B220)), ISNUMBER(SEARCH("D", C220))),"Cangi","Yelle")</f>
        <v>Yelle</v>
      </c>
    </row>
    <row r="221" customFormat="false" ht="12.8" hidden="false" customHeight="false" outlineLevel="0" collapsed="false">
      <c r="A221" s="0" t="n">
        <f aca="false">ROW()-1</f>
        <v>220</v>
      </c>
      <c r="B221" s="0" t="s">
        <v>268</v>
      </c>
      <c r="C221" s="0" t="s">
        <v>80</v>
      </c>
      <c r="D221" s="0" t="s">
        <v>283</v>
      </c>
      <c r="E221" s="0" t="s">
        <v>34</v>
      </c>
      <c r="G221" s="0" t="n">
        <v>-2</v>
      </c>
      <c r="L221" s="0" t="n">
        <v>3.43E-009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W221" s="0" t="s">
        <v>259</v>
      </c>
      <c r="Y221" s="0" t="str">
        <f aca="false">IF(OR(ISNUMBER(SEARCH("D",B221)), ISNUMBER(SEARCH("D", C221))),"Cangi","Yelle")</f>
        <v>Yelle</v>
      </c>
    </row>
    <row r="222" customFormat="false" ht="12.8" hidden="false" customHeight="false" outlineLevel="0" collapsed="false">
      <c r="A222" s="0" t="n">
        <f aca="false">ROW()-1</f>
        <v>221</v>
      </c>
      <c r="B222" s="0" t="s">
        <v>268</v>
      </c>
      <c r="C222" s="0" t="s">
        <v>55</v>
      </c>
      <c r="D222" s="0" t="s">
        <v>293</v>
      </c>
      <c r="E222" s="0" t="s">
        <v>39</v>
      </c>
      <c r="G222" s="0" t="n">
        <v>-2</v>
      </c>
      <c r="L222" s="0" t="n">
        <v>4.68E-008</v>
      </c>
      <c r="M222" s="0" t="n">
        <v>-0.5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278</v>
      </c>
      <c r="W222" s="0" t="s">
        <v>37</v>
      </c>
      <c r="Y222" s="0" t="str">
        <f aca="false">IF(OR(ISNUMBER(SEARCH("D",B222)), ISNUMBER(SEARCH("D", C222))),"Cangi","Yelle")</f>
        <v>Yelle</v>
      </c>
    </row>
    <row r="223" customFormat="false" ht="12.8" hidden="false" customHeight="false" outlineLevel="0" collapsed="false">
      <c r="A223" s="0" t="n">
        <f aca="false">ROW()-1</f>
        <v>222</v>
      </c>
      <c r="B223" s="0" t="s">
        <v>268</v>
      </c>
      <c r="C223" s="0" t="s">
        <v>65</v>
      </c>
      <c r="D223" s="0" t="s">
        <v>261</v>
      </c>
      <c r="E223" s="0" t="s">
        <v>48</v>
      </c>
      <c r="G223" s="0" t="n">
        <v>-2</v>
      </c>
      <c r="L223" s="0" t="n">
        <v>1.73E-008</v>
      </c>
      <c r="M223" s="0" t="n">
        <v>-0.5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278</v>
      </c>
      <c r="W223" s="0" t="s">
        <v>37</v>
      </c>
      <c r="Y223" s="0" t="str">
        <f aca="false">IF(OR(ISNUMBER(SEARCH("D",B223)), ISNUMBER(SEARCH("D", C223))),"Cangi","Yelle")</f>
        <v>Yelle</v>
      </c>
    </row>
    <row r="224" customFormat="false" ht="12.8" hidden="false" customHeight="false" outlineLevel="0" collapsed="false">
      <c r="A224" s="0" t="n">
        <f aca="false">ROW()-1</f>
        <v>223</v>
      </c>
      <c r="B224" s="0" t="s">
        <v>268</v>
      </c>
      <c r="C224" s="0" t="s">
        <v>65</v>
      </c>
      <c r="D224" s="0" t="s">
        <v>51</v>
      </c>
      <c r="E224" s="0" t="s">
        <v>39</v>
      </c>
      <c r="G224" s="0" t="n">
        <v>-2</v>
      </c>
      <c r="L224" s="0" t="n">
        <v>1.73E-008</v>
      </c>
      <c r="M224" s="0" t="n">
        <v>-0.5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278</v>
      </c>
      <c r="W224" s="0" t="s">
        <v>37</v>
      </c>
      <c r="Y224" s="0" t="str">
        <f aca="false">IF(OR(ISNUMBER(SEARCH("D",B224)), ISNUMBER(SEARCH("D", C224))),"Cangi","Yelle")</f>
        <v>Yelle</v>
      </c>
    </row>
    <row r="225" customFormat="false" ht="12.8" hidden="false" customHeight="false" outlineLevel="0" collapsed="false">
      <c r="A225" s="0" t="n">
        <f aca="false">ROW()-1</f>
        <v>224</v>
      </c>
      <c r="B225" s="0" t="s">
        <v>268</v>
      </c>
      <c r="C225" s="0" t="s">
        <v>27</v>
      </c>
      <c r="D225" s="0" t="s">
        <v>300</v>
      </c>
      <c r="E225" s="0" t="s">
        <v>34</v>
      </c>
      <c r="G225" s="0" t="n">
        <v>-2</v>
      </c>
      <c r="L225" s="0" t="n">
        <v>1.9E-009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278</v>
      </c>
      <c r="W225" s="0" t="s">
        <v>37</v>
      </c>
      <c r="Y225" s="0" t="str">
        <f aca="false">IF(OR(ISNUMBER(SEARCH("D",B225)), ISNUMBER(SEARCH("D", C225))),"Cangi","Yelle")</f>
        <v>Yelle</v>
      </c>
    </row>
    <row r="226" customFormat="false" ht="12.8" hidden="false" customHeight="false" outlineLevel="0" collapsed="false">
      <c r="A226" s="0" t="n">
        <f aca="false">ROW()-1</f>
        <v>225</v>
      </c>
      <c r="B226" s="0" t="s">
        <v>268</v>
      </c>
      <c r="C226" s="0" t="s">
        <v>57</v>
      </c>
      <c r="D226" s="0" t="s">
        <v>262</v>
      </c>
      <c r="E226" s="0" t="s">
        <v>34</v>
      </c>
      <c r="G226" s="0" t="n">
        <v>-2</v>
      </c>
      <c r="L226" s="0" t="n">
        <v>2E-009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W226" s="0" t="s">
        <v>259</v>
      </c>
      <c r="Y226" s="0" t="str">
        <f aca="false">IF(OR(ISNUMBER(SEARCH("D",B226)), ISNUMBER(SEARCH("D", C226))),"Cangi","Yelle")</f>
        <v>Yelle</v>
      </c>
    </row>
    <row r="227" customFormat="false" ht="12.8" hidden="false" customHeight="false" outlineLevel="0" collapsed="false">
      <c r="A227" s="0" t="n">
        <f aca="false">ROW()-1</f>
        <v>226</v>
      </c>
      <c r="B227" s="0" t="s">
        <v>268</v>
      </c>
      <c r="C227" s="0" t="s">
        <v>132</v>
      </c>
      <c r="D227" s="0" t="s">
        <v>325</v>
      </c>
      <c r="E227" s="0" t="s">
        <v>34</v>
      </c>
      <c r="G227" s="0" t="n">
        <v>-2</v>
      </c>
      <c r="L227" s="0" t="n">
        <v>1.32E-009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W227" s="0" t="s">
        <v>259</v>
      </c>
      <c r="Y227" s="0" t="str">
        <f aca="false">IF(OR(ISNUMBER(SEARCH("D",B227)), ISNUMBER(SEARCH("D", C227))),"Cangi","Yelle")</f>
        <v>Yelle</v>
      </c>
    </row>
    <row r="228" customFormat="false" ht="12.8" hidden="false" customHeight="false" outlineLevel="0" collapsed="false">
      <c r="A228" s="0" t="n">
        <f aca="false">ROW()-1</f>
        <v>227</v>
      </c>
      <c r="B228" s="0" t="s">
        <v>268</v>
      </c>
      <c r="C228" s="0" t="s">
        <v>132</v>
      </c>
      <c r="D228" s="0" t="s">
        <v>262</v>
      </c>
      <c r="E228" s="0" t="s">
        <v>53</v>
      </c>
      <c r="G228" s="0" t="n">
        <v>-2</v>
      </c>
      <c r="L228" s="0" t="n">
        <v>7.77E-010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W228" s="0" t="s">
        <v>259</v>
      </c>
      <c r="Y228" s="0" t="str">
        <f aca="false">IF(OR(ISNUMBER(SEARCH("D",B228)), ISNUMBER(SEARCH("D", C228))),"Cangi","Yelle")</f>
        <v>Yelle</v>
      </c>
    </row>
    <row r="229" customFormat="false" ht="12.8" hidden="false" customHeight="false" outlineLevel="0" collapsed="false">
      <c r="A229" s="0" t="n">
        <f aca="false">ROW()-1</f>
        <v>228</v>
      </c>
      <c r="B229" s="0" t="s">
        <v>268</v>
      </c>
      <c r="C229" s="0" t="s">
        <v>59</v>
      </c>
      <c r="D229" s="0" t="s">
        <v>301</v>
      </c>
      <c r="E229" s="0" t="s">
        <v>34</v>
      </c>
      <c r="G229" s="0" t="n">
        <v>-2</v>
      </c>
      <c r="L229" s="0" t="n">
        <v>1.32E-008</v>
      </c>
      <c r="M229" s="0" t="n">
        <v>-0.5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278</v>
      </c>
      <c r="W229" s="0" t="s">
        <v>37</v>
      </c>
      <c r="Y229" s="0" t="str">
        <f aca="false">IF(OR(ISNUMBER(SEARCH("D",B229)), ISNUMBER(SEARCH("D", C229))),"Cangi","Yelle")</f>
        <v>Yelle</v>
      </c>
    </row>
    <row r="230" customFormat="false" ht="12.8" hidden="false" customHeight="false" outlineLevel="0" collapsed="false">
      <c r="A230" s="0" t="n">
        <f aca="false">ROW()-1</f>
        <v>229</v>
      </c>
      <c r="B230" s="0" t="s">
        <v>268</v>
      </c>
      <c r="C230" s="0" t="s">
        <v>59</v>
      </c>
      <c r="D230" s="0" t="s">
        <v>300</v>
      </c>
      <c r="E230" s="0" t="s">
        <v>39</v>
      </c>
      <c r="G230" s="0" t="n">
        <v>-2</v>
      </c>
      <c r="L230" s="0" t="n">
        <v>1.32E-008</v>
      </c>
      <c r="M230" s="0" t="n">
        <v>-0.5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278</v>
      </c>
      <c r="W230" s="0" t="s">
        <v>37</v>
      </c>
      <c r="Y230" s="0" t="str">
        <f aca="false">IF(OR(ISNUMBER(SEARCH("D",B230)), ISNUMBER(SEARCH("D", C230))),"Cangi","Yelle")</f>
        <v>Yelle</v>
      </c>
    </row>
    <row r="231" customFormat="false" ht="12.8" hidden="false" customHeight="false" outlineLevel="0" collapsed="false">
      <c r="A231" s="0" t="n">
        <f aca="false">ROW()-1</f>
        <v>230</v>
      </c>
      <c r="B231" s="0" t="s">
        <v>268</v>
      </c>
      <c r="C231" s="0" t="s">
        <v>62</v>
      </c>
      <c r="D231" s="0" t="s">
        <v>323</v>
      </c>
      <c r="E231" s="0" t="s">
        <v>34</v>
      </c>
      <c r="G231" s="0" t="n">
        <v>-2</v>
      </c>
      <c r="L231" s="0" t="n">
        <v>1.1E-009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278</v>
      </c>
      <c r="W231" s="0" t="s">
        <v>37</v>
      </c>
      <c r="Y231" s="0" t="str">
        <f aca="false">IF(OR(ISNUMBER(SEARCH("D",B231)), ISNUMBER(SEARCH("D", C231))),"Cangi","Yelle")</f>
        <v>Yelle</v>
      </c>
    </row>
    <row r="232" customFormat="false" ht="12.8" hidden="false" customHeight="false" outlineLevel="0" collapsed="false">
      <c r="A232" s="0" t="n">
        <f aca="false">ROW()-1</f>
        <v>231</v>
      </c>
      <c r="B232" s="0" t="s">
        <v>268</v>
      </c>
      <c r="C232" s="0" t="s">
        <v>62</v>
      </c>
      <c r="D232" s="0" t="s">
        <v>273</v>
      </c>
      <c r="E232" s="0" t="s">
        <v>39</v>
      </c>
      <c r="G232" s="0" t="n">
        <v>-2</v>
      </c>
      <c r="L232" s="0" t="n">
        <v>1.1E-009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278</v>
      </c>
      <c r="W232" s="0" t="s">
        <v>37</v>
      </c>
      <c r="Y232" s="0" t="str">
        <f aca="false">IF(OR(ISNUMBER(SEARCH("D",B232)), ISNUMBER(SEARCH("D", C232))),"Cangi","Yelle")</f>
        <v>Yelle</v>
      </c>
    </row>
    <row r="233" customFormat="false" ht="12.8" hidden="false" customHeight="false" outlineLevel="0" collapsed="false">
      <c r="A233" s="0" t="n">
        <f aca="false">ROW()-1</f>
        <v>232</v>
      </c>
      <c r="B233" s="0" t="s">
        <v>268</v>
      </c>
      <c r="C233" s="0" t="s">
        <v>32</v>
      </c>
      <c r="D233" s="0" t="s">
        <v>263</v>
      </c>
      <c r="E233" s="0" t="s">
        <v>34</v>
      </c>
      <c r="G233" s="0" t="n">
        <v>-2</v>
      </c>
      <c r="L233" s="0" t="n">
        <v>1.5E-009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278</v>
      </c>
      <c r="W233" s="0" t="s">
        <v>37</v>
      </c>
      <c r="Y233" s="0" t="str">
        <f aca="false">IF(OR(ISNUMBER(SEARCH("D",B233)), ISNUMBER(SEARCH("D", C233))),"Cangi","Yelle")</f>
        <v>Yelle</v>
      </c>
    </row>
    <row r="234" customFormat="false" ht="12.8" hidden="false" customHeight="false" outlineLevel="0" collapsed="false">
      <c r="A234" s="0" t="n">
        <f aca="false">ROW()-1</f>
        <v>233</v>
      </c>
      <c r="B234" s="0" t="s">
        <v>268</v>
      </c>
      <c r="C234" s="0" t="s">
        <v>70</v>
      </c>
      <c r="D234" s="0" t="s">
        <v>264</v>
      </c>
      <c r="E234" s="0" t="s">
        <v>34</v>
      </c>
      <c r="G234" s="0" t="n">
        <v>-2</v>
      </c>
      <c r="L234" s="0" t="n">
        <v>1.92E-009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W234" s="0" t="s">
        <v>259</v>
      </c>
      <c r="Y234" s="0" t="str">
        <f aca="false">IF(OR(ISNUMBER(SEARCH("D",B234)), ISNUMBER(SEARCH("D", C234))),"Cangi","Yelle")</f>
        <v>Yelle</v>
      </c>
    </row>
    <row r="235" customFormat="false" ht="12.8" hidden="false" customHeight="false" outlineLevel="0" collapsed="false">
      <c r="A235" s="0" t="n">
        <f aca="false">ROW()-1</f>
        <v>234</v>
      </c>
      <c r="B235" s="0" t="s">
        <v>268</v>
      </c>
      <c r="C235" s="0" t="s">
        <v>70</v>
      </c>
      <c r="D235" s="0" t="s">
        <v>276</v>
      </c>
      <c r="E235" s="0" t="s">
        <v>39</v>
      </c>
      <c r="G235" s="0" t="n">
        <v>-2</v>
      </c>
      <c r="L235" s="0" t="n">
        <v>7.83E-010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W235" s="0" t="s">
        <v>259</v>
      </c>
      <c r="Y235" s="0" t="str">
        <f aca="false">IF(OR(ISNUMBER(SEARCH("D",B235)), ISNUMBER(SEARCH("D", C235))),"Cangi","Yelle")</f>
        <v>Yelle</v>
      </c>
    </row>
    <row r="236" customFormat="false" ht="12.8" hidden="false" customHeight="false" outlineLevel="0" collapsed="false">
      <c r="A236" s="0" t="n">
        <f aca="false">ROW()-1</f>
        <v>235</v>
      </c>
      <c r="B236" s="0" t="s">
        <v>268</v>
      </c>
      <c r="C236" s="0" t="s">
        <v>53</v>
      </c>
      <c r="D236" s="0" t="s">
        <v>269</v>
      </c>
      <c r="E236" s="0" t="s">
        <v>34</v>
      </c>
      <c r="G236" s="0" t="n">
        <v>-2</v>
      </c>
      <c r="L236" s="0" t="n">
        <v>1.32E-008</v>
      </c>
      <c r="M236" s="0" t="n">
        <v>-0.5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278</v>
      </c>
      <c r="W236" s="0" t="s">
        <v>37</v>
      </c>
      <c r="Y236" s="0" t="str">
        <f aca="false">IF(OR(ISNUMBER(SEARCH("D",B236)), ISNUMBER(SEARCH("D", C236))),"Cangi","Yelle")</f>
        <v>Yelle</v>
      </c>
    </row>
    <row r="237" customFormat="false" ht="12.8" hidden="false" customHeight="false" outlineLevel="0" collapsed="false">
      <c r="A237" s="0" t="n">
        <f aca="false">ROW()-1</f>
        <v>236</v>
      </c>
      <c r="B237" s="0" t="s">
        <v>268</v>
      </c>
      <c r="C237" s="0" t="s">
        <v>53</v>
      </c>
      <c r="D237" s="0" t="s">
        <v>263</v>
      </c>
      <c r="E237" s="0" t="s">
        <v>39</v>
      </c>
      <c r="G237" s="0" t="n">
        <v>-2</v>
      </c>
      <c r="L237" s="0" t="n">
        <v>1.32E-008</v>
      </c>
      <c r="M237" s="0" t="n">
        <v>-0.5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278</v>
      </c>
      <c r="W237" s="0" t="s">
        <v>37</v>
      </c>
      <c r="Y237" s="0" t="str">
        <f aca="false">IF(OR(ISNUMBER(SEARCH("D",B237)), ISNUMBER(SEARCH("D", C237))),"Cangi","Yelle")</f>
        <v>Yelle</v>
      </c>
    </row>
    <row r="238" customFormat="false" ht="12.8" hidden="false" customHeight="false" outlineLevel="0" collapsed="false">
      <c r="A238" s="0" t="n">
        <f aca="false">ROW()-1</f>
        <v>237</v>
      </c>
      <c r="B238" s="0" t="s">
        <v>283</v>
      </c>
      <c r="C238" s="0" t="s">
        <v>33</v>
      </c>
      <c r="D238" s="0" t="s">
        <v>51</v>
      </c>
      <c r="E238" s="0" t="s">
        <v>39</v>
      </c>
      <c r="G238" s="0" t="n">
        <v>-2</v>
      </c>
      <c r="L238" s="0" t="n">
        <v>1E-011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278</v>
      </c>
      <c r="W238" s="0" t="s">
        <v>37</v>
      </c>
      <c r="Y238" s="0" t="str">
        <f aca="false">IF(OR(ISNUMBER(SEARCH("D",B238)), ISNUMBER(SEARCH("D", C238))),"Cangi","Yelle")</f>
        <v>Yelle</v>
      </c>
    </row>
    <row r="239" customFormat="false" ht="12.8" hidden="false" customHeight="false" outlineLevel="0" collapsed="false">
      <c r="A239" s="0" t="n">
        <f aca="false">ROW()-1</f>
        <v>238</v>
      </c>
      <c r="B239" s="0" t="s">
        <v>283</v>
      </c>
      <c r="C239" s="0" t="s">
        <v>35</v>
      </c>
      <c r="D239" s="0" t="s">
        <v>281</v>
      </c>
      <c r="E239" s="0" t="s">
        <v>80</v>
      </c>
      <c r="G239" s="0" t="n">
        <v>-2</v>
      </c>
      <c r="L239" s="0" t="n">
        <v>1.18E-008</v>
      </c>
      <c r="M239" s="0" t="n">
        <v>-0.5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278</v>
      </c>
      <c r="W239" s="0" t="s">
        <v>37</v>
      </c>
      <c r="Y239" s="0" t="str">
        <f aca="false">IF(OR(ISNUMBER(SEARCH("D",B239)), ISNUMBER(SEARCH("D", C239))),"Cangi","Yelle")</f>
        <v>Yelle</v>
      </c>
    </row>
    <row r="240" customFormat="false" ht="12.8" hidden="false" customHeight="false" outlineLevel="0" collapsed="false">
      <c r="A240" s="0" t="n">
        <f aca="false">ROW()-1</f>
        <v>239</v>
      </c>
      <c r="B240" s="0" t="s">
        <v>283</v>
      </c>
      <c r="C240" s="0" t="s">
        <v>55</v>
      </c>
      <c r="D240" s="0" t="s">
        <v>285</v>
      </c>
      <c r="E240" s="0" t="s">
        <v>80</v>
      </c>
      <c r="G240" s="0" t="n">
        <v>-2</v>
      </c>
      <c r="L240" s="0" t="n">
        <v>3.8E-009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W240" s="0" t="s">
        <v>259</v>
      </c>
      <c r="Y240" s="0" t="str">
        <f aca="false">IF(OR(ISNUMBER(SEARCH("D",B240)), ISNUMBER(SEARCH("D", C240))),"Cangi","Yelle")</f>
        <v>Yelle</v>
      </c>
    </row>
    <row r="241" customFormat="false" ht="12.8" hidden="false" customHeight="false" outlineLevel="0" collapsed="false">
      <c r="A241" s="0" t="n">
        <f aca="false">ROW()-1</f>
        <v>240</v>
      </c>
      <c r="B241" s="0" t="s">
        <v>283</v>
      </c>
      <c r="C241" s="0" t="s">
        <v>127</v>
      </c>
      <c r="D241" s="0" t="s">
        <v>324</v>
      </c>
      <c r="E241" s="0" t="s">
        <v>80</v>
      </c>
      <c r="G241" s="0" t="n">
        <v>-2</v>
      </c>
      <c r="L241" s="0" t="n">
        <v>1.68E-008</v>
      </c>
      <c r="M241" s="0" t="n">
        <v>-0.5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278</v>
      </c>
      <c r="W241" s="0" t="s">
        <v>37</v>
      </c>
      <c r="Y241" s="0" t="str">
        <f aca="false">IF(OR(ISNUMBER(SEARCH("D",B241)), ISNUMBER(SEARCH("D", C241))),"Cangi","Yelle")</f>
        <v>Yelle</v>
      </c>
    </row>
    <row r="242" customFormat="false" ht="12.8" hidden="false" customHeight="false" outlineLevel="0" collapsed="false">
      <c r="A242" s="0" t="n">
        <f aca="false">ROW()-1</f>
        <v>241</v>
      </c>
      <c r="B242" s="0" t="s">
        <v>261</v>
      </c>
      <c r="C242" s="0" t="s">
        <v>249</v>
      </c>
      <c r="D242" s="0" t="s">
        <v>254</v>
      </c>
      <c r="E242" s="0" t="s">
        <v>39</v>
      </c>
      <c r="G242" s="0" t="n">
        <v>-2</v>
      </c>
      <c r="L242" s="0" t="n">
        <v>3.65E-010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W242" s="0" t="s">
        <v>259</v>
      </c>
      <c r="Y242" s="0" t="str">
        <f aca="false">IF(OR(ISNUMBER(SEARCH("D",B242)), ISNUMBER(SEARCH("D", C242))),"Cangi","Yelle")</f>
        <v>Yelle</v>
      </c>
    </row>
    <row r="243" customFormat="false" ht="12.8" hidden="false" customHeight="false" outlineLevel="0" collapsed="false">
      <c r="A243" s="0" t="n">
        <f aca="false">ROW()-1</f>
        <v>242</v>
      </c>
      <c r="B243" s="0" t="s">
        <v>261</v>
      </c>
      <c r="C243" s="0" t="s">
        <v>33</v>
      </c>
      <c r="D243" s="0" t="s">
        <v>257</v>
      </c>
      <c r="E243" s="0" t="s">
        <v>39</v>
      </c>
      <c r="G243" s="0" t="n">
        <v>-2</v>
      </c>
      <c r="L243" s="0" t="n">
        <v>2E-009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278</v>
      </c>
      <c r="W243" s="0" t="s">
        <v>37</v>
      </c>
      <c r="Y243" s="0" t="str">
        <f aca="false">IF(OR(ISNUMBER(SEARCH("D",B243)), ISNUMBER(SEARCH("D", C243))),"Cangi","Yelle")</f>
        <v>Yelle</v>
      </c>
    </row>
    <row r="244" customFormat="false" ht="12.8" hidden="false" customHeight="false" outlineLevel="0" collapsed="false">
      <c r="A244" s="0" t="n">
        <f aca="false">ROW()-1</f>
        <v>243</v>
      </c>
      <c r="B244" s="0" t="s">
        <v>261</v>
      </c>
      <c r="C244" s="0" t="s">
        <v>35</v>
      </c>
      <c r="D244" s="0" t="s">
        <v>281</v>
      </c>
      <c r="E244" s="0" t="s">
        <v>39</v>
      </c>
      <c r="G244" s="0" t="n">
        <v>-2</v>
      </c>
      <c r="L244" s="0" t="n">
        <v>2.08E-008</v>
      </c>
      <c r="M244" s="0" t="n">
        <v>-0.5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278</v>
      </c>
      <c r="W244" s="0" t="s">
        <v>37</v>
      </c>
      <c r="Y244" s="0" t="str">
        <f aca="false">IF(OR(ISNUMBER(SEARCH("D",B244)), ISNUMBER(SEARCH("D", C244))),"Cangi","Yelle")</f>
        <v>Yelle</v>
      </c>
    </row>
    <row r="245" customFormat="false" ht="12.8" hidden="false" customHeight="false" outlineLevel="0" collapsed="false">
      <c r="A245" s="0" t="n">
        <f aca="false">ROW()-1</f>
        <v>244</v>
      </c>
      <c r="B245" s="0" t="s">
        <v>261</v>
      </c>
      <c r="C245" s="0" t="s">
        <v>45</v>
      </c>
      <c r="D245" s="0" t="s">
        <v>293</v>
      </c>
      <c r="E245" s="0" t="s">
        <v>39</v>
      </c>
      <c r="G245" s="0" t="n">
        <v>-2</v>
      </c>
      <c r="L245" s="0" t="n">
        <v>3.46E-008</v>
      </c>
      <c r="M245" s="0" t="n">
        <v>-0.5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278</v>
      </c>
      <c r="W245" s="0" t="s">
        <v>37</v>
      </c>
      <c r="Y245" s="0" t="str">
        <f aca="false">IF(OR(ISNUMBER(SEARCH("D",B245)), ISNUMBER(SEARCH("D", C245))),"Cangi","Yelle")</f>
        <v>Yelle</v>
      </c>
    </row>
    <row r="246" customFormat="false" ht="12.8" hidden="false" customHeight="false" outlineLevel="0" collapsed="false">
      <c r="A246" s="0" t="n">
        <f aca="false">ROW()-1</f>
        <v>245</v>
      </c>
      <c r="B246" s="0" t="s">
        <v>261</v>
      </c>
      <c r="C246" s="0" t="s">
        <v>48</v>
      </c>
      <c r="D246" s="0" t="s">
        <v>51</v>
      </c>
      <c r="E246" s="0" t="s">
        <v>39</v>
      </c>
      <c r="G246" s="0" t="n">
        <v>-2</v>
      </c>
      <c r="L246" s="0" t="n">
        <v>3.06E-009</v>
      </c>
      <c r="M246" s="0" t="n">
        <v>-0.142</v>
      </c>
      <c r="N246" s="0" t="n">
        <v>3.41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326</v>
      </c>
      <c r="W246" s="0" t="s">
        <v>259</v>
      </c>
      <c r="Y246" s="0" t="str">
        <f aca="false">IF(OR(ISNUMBER(SEARCH("D",B246)), ISNUMBER(SEARCH("D", C246))),"Cangi","Yelle")</f>
        <v>Yelle</v>
      </c>
    </row>
    <row r="247" customFormat="false" ht="12.8" hidden="false" customHeight="false" outlineLevel="0" collapsed="false">
      <c r="A247" s="0" t="n">
        <f aca="false">ROW()-1</f>
        <v>246</v>
      </c>
      <c r="B247" s="0" t="s">
        <v>261</v>
      </c>
      <c r="C247" s="0" t="s">
        <v>48</v>
      </c>
      <c r="D247" s="0" t="s">
        <v>312</v>
      </c>
      <c r="E247" s="0" t="s">
        <v>39</v>
      </c>
      <c r="G247" s="0" t="n">
        <v>-2</v>
      </c>
      <c r="L247" s="0" t="n">
        <v>5.82E-010</v>
      </c>
      <c r="M247" s="0" t="n">
        <v>0.0661</v>
      </c>
      <c r="N247" s="0" t="n">
        <v>-5.21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326</v>
      </c>
      <c r="W247" s="0" t="s">
        <v>259</v>
      </c>
      <c r="Y247" s="0" t="str">
        <f aca="false">IF(OR(ISNUMBER(SEARCH("D",B247)), ISNUMBER(SEARCH("D", C247))),"Cangi","Yelle")</f>
        <v>Yelle</v>
      </c>
    </row>
    <row r="248" customFormat="false" ht="12.8" hidden="false" customHeight="false" outlineLevel="0" collapsed="false">
      <c r="A248" s="0" t="n">
        <f aca="false">ROW()-1</f>
        <v>247</v>
      </c>
      <c r="B248" s="0" t="s">
        <v>261</v>
      </c>
      <c r="C248" s="0" t="s">
        <v>64</v>
      </c>
      <c r="D248" s="0" t="s">
        <v>260</v>
      </c>
      <c r="E248" s="0" t="s">
        <v>39</v>
      </c>
      <c r="G248" s="0" t="n">
        <v>-2</v>
      </c>
      <c r="L248" s="0" t="n">
        <v>2.5E-009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W248" s="0" t="s">
        <v>259</v>
      </c>
      <c r="Y248" s="0" t="str">
        <f aca="false">IF(OR(ISNUMBER(SEARCH("D",B248)), ISNUMBER(SEARCH("D", C248))),"Cangi","Yelle")</f>
        <v>Yelle</v>
      </c>
    </row>
    <row r="249" customFormat="false" ht="12.8" hidden="false" customHeight="false" outlineLevel="0" collapsed="false">
      <c r="A249" s="0" t="n">
        <f aca="false">ROW()-1</f>
        <v>248</v>
      </c>
      <c r="B249" s="0" t="s">
        <v>261</v>
      </c>
      <c r="C249" s="0" t="s">
        <v>80</v>
      </c>
      <c r="D249" s="0" t="s">
        <v>283</v>
      </c>
      <c r="E249" s="0" t="s">
        <v>39</v>
      </c>
      <c r="G249" s="0" t="n">
        <v>-2</v>
      </c>
      <c r="L249" s="0" t="n">
        <v>5.3E-009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W249" s="0" t="s">
        <v>259</v>
      </c>
      <c r="Y249" s="0" t="str">
        <f aca="false">IF(OR(ISNUMBER(SEARCH("D",B249)), ISNUMBER(SEARCH("D", C249))),"Cangi","Yelle")</f>
        <v>Yelle</v>
      </c>
    </row>
    <row r="250" customFormat="false" ht="12.8" hidden="false" customHeight="false" outlineLevel="0" collapsed="false">
      <c r="A250" s="0" t="n">
        <f aca="false">ROW()-1</f>
        <v>249</v>
      </c>
      <c r="B250" s="0" t="s">
        <v>261</v>
      </c>
      <c r="C250" s="0" t="s">
        <v>55</v>
      </c>
      <c r="D250" s="0" t="s">
        <v>285</v>
      </c>
      <c r="E250" s="0" t="s">
        <v>39</v>
      </c>
      <c r="G250" s="0" t="n">
        <v>-2</v>
      </c>
      <c r="L250" s="0" t="n">
        <v>7.5E-009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W250" s="0" t="s">
        <v>259</v>
      </c>
      <c r="Y250" s="0" t="str">
        <f aca="false">IF(OR(ISNUMBER(SEARCH("D",B250)), ISNUMBER(SEARCH("D", C250))),"Cangi","Yelle")</f>
        <v>Yelle</v>
      </c>
    </row>
    <row r="251" customFormat="false" ht="12.8" hidden="false" customHeight="false" outlineLevel="0" collapsed="false">
      <c r="A251" s="0" t="n">
        <f aca="false">ROW()-1</f>
        <v>250</v>
      </c>
      <c r="B251" s="0" t="s">
        <v>261</v>
      </c>
      <c r="C251" s="0" t="s">
        <v>65</v>
      </c>
      <c r="D251" s="0" t="s">
        <v>282</v>
      </c>
      <c r="E251" s="0" t="s">
        <v>39</v>
      </c>
      <c r="G251" s="0" t="n">
        <v>-2</v>
      </c>
      <c r="L251" s="0" t="n">
        <v>2.94E-008</v>
      </c>
      <c r="M251" s="0" t="n">
        <v>-0.5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278</v>
      </c>
      <c r="W251" s="0" t="s">
        <v>37</v>
      </c>
      <c r="Y251" s="0" t="str">
        <f aca="false">IF(OR(ISNUMBER(SEARCH("D",B251)), ISNUMBER(SEARCH("D", C251))),"Cangi","Yelle")</f>
        <v>Yelle</v>
      </c>
    </row>
    <row r="252" customFormat="false" ht="12.8" hidden="false" customHeight="false" outlineLevel="0" collapsed="false">
      <c r="A252" s="0" t="n">
        <f aca="false">ROW()-1</f>
        <v>251</v>
      </c>
      <c r="B252" s="0" t="s">
        <v>261</v>
      </c>
      <c r="C252" s="0" t="s">
        <v>27</v>
      </c>
      <c r="D252" s="0" t="s">
        <v>301</v>
      </c>
      <c r="E252" s="0" t="s">
        <v>34</v>
      </c>
      <c r="G252" s="0" t="n">
        <v>-2</v>
      </c>
      <c r="L252" s="0" t="n">
        <v>3.9E-010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W252" s="0" t="s">
        <v>259</v>
      </c>
      <c r="Y252" s="0" t="str">
        <f aca="false">IF(OR(ISNUMBER(SEARCH("D",B252)), ISNUMBER(SEARCH("D", C252))),"Cangi","Yelle")</f>
        <v>Yelle</v>
      </c>
    </row>
    <row r="253" customFormat="false" ht="12.8" hidden="false" customHeight="false" outlineLevel="0" collapsed="false">
      <c r="A253" s="0" t="n">
        <f aca="false">ROW()-1</f>
        <v>252</v>
      </c>
      <c r="B253" s="0" t="s">
        <v>261</v>
      </c>
      <c r="C253" s="0" t="s">
        <v>27</v>
      </c>
      <c r="D253" s="0" t="s">
        <v>300</v>
      </c>
      <c r="E253" s="0" t="s">
        <v>39</v>
      </c>
      <c r="G253" s="0" t="n">
        <v>-2</v>
      </c>
      <c r="L253" s="0" t="n">
        <v>2.6E-010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W253" s="0" t="s">
        <v>259</v>
      </c>
      <c r="Y253" s="0" t="str">
        <f aca="false">IF(OR(ISNUMBER(SEARCH("D",B253)), ISNUMBER(SEARCH("D", C253))),"Cangi","Yelle")</f>
        <v>Yelle</v>
      </c>
    </row>
    <row r="254" customFormat="false" ht="12.8" hidden="false" customHeight="false" outlineLevel="0" collapsed="false">
      <c r="A254" s="0" t="n">
        <f aca="false">ROW()-1</f>
        <v>253</v>
      </c>
      <c r="B254" s="0" t="s">
        <v>261</v>
      </c>
      <c r="C254" s="0" t="s">
        <v>57</v>
      </c>
      <c r="D254" s="0" t="s">
        <v>262</v>
      </c>
      <c r="E254" s="0" t="s">
        <v>39</v>
      </c>
      <c r="G254" s="0" t="n">
        <v>-2</v>
      </c>
      <c r="L254" s="0" t="n">
        <v>1.63E-009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300</v>
      </c>
      <c r="W254" s="0" t="s">
        <v>298</v>
      </c>
      <c r="Y254" s="0" t="str">
        <f aca="false">IF(OR(ISNUMBER(SEARCH("D",B254)), ISNUMBER(SEARCH("D", C254))),"Cangi","Yelle")</f>
        <v>Yelle</v>
      </c>
    </row>
    <row r="255" customFormat="false" ht="12.8" hidden="false" customHeight="false" outlineLevel="0" collapsed="false">
      <c r="A255" s="0" t="n">
        <f aca="false">ROW()-1</f>
        <v>254</v>
      </c>
      <c r="B255" s="0" t="s">
        <v>261</v>
      </c>
      <c r="C255" s="0" t="s">
        <v>132</v>
      </c>
      <c r="D255" s="0" t="s">
        <v>325</v>
      </c>
      <c r="E255" s="0" t="s">
        <v>39</v>
      </c>
      <c r="G255" s="0" t="n">
        <v>-2</v>
      </c>
      <c r="L255" s="0" t="n">
        <v>2.5E-009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W255" s="0" t="s">
        <v>259</v>
      </c>
      <c r="Y255" s="0" t="str">
        <f aca="false">IF(OR(ISNUMBER(SEARCH("D",B255)), ISNUMBER(SEARCH("D", C255))),"Cangi","Yelle")</f>
        <v>Yelle</v>
      </c>
    </row>
    <row r="256" customFormat="false" ht="12.8" hidden="false" customHeight="false" outlineLevel="0" collapsed="false">
      <c r="A256" s="0" t="n">
        <f aca="false">ROW()-1</f>
        <v>255</v>
      </c>
      <c r="B256" s="0" t="s">
        <v>261</v>
      </c>
      <c r="C256" s="0" t="s">
        <v>59</v>
      </c>
      <c r="D256" s="0" t="s">
        <v>301</v>
      </c>
      <c r="E256" s="0" t="s">
        <v>39</v>
      </c>
      <c r="G256" s="0" t="n">
        <v>-2</v>
      </c>
      <c r="L256" s="0" t="n">
        <v>2.25E-008</v>
      </c>
      <c r="M256" s="0" t="n">
        <v>-0.5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278</v>
      </c>
      <c r="W256" s="0" t="s">
        <v>37</v>
      </c>
      <c r="Y256" s="0" t="str">
        <f aca="false">IF(OR(ISNUMBER(SEARCH("D",B256)), ISNUMBER(SEARCH("D", C256))),"Cangi","Yelle")</f>
        <v>Yelle</v>
      </c>
    </row>
    <row r="257" customFormat="false" ht="12.8" hidden="false" customHeight="false" outlineLevel="0" collapsed="false">
      <c r="A257" s="0" t="n">
        <f aca="false">ROW()-1</f>
        <v>256</v>
      </c>
      <c r="B257" s="0" t="s">
        <v>261</v>
      </c>
      <c r="C257" s="0" t="s">
        <v>62</v>
      </c>
      <c r="D257" s="0" t="s">
        <v>323</v>
      </c>
      <c r="E257" s="0" t="s">
        <v>39</v>
      </c>
      <c r="G257" s="0" t="n">
        <v>-2</v>
      </c>
      <c r="L257" s="0" t="n">
        <v>1.94E-009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W257" s="0" t="s">
        <v>327</v>
      </c>
      <c r="Y257" s="0" t="str">
        <f aca="false">IF(OR(ISNUMBER(SEARCH("D",B257)), ISNUMBER(SEARCH("D", C257))),"Cangi","Yelle")</f>
        <v>Yelle</v>
      </c>
    </row>
    <row r="258" customFormat="false" ht="12.8" hidden="false" customHeight="false" outlineLevel="0" collapsed="false">
      <c r="A258" s="0" t="n">
        <f aca="false">ROW()-1</f>
        <v>257</v>
      </c>
      <c r="B258" s="0" t="s">
        <v>261</v>
      </c>
      <c r="C258" s="0" t="s">
        <v>92</v>
      </c>
      <c r="D258" s="0" t="s">
        <v>275</v>
      </c>
      <c r="E258" s="0" t="s">
        <v>39</v>
      </c>
      <c r="F258" s="0" t="s">
        <v>34</v>
      </c>
      <c r="G258" s="0" t="n">
        <v>-2</v>
      </c>
      <c r="L258" s="0" t="n">
        <v>7E-012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W258" s="0" t="s">
        <v>259</v>
      </c>
      <c r="Y258" s="0" t="str">
        <f aca="false">IF(OR(ISNUMBER(SEARCH("D",B258)), ISNUMBER(SEARCH("D", C258))),"Cangi","Yelle")</f>
        <v>Yelle</v>
      </c>
    </row>
    <row r="259" customFormat="false" ht="12.8" hidden="false" customHeight="false" outlineLevel="0" collapsed="false">
      <c r="A259" s="0" t="n">
        <f aca="false">ROW()-1</f>
        <v>258</v>
      </c>
      <c r="B259" s="0" t="s">
        <v>261</v>
      </c>
      <c r="C259" s="0" t="s">
        <v>92</v>
      </c>
      <c r="D259" s="0" t="s">
        <v>273</v>
      </c>
      <c r="E259" s="0" t="s">
        <v>53</v>
      </c>
      <c r="F259" s="0" t="s">
        <v>39</v>
      </c>
      <c r="G259" s="0" t="n">
        <v>-2</v>
      </c>
      <c r="L259" s="0" t="n">
        <v>6.93E-010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W259" s="0" t="s">
        <v>259</v>
      </c>
      <c r="Y259" s="0" t="str">
        <f aca="false">IF(OR(ISNUMBER(SEARCH("D",B259)), ISNUMBER(SEARCH("D", C259))),"Cangi","Yelle")</f>
        <v>Yelle</v>
      </c>
    </row>
    <row r="260" customFormat="false" ht="12.8" hidden="false" customHeight="false" outlineLevel="0" collapsed="false">
      <c r="A260" s="0" t="n">
        <f aca="false">ROW()-1</f>
        <v>259</v>
      </c>
      <c r="B260" s="0" t="s">
        <v>261</v>
      </c>
      <c r="C260" s="0" t="s">
        <v>32</v>
      </c>
      <c r="D260" s="0" t="s">
        <v>269</v>
      </c>
      <c r="E260" s="0" t="s">
        <v>34</v>
      </c>
      <c r="G260" s="0" t="n">
        <v>-2</v>
      </c>
      <c r="L260" s="0" t="n">
        <v>8.33E-010</v>
      </c>
      <c r="M260" s="0" t="n">
        <v>-0.156</v>
      </c>
      <c r="N260" s="0" t="n">
        <v>-1.4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328</v>
      </c>
      <c r="W260" s="0" t="s">
        <v>329</v>
      </c>
      <c r="Y260" s="0" t="str">
        <f aca="false">IF(OR(ISNUMBER(SEARCH("D",B260)), ISNUMBER(SEARCH("D", C260))),"Cangi","Yelle")</f>
        <v>Yelle</v>
      </c>
    </row>
    <row r="261" customFormat="false" ht="12.8" hidden="false" customHeight="false" outlineLevel="0" collapsed="false">
      <c r="A261" s="0" t="n">
        <f aca="false">ROW()-1</f>
        <v>260</v>
      </c>
      <c r="B261" s="0" t="s">
        <v>261</v>
      </c>
      <c r="C261" s="0" t="s">
        <v>32</v>
      </c>
      <c r="D261" s="0" t="s">
        <v>263</v>
      </c>
      <c r="E261" s="0" t="s">
        <v>39</v>
      </c>
      <c r="G261" s="0" t="n">
        <v>-2</v>
      </c>
      <c r="L261" s="0" t="n">
        <v>1.94E-009</v>
      </c>
      <c r="M261" s="0" t="n">
        <v>-0.156</v>
      </c>
      <c r="N261" s="0" t="n">
        <v>-1.4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328</v>
      </c>
      <c r="W261" s="0" t="s">
        <v>329</v>
      </c>
      <c r="Y261" s="0" t="str">
        <f aca="false">IF(OR(ISNUMBER(SEARCH("D",B261)), ISNUMBER(SEARCH("D", C261))),"Cangi","Yelle")</f>
        <v>Yelle</v>
      </c>
    </row>
    <row r="262" customFormat="false" ht="12.8" hidden="false" customHeight="false" outlineLevel="0" collapsed="false">
      <c r="A262" s="0" t="n">
        <f aca="false">ROW()-1</f>
        <v>261</v>
      </c>
      <c r="B262" s="0" t="s">
        <v>261</v>
      </c>
      <c r="C262" s="0" t="s">
        <v>70</v>
      </c>
      <c r="D262" s="0" t="s">
        <v>264</v>
      </c>
      <c r="E262" s="0" t="s">
        <v>39</v>
      </c>
      <c r="G262" s="0" t="n">
        <v>-2</v>
      </c>
      <c r="L262" s="0" t="n">
        <v>6.7E-010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W262" s="0" t="s">
        <v>259</v>
      </c>
      <c r="Y262" s="0" t="str">
        <f aca="false">IF(OR(ISNUMBER(SEARCH("D",B262)), ISNUMBER(SEARCH("D", C262))),"Cangi","Yelle")</f>
        <v>Yelle</v>
      </c>
    </row>
    <row r="263" customFormat="false" ht="12.8" hidden="false" customHeight="false" outlineLevel="0" collapsed="false">
      <c r="A263" s="0" t="n">
        <f aca="false">ROW()-1</f>
        <v>262</v>
      </c>
      <c r="B263" s="0" t="s">
        <v>261</v>
      </c>
      <c r="C263" s="0" t="s">
        <v>53</v>
      </c>
      <c r="D263" s="0" t="s">
        <v>269</v>
      </c>
      <c r="E263" s="0" t="s">
        <v>39</v>
      </c>
      <c r="G263" s="0" t="n">
        <v>-2</v>
      </c>
      <c r="L263" s="0" t="n">
        <v>2.25E-008</v>
      </c>
      <c r="M263" s="0" t="n">
        <v>-0.5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278</v>
      </c>
      <c r="W263" s="0" t="s">
        <v>37</v>
      </c>
      <c r="Y263" s="0" t="str">
        <f aca="false">IF(OR(ISNUMBER(SEARCH("D",B263)), ISNUMBER(SEARCH("D", C263))),"Cangi","Yelle")</f>
        <v>Yelle</v>
      </c>
    </row>
    <row r="264" customFormat="false" ht="12.8" hidden="false" customHeight="false" outlineLevel="0" collapsed="false">
      <c r="A264" s="0" t="n">
        <f aca="false">ROW()-1</f>
        <v>263</v>
      </c>
      <c r="B264" s="0" t="s">
        <v>285</v>
      </c>
      <c r="C264" s="0" t="s">
        <v>35</v>
      </c>
      <c r="D264" s="0" t="s">
        <v>281</v>
      </c>
      <c r="E264" s="0" t="s">
        <v>55</v>
      </c>
      <c r="G264" s="0" t="n">
        <v>-2</v>
      </c>
      <c r="L264" s="0" t="n">
        <v>5.46E-009</v>
      </c>
      <c r="M264" s="0" t="n">
        <v>-0.5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278</v>
      </c>
      <c r="W264" s="0" t="s">
        <v>37</v>
      </c>
      <c r="Y264" s="0" t="str">
        <f aca="false">IF(OR(ISNUMBER(SEARCH("D",B264)), ISNUMBER(SEARCH("D", C264))),"Cangi","Yelle")</f>
        <v>Yelle</v>
      </c>
    </row>
    <row r="265" customFormat="false" ht="12.8" hidden="false" customHeight="false" outlineLevel="0" collapsed="false">
      <c r="A265" s="0" t="n">
        <f aca="false">ROW()-1</f>
        <v>264</v>
      </c>
      <c r="B265" s="0" t="s">
        <v>285</v>
      </c>
      <c r="C265" s="0" t="s">
        <v>80</v>
      </c>
      <c r="D265" s="0" t="s">
        <v>283</v>
      </c>
      <c r="E265" s="0" t="s">
        <v>55</v>
      </c>
      <c r="G265" s="0" t="n">
        <v>-2</v>
      </c>
      <c r="L265" s="0" t="n">
        <v>8.8E-013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W265" s="0" t="s">
        <v>259</v>
      </c>
      <c r="Y265" s="0" t="str">
        <f aca="false">IF(OR(ISNUMBER(SEARCH("D",B265)), ISNUMBER(SEARCH("D", C265))),"Cangi","Yelle")</f>
        <v>Yelle</v>
      </c>
    </row>
    <row r="266" customFormat="false" ht="12.8" hidden="false" customHeight="false" outlineLevel="0" collapsed="false">
      <c r="A266" s="0" t="n">
        <f aca="false">ROW()-1</f>
        <v>265</v>
      </c>
      <c r="B266" s="0" t="s">
        <v>293</v>
      </c>
      <c r="C266" s="0" t="s">
        <v>33</v>
      </c>
      <c r="D266" s="0" t="s">
        <v>257</v>
      </c>
      <c r="E266" s="0" t="s">
        <v>45</v>
      </c>
      <c r="G266" s="0" t="n">
        <v>-2</v>
      </c>
      <c r="L266" s="0" t="n">
        <v>1.1E-009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278</v>
      </c>
      <c r="W266" s="0" t="s">
        <v>37</v>
      </c>
      <c r="Y266" s="0" t="str">
        <f aca="false">IF(OR(ISNUMBER(SEARCH("D",B266)), ISNUMBER(SEARCH("D", C266))),"Cangi","Yelle")</f>
        <v>Yelle</v>
      </c>
    </row>
    <row r="267" customFormat="false" ht="12.8" hidden="false" customHeight="false" outlineLevel="0" collapsed="false">
      <c r="A267" s="0" t="n">
        <f aca="false">ROW()-1</f>
        <v>266</v>
      </c>
      <c r="B267" s="0" t="s">
        <v>293</v>
      </c>
      <c r="C267" s="0" t="s">
        <v>35</v>
      </c>
      <c r="D267" s="0" t="s">
        <v>281</v>
      </c>
      <c r="E267" s="0" t="s">
        <v>45</v>
      </c>
      <c r="G267" s="0" t="n">
        <v>-2</v>
      </c>
      <c r="L267" s="0" t="n">
        <v>1.09E-008</v>
      </c>
      <c r="M267" s="0" t="n">
        <v>-0.5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278</v>
      </c>
      <c r="W267" s="0" t="s">
        <v>37</v>
      </c>
      <c r="Y267" s="0" t="str">
        <f aca="false">IF(OR(ISNUMBER(SEARCH("D",B267)), ISNUMBER(SEARCH("D", C267))),"Cangi","Yelle")</f>
        <v>Yelle</v>
      </c>
    </row>
    <row r="268" customFormat="false" ht="12.8" hidden="false" customHeight="false" outlineLevel="0" collapsed="false">
      <c r="A268" s="0" t="n">
        <f aca="false">ROW()-1</f>
        <v>267</v>
      </c>
      <c r="B268" s="0" t="s">
        <v>293</v>
      </c>
      <c r="C268" s="0" t="s">
        <v>48</v>
      </c>
      <c r="D268" s="0" t="s">
        <v>51</v>
      </c>
      <c r="E268" s="0" t="s">
        <v>45</v>
      </c>
      <c r="G268" s="0" t="n">
        <v>-2</v>
      </c>
      <c r="L268" s="0" t="n">
        <v>1.38E-010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W268" s="0" t="s">
        <v>259</v>
      </c>
      <c r="Y268" s="0" t="str">
        <f aca="false">IF(OR(ISNUMBER(SEARCH("D",B268)), ISNUMBER(SEARCH("D", C268))),"Cangi","Yelle")</f>
        <v>Yelle</v>
      </c>
    </row>
    <row r="269" customFormat="false" ht="12.8" hidden="false" customHeight="false" outlineLevel="0" collapsed="false">
      <c r="A269" s="0" t="n">
        <f aca="false">ROW()-1</f>
        <v>268</v>
      </c>
      <c r="B269" s="0" t="s">
        <v>293</v>
      </c>
      <c r="C269" s="0" t="s">
        <v>48</v>
      </c>
      <c r="D269" s="0" t="s">
        <v>294</v>
      </c>
      <c r="E269" s="0" t="s">
        <v>48</v>
      </c>
      <c r="G269" s="0" t="n">
        <v>-2</v>
      </c>
      <c r="L269" s="0" t="n">
        <v>3.22E-010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W269" s="0" t="s">
        <v>259</v>
      </c>
      <c r="Y269" s="0" t="str">
        <f aca="false">IF(OR(ISNUMBER(SEARCH("D",B269)), ISNUMBER(SEARCH("D", C269))),"Cangi","Yelle")</f>
        <v>Yelle</v>
      </c>
    </row>
    <row r="270" customFormat="false" ht="12.8" hidden="false" customHeight="false" outlineLevel="0" collapsed="false">
      <c r="A270" s="0" t="n">
        <f aca="false">ROW()-1</f>
        <v>269</v>
      </c>
      <c r="B270" s="0" t="s">
        <v>293</v>
      </c>
      <c r="C270" s="0" t="s">
        <v>64</v>
      </c>
      <c r="D270" s="0" t="s">
        <v>260</v>
      </c>
      <c r="E270" s="0" t="s">
        <v>45</v>
      </c>
      <c r="G270" s="0" t="n">
        <v>-2</v>
      </c>
      <c r="L270" s="0" t="n">
        <v>2.1E-010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W270" s="0" t="s">
        <v>259</v>
      </c>
      <c r="Y270" s="0" t="str">
        <f aca="false">IF(OR(ISNUMBER(SEARCH("D",B270)), ISNUMBER(SEARCH("D", C270))),"Cangi","Yelle")</f>
        <v>Yelle</v>
      </c>
    </row>
    <row r="271" customFormat="false" ht="12.8" hidden="false" customHeight="false" outlineLevel="0" collapsed="false">
      <c r="A271" s="0" t="n">
        <f aca="false">ROW()-1</f>
        <v>270</v>
      </c>
      <c r="B271" s="0" t="s">
        <v>293</v>
      </c>
      <c r="C271" s="0" t="s">
        <v>64</v>
      </c>
      <c r="D271" s="0" t="s">
        <v>294</v>
      </c>
      <c r="E271" s="0" t="s">
        <v>64</v>
      </c>
      <c r="G271" s="0" t="n">
        <v>-2</v>
      </c>
      <c r="L271" s="0" t="n">
        <v>2.9E-010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W271" s="0" t="s">
        <v>259</v>
      </c>
      <c r="Y271" s="0" t="str">
        <f aca="false">IF(OR(ISNUMBER(SEARCH("D",B271)), ISNUMBER(SEARCH("D", C271))),"Cangi","Yelle")</f>
        <v>Yelle</v>
      </c>
    </row>
    <row r="272" customFormat="false" ht="12.8" hidden="false" customHeight="false" outlineLevel="0" collapsed="false">
      <c r="A272" s="0" t="n">
        <f aca="false">ROW()-1</f>
        <v>271</v>
      </c>
      <c r="B272" s="0" t="s">
        <v>293</v>
      </c>
      <c r="C272" s="0" t="s">
        <v>72</v>
      </c>
      <c r="D272" s="0" t="s">
        <v>303</v>
      </c>
      <c r="E272" s="0" t="s">
        <v>55</v>
      </c>
      <c r="G272" s="0" t="n">
        <v>-2</v>
      </c>
      <c r="L272" s="0" t="n">
        <f aca="false">0.000000000037</f>
        <v>3.7E-011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W272" s="0" t="s">
        <v>250</v>
      </c>
      <c r="Y272" s="0" t="str">
        <f aca="false">IF(OR(ISNUMBER(SEARCH("D",B272)), ISNUMBER(SEARCH("D", C272))),"Cangi","Yelle")</f>
        <v>Cangi</v>
      </c>
    </row>
    <row r="273" customFormat="false" ht="12.8" hidden="false" customHeight="false" outlineLevel="0" collapsed="false">
      <c r="A273" s="0" t="n">
        <f aca="false">ROW()-1</f>
        <v>272</v>
      </c>
      <c r="B273" s="0" t="s">
        <v>293</v>
      </c>
      <c r="C273" s="0" t="s">
        <v>34</v>
      </c>
      <c r="D273" s="0" t="s">
        <v>291</v>
      </c>
      <c r="E273" s="0" t="s">
        <v>55</v>
      </c>
      <c r="G273" s="0" t="n">
        <v>-2</v>
      </c>
      <c r="L273" s="0" t="n">
        <v>3.7E-011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278</v>
      </c>
      <c r="W273" s="0" t="s">
        <v>37</v>
      </c>
      <c r="Y273" s="0" t="str">
        <f aca="false">IF(OR(ISNUMBER(SEARCH("D",B273)), ISNUMBER(SEARCH("D", C273))),"Cangi","Yelle")</f>
        <v>Yelle</v>
      </c>
    </row>
    <row r="274" customFormat="false" ht="12.8" hidden="false" customHeight="false" outlineLevel="0" collapsed="false">
      <c r="A274" s="0" t="n">
        <f aca="false">ROW()-1</f>
        <v>273</v>
      </c>
      <c r="B274" s="0" t="s">
        <v>293</v>
      </c>
      <c r="C274" s="0" t="s">
        <v>39</v>
      </c>
      <c r="D274" s="0" t="s">
        <v>285</v>
      </c>
      <c r="E274" s="0" t="s">
        <v>34</v>
      </c>
      <c r="G274" s="0" t="n">
        <v>-2</v>
      </c>
      <c r="L274" s="0" t="n">
        <v>8.8E-010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W274" s="0" t="s">
        <v>259</v>
      </c>
      <c r="Y274" s="0" t="str">
        <f aca="false">IF(OR(ISNUMBER(SEARCH("D",B274)), ISNUMBER(SEARCH("D", C274))),"Cangi","Yelle")</f>
        <v>Yelle</v>
      </c>
    </row>
    <row r="275" customFormat="false" ht="12.8" hidden="false" customHeight="false" outlineLevel="0" collapsed="false">
      <c r="A275" s="0" t="n">
        <f aca="false">ROW()-1</f>
        <v>274</v>
      </c>
      <c r="B275" s="0" t="s">
        <v>293</v>
      </c>
      <c r="C275" s="0" t="s">
        <v>80</v>
      </c>
      <c r="D275" s="0" t="s">
        <v>269</v>
      </c>
      <c r="E275" s="0" t="s">
        <v>55</v>
      </c>
      <c r="G275" s="0" t="n">
        <v>-2</v>
      </c>
      <c r="L275" s="0" t="n">
        <v>3.12E-008</v>
      </c>
      <c r="M275" s="0" t="n">
        <v>-0.5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278</v>
      </c>
      <c r="W275" s="0" t="s">
        <v>37</v>
      </c>
      <c r="Y275" s="0" t="str">
        <f aca="false">IF(OR(ISNUMBER(SEARCH("D",B275)), ISNUMBER(SEARCH("D", C275))),"Cangi","Yelle")</f>
        <v>Yelle</v>
      </c>
    </row>
    <row r="276" customFormat="false" ht="12.8" hidden="false" customHeight="false" outlineLevel="0" collapsed="false">
      <c r="A276" s="0" t="n">
        <f aca="false">ROW()-1</f>
        <v>275</v>
      </c>
      <c r="B276" s="0" t="s">
        <v>293</v>
      </c>
      <c r="C276" s="0" t="s">
        <v>80</v>
      </c>
      <c r="D276" s="0" t="s">
        <v>283</v>
      </c>
      <c r="E276" s="0" t="s">
        <v>45</v>
      </c>
      <c r="G276" s="0" t="n">
        <v>-2</v>
      </c>
      <c r="L276" s="0" t="n">
        <v>3.12E-008</v>
      </c>
      <c r="M276" s="0" t="n">
        <v>-0.5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278</v>
      </c>
      <c r="W276" s="0" t="s">
        <v>37</v>
      </c>
      <c r="Y276" s="0" t="str">
        <f aca="false">IF(OR(ISNUMBER(SEARCH("D",B276)), ISNUMBER(SEARCH("D", C276))),"Cangi","Yelle")</f>
        <v>Yelle</v>
      </c>
    </row>
    <row r="277" customFormat="false" ht="12.8" hidden="false" customHeight="false" outlineLevel="0" collapsed="false">
      <c r="A277" s="0" t="n">
        <f aca="false">ROW()-1</f>
        <v>276</v>
      </c>
      <c r="B277" s="0" t="s">
        <v>293</v>
      </c>
      <c r="C277" s="0" t="s">
        <v>55</v>
      </c>
      <c r="D277" s="0" t="s">
        <v>285</v>
      </c>
      <c r="E277" s="0" t="s">
        <v>45</v>
      </c>
      <c r="G277" s="0" t="n">
        <v>-2</v>
      </c>
      <c r="L277" s="0" t="n">
        <v>1.45E-009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W277" s="0" t="s">
        <v>259</v>
      </c>
      <c r="Y277" s="0" t="str">
        <f aca="false">IF(OR(ISNUMBER(SEARCH("D",B277)), ISNUMBER(SEARCH("D", C277))),"Cangi","Yelle")</f>
        <v>Yelle</v>
      </c>
    </row>
    <row r="278" customFormat="false" ht="12.8" hidden="false" customHeight="false" outlineLevel="0" collapsed="false">
      <c r="A278" s="0" t="n">
        <f aca="false">ROW()-1</f>
        <v>277</v>
      </c>
      <c r="B278" s="0" t="s">
        <v>293</v>
      </c>
      <c r="C278" s="0" t="s">
        <v>65</v>
      </c>
      <c r="D278" s="0" t="s">
        <v>282</v>
      </c>
      <c r="E278" s="0" t="s">
        <v>45</v>
      </c>
      <c r="G278" s="0" t="n">
        <v>-2</v>
      </c>
      <c r="L278" s="0" t="n">
        <v>6.41E-009</v>
      </c>
      <c r="M278" s="0" t="n">
        <v>-0.5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278</v>
      </c>
      <c r="W278" s="0" t="s">
        <v>37</v>
      </c>
      <c r="Y278" s="0" t="str">
        <f aca="false">IF(OR(ISNUMBER(SEARCH("D",B278)), ISNUMBER(SEARCH("D", C278))),"Cangi","Yelle")</f>
        <v>Yelle</v>
      </c>
    </row>
    <row r="279" customFormat="false" ht="12.8" hidden="false" customHeight="false" outlineLevel="0" collapsed="false">
      <c r="A279" s="0" t="n">
        <f aca="false">ROW()-1</f>
        <v>278</v>
      </c>
      <c r="B279" s="0" t="s">
        <v>293</v>
      </c>
      <c r="C279" s="0" t="s">
        <v>65</v>
      </c>
      <c r="D279" s="0" t="s">
        <v>285</v>
      </c>
      <c r="E279" s="0" t="s">
        <v>48</v>
      </c>
      <c r="G279" s="0" t="n">
        <v>-2</v>
      </c>
      <c r="L279" s="0" t="n">
        <v>6.41E-009</v>
      </c>
      <c r="M279" s="0" t="n">
        <v>-0.5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278</v>
      </c>
      <c r="W279" s="0" t="s">
        <v>37</v>
      </c>
      <c r="Y279" s="0" t="str">
        <f aca="false">IF(OR(ISNUMBER(SEARCH("D",B279)), ISNUMBER(SEARCH("D", C279))),"Cangi","Yelle")</f>
        <v>Yelle</v>
      </c>
    </row>
    <row r="280" customFormat="false" ht="12.8" hidden="false" customHeight="false" outlineLevel="0" collapsed="false">
      <c r="A280" s="0" t="n">
        <f aca="false">ROW()-1</f>
        <v>279</v>
      </c>
      <c r="B280" s="0" t="s">
        <v>293</v>
      </c>
      <c r="C280" s="0" t="s">
        <v>27</v>
      </c>
      <c r="D280" s="0" t="s">
        <v>257</v>
      </c>
      <c r="E280" s="0" t="s">
        <v>57</v>
      </c>
      <c r="G280" s="0" t="n">
        <v>-2</v>
      </c>
      <c r="L280" s="0" t="n">
        <v>2.2E-010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300</v>
      </c>
      <c r="W280" s="0" t="s">
        <v>298</v>
      </c>
      <c r="Y280" s="0" t="str">
        <f aca="false">IF(OR(ISNUMBER(SEARCH("D",B280)), ISNUMBER(SEARCH("D", C280))),"Cangi","Yelle")</f>
        <v>Yelle</v>
      </c>
    </row>
    <row r="281" customFormat="false" ht="12.8" hidden="false" customHeight="false" outlineLevel="0" collapsed="false">
      <c r="A281" s="0" t="n">
        <f aca="false">ROW()-1</f>
        <v>280</v>
      </c>
      <c r="B281" s="0" t="s">
        <v>293</v>
      </c>
      <c r="C281" s="0" t="s">
        <v>132</v>
      </c>
      <c r="D281" s="0" t="s">
        <v>272</v>
      </c>
      <c r="E281" s="0" t="s">
        <v>55</v>
      </c>
      <c r="G281" s="0" t="n">
        <v>-2</v>
      </c>
      <c r="L281" s="0" t="n">
        <v>1.08E-009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W281" s="0" t="s">
        <v>330</v>
      </c>
      <c r="X281" s="0" t="s">
        <v>288</v>
      </c>
      <c r="Y281" s="0" t="str">
        <f aca="false">IF(OR(ISNUMBER(SEARCH("D",B281)), ISNUMBER(SEARCH("D", C281))),"Cangi","Yelle")</f>
        <v>Yelle</v>
      </c>
    </row>
    <row r="282" customFormat="false" ht="12.8" hidden="false" customHeight="false" outlineLevel="0" collapsed="false">
      <c r="A282" s="0" t="n">
        <f aca="false">ROW()-1</f>
        <v>281</v>
      </c>
      <c r="B282" s="0" t="s">
        <v>293</v>
      </c>
      <c r="C282" s="0" t="s">
        <v>59</v>
      </c>
      <c r="D282" s="0" t="s">
        <v>301</v>
      </c>
      <c r="E282" s="0" t="s">
        <v>45</v>
      </c>
      <c r="G282" s="0" t="n">
        <v>-2</v>
      </c>
      <c r="L282" s="0" t="n">
        <v>1.13E-008</v>
      </c>
      <c r="M282" s="0" t="n">
        <v>-0.5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278</v>
      </c>
      <c r="W282" s="0" t="s">
        <v>37</v>
      </c>
      <c r="Y282" s="0" t="str">
        <f aca="false">IF(OR(ISNUMBER(SEARCH("D",B282)), ISNUMBER(SEARCH("D", C282))),"Cangi","Yelle")</f>
        <v>Yelle</v>
      </c>
    </row>
    <row r="283" customFormat="false" ht="12.8" hidden="false" customHeight="false" outlineLevel="0" collapsed="false">
      <c r="A283" s="0" t="n">
        <f aca="false">ROW()-1</f>
        <v>282</v>
      </c>
      <c r="B283" s="0" t="s">
        <v>293</v>
      </c>
      <c r="C283" s="0" t="s">
        <v>127</v>
      </c>
      <c r="D283" s="0" t="s">
        <v>324</v>
      </c>
      <c r="E283" s="0" t="s">
        <v>45</v>
      </c>
      <c r="G283" s="0" t="n">
        <v>-2</v>
      </c>
      <c r="L283" s="0" t="n">
        <v>1.56E-008</v>
      </c>
      <c r="M283" s="0" t="n">
        <v>-0.5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278</v>
      </c>
      <c r="W283" s="0" t="s">
        <v>37</v>
      </c>
      <c r="Y283" s="0" t="str">
        <f aca="false">IF(OR(ISNUMBER(SEARCH("D",B283)), ISNUMBER(SEARCH("D", C283))),"Cangi","Yelle")</f>
        <v>Yelle</v>
      </c>
    </row>
    <row r="284" customFormat="false" ht="12.8" hidden="false" customHeight="false" outlineLevel="0" collapsed="false">
      <c r="A284" s="0" t="n">
        <f aca="false">ROW()-1</f>
        <v>283</v>
      </c>
      <c r="B284" s="0" t="s">
        <v>293</v>
      </c>
      <c r="C284" s="0" t="s">
        <v>62</v>
      </c>
      <c r="D284" s="0" t="s">
        <v>273</v>
      </c>
      <c r="E284" s="0" t="s">
        <v>55</v>
      </c>
      <c r="G284" s="0" t="n">
        <v>-2</v>
      </c>
      <c r="L284" s="0" t="n">
        <v>8.1E-010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278</v>
      </c>
      <c r="W284" s="0" t="s">
        <v>37</v>
      </c>
      <c r="Y284" s="0" t="str">
        <f aca="false">IF(OR(ISNUMBER(SEARCH("D",B284)), ISNUMBER(SEARCH("D", C284))),"Cangi","Yelle")</f>
        <v>Yelle</v>
      </c>
    </row>
    <row r="285" customFormat="false" ht="12.8" hidden="false" customHeight="false" outlineLevel="0" collapsed="false">
      <c r="A285" s="0" t="n">
        <f aca="false">ROW()-1</f>
        <v>284</v>
      </c>
      <c r="B285" s="0" t="s">
        <v>293</v>
      </c>
      <c r="C285" s="0" t="s">
        <v>70</v>
      </c>
      <c r="D285" s="0" t="s">
        <v>276</v>
      </c>
      <c r="E285" s="0" t="s">
        <v>55</v>
      </c>
      <c r="G285" s="0" t="n">
        <v>-2</v>
      </c>
      <c r="L285" s="0" t="n">
        <v>4.1E-010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W285" s="0" t="s">
        <v>259</v>
      </c>
      <c r="Y285" s="0" t="str">
        <f aca="false">IF(OR(ISNUMBER(SEARCH("D",B285)), ISNUMBER(SEARCH("D", C285))),"Cangi","Yelle")</f>
        <v>Yelle</v>
      </c>
    </row>
    <row r="286" customFormat="false" ht="12.8" hidden="false" customHeight="false" outlineLevel="0" collapsed="false">
      <c r="A286" s="0" t="n">
        <f aca="false">ROW()-1</f>
        <v>285</v>
      </c>
      <c r="B286" s="0" t="s">
        <v>293</v>
      </c>
      <c r="C286" s="0" t="s">
        <v>53</v>
      </c>
      <c r="D286" s="0" t="s">
        <v>269</v>
      </c>
      <c r="E286" s="0" t="s">
        <v>45</v>
      </c>
      <c r="G286" s="0" t="n">
        <v>-2</v>
      </c>
      <c r="L286" s="0" t="n">
        <v>1.09E-008</v>
      </c>
      <c r="M286" s="0" t="n">
        <v>-0.5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278</v>
      </c>
      <c r="W286" s="0" t="s">
        <v>37</v>
      </c>
      <c r="Y286" s="0" t="str">
        <f aca="false">IF(OR(ISNUMBER(SEARCH("D",B286)), ISNUMBER(SEARCH("D", C286))),"Cangi","Yelle")</f>
        <v>Yelle</v>
      </c>
    </row>
    <row r="287" customFormat="false" ht="12.8" hidden="false" customHeight="false" outlineLevel="0" collapsed="false">
      <c r="A287" s="0" t="n">
        <f aca="false">ROW()-1</f>
        <v>286</v>
      </c>
      <c r="B287" s="0" t="s">
        <v>260</v>
      </c>
      <c r="C287" s="0" t="s">
        <v>33</v>
      </c>
      <c r="D287" s="0" t="s">
        <v>257</v>
      </c>
      <c r="E287" s="0" t="s">
        <v>64</v>
      </c>
      <c r="G287" s="0" t="n">
        <v>-2</v>
      </c>
      <c r="L287" s="0" t="n">
        <v>1E-009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278</v>
      </c>
      <c r="W287" s="0" t="s">
        <v>37</v>
      </c>
      <c r="Y287" s="0" t="str">
        <f aca="false">IF(OR(ISNUMBER(SEARCH("D",B287)), ISNUMBER(SEARCH("D", C287))),"Cangi","Yelle")</f>
        <v>Yelle</v>
      </c>
    </row>
    <row r="288" customFormat="false" ht="12.8" hidden="false" customHeight="false" outlineLevel="0" collapsed="false">
      <c r="A288" s="0" t="n">
        <f aca="false">ROW()-1</f>
        <v>287</v>
      </c>
      <c r="B288" s="0" t="s">
        <v>260</v>
      </c>
      <c r="C288" s="0" t="s">
        <v>48</v>
      </c>
      <c r="D288" s="0" t="s">
        <v>51</v>
      </c>
      <c r="E288" s="0" t="s">
        <v>64</v>
      </c>
      <c r="G288" s="0" t="n">
        <v>-2</v>
      </c>
      <c r="L288" s="0" t="n">
        <v>7.8E-010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278</v>
      </c>
      <c r="W288" s="0" t="s">
        <v>37</v>
      </c>
      <c r="Y288" s="0" t="str">
        <f aca="false">IF(OR(ISNUMBER(SEARCH("D",B288)), ISNUMBER(SEARCH("D", C288))),"Cangi","Yelle")</f>
        <v>Yelle</v>
      </c>
    </row>
    <row r="289" customFormat="false" ht="12.8" hidden="false" customHeight="false" outlineLevel="0" collapsed="false">
      <c r="A289" s="0" t="n">
        <f aca="false">ROW()-1</f>
        <v>288</v>
      </c>
      <c r="B289" s="0" t="s">
        <v>260</v>
      </c>
      <c r="C289" s="0" t="s">
        <v>80</v>
      </c>
      <c r="D289" s="0" t="s">
        <v>283</v>
      </c>
      <c r="E289" s="0" t="s">
        <v>64</v>
      </c>
      <c r="G289" s="0" t="n">
        <v>-2</v>
      </c>
      <c r="L289" s="0" t="n">
        <v>2.65E-009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W289" s="0" t="s">
        <v>259</v>
      </c>
      <c r="Y289" s="0" t="str">
        <f aca="false">IF(OR(ISNUMBER(SEARCH("D",B289)), ISNUMBER(SEARCH("D", C289))),"Cangi","Yelle")</f>
        <v>Yelle</v>
      </c>
    </row>
    <row r="290" customFormat="false" ht="12.8" hidden="false" customHeight="false" outlineLevel="0" collapsed="false">
      <c r="A290" s="0" t="n">
        <f aca="false">ROW()-1</f>
        <v>289</v>
      </c>
      <c r="B290" s="0" t="s">
        <v>260</v>
      </c>
      <c r="C290" s="0" t="s">
        <v>77</v>
      </c>
      <c r="D290" s="0" t="s">
        <v>319</v>
      </c>
      <c r="E290" s="0" t="s">
        <v>64</v>
      </c>
      <c r="G290" s="0" t="n">
        <v>-2</v>
      </c>
      <c r="H290" s="0" t="n">
        <v>19</v>
      </c>
      <c r="I290" s="0" t="n">
        <v>18</v>
      </c>
      <c r="J290" s="0" t="n">
        <v>-0.5</v>
      </c>
      <c r="L290" s="0" t="n">
        <f aca="false">0.00000000265</f>
        <v>2.65E-009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W290" s="0" t="s">
        <v>88</v>
      </c>
      <c r="Y290" s="0" t="str">
        <f aca="false">IF(OR(ISNUMBER(SEARCH("D",B290)), ISNUMBER(SEARCH("D", C290))),"Cangi","Yelle")</f>
        <v>Cangi</v>
      </c>
    </row>
    <row r="291" customFormat="false" ht="12.8" hidden="false" customHeight="false" outlineLevel="0" collapsed="false">
      <c r="A291" s="0" t="n">
        <f aca="false">ROW()-1</f>
        <v>290</v>
      </c>
      <c r="B291" s="0" t="s">
        <v>260</v>
      </c>
      <c r="C291" s="0" t="s">
        <v>32</v>
      </c>
      <c r="D291" s="0" t="s">
        <v>51</v>
      </c>
      <c r="E291" s="0" t="s">
        <v>70</v>
      </c>
      <c r="G291" s="0" t="n">
        <v>-2</v>
      </c>
      <c r="L291" s="0" t="n">
        <v>5.8E-010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W291" s="0" t="s">
        <v>258</v>
      </c>
      <c r="Y291" s="0" t="str">
        <f aca="false">IF(OR(ISNUMBER(SEARCH("D",B291)), ISNUMBER(SEARCH("D", C291))),"Cangi","Yelle")</f>
        <v>Yelle</v>
      </c>
    </row>
    <row r="292" customFormat="false" ht="12.8" hidden="false" customHeight="false" outlineLevel="0" collapsed="false">
      <c r="A292" s="0" t="n">
        <f aca="false">ROW()-1</f>
        <v>291</v>
      </c>
      <c r="B292" s="0" t="s">
        <v>51</v>
      </c>
      <c r="C292" s="0" t="s">
        <v>33</v>
      </c>
      <c r="D292" s="0" t="s">
        <v>257</v>
      </c>
      <c r="E292" s="0" t="s">
        <v>48</v>
      </c>
      <c r="G292" s="0" t="n">
        <v>-2</v>
      </c>
      <c r="L292" s="0" t="n">
        <v>1.1E-009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278</v>
      </c>
      <c r="W292" s="0" t="s">
        <v>37</v>
      </c>
      <c r="Y292" s="0" t="str">
        <f aca="false">IF(OR(ISNUMBER(SEARCH("D",B292)), ISNUMBER(SEARCH("D", C292))),"Cangi","Yelle")</f>
        <v>Yelle</v>
      </c>
    </row>
    <row r="293" customFormat="false" ht="12.8" hidden="false" customHeight="false" outlineLevel="0" collapsed="false">
      <c r="A293" s="0" t="n">
        <f aca="false">ROW()-1</f>
        <v>292</v>
      </c>
      <c r="B293" s="0" t="s">
        <v>51</v>
      </c>
      <c r="C293" s="0" t="s">
        <v>35</v>
      </c>
      <c r="D293" s="0" t="s">
        <v>281</v>
      </c>
      <c r="E293" s="0" t="s">
        <v>48</v>
      </c>
      <c r="G293" s="0" t="n">
        <v>-2</v>
      </c>
      <c r="L293" s="0" t="n">
        <v>1.09E-008</v>
      </c>
      <c r="M293" s="0" t="n">
        <v>-0.5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278</v>
      </c>
      <c r="W293" s="0" t="s">
        <v>37</v>
      </c>
      <c r="Y293" s="0" t="str">
        <f aca="false">IF(OR(ISNUMBER(SEARCH("D",B293)), ISNUMBER(SEARCH("D", C293))),"Cangi","Yelle")</f>
        <v>Yelle</v>
      </c>
    </row>
    <row r="294" customFormat="false" ht="12.8" hidden="false" customHeight="false" outlineLevel="0" collapsed="false">
      <c r="A294" s="0" t="n">
        <f aca="false">ROW()-1</f>
        <v>293</v>
      </c>
      <c r="B294" s="0" t="s">
        <v>51</v>
      </c>
      <c r="C294" s="0" t="s">
        <v>72</v>
      </c>
      <c r="D294" s="0" t="s">
        <v>248</v>
      </c>
      <c r="E294" s="0" t="s">
        <v>34</v>
      </c>
      <c r="G294" s="0" t="n">
        <v>-2</v>
      </c>
      <c r="L294" s="3" t="n">
        <v>4.25E-011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W294" s="0" t="s">
        <v>250</v>
      </c>
      <c r="Y294" s="0" t="str">
        <f aca="false">IF(OR(ISNUMBER(SEARCH("D",B294)), ISNUMBER(SEARCH("D", C294))),"Cangi","Yelle")</f>
        <v>Cangi</v>
      </c>
    </row>
    <row r="295" customFormat="false" ht="12.8" hidden="false" customHeight="false" outlineLevel="0" collapsed="false">
      <c r="A295" s="0" t="n">
        <f aca="false">ROW()-1</f>
        <v>294</v>
      </c>
      <c r="B295" s="0" t="s">
        <v>51</v>
      </c>
      <c r="C295" s="0" t="s">
        <v>80</v>
      </c>
      <c r="D295" s="0" t="s">
        <v>283</v>
      </c>
      <c r="E295" s="0" t="s">
        <v>48</v>
      </c>
      <c r="G295" s="0" t="n">
        <v>-2</v>
      </c>
      <c r="L295" s="0" t="n">
        <v>2.6E-009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W295" s="0" t="s">
        <v>259</v>
      </c>
      <c r="Y295" s="0" t="str">
        <f aca="false">IF(OR(ISNUMBER(SEARCH("D",B295)), ISNUMBER(SEARCH("D", C295))),"Cangi","Yelle")</f>
        <v>Yelle</v>
      </c>
    </row>
    <row r="296" customFormat="false" ht="12.8" hidden="false" customHeight="false" outlineLevel="0" collapsed="false">
      <c r="A296" s="0" t="n">
        <f aca="false">ROW()-1</f>
        <v>295</v>
      </c>
      <c r="B296" s="0" t="s">
        <v>51</v>
      </c>
      <c r="C296" s="0" t="s">
        <v>80</v>
      </c>
      <c r="D296" s="0" t="s">
        <v>331</v>
      </c>
      <c r="G296" s="0" t="n">
        <v>-2</v>
      </c>
      <c r="L296" s="0" t="n">
        <v>6.64E-010</v>
      </c>
      <c r="M296" s="0" t="n">
        <v>-1.3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314</v>
      </c>
      <c r="W296" s="0" t="s">
        <v>37</v>
      </c>
      <c r="Y296" s="0" t="str">
        <f aca="false">IF(OR(ISNUMBER(SEARCH("D",B296)), ISNUMBER(SEARCH("D", C296))),"Cangi","Yelle")</f>
        <v>Yelle</v>
      </c>
    </row>
    <row r="297" customFormat="false" ht="12.8" hidden="false" customHeight="false" outlineLevel="0" collapsed="false">
      <c r="A297" s="0" t="n">
        <f aca="false">ROW()-1</f>
        <v>296</v>
      </c>
      <c r="B297" s="0" t="s">
        <v>51</v>
      </c>
      <c r="C297" s="0" t="s">
        <v>55</v>
      </c>
      <c r="D297" s="0" t="s">
        <v>285</v>
      </c>
      <c r="E297" s="0" t="s">
        <v>48</v>
      </c>
      <c r="G297" s="0" t="n">
        <v>-2</v>
      </c>
      <c r="L297" s="0" t="n">
        <v>3.5E-009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W297" s="0" t="s">
        <v>259</v>
      </c>
      <c r="Y297" s="0" t="str">
        <f aca="false">IF(OR(ISNUMBER(SEARCH("D",B297)), ISNUMBER(SEARCH("D", C297))),"Cangi","Yelle")</f>
        <v>Yelle</v>
      </c>
    </row>
    <row r="298" customFormat="false" ht="12.8" hidden="false" customHeight="false" outlineLevel="0" collapsed="false">
      <c r="A298" s="0" t="n">
        <f aca="false">ROW()-1</f>
        <v>297</v>
      </c>
      <c r="B298" s="0" t="s">
        <v>51</v>
      </c>
      <c r="C298" s="0" t="s">
        <v>65</v>
      </c>
      <c r="D298" s="0" t="s">
        <v>282</v>
      </c>
      <c r="E298" s="0" t="s">
        <v>48</v>
      </c>
      <c r="G298" s="0" t="n">
        <v>-2</v>
      </c>
      <c r="L298" s="0" t="n">
        <v>1.26E-008</v>
      </c>
      <c r="M298" s="0" t="n">
        <v>-0.5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278</v>
      </c>
      <c r="W298" s="0" t="s">
        <v>37</v>
      </c>
      <c r="Y298" s="0" t="str">
        <f aca="false">IF(OR(ISNUMBER(SEARCH("D",B298)), ISNUMBER(SEARCH("D", C298))),"Cangi","Yelle")</f>
        <v>Yelle</v>
      </c>
    </row>
    <row r="299" customFormat="false" ht="12.8" hidden="false" customHeight="false" outlineLevel="0" collapsed="false">
      <c r="A299" s="0" t="n">
        <f aca="false">ROW()-1</f>
        <v>298</v>
      </c>
      <c r="B299" s="0" t="s">
        <v>51</v>
      </c>
      <c r="C299" s="0" t="s">
        <v>77</v>
      </c>
      <c r="D299" s="0" t="s">
        <v>319</v>
      </c>
      <c r="E299" s="0" t="s">
        <v>48</v>
      </c>
      <c r="G299" s="0" t="n">
        <v>-2</v>
      </c>
      <c r="H299" s="0" t="n">
        <v>19</v>
      </c>
      <c r="I299" s="0" t="n">
        <v>18</v>
      </c>
      <c r="J299" s="0" t="n">
        <v>-0.5</v>
      </c>
      <c r="L299" s="3" t="n">
        <v>2.6E-009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W299" s="0" t="s">
        <v>88</v>
      </c>
      <c r="Y299" s="0" t="str">
        <f aca="false">IF(OR(ISNUMBER(SEARCH("D",B299)), ISNUMBER(SEARCH("D", C299))),"Cangi","Yelle")</f>
        <v>Cangi</v>
      </c>
    </row>
    <row r="300" customFormat="false" ht="12.8" hidden="false" customHeight="false" outlineLevel="0" collapsed="false">
      <c r="A300" s="0" t="n">
        <f aca="false">ROW()-1</f>
        <v>299</v>
      </c>
      <c r="B300" s="0" t="s">
        <v>51</v>
      </c>
      <c r="C300" s="0" t="s">
        <v>132</v>
      </c>
      <c r="D300" s="0" t="s">
        <v>325</v>
      </c>
      <c r="E300" s="0" t="s">
        <v>48</v>
      </c>
      <c r="G300" s="0" t="n">
        <v>-2</v>
      </c>
      <c r="L300" s="0" t="n">
        <v>3.3E-012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W300" s="0" t="s">
        <v>259</v>
      </c>
      <c r="Y300" s="0" t="str">
        <f aca="false">IF(OR(ISNUMBER(SEARCH("D",B300)), ISNUMBER(SEARCH("D", C300))),"Cangi","Yelle")</f>
        <v>Yelle</v>
      </c>
    </row>
    <row r="301" customFormat="false" ht="12.8" hidden="false" customHeight="false" outlineLevel="0" collapsed="false">
      <c r="A301" s="0" t="n">
        <f aca="false">ROW()-1</f>
        <v>300</v>
      </c>
      <c r="B301" s="0" t="s">
        <v>51</v>
      </c>
      <c r="C301" s="0" t="s">
        <v>59</v>
      </c>
      <c r="D301" s="0" t="s">
        <v>301</v>
      </c>
      <c r="E301" s="0" t="s">
        <v>48</v>
      </c>
      <c r="G301" s="0" t="n">
        <v>-2</v>
      </c>
      <c r="L301" s="0" t="n">
        <v>1.11E-008</v>
      </c>
      <c r="M301" s="0" t="n">
        <v>-0.5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278</v>
      </c>
      <c r="W301" s="0" t="s">
        <v>37</v>
      </c>
      <c r="Y301" s="0" t="str">
        <f aca="false">IF(OR(ISNUMBER(SEARCH("D",B301)), ISNUMBER(SEARCH("D", C301))),"Cangi","Yelle")</f>
        <v>Yelle</v>
      </c>
    </row>
    <row r="302" customFormat="false" ht="12.8" hidden="false" customHeight="false" outlineLevel="0" collapsed="false">
      <c r="A302" s="0" t="n">
        <f aca="false">ROW()-1</f>
        <v>301</v>
      </c>
      <c r="B302" s="0" t="s">
        <v>51</v>
      </c>
      <c r="C302" s="0" t="s">
        <v>127</v>
      </c>
      <c r="D302" s="0" t="s">
        <v>324</v>
      </c>
      <c r="E302" s="0" t="s">
        <v>48</v>
      </c>
      <c r="G302" s="0" t="n">
        <v>-2</v>
      </c>
      <c r="L302" s="0" t="n">
        <v>1.54E-008</v>
      </c>
      <c r="M302" s="0" t="n">
        <v>-0.5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278</v>
      </c>
      <c r="W302" s="0" t="s">
        <v>37</v>
      </c>
      <c r="Y302" s="0" t="str">
        <f aca="false">IF(OR(ISNUMBER(SEARCH("D",B302)), ISNUMBER(SEARCH("D", C302))),"Cangi","Yelle")</f>
        <v>Yelle</v>
      </c>
    </row>
    <row r="303" customFormat="false" ht="12.8" hidden="false" customHeight="false" outlineLevel="0" collapsed="false">
      <c r="A303" s="0" t="n">
        <f aca="false">ROW()-1</f>
        <v>302</v>
      </c>
      <c r="B303" s="0" t="s">
        <v>51</v>
      </c>
      <c r="C303" s="0" t="s">
        <v>53</v>
      </c>
      <c r="D303" s="0" t="s">
        <v>269</v>
      </c>
      <c r="E303" s="0" t="s">
        <v>48</v>
      </c>
      <c r="G303" s="0" t="n">
        <v>-2</v>
      </c>
      <c r="L303" s="0" t="n">
        <v>1.07E-008</v>
      </c>
      <c r="M303" s="0" t="n">
        <v>-0.5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278</v>
      </c>
      <c r="W303" s="0" t="s">
        <v>37</v>
      </c>
      <c r="Y303" s="0" t="str">
        <f aca="false">IF(OR(ISNUMBER(SEARCH("D",B303)), ISNUMBER(SEARCH("D", C303))),"Cangi","Yelle")</f>
        <v>Yelle</v>
      </c>
    </row>
    <row r="304" customFormat="false" ht="12.8" hidden="false" customHeight="false" outlineLevel="0" collapsed="false">
      <c r="A304" s="0" t="n">
        <f aca="false">ROW()-1</f>
        <v>303</v>
      </c>
      <c r="B304" s="0" t="s">
        <v>51</v>
      </c>
      <c r="C304" s="0" t="s">
        <v>53</v>
      </c>
      <c r="D304" s="0" t="s">
        <v>260</v>
      </c>
      <c r="E304" s="0" t="s">
        <v>34</v>
      </c>
      <c r="G304" s="0" t="n">
        <v>-2</v>
      </c>
      <c r="L304" s="0" t="n">
        <v>1.73E-008</v>
      </c>
      <c r="M304" s="0" t="n">
        <v>-0.5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278</v>
      </c>
      <c r="W304" s="0" t="s">
        <v>37</v>
      </c>
      <c r="Y304" s="0" t="str">
        <f aca="false">IF(OR(ISNUMBER(SEARCH("D",B304)), ISNUMBER(SEARCH("D", C304))),"Cangi","Yelle")</f>
        <v>Yelle</v>
      </c>
    </row>
    <row r="305" customFormat="false" ht="12.8" hidden="false" customHeight="false" outlineLevel="0" collapsed="false">
      <c r="A305" s="0" t="n">
        <f aca="false">ROW()-1</f>
        <v>304</v>
      </c>
      <c r="B305" s="0" t="s">
        <v>322</v>
      </c>
      <c r="C305" s="0" t="s">
        <v>39</v>
      </c>
      <c r="D305" s="0" t="s">
        <v>261</v>
      </c>
      <c r="E305" s="0" t="s">
        <v>321</v>
      </c>
      <c r="G305" s="0" t="n">
        <v>-2</v>
      </c>
      <c r="L305" s="0" t="n">
        <f aca="false">0.25*0.00000000076</f>
        <v>1.9E-010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W305" s="0" t="s">
        <v>250</v>
      </c>
      <c r="Y305" s="0" t="str">
        <f aca="false">IF(OR(ISNUMBER(SEARCH("D",B305)), ISNUMBER(SEARCH("D", C305))),"Cangi","Yelle")</f>
        <v>Cangi</v>
      </c>
    </row>
    <row r="306" customFormat="false" ht="12.8" hidden="false" customHeight="false" outlineLevel="0" collapsed="false">
      <c r="A306" s="0" t="n">
        <f aca="false">ROW()-1</f>
        <v>305</v>
      </c>
      <c r="B306" s="0" t="s">
        <v>322</v>
      </c>
      <c r="C306" s="0" t="s">
        <v>39</v>
      </c>
      <c r="D306" s="0" t="s">
        <v>252</v>
      </c>
      <c r="E306" s="0" t="s">
        <v>73</v>
      </c>
      <c r="G306" s="0" t="n">
        <v>-2</v>
      </c>
      <c r="L306" s="0" t="n">
        <f aca="false">0.75*0.00000000076</f>
        <v>5.7E-010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W306" s="0" t="s">
        <v>250</v>
      </c>
      <c r="Y306" s="0" t="str">
        <f aca="false">IF(OR(ISNUMBER(SEARCH("D",B306)), ISNUMBER(SEARCH("D", C306))),"Cangi","Yelle")</f>
        <v>Cangi</v>
      </c>
    </row>
    <row r="307" customFormat="false" ht="12.8" hidden="false" customHeight="false" outlineLevel="0" collapsed="false">
      <c r="A307" s="0" t="n">
        <f aca="false">ROW()-1</f>
        <v>306</v>
      </c>
      <c r="B307" s="0" t="s">
        <v>322</v>
      </c>
      <c r="C307" s="0" t="s">
        <v>73</v>
      </c>
      <c r="D307" s="0" t="s">
        <v>252</v>
      </c>
      <c r="E307" s="0" t="s">
        <v>321</v>
      </c>
      <c r="G307" s="0" t="n">
        <v>-2</v>
      </c>
      <c r="L307" s="0" t="n">
        <f aca="false">0.25*0.00000000045</f>
        <v>1.125E-010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W307" s="0" t="s">
        <v>250</v>
      </c>
      <c r="Y307" s="0" t="str">
        <f aca="false">IF(OR(ISNUMBER(SEARCH("D",B307)), ISNUMBER(SEARCH("D", C307))),"Cangi","Yelle")</f>
        <v>Cangi</v>
      </c>
    </row>
    <row r="308" customFormat="false" ht="12.8" hidden="false" customHeight="false" outlineLevel="0" collapsed="false">
      <c r="A308" s="0" t="n">
        <f aca="false">ROW()-1</f>
        <v>307</v>
      </c>
      <c r="B308" s="0" t="s">
        <v>322</v>
      </c>
      <c r="C308" s="0" t="s">
        <v>73</v>
      </c>
      <c r="D308" s="0" t="s">
        <v>332</v>
      </c>
      <c r="E308" s="0" t="s">
        <v>39</v>
      </c>
      <c r="G308" s="0" t="n">
        <v>-2</v>
      </c>
      <c r="L308" s="0" t="n">
        <f aca="false">0.75*0.00000000045</f>
        <v>3.375E-010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W308" s="0" t="s">
        <v>250</v>
      </c>
      <c r="Y308" s="0" t="str">
        <f aca="false">IF(OR(ISNUMBER(SEARCH("D",B308)), ISNUMBER(SEARCH("D", C308))),"Cangi","Yelle")</f>
        <v>Cangi</v>
      </c>
    </row>
    <row r="309" customFormat="false" ht="12.8" hidden="false" customHeight="false" outlineLevel="0" collapsed="false">
      <c r="A309" s="0" t="n">
        <f aca="false">ROW()-1</f>
        <v>308</v>
      </c>
      <c r="B309" s="0" t="s">
        <v>308</v>
      </c>
      <c r="C309" s="0" t="s">
        <v>48</v>
      </c>
      <c r="D309" s="0" t="s">
        <v>248</v>
      </c>
      <c r="E309" s="0" t="s">
        <v>53</v>
      </c>
      <c r="G309" s="0" t="n">
        <v>-2</v>
      </c>
      <c r="H309" s="0" t="n">
        <v>19</v>
      </c>
      <c r="I309" s="0" t="n">
        <v>18</v>
      </c>
      <c r="J309" s="0" t="n">
        <v>-0.5</v>
      </c>
      <c r="L309" s="0" t="n">
        <f aca="false">0.5*0.000000000425</f>
        <v>2.125E-010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W309" s="0" t="s">
        <v>88</v>
      </c>
      <c r="Y309" s="0" t="str">
        <f aca="false">IF(OR(ISNUMBER(SEARCH("D",B309)), ISNUMBER(SEARCH("D", C309))),"Cangi","Yelle")</f>
        <v>Cangi</v>
      </c>
    </row>
    <row r="310" customFormat="false" ht="12.8" hidden="false" customHeight="false" outlineLevel="0" collapsed="false">
      <c r="A310" s="0" t="n">
        <f aca="false">ROW()-1</f>
        <v>309</v>
      </c>
      <c r="B310" s="0" t="s">
        <v>308</v>
      </c>
      <c r="C310" s="0" t="s">
        <v>48</v>
      </c>
      <c r="D310" s="0" t="s">
        <v>51</v>
      </c>
      <c r="E310" s="0" t="s">
        <v>81</v>
      </c>
      <c r="G310" s="0" t="n">
        <v>-2</v>
      </c>
      <c r="H310" s="0" t="n">
        <v>19</v>
      </c>
      <c r="I310" s="0" t="n">
        <v>18</v>
      </c>
      <c r="J310" s="0" t="n">
        <v>-0.5</v>
      </c>
      <c r="L310" s="0" t="n">
        <f aca="false">0.5*0.000000000425</f>
        <v>2.125E-010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W310" s="0" t="s">
        <v>88</v>
      </c>
      <c r="Y310" s="0" t="str">
        <f aca="false">IF(OR(ISNUMBER(SEARCH("D",B310)), ISNUMBER(SEARCH("D", C310))),"Cangi","Yelle")</f>
        <v>Cangi</v>
      </c>
    </row>
    <row r="311" customFormat="false" ht="12.8" hidden="false" customHeight="false" outlineLevel="0" collapsed="false">
      <c r="A311" s="0" t="n">
        <f aca="false">ROW()-1</f>
        <v>310</v>
      </c>
      <c r="B311" s="0" t="s">
        <v>308</v>
      </c>
      <c r="C311" s="0" t="s">
        <v>39</v>
      </c>
      <c r="D311" s="0" t="s">
        <v>319</v>
      </c>
      <c r="E311" s="0" t="s">
        <v>34</v>
      </c>
      <c r="G311" s="0" t="n">
        <v>-2</v>
      </c>
      <c r="H311" s="0" t="n">
        <v>19</v>
      </c>
      <c r="I311" s="0" t="n">
        <v>18</v>
      </c>
      <c r="J311" s="0" t="n">
        <v>-0.5</v>
      </c>
      <c r="L311" s="0" t="n">
        <f aca="false">0.5*0.00000000076</f>
        <v>3.8E-010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W311" s="0" t="s">
        <v>88</v>
      </c>
      <c r="Y311" s="0" t="str">
        <f aca="false">IF(OR(ISNUMBER(SEARCH("D",B311)), ISNUMBER(SEARCH("D", C311))),"Cangi","Yelle")</f>
        <v>Cangi</v>
      </c>
    </row>
    <row r="312" customFormat="false" ht="12.8" hidden="false" customHeight="false" outlineLevel="0" collapsed="false">
      <c r="A312" s="0" t="n">
        <f aca="false">ROW()-1</f>
        <v>311</v>
      </c>
      <c r="B312" s="0" t="s">
        <v>308</v>
      </c>
      <c r="C312" s="0" t="s">
        <v>39</v>
      </c>
      <c r="D312" s="0" t="s">
        <v>283</v>
      </c>
      <c r="E312" s="0" t="s">
        <v>72</v>
      </c>
      <c r="G312" s="0" t="n">
        <v>-2</v>
      </c>
      <c r="H312" s="0" t="n">
        <v>19</v>
      </c>
      <c r="I312" s="0" t="n">
        <v>18</v>
      </c>
      <c r="J312" s="0" t="n">
        <v>-0.5</v>
      </c>
      <c r="L312" s="0" t="n">
        <f aca="false">0.5*0.00000000076</f>
        <v>3.8E-010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W312" s="0" t="s">
        <v>88</v>
      </c>
      <c r="Y312" s="0" t="str">
        <f aca="false">IF(OR(ISNUMBER(SEARCH("D",B312)), ISNUMBER(SEARCH("D", C312))),"Cangi","Yelle")</f>
        <v>Cangi</v>
      </c>
    </row>
    <row r="313" customFormat="false" ht="12.8" hidden="false" customHeight="false" outlineLevel="0" collapsed="false">
      <c r="A313" s="0" t="n">
        <f aca="false">ROW()-1</f>
        <v>312</v>
      </c>
      <c r="B313" s="0" t="s">
        <v>308</v>
      </c>
      <c r="C313" s="0" t="s">
        <v>27</v>
      </c>
      <c r="D313" s="0" t="s">
        <v>333</v>
      </c>
      <c r="E313" s="0" t="s">
        <v>34</v>
      </c>
      <c r="G313" s="0" t="n">
        <v>-2</v>
      </c>
      <c r="H313" s="0" t="n">
        <v>19</v>
      </c>
      <c r="I313" s="0" t="n">
        <v>18</v>
      </c>
      <c r="J313" s="0" t="n">
        <v>-0.5</v>
      </c>
      <c r="L313" s="0" t="n">
        <f aca="false">0.5*0.000000000112</f>
        <v>5.6E-011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W313" s="0" t="s">
        <v>88</v>
      </c>
      <c r="Y313" s="0" t="str">
        <f aca="false">IF(OR(ISNUMBER(SEARCH("D",B313)), ISNUMBER(SEARCH("D", C313))),"Cangi","Yelle")</f>
        <v>Cangi</v>
      </c>
    </row>
    <row r="314" customFormat="false" ht="12.8" hidden="false" customHeight="false" outlineLevel="0" collapsed="false">
      <c r="A314" s="0" t="n">
        <f aca="false">ROW()-1</f>
        <v>313</v>
      </c>
      <c r="B314" s="0" t="s">
        <v>308</v>
      </c>
      <c r="C314" s="0" t="s">
        <v>27</v>
      </c>
      <c r="D314" s="0" t="s">
        <v>323</v>
      </c>
      <c r="E314" s="0" t="s">
        <v>72</v>
      </c>
      <c r="G314" s="0" t="n">
        <v>-2</v>
      </c>
      <c r="H314" s="0" t="n">
        <v>19</v>
      </c>
      <c r="I314" s="0" t="n">
        <v>18</v>
      </c>
      <c r="J314" s="0" t="n">
        <v>-0.5</v>
      </c>
      <c r="L314" s="0" t="n">
        <f aca="false">0.5*0.000000000112</f>
        <v>5.6E-011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W314" s="0" t="s">
        <v>88</v>
      </c>
      <c r="Y314" s="0" t="str">
        <f aca="false">IF(OR(ISNUMBER(SEARCH("D",B314)), ISNUMBER(SEARCH("D", C314))),"Cangi","Yelle")</f>
        <v>Cangi</v>
      </c>
    </row>
    <row r="315" customFormat="false" ht="12.8" hidden="false" customHeight="false" outlineLevel="0" collapsed="false">
      <c r="A315" s="0" t="n">
        <f aca="false">ROW()-1</f>
        <v>314</v>
      </c>
      <c r="B315" s="0" t="s">
        <v>308</v>
      </c>
      <c r="C315" s="0" t="s">
        <v>27</v>
      </c>
      <c r="D315" s="0" t="s">
        <v>273</v>
      </c>
      <c r="E315" s="0" t="s">
        <v>73</v>
      </c>
      <c r="G315" s="0" t="n">
        <v>-2</v>
      </c>
      <c r="H315" s="0" t="n">
        <v>19</v>
      </c>
      <c r="I315" s="0" t="n">
        <v>18</v>
      </c>
      <c r="J315" s="0" t="n">
        <v>-0.5</v>
      </c>
      <c r="L315" s="0" t="n">
        <f aca="false">0.000000000028</f>
        <v>2.8E-011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W315" s="0" t="s">
        <v>88</v>
      </c>
      <c r="Y315" s="0" t="str">
        <f aca="false">IF(OR(ISNUMBER(SEARCH("D",B315)), ISNUMBER(SEARCH("D", C315))),"Cangi","Yelle")</f>
        <v>Cangi</v>
      </c>
    </row>
    <row r="316" customFormat="false" ht="12.8" hidden="false" customHeight="false" outlineLevel="0" collapsed="false">
      <c r="A316" s="0" t="n">
        <f aca="false">ROW()-1</f>
        <v>315</v>
      </c>
      <c r="B316" s="0" t="s">
        <v>308</v>
      </c>
      <c r="C316" s="0" t="s">
        <v>62</v>
      </c>
      <c r="D316" s="0" t="s">
        <v>273</v>
      </c>
      <c r="E316" s="0" t="s">
        <v>77</v>
      </c>
      <c r="G316" s="0" t="n">
        <v>-2</v>
      </c>
      <c r="H316" s="0" t="n">
        <v>19</v>
      </c>
      <c r="I316" s="0" t="n">
        <v>18</v>
      </c>
      <c r="J316" s="0" t="n">
        <v>-0.5</v>
      </c>
      <c r="L316" s="0" t="n">
        <f aca="false">0.00000000046</f>
        <v>4.6E-010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W316" s="0" t="s">
        <v>88</v>
      </c>
      <c r="Y316" s="0" t="str">
        <f aca="false">IF(OR(ISNUMBER(SEARCH("D",B316)), ISNUMBER(SEARCH("D", C316))),"Cangi","Yelle")</f>
        <v>Cangi</v>
      </c>
    </row>
    <row r="317" customFormat="false" ht="12.8" hidden="false" customHeight="false" outlineLevel="0" collapsed="false">
      <c r="A317" s="0" t="n">
        <f aca="false">ROW()-1</f>
        <v>316</v>
      </c>
      <c r="B317" s="0" t="s">
        <v>308</v>
      </c>
      <c r="C317" s="0" t="s">
        <v>32</v>
      </c>
      <c r="D317" s="0" t="s">
        <v>276</v>
      </c>
      <c r="E317" s="0" t="s">
        <v>73</v>
      </c>
      <c r="G317" s="0" t="n">
        <v>-2</v>
      </c>
      <c r="H317" s="0" t="n">
        <v>19</v>
      </c>
      <c r="I317" s="0" t="n">
        <v>18</v>
      </c>
      <c r="J317" s="0" t="n">
        <v>-0.5</v>
      </c>
      <c r="L317" s="0" t="n">
        <f aca="false">0.00000000004</f>
        <v>4E-011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W317" s="0" t="s">
        <v>88</v>
      </c>
      <c r="Y317" s="0" t="str">
        <f aca="false">IF(OR(ISNUMBER(SEARCH("D",B317)), ISNUMBER(SEARCH("D", C317))),"Cangi","Yelle")</f>
        <v>Cangi</v>
      </c>
    </row>
    <row r="318" customFormat="false" ht="12.8" hidden="false" customHeight="false" outlineLevel="0" collapsed="false">
      <c r="A318" s="0" t="n">
        <f aca="false">ROW()-1</f>
        <v>317</v>
      </c>
      <c r="B318" s="0" t="s">
        <v>308</v>
      </c>
      <c r="C318" s="0" t="s">
        <v>70</v>
      </c>
      <c r="D318" s="0" t="s">
        <v>276</v>
      </c>
      <c r="E318" s="0" t="s">
        <v>77</v>
      </c>
      <c r="G318" s="0" t="n">
        <v>-2</v>
      </c>
      <c r="H318" s="0" t="n">
        <v>19</v>
      </c>
      <c r="I318" s="0" t="n">
        <v>18</v>
      </c>
      <c r="J318" s="0" t="n">
        <v>-0.5</v>
      </c>
      <c r="L318" s="0" t="n">
        <f aca="false">0.00000000033</f>
        <v>3.3E-010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W318" s="0" t="s">
        <v>88</v>
      </c>
      <c r="Y318" s="0" t="str">
        <f aca="false">IF(OR(ISNUMBER(SEARCH("D",B318)), ISNUMBER(SEARCH("D", C318))),"Cangi","Yelle")</f>
        <v>Cangi</v>
      </c>
    </row>
    <row r="319" customFormat="false" ht="12.8" hidden="false" customHeight="false" outlineLevel="0" collapsed="false">
      <c r="A319" s="0" t="n">
        <f aca="false">ROW()-1</f>
        <v>318</v>
      </c>
      <c r="B319" s="0" t="s">
        <v>270</v>
      </c>
      <c r="C319" s="0" t="s">
        <v>249</v>
      </c>
      <c r="D319" s="0" t="s">
        <v>247</v>
      </c>
      <c r="E319" s="0" t="s">
        <v>34</v>
      </c>
      <c r="G319" s="0" t="n">
        <v>-2</v>
      </c>
      <c r="H319" s="0" t="n">
        <v>3</v>
      </c>
      <c r="I319" s="0" t="n">
        <v>2</v>
      </c>
      <c r="J319" s="0" t="n">
        <v>-0.5</v>
      </c>
      <c r="K319" s="1" t="n">
        <v>0.45</v>
      </c>
      <c r="L319" s="0" t="n">
        <v>2.1E-009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W319" s="0" t="s">
        <v>334</v>
      </c>
      <c r="X319" s="0" t="s">
        <v>335</v>
      </c>
      <c r="Y319" s="0" t="str">
        <f aca="false">IF(OR(ISNUMBER(SEARCH("D",B319)), ISNUMBER(SEARCH("D", C319))),"Cangi","Yelle")</f>
        <v>Cangi</v>
      </c>
    </row>
    <row r="320" customFormat="false" ht="12.8" hidden="false" customHeight="false" outlineLevel="0" collapsed="false">
      <c r="A320" s="0" t="n">
        <f aca="false">ROW()-1</f>
        <v>319</v>
      </c>
      <c r="B320" s="0" t="s">
        <v>270</v>
      </c>
      <c r="C320" s="0" t="s">
        <v>249</v>
      </c>
      <c r="D320" s="0" t="s">
        <v>254</v>
      </c>
      <c r="E320" s="0" t="s">
        <v>72</v>
      </c>
      <c r="G320" s="0" t="n">
        <v>-2</v>
      </c>
      <c r="H320" s="0" t="n">
        <v>3</v>
      </c>
      <c r="I320" s="0" t="n">
        <v>2</v>
      </c>
      <c r="J320" s="0" t="n">
        <v>-0.5</v>
      </c>
      <c r="K320" s="0" t="n">
        <v>0.55</v>
      </c>
      <c r="L320" s="0" t="n">
        <f aca="false">0.0000000021</f>
        <v>2.1E-009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W320" s="0" t="s">
        <v>88</v>
      </c>
      <c r="Y320" s="0" t="str">
        <f aca="false">IF(OR(ISNUMBER(SEARCH("D",B320)), ISNUMBER(SEARCH("D", C320))),"Cangi","Yelle")</f>
        <v>Cangi</v>
      </c>
    </row>
    <row r="321" customFormat="false" ht="12.8" hidden="false" customHeight="false" outlineLevel="0" collapsed="false">
      <c r="A321" s="0" t="n">
        <f aca="false">ROW()-1</f>
        <v>320</v>
      </c>
      <c r="B321" s="0" t="s">
        <v>270</v>
      </c>
      <c r="C321" s="0" t="s">
        <v>48</v>
      </c>
      <c r="D321" s="0" t="s">
        <v>248</v>
      </c>
      <c r="E321" s="0" t="s">
        <v>34</v>
      </c>
      <c r="G321" s="0" t="n">
        <v>-2</v>
      </c>
      <c r="H321" s="0" t="n">
        <v>3</v>
      </c>
      <c r="I321" s="0" t="n">
        <v>2</v>
      </c>
      <c r="J321" s="0" t="n">
        <v>-0.5</v>
      </c>
      <c r="L321" s="0" t="n">
        <f aca="false">0.5*0.0000000029</f>
        <v>1.45E-009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W321" s="0" t="s">
        <v>88</v>
      </c>
      <c r="Y321" s="0" t="str">
        <f aca="false">IF(OR(ISNUMBER(SEARCH("D",B321)), ISNUMBER(SEARCH("D", C321))),"Cangi","Yelle")</f>
        <v>Cangi</v>
      </c>
    </row>
    <row r="322" customFormat="false" ht="12.8" hidden="false" customHeight="false" outlineLevel="0" collapsed="false">
      <c r="A322" s="0" t="n">
        <f aca="false">ROW()-1</f>
        <v>321</v>
      </c>
      <c r="B322" s="0" t="s">
        <v>270</v>
      </c>
      <c r="C322" s="0" t="s">
        <v>48</v>
      </c>
      <c r="D322" s="0" t="s">
        <v>51</v>
      </c>
      <c r="E322" s="0" t="s">
        <v>72</v>
      </c>
      <c r="G322" s="0" t="n">
        <v>-2</v>
      </c>
      <c r="H322" s="0" t="n">
        <v>3</v>
      </c>
      <c r="I322" s="0" t="n">
        <v>2</v>
      </c>
      <c r="J322" s="0" t="n">
        <v>-0.5</v>
      </c>
      <c r="L322" s="0" t="n">
        <f aca="false">0.5*0.0000000029</f>
        <v>1.45E-009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W322" s="0" t="s">
        <v>88</v>
      </c>
      <c r="Y322" s="0" t="str">
        <f aca="false">IF(OR(ISNUMBER(SEARCH("D",B322)), ISNUMBER(SEARCH("D", C322))),"Cangi","Yelle")</f>
        <v>Cangi</v>
      </c>
    </row>
    <row r="323" customFormat="false" ht="12.8" hidden="false" customHeight="false" outlineLevel="0" collapsed="false">
      <c r="A323" s="0" t="n">
        <f aca="false">ROW()-1</f>
        <v>322</v>
      </c>
      <c r="B323" s="0" t="s">
        <v>270</v>
      </c>
      <c r="C323" s="0" t="s">
        <v>64</v>
      </c>
      <c r="D323" s="0" t="s">
        <v>251</v>
      </c>
      <c r="E323" s="0" t="s">
        <v>34</v>
      </c>
      <c r="G323" s="0" t="n">
        <v>-2</v>
      </c>
      <c r="H323" s="0" t="n">
        <v>3</v>
      </c>
      <c r="I323" s="0" t="n">
        <v>2</v>
      </c>
      <c r="J323" s="0" t="n">
        <v>-0.5</v>
      </c>
      <c r="L323" s="0" t="n">
        <f aca="false">0.5*0.00000000235</f>
        <v>1.175E-009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W323" s="0" t="s">
        <v>88</v>
      </c>
      <c r="Y323" s="0" t="str">
        <f aca="false">IF(OR(ISNUMBER(SEARCH("D",B323)), ISNUMBER(SEARCH("D", C323))),"Cangi","Yelle")</f>
        <v>Cangi</v>
      </c>
    </row>
    <row r="324" customFormat="false" ht="12.8" hidden="false" customHeight="false" outlineLevel="0" collapsed="false">
      <c r="A324" s="0" t="n">
        <f aca="false">ROW()-1</f>
        <v>323</v>
      </c>
      <c r="B324" s="0" t="s">
        <v>270</v>
      </c>
      <c r="C324" s="0" t="s">
        <v>64</v>
      </c>
      <c r="D324" s="0" t="s">
        <v>260</v>
      </c>
      <c r="E324" s="0" t="s">
        <v>72</v>
      </c>
      <c r="G324" s="0" t="n">
        <v>-2</v>
      </c>
      <c r="H324" s="0" t="n">
        <v>3</v>
      </c>
      <c r="I324" s="0" t="n">
        <v>2</v>
      </c>
      <c r="J324" s="0" t="n">
        <v>-0.5</v>
      </c>
      <c r="L324" s="0" t="n">
        <f aca="false">0.5*0.00000000235</f>
        <v>1.175E-009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W324" s="0" t="s">
        <v>88</v>
      </c>
      <c r="Y324" s="0" t="str">
        <f aca="false">IF(OR(ISNUMBER(SEARCH("D",B324)), ISNUMBER(SEARCH("D", C324))),"Cangi","Yelle")</f>
        <v>Cangi</v>
      </c>
    </row>
    <row r="325" customFormat="false" ht="12.8" hidden="false" customHeight="false" outlineLevel="0" collapsed="false">
      <c r="A325" s="0" t="n">
        <f aca="false">ROW()-1</f>
        <v>324</v>
      </c>
      <c r="B325" s="0" t="s">
        <v>270</v>
      </c>
      <c r="C325" s="0" t="s">
        <v>73</v>
      </c>
      <c r="D325" s="0" t="s">
        <v>252</v>
      </c>
      <c r="E325" s="0" t="s">
        <v>72</v>
      </c>
      <c r="G325" s="0" t="n">
        <v>-2</v>
      </c>
      <c r="L325" s="0" t="n">
        <f aca="false">0.55*0.00000000153</f>
        <v>8.415E-010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W325" s="0" t="s">
        <v>250</v>
      </c>
      <c r="Y325" s="0" t="str">
        <f aca="false">IF(OR(ISNUMBER(SEARCH("D",B325)), ISNUMBER(SEARCH("D", C325))),"Cangi","Yelle")</f>
        <v>Cangi</v>
      </c>
    </row>
    <row r="326" customFormat="false" ht="12.8" hidden="false" customHeight="false" outlineLevel="0" collapsed="false">
      <c r="A326" s="0" t="n">
        <f aca="false">ROW()-1</f>
        <v>325</v>
      </c>
      <c r="B326" s="0" t="s">
        <v>270</v>
      </c>
      <c r="C326" s="0" t="s">
        <v>73</v>
      </c>
      <c r="D326" s="0" t="s">
        <v>322</v>
      </c>
      <c r="E326" s="0" t="s">
        <v>34</v>
      </c>
      <c r="G326" s="0" t="n">
        <v>-2</v>
      </c>
      <c r="L326" s="0" t="n">
        <f aca="false">0.45*0.00000000153</f>
        <v>6.885E-010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W326" s="0" t="s">
        <v>250</v>
      </c>
      <c r="Y326" s="0" t="str">
        <f aca="false">IF(OR(ISNUMBER(SEARCH("D",B326)), ISNUMBER(SEARCH("D", C326))),"Cangi","Yelle")</f>
        <v>Cangi</v>
      </c>
    </row>
    <row r="327" customFormat="false" ht="12.8" hidden="false" customHeight="false" outlineLevel="0" collapsed="false">
      <c r="A327" s="0" t="n">
        <f aca="false">ROW()-1</f>
        <v>326</v>
      </c>
      <c r="B327" s="0" t="s">
        <v>270</v>
      </c>
      <c r="C327" s="0" t="s">
        <v>57</v>
      </c>
      <c r="D327" s="0" t="s">
        <v>255</v>
      </c>
      <c r="E327" s="0" t="s">
        <v>34</v>
      </c>
      <c r="G327" s="0" t="n">
        <v>-2</v>
      </c>
      <c r="H327" s="0" t="n">
        <v>3</v>
      </c>
      <c r="I327" s="0" t="n">
        <v>2</v>
      </c>
      <c r="J327" s="0" t="n">
        <v>-0.5</v>
      </c>
      <c r="L327" s="0" t="n">
        <f aca="false">0.5*0.000000002</f>
        <v>1E-009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W327" s="0" t="s">
        <v>88</v>
      </c>
      <c r="Y327" s="0" t="str">
        <f aca="false">IF(OR(ISNUMBER(SEARCH("D",B327)), ISNUMBER(SEARCH("D", C327))),"Cangi","Yelle")</f>
        <v>Cangi</v>
      </c>
    </row>
    <row r="328" customFormat="false" ht="12.8" hidden="false" customHeight="false" outlineLevel="0" collapsed="false">
      <c r="A328" s="0" t="n">
        <f aca="false">ROW()-1</f>
        <v>327</v>
      </c>
      <c r="B328" s="0" t="s">
        <v>270</v>
      </c>
      <c r="C328" s="0" t="s">
        <v>57</v>
      </c>
      <c r="D328" s="0" t="s">
        <v>262</v>
      </c>
      <c r="E328" s="0" t="s">
        <v>72</v>
      </c>
      <c r="G328" s="0" t="n">
        <v>-2</v>
      </c>
      <c r="H328" s="0" t="n">
        <v>3</v>
      </c>
      <c r="I328" s="0" t="n">
        <v>2</v>
      </c>
      <c r="J328" s="0" t="n">
        <v>-0.5</v>
      </c>
      <c r="L328" s="0" t="n">
        <f aca="false">0.5*0.000000002</f>
        <v>1E-009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W328" s="0" t="s">
        <v>88</v>
      </c>
      <c r="Y328" s="0" t="str">
        <f aca="false">IF(OR(ISNUMBER(SEARCH("D",B328)), ISNUMBER(SEARCH("D", C328))),"Cangi","Yelle")</f>
        <v>Cangi</v>
      </c>
    </row>
    <row r="329" customFormat="false" ht="12.8" hidden="false" customHeight="false" outlineLevel="0" collapsed="false">
      <c r="A329" s="0" t="n">
        <f aca="false">ROW()-1</f>
        <v>328</v>
      </c>
      <c r="B329" s="0" t="s">
        <v>270</v>
      </c>
      <c r="C329" s="0" t="s">
        <v>32</v>
      </c>
      <c r="D329" s="0" t="s">
        <v>336</v>
      </c>
      <c r="E329" s="0" t="s">
        <v>34</v>
      </c>
      <c r="G329" s="0" t="n">
        <v>-2</v>
      </c>
      <c r="H329" s="0" t="n">
        <v>3</v>
      </c>
      <c r="I329" s="0" t="n">
        <v>2</v>
      </c>
      <c r="J329" s="0" t="n">
        <v>-0.5</v>
      </c>
      <c r="L329" s="0" t="n">
        <f aca="false">0.5*0.0000000015</f>
        <v>7.5E-010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W329" s="0" t="s">
        <v>88</v>
      </c>
      <c r="Y329" s="0" t="str">
        <f aca="false">IF(OR(ISNUMBER(SEARCH("D",B329)), ISNUMBER(SEARCH("D", C329))),"Cangi","Yelle")</f>
        <v>Cangi</v>
      </c>
    </row>
    <row r="330" customFormat="false" ht="12.8" hidden="false" customHeight="false" outlineLevel="0" collapsed="false">
      <c r="A330" s="0" t="n">
        <f aca="false">ROW()-1</f>
        <v>329</v>
      </c>
      <c r="B330" s="0" t="s">
        <v>270</v>
      </c>
      <c r="C330" s="0" t="s">
        <v>32</v>
      </c>
      <c r="D330" s="0" t="s">
        <v>263</v>
      </c>
      <c r="E330" s="0" t="s">
        <v>72</v>
      </c>
      <c r="G330" s="0" t="n">
        <v>-2</v>
      </c>
      <c r="H330" s="0" t="n">
        <v>3</v>
      </c>
      <c r="I330" s="0" t="n">
        <v>2</v>
      </c>
      <c r="J330" s="0" t="n">
        <v>-0.5</v>
      </c>
      <c r="L330" s="0" t="n">
        <f aca="false">0.5*0.0000000015</f>
        <v>7.5E-010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W330" s="0" t="s">
        <v>88</v>
      </c>
      <c r="Y330" s="0" t="str">
        <f aca="false">IF(OR(ISNUMBER(SEARCH("D",B330)), ISNUMBER(SEARCH("D", C330))),"Cangi","Yelle")</f>
        <v>Cangi</v>
      </c>
    </row>
    <row r="331" customFormat="false" ht="12.8" hidden="false" customHeight="false" outlineLevel="0" collapsed="false">
      <c r="A331" s="0" t="n">
        <f aca="false">ROW()-1</f>
        <v>330</v>
      </c>
      <c r="B331" s="0" t="s">
        <v>270</v>
      </c>
      <c r="C331" s="0" t="s">
        <v>70</v>
      </c>
      <c r="D331" s="0" t="s">
        <v>337</v>
      </c>
      <c r="E331" s="0" t="s">
        <v>34</v>
      </c>
      <c r="G331" s="0" t="n">
        <v>-2</v>
      </c>
      <c r="H331" s="0" t="n">
        <v>3</v>
      </c>
      <c r="I331" s="0" t="n">
        <v>2</v>
      </c>
      <c r="J331" s="0" t="n">
        <v>-0.5</v>
      </c>
      <c r="L331" s="0" t="n">
        <f aca="false">0.5*0.00000000192</f>
        <v>9.6E-010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W331" s="0" t="s">
        <v>88</v>
      </c>
      <c r="Y331" s="0" t="str">
        <f aca="false">IF(OR(ISNUMBER(SEARCH("D",B331)), ISNUMBER(SEARCH("D", C331))),"Cangi","Yelle")</f>
        <v>Cangi</v>
      </c>
    </row>
    <row r="332" customFormat="false" ht="12.8" hidden="false" customHeight="false" outlineLevel="0" collapsed="false">
      <c r="A332" s="0" t="n">
        <f aca="false">ROW()-1</f>
        <v>331</v>
      </c>
      <c r="B332" s="0" t="s">
        <v>270</v>
      </c>
      <c r="C332" s="0" t="s">
        <v>70</v>
      </c>
      <c r="D332" s="0" t="s">
        <v>264</v>
      </c>
      <c r="E332" s="0" t="s">
        <v>72</v>
      </c>
      <c r="G332" s="0" t="n">
        <v>-2</v>
      </c>
      <c r="H332" s="0" t="n">
        <v>3</v>
      </c>
      <c r="I332" s="0" t="n">
        <v>2</v>
      </c>
      <c r="J332" s="0" t="n">
        <v>-0.5</v>
      </c>
      <c r="L332" s="0" t="n">
        <f aca="false">0.5*0.00000000192</f>
        <v>9.6E-010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W332" s="0" t="s">
        <v>88</v>
      </c>
      <c r="Y332" s="0" t="str">
        <f aca="false">IF(OR(ISNUMBER(SEARCH("D",B332)), ISNUMBER(SEARCH("D", C332))),"Cangi","Yelle")</f>
        <v>Cangi</v>
      </c>
    </row>
    <row r="333" customFormat="false" ht="12.8" hidden="false" customHeight="false" outlineLevel="0" collapsed="false">
      <c r="A333" s="0" t="n">
        <f aca="false">ROW()-1</f>
        <v>332</v>
      </c>
      <c r="B333" s="0" t="s">
        <v>325</v>
      </c>
      <c r="C333" s="0" t="s">
        <v>48</v>
      </c>
      <c r="D333" s="0" t="s">
        <v>51</v>
      </c>
      <c r="E333" s="0" t="s">
        <v>132</v>
      </c>
      <c r="G333" s="0" t="n">
        <v>-2</v>
      </c>
      <c r="L333" s="0" t="n">
        <v>5.3E-010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W333" s="0" t="s">
        <v>259</v>
      </c>
      <c r="Y333" s="0" t="str">
        <f aca="false">IF(OR(ISNUMBER(SEARCH("D",B333)), ISNUMBER(SEARCH("D", C333))),"Cangi","Yelle")</f>
        <v>Yelle</v>
      </c>
    </row>
    <row r="334" customFormat="false" ht="12.8" hidden="false" customHeight="false" outlineLevel="0" collapsed="false">
      <c r="A334" s="0" t="n">
        <f aca="false">ROW()-1</f>
        <v>333</v>
      </c>
      <c r="B334" s="0" t="s">
        <v>325</v>
      </c>
      <c r="C334" s="0" t="s">
        <v>80</v>
      </c>
      <c r="D334" s="0" t="s">
        <v>283</v>
      </c>
      <c r="E334" s="0" t="s">
        <v>132</v>
      </c>
      <c r="G334" s="0" t="n">
        <v>-2</v>
      </c>
      <c r="L334" s="0" t="n">
        <v>2.83E-009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W334" s="0" t="s">
        <v>259</v>
      </c>
      <c r="Y334" s="0" t="str">
        <f aca="false">IF(OR(ISNUMBER(SEARCH("D",B334)), ISNUMBER(SEARCH("D", C334))),"Cangi","Yelle")</f>
        <v>Yelle</v>
      </c>
    </row>
    <row r="335" customFormat="false" ht="12.8" hidden="false" customHeight="false" outlineLevel="0" collapsed="false">
      <c r="A335" s="0" t="n">
        <f aca="false">ROW()-1</f>
        <v>334</v>
      </c>
      <c r="B335" s="0" t="s">
        <v>323</v>
      </c>
      <c r="C335" s="0" t="s">
        <v>33</v>
      </c>
      <c r="D335" s="0" t="s">
        <v>257</v>
      </c>
      <c r="E335" s="0" t="s">
        <v>62</v>
      </c>
      <c r="G335" s="0" t="n">
        <v>-2</v>
      </c>
      <c r="L335" s="0" t="n">
        <v>1E-009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278</v>
      </c>
      <c r="W335" s="0" t="s">
        <v>37</v>
      </c>
      <c r="Y335" s="0" t="str">
        <f aca="false">IF(OR(ISNUMBER(SEARCH("D",B335)), ISNUMBER(SEARCH("D", C335))),"Cangi","Yelle")</f>
        <v>Yelle</v>
      </c>
    </row>
    <row r="336" customFormat="false" ht="12.8" hidden="false" customHeight="false" outlineLevel="0" collapsed="false">
      <c r="A336" s="0" t="n">
        <f aca="false">ROW()-1</f>
        <v>335</v>
      </c>
      <c r="B336" s="0" t="s">
        <v>323</v>
      </c>
      <c r="C336" s="0" t="s">
        <v>35</v>
      </c>
      <c r="D336" s="0" t="s">
        <v>281</v>
      </c>
      <c r="E336" s="0" t="s">
        <v>62</v>
      </c>
      <c r="G336" s="0" t="n">
        <v>-2</v>
      </c>
      <c r="L336" s="0" t="n">
        <v>1.07E-008</v>
      </c>
      <c r="M336" s="0" t="n">
        <v>-0.5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278</v>
      </c>
      <c r="W336" s="0" t="s">
        <v>37</v>
      </c>
      <c r="Y336" s="0" t="str">
        <f aca="false">IF(OR(ISNUMBER(SEARCH("D",B336)), ISNUMBER(SEARCH("D", C336))),"Cangi","Yelle")</f>
        <v>Yelle</v>
      </c>
    </row>
    <row r="337" customFormat="false" ht="12.8" hidden="false" customHeight="false" outlineLevel="0" collapsed="false">
      <c r="A337" s="0" t="n">
        <f aca="false">ROW()-1</f>
        <v>336</v>
      </c>
      <c r="B337" s="0" t="s">
        <v>323</v>
      </c>
      <c r="C337" s="0" t="s">
        <v>45</v>
      </c>
      <c r="D337" s="0" t="s">
        <v>293</v>
      </c>
      <c r="E337" s="0" t="s">
        <v>62</v>
      </c>
      <c r="G337" s="0" t="n">
        <v>-2</v>
      </c>
      <c r="L337" s="0" t="n">
        <v>1.51E-008</v>
      </c>
      <c r="M337" s="0" t="n">
        <v>-0.5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278</v>
      </c>
      <c r="W337" s="0" t="s">
        <v>37</v>
      </c>
      <c r="Y337" s="0" t="str">
        <f aca="false">IF(OR(ISNUMBER(SEARCH("D",B337)), ISNUMBER(SEARCH("D", C337))),"Cangi","Yelle")</f>
        <v>Yelle</v>
      </c>
    </row>
    <row r="338" customFormat="false" ht="12.8" hidden="false" customHeight="false" outlineLevel="0" collapsed="false">
      <c r="A338" s="0" t="n">
        <f aca="false">ROW()-1</f>
        <v>337</v>
      </c>
      <c r="B338" s="0" t="s">
        <v>323</v>
      </c>
      <c r="C338" s="0" t="s">
        <v>48</v>
      </c>
      <c r="D338" s="0" t="s">
        <v>51</v>
      </c>
      <c r="E338" s="0" t="s">
        <v>62</v>
      </c>
      <c r="G338" s="0" t="n">
        <v>-2</v>
      </c>
      <c r="L338" s="0" t="n">
        <v>8.6E-010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W338" s="0" t="s">
        <v>258</v>
      </c>
      <c r="Y338" s="0" t="str">
        <f aca="false">IF(OR(ISNUMBER(SEARCH("D",B338)), ISNUMBER(SEARCH("D", C338))),"Cangi","Yelle")</f>
        <v>Yelle</v>
      </c>
    </row>
    <row r="339" customFormat="false" ht="12.8" hidden="false" customHeight="false" outlineLevel="0" collapsed="false">
      <c r="A339" s="0" t="n">
        <f aca="false">ROW()-1</f>
        <v>338</v>
      </c>
      <c r="B339" s="0" t="s">
        <v>323</v>
      </c>
      <c r="C339" s="0" t="s">
        <v>64</v>
      </c>
      <c r="D339" s="0" t="s">
        <v>260</v>
      </c>
      <c r="E339" s="0" t="s">
        <v>62</v>
      </c>
      <c r="G339" s="0" t="n">
        <v>-2</v>
      </c>
      <c r="L339" s="0" t="n">
        <v>9.4E-010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W339" s="0" t="s">
        <v>258</v>
      </c>
      <c r="Y339" s="0" t="str">
        <f aca="false">IF(OR(ISNUMBER(SEARCH("D",B339)), ISNUMBER(SEARCH("D", C339))),"Cangi","Yelle")</f>
        <v>Yelle</v>
      </c>
    </row>
    <row r="340" customFormat="false" ht="12.8" hidden="false" customHeight="false" outlineLevel="0" collapsed="false">
      <c r="A340" s="0" t="n">
        <f aca="false">ROW()-1</f>
        <v>339</v>
      </c>
      <c r="B340" s="0" t="s">
        <v>323</v>
      </c>
      <c r="C340" s="0" t="s">
        <v>80</v>
      </c>
      <c r="D340" s="0" t="s">
        <v>283</v>
      </c>
      <c r="E340" s="0" t="s">
        <v>62</v>
      </c>
      <c r="G340" s="0" t="n">
        <v>-2</v>
      </c>
      <c r="L340" s="0" t="n">
        <v>2.3E-009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W340" s="0" t="s">
        <v>259</v>
      </c>
      <c r="Y340" s="0" t="str">
        <f aca="false">IF(OR(ISNUMBER(SEARCH("D",B340)), ISNUMBER(SEARCH("D", C340))),"Cangi","Yelle")</f>
        <v>Yelle</v>
      </c>
    </row>
    <row r="341" customFormat="false" ht="12.8" hidden="false" customHeight="false" outlineLevel="0" collapsed="false">
      <c r="A341" s="0" t="n">
        <f aca="false">ROW()-1</f>
        <v>340</v>
      </c>
      <c r="B341" s="0" t="s">
        <v>323</v>
      </c>
      <c r="C341" s="0" t="s">
        <v>55</v>
      </c>
      <c r="D341" s="0" t="s">
        <v>285</v>
      </c>
      <c r="E341" s="0" t="s">
        <v>62</v>
      </c>
      <c r="G341" s="0" t="n">
        <v>-2</v>
      </c>
      <c r="L341" s="0" t="n">
        <v>1.71E-008</v>
      </c>
      <c r="M341" s="0" t="n">
        <v>-0.5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278</v>
      </c>
      <c r="W341" s="0" t="s">
        <v>37</v>
      </c>
      <c r="Y341" s="0" t="str">
        <f aca="false">IF(OR(ISNUMBER(SEARCH("D",B341)), ISNUMBER(SEARCH("D", C341))),"Cangi","Yelle")</f>
        <v>Yelle</v>
      </c>
    </row>
    <row r="342" customFormat="false" ht="12.8" hidden="false" customHeight="false" outlineLevel="0" collapsed="false">
      <c r="A342" s="0" t="n">
        <f aca="false">ROW()-1</f>
        <v>341</v>
      </c>
      <c r="B342" s="0" t="s">
        <v>323</v>
      </c>
      <c r="C342" s="0" t="s">
        <v>65</v>
      </c>
      <c r="D342" s="0" t="s">
        <v>282</v>
      </c>
      <c r="E342" s="0" t="s">
        <v>62</v>
      </c>
      <c r="G342" s="0" t="n">
        <v>-2</v>
      </c>
      <c r="L342" s="0" t="n">
        <v>1.25E-008</v>
      </c>
      <c r="M342" s="0" t="n">
        <v>-0.5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278</v>
      </c>
      <c r="W342" s="0" t="s">
        <v>37</v>
      </c>
      <c r="Y342" s="0" t="str">
        <f aca="false">IF(OR(ISNUMBER(SEARCH("D",B342)), ISNUMBER(SEARCH("D", C342))),"Cangi","Yelle")</f>
        <v>Yelle</v>
      </c>
    </row>
    <row r="343" customFormat="false" ht="12.8" hidden="false" customHeight="false" outlineLevel="0" collapsed="false">
      <c r="A343" s="0" t="n">
        <f aca="false">ROW()-1</f>
        <v>342</v>
      </c>
      <c r="B343" s="0" t="s">
        <v>323</v>
      </c>
      <c r="C343" s="0" t="s">
        <v>57</v>
      </c>
      <c r="D343" s="0" t="s">
        <v>262</v>
      </c>
      <c r="E343" s="0" t="s">
        <v>62</v>
      </c>
      <c r="G343" s="0" t="n">
        <v>-2</v>
      </c>
      <c r="L343" s="0" t="n">
        <v>1E-011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278</v>
      </c>
      <c r="W343" s="0" t="s">
        <v>37</v>
      </c>
      <c r="Y343" s="0" t="str">
        <f aca="false">IF(OR(ISNUMBER(SEARCH("D",B343)), ISNUMBER(SEARCH("D", C343))),"Cangi","Yelle")</f>
        <v>Yelle</v>
      </c>
    </row>
    <row r="344" customFormat="false" ht="12.8" hidden="false" customHeight="false" outlineLevel="0" collapsed="false">
      <c r="A344" s="0" t="n">
        <f aca="false">ROW()-1</f>
        <v>343</v>
      </c>
      <c r="B344" s="0" t="s">
        <v>323</v>
      </c>
      <c r="C344" s="0" t="s">
        <v>59</v>
      </c>
      <c r="D344" s="0" t="s">
        <v>301</v>
      </c>
      <c r="E344" s="0" t="s">
        <v>62</v>
      </c>
      <c r="G344" s="0" t="n">
        <v>-2</v>
      </c>
      <c r="L344" s="0" t="n">
        <v>1.09E-008</v>
      </c>
      <c r="M344" s="0" t="n">
        <v>-0.5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278</v>
      </c>
      <c r="W344" s="0" t="s">
        <v>37</v>
      </c>
      <c r="Y344" s="0" t="str">
        <f aca="false">IF(OR(ISNUMBER(SEARCH("D",B344)), ISNUMBER(SEARCH("D", C344))),"Cangi","Yelle")</f>
        <v>Yelle</v>
      </c>
    </row>
    <row r="345" customFormat="false" ht="12.8" hidden="false" customHeight="false" outlineLevel="0" collapsed="false">
      <c r="A345" s="0" t="n">
        <f aca="false">ROW()-1</f>
        <v>344</v>
      </c>
      <c r="B345" s="0" t="s">
        <v>323</v>
      </c>
      <c r="C345" s="0" t="s">
        <v>127</v>
      </c>
      <c r="D345" s="0" t="s">
        <v>324</v>
      </c>
      <c r="E345" s="0" t="s">
        <v>62</v>
      </c>
      <c r="G345" s="0" t="n">
        <v>-2</v>
      </c>
      <c r="L345" s="0" t="n">
        <v>1.52E-008</v>
      </c>
      <c r="M345" s="0" t="n">
        <v>-0.5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278</v>
      </c>
      <c r="W345" s="0" t="s">
        <v>37</v>
      </c>
      <c r="Y345" s="0" t="str">
        <f aca="false">IF(OR(ISNUMBER(SEARCH("D",B345)), ISNUMBER(SEARCH("D", C345))),"Cangi","Yelle")</f>
        <v>Yelle</v>
      </c>
    </row>
    <row r="346" customFormat="false" ht="12.8" hidden="false" customHeight="false" outlineLevel="0" collapsed="false">
      <c r="A346" s="0" t="n">
        <f aca="false">ROW()-1</f>
        <v>345</v>
      </c>
      <c r="B346" s="0" t="s">
        <v>323</v>
      </c>
      <c r="C346" s="0" t="s">
        <v>62</v>
      </c>
      <c r="D346" s="0" t="s">
        <v>273</v>
      </c>
      <c r="E346" s="0" t="s">
        <v>122</v>
      </c>
      <c r="G346" s="0" t="n">
        <v>-2</v>
      </c>
      <c r="L346" s="0" t="n">
        <v>7E-010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W346" s="0" t="s">
        <v>259</v>
      </c>
      <c r="Y346" s="0" t="str">
        <f aca="false">IF(OR(ISNUMBER(SEARCH("D",B346)), ISNUMBER(SEARCH("D", C346))),"Cangi","Yelle")</f>
        <v>Yelle</v>
      </c>
    </row>
    <row r="347" customFormat="false" ht="12.8" hidden="false" customHeight="false" outlineLevel="0" collapsed="false">
      <c r="A347" s="0" t="n">
        <f aca="false">ROW()-1</f>
        <v>346</v>
      </c>
      <c r="B347" s="0" t="s">
        <v>323</v>
      </c>
      <c r="C347" s="0" t="s">
        <v>32</v>
      </c>
      <c r="D347" s="0" t="s">
        <v>275</v>
      </c>
      <c r="E347" s="0" t="s">
        <v>34</v>
      </c>
      <c r="G347" s="0" t="n">
        <v>-2</v>
      </c>
      <c r="L347" s="0" t="n">
        <v>1E-012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278</v>
      </c>
      <c r="W347" s="0" t="s">
        <v>37</v>
      </c>
      <c r="Y347" s="0" t="str">
        <f aca="false">IF(OR(ISNUMBER(SEARCH("D",B347)), ISNUMBER(SEARCH("D", C347))),"Cangi","Yelle")</f>
        <v>Yelle</v>
      </c>
    </row>
    <row r="348" customFormat="false" ht="12.8" hidden="false" customHeight="false" outlineLevel="0" collapsed="false">
      <c r="A348" s="0" t="n">
        <f aca="false">ROW()-1</f>
        <v>347</v>
      </c>
      <c r="B348" s="0" t="s">
        <v>323</v>
      </c>
      <c r="C348" s="0" t="s">
        <v>53</v>
      </c>
      <c r="D348" s="0" t="s">
        <v>269</v>
      </c>
      <c r="E348" s="0" t="s">
        <v>62</v>
      </c>
      <c r="G348" s="0" t="n">
        <v>-2</v>
      </c>
      <c r="L348" s="0" t="n">
        <v>1.07E-008</v>
      </c>
      <c r="M348" s="0" t="n">
        <v>-0.5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278</v>
      </c>
      <c r="W348" s="0" t="s">
        <v>37</v>
      </c>
      <c r="Y348" s="0" t="str">
        <f aca="false">IF(OR(ISNUMBER(SEARCH("D",B348)), ISNUMBER(SEARCH("D", C348))),"Cangi","Yelle")</f>
        <v>Yelle</v>
      </c>
    </row>
    <row r="349" customFormat="false" ht="12.8" hidden="false" customHeight="false" outlineLevel="0" collapsed="false">
      <c r="A349" s="0" t="n">
        <f aca="false">ROW()-1</f>
        <v>348</v>
      </c>
      <c r="B349" s="0" t="s">
        <v>264</v>
      </c>
      <c r="C349" s="0" t="s">
        <v>33</v>
      </c>
      <c r="D349" s="0" t="s">
        <v>257</v>
      </c>
      <c r="E349" s="0" t="s">
        <v>70</v>
      </c>
      <c r="G349" s="0" t="n">
        <v>-2</v>
      </c>
      <c r="L349" s="0" t="n">
        <v>1E-009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278</v>
      </c>
      <c r="W349" s="0" t="s">
        <v>37</v>
      </c>
      <c r="Y349" s="0" t="str">
        <f aca="false">IF(OR(ISNUMBER(SEARCH("D",B349)), ISNUMBER(SEARCH("D", C349))),"Cangi","Yelle")</f>
        <v>Yelle</v>
      </c>
    </row>
    <row r="350" customFormat="false" ht="12.8" hidden="false" customHeight="false" outlineLevel="0" collapsed="false">
      <c r="A350" s="0" t="n">
        <f aca="false">ROW()-1</f>
        <v>349</v>
      </c>
      <c r="B350" s="0" t="s">
        <v>264</v>
      </c>
      <c r="C350" s="0" t="s">
        <v>35</v>
      </c>
      <c r="D350" s="0" t="s">
        <v>281</v>
      </c>
      <c r="E350" s="0" t="s">
        <v>70</v>
      </c>
      <c r="G350" s="0" t="n">
        <v>-2</v>
      </c>
      <c r="L350" s="0" t="n">
        <v>1.07E-008</v>
      </c>
      <c r="M350" s="0" t="n">
        <v>-0.5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278</v>
      </c>
      <c r="W350" s="0" t="s">
        <v>37</v>
      </c>
      <c r="Y350" s="0" t="str">
        <f aca="false">IF(OR(ISNUMBER(SEARCH("D",B350)), ISNUMBER(SEARCH("D", C350))),"Cangi","Yelle")</f>
        <v>Yelle</v>
      </c>
    </row>
    <row r="351" customFormat="false" ht="12.8" hidden="false" customHeight="false" outlineLevel="0" collapsed="false">
      <c r="A351" s="0" t="n">
        <f aca="false">ROW()-1</f>
        <v>350</v>
      </c>
      <c r="B351" s="0" t="s">
        <v>264</v>
      </c>
      <c r="C351" s="0" t="s">
        <v>45</v>
      </c>
      <c r="D351" s="0" t="s">
        <v>293</v>
      </c>
      <c r="E351" s="0" t="s">
        <v>70</v>
      </c>
      <c r="G351" s="0" t="n">
        <v>-2</v>
      </c>
      <c r="L351" s="0" t="n">
        <v>1.49E-008</v>
      </c>
      <c r="M351" s="0" t="n">
        <v>-0.5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278</v>
      </c>
      <c r="W351" s="0" t="s">
        <v>37</v>
      </c>
      <c r="Y351" s="0" t="str">
        <f aca="false">IF(OR(ISNUMBER(SEARCH("D",B351)), ISNUMBER(SEARCH("D", C351))),"Cangi","Yelle")</f>
        <v>Yelle</v>
      </c>
    </row>
    <row r="352" customFormat="false" ht="12.8" hidden="false" customHeight="false" outlineLevel="0" collapsed="false">
      <c r="A352" s="0" t="n">
        <f aca="false">ROW()-1</f>
        <v>351</v>
      </c>
      <c r="B352" s="0" t="s">
        <v>264</v>
      </c>
      <c r="C352" s="0" t="s">
        <v>48</v>
      </c>
      <c r="D352" s="0" t="s">
        <v>51</v>
      </c>
      <c r="E352" s="0" t="s">
        <v>70</v>
      </c>
      <c r="G352" s="0" t="n">
        <v>-2</v>
      </c>
      <c r="L352" s="0" t="n">
        <v>8.4E-010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278</v>
      </c>
      <c r="W352" s="0" t="s">
        <v>37</v>
      </c>
      <c r="Y352" s="0" t="str">
        <f aca="false">IF(OR(ISNUMBER(SEARCH("D",B352)), ISNUMBER(SEARCH("D", C352))),"Cangi","Yelle")</f>
        <v>Yelle</v>
      </c>
    </row>
    <row r="353" customFormat="false" ht="12.8" hidden="false" customHeight="false" outlineLevel="0" collapsed="false">
      <c r="A353" s="0" t="n">
        <f aca="false">ROW()-1</f>
        <v>352</v>
      </c>
      <c r="B353" s="0" t="s">
        <v>264</v>
      </c>
      <c r="C353" s="0" t="s">
        <v>64</v>
      </c>
      <c r="D353" s="0" t="s">
        <v>260</v>
      </c>
      <c r="E353" s="0" t="s">
        <v>70</v>
      </c>
      <c r="G353" s="0" t="n">
        <v>-2</v>
      </c>
      <c r="L353" s="0" t="n">
        <v>1.1E-009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W353" s="0" t="s">
        <v>259</v>
      </c>
      <c r="Y353" s="0" t="str">
        <f aca="false">IF(OR(ISNUMBER(SEARCH("D",B353)), ISNUMBER(SEARCH("D", C353))),"Cangi","Yelle")</f>
        <v>Yelle</v>
      </c>
    </row>
    <row r="354" customFormat="false" ht="12.8" hidden="false" customHeight="false" outlineLevel="0" collapsed="false">
      <c r="A354" s="0" t="n">
        <f aca="false">ROW()-1</f>
        <v>353</v>
      </c>
      <c r="B354" s="0" t="s">
        <v>264</v>
      </c>
      <c r="C354" s="0" t="s">
        <v>39</v>
      </c>
      <c r="D354" s="0" t="s">
        <v>261</v>
      </c>
      <c r="E354" s="0" t="s">
        <v>70</v>
      </c>
      <c r="G354" s="0" t="n">
        <v>-2</v>
      </c>
      <c r="L354" s="0" t="n">
        <v>3.3E-010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W354" s="0" t="s">
        <v>259</v>
      </c>
      <c r="Y354" s="0" t="str">
        <f aca="false">IF(OR(ISNUMBER(SEARCH("D",B354)), ISNUMBER(SEARCH("D", C354))),"Cangi","Yelle")</f>
        <v>Yelle</v>
      </c>
    </row>
    <row r="355" customFormat="false" ht="12.8" hidden="false" customHeight="false" outlineLevel="0" collapsed="false">
      <c r="A355" s="0" t="n">
        <f aca="false">ROW()-1</f>
        <v>354</v>
      </c>
      <c r="B355" s="0" t="s">
        <v>264</v>
      </c>
      <c r="C355" s="0" t="s">
        <v>80</v>
      </c>
      <c r="D355" s="0" t="s">
        <v>283</v>
      </c>
      <c r="E355" s="0" t="s">
        <v>70</v>
      </c>
      <c r="G355" s="0" t="n">
        <v>-2</v>
      </c>
      <c r="L355" s="0" t="n">
        <v>1.42E-008</v>
      </c>
      <c r="M355" s="0" t="n">
        <v>-0.5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278</v>
      </c>
      <c r="W355" s="0" t="s">
        <v>37</v>
      </c>
      <c r="Y355" s="0" t="str">
        <f aca="false">IF(OR(ISNUMBER(SEARCH("D",B355)), ISNUMBER(SEARCH("D", C355))),"Cangi","Yelle")</f>
        <v>Yelle</v>
      </c>
    </row>
    <row r="356" customFormat="false" ht="12.8" hidden="false" customHeight="false" outlineLevel="0" collapsed="false">
      <c r="A356" s="0" t="n">
        <f aca="false">ROW()-1</f>
        <v>355</v>
      </c>
      <c r="B356" s="0" t="s">
        <v>264</v>
      </c>
      <c r="C356" s="0" t="s">
        <v>55</v>
      </c>
      <c r="D356" s="0" t="s">
        <v>285</v>
      </c>
      <c r="E356" s="0" t="s">
        <v>70</v>
      </c>
      <c r="G356" s="0" t="n">
        <v>-2</v>
      </c>
      <c r="L356" s="0" t="n">
        <v>1.68E-008</v>
      </c>
      <c r="M356" s="0" t="n">
        <v>-0.5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278</v>
      </c>
      <c r="W356" s="0" t="s">
        <v>37</v>
      </c>
      <c r="Y356" s="0" t="str">
        <f aca="false">IF(OR(ISNUMBER(SEARCH("D",B356)), ISNUMBER(SEARCH("D", C356))),"Cangi","Yelle")</f>
        <v>Yelle</v>
      </c>
    </row>
    <row r="357" customFormat="false" ht="12.8" hidden="false" customHeight="false" outlineLevel="0" collapsed="false">
      <c r="A357" s="0" t="n">
        <f aca="false">ROW()-1</f>
        <v>356</v>
      </c>
      <c r="B357" s="0" t="s">
        <v>264</v>
      </c>
      <c r="C357" s="0" t="s">
        <v>65</v>
      </c>
      <c r="D357" s="0" t="s">
        <v>282</v>
      </c>
      <c r="E357" s="0" t="s">
        <v>70</v>
      </c>
      <c r="G357" s="0" t="n">
        <v>-2</v>
      </c>
      <c r="L357" s="0" t="n">
        <v>1.23E-008</v>
      </c>
      <c r="M357" s="0" t="n">
        <v>-0.5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278</v>
      </c>
      <c r="W357" s="0" t="s">
        <v>37</v>
      </c>
      <c r="Y357" s="0" t="str">
        <f aca="false">IF(OR(ISNUMBER(SEARCH("D",B357)), ISNUMBER(SEARCH("D", C357))),"Cangi","Yelle")</f>
        <v>Yelle</v>
      </c>
    </row>
    <row r="358" customFormat="false" ht="12.8" hidden="false" customHeight="false" outlineLevel="0" collapsed="false">
      <c r="A358" s="0" t="n">
        <f aca="false">ROW()-1</f>
        <v>357</v>
      </c>
      <c r="B358" s="0" t="s">
        <v>264</v>
      </c>
      <c r="C358" s="0" t="s">
        <v>27</v>
      </c>
      <c r="D358" s="0" t="s">
        <v>275</v>
      </c>
      <c r="E358" s="0" t="s">
        <v>34</v>
      </c>
      <c r="G358" s="0" t="n">
        <v>-2</v>
      </c>
      <c r="L358" s="0" t="n">
        <v>1E-012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278</v>
      </c>
      <c r="W358" s="0" t="s">
        <v>37</v>
      </c>
      <c r="Y358" s="0" t="str">
        <f aca="false">IF(OR(ISNUMBER(SEARCH("D",B358)), ISNUMBER(SEARCH("D", C358))),"Cangi","Yelle")</f>
        <v>Yelle</v>
      </c>
    </row>
    <row r="359" customFormat="false" ht="12.8" hidden="false" customHeight="false" outlineLevel="0" collapsed="false">
      <c r="A359" s="0" t="n">
        <f aca="false">ROW()-1</f>
        <v>358</v>
      </c>
      <c r="B359" s="0" t="s">
        <v>264</v>
      </c>
      <c r="C359" s="0" t="s">
        <v>57</v>
      </c>
      <c r="D359" s="0" t="s">
        <v>262</v>
      </c>
      <c r="E359" s="0" t="s">
        <v>70</v>
      </c>
      <c r="G359" s="0" t="n">
        <v>-2</v>
      </c>
      <c r="L359" s="0" t="n">
        <v>8E-010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W359" s="0" t="s">
        <v>259</v>
      </c>
      <c r="Y359" s="0" t="str">
        <f aca="false">IF(OR(ISNUMBER(SEARCH("D",B359)), ISNUMBER(SEARCH("D", C359))),"Cangi","Yelle")</f>
        <v>Yelle</v>
      </c>
    </row>
    <row r="360" customFormat="false" ht="12.8" hidden="false" customHeight="false" outlineLevel="0" collapsed="false">
      <c r="A360" s="0" t="n">
        <f aca="false">ROW()-1</f>
        <v>359</v>
      </c>
      <c r="B360" s="0" t="s">
        <v>264</v>
      </c>
      <c r="C360" s="0" t="s">
        <v>59</v>
      </c>
      <c r="D360" s="0" t="s">
        <v>301</v>
      </c>
      <c r="E360" s="0" t="s">
        <v>70</v>
      </c>
      <c r="G360" s="0" t="n">
        <v>-2</v>
      </c>
      <c r="L360" s="0" t="n">
        <v>1.09E-008</v>
      </c>
      <c r="M360" s="0" t="n">
        <v>-0.5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278</v>
      </c>
      <c r="W360" s="0" t="s">
        <v>37</v>
      </c>
      <c r="Y360" s="0" t="str">
        <f aca="false">IF(OR(ISNUMBER(SEARCH("D",B360)), ISNUMBER(SEARCH("D", C360))),"Cangi","Yelle")</f>
        <v>Yelle</v>
      </c>
    </row>
    <row r="361" customFormat="false" ht="12.8" hidden="false" customHeight="false" outlineLevel="0" collapsed="false">
      <c r="A361" s="0" t="n">
        <f aca="false">ROW()-1</f>
        <v>360</v>
      </c>
      <c r="B361" s="0" t="s">
        <v>264</v>
      </c>
      <c r="C361" s="0" t="s">
        <v>127</v>
      </c>
      <c r="D361" s="0" t="s">
        <v>324</v>
      </c>
      <c r="E361" s="0" t="s">
        <v>70</v>
      </c>
      <c r="G361" s="0" t="n">
        <v>-2</v>
      </c>
      <c r="L361" s="0" t="n">
        <v>1.51E-008</v>
      </c>
      <c r="M361" s="0" t="n">
        <v>-0.5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278</v>
      </c>
      <c r="W361" s="0" t="s">
        <v>37</v>
      </c>
      <c r="Y361" s="0" t="str">
        <f aca="false">IF(OR(ISNUMBER(SEARCH("D",B361)), ISNUMBER(SEARCH("D", C361))),"Cangi","Yelle")</f>
        <v>Yelle</v>
      </c>
    </row>
    <row r="362" customFormat="false" ht="12.8" hidden="false" customHeight="false" outlineLevel="0" collapsed="false">
      <c r="A362" s="0" t="n">
        <f aca="false">ROW()-1</f>
        <v>361</v>
      </c>
      <c r="B362" s="0" t="s">
        <v>264</v>
      </c>
      <c r="C362" s="0" t="s">
        <v>62</v>
      </c>
      <c r="D362" s="0" t="s">
        <v>323</v>
      </c>
      <c r="E362" s="0" t="s">
        <v>70</v>
      </c>
      <c r="G362" s="0" t="n">
        <v>-2</v>
      </c>
      <c r="L362" s="0" t="n">
        <v>7.7E-010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278</v>
      </c>
      <c r="W362" s="0" t="s">
        <v>338</v>
      </c>
      <c r="Y362" s="0" t="str">
        <f aca="false">IF(OR(ISNUMBER(SEARCH("D",B362)), ISNUMBER(SEARCH("D", C362))),"Cangi","Yelle")</f>
        <v>Yelle</v>
      </c>
    </row>
    <row r="363" customFormat="false" ht="12.8" hidden="false" customHeight="false" outlineLevel="0" collapsed="false">
      <c r="A363" s="0" t="n">
        <f aca="false">ROW()-1</f>
        <v>362</v>
      </c>
      <c r="B363" s="0" t="s">
        <v>264</v>
      </c>
      <c r="C363" s="0" t="s">
        <v>32</v>
      </c>
      <c r="D363" s="0" t="s">
        <v>263</v>
      </c>
      <c r="E363" s="0" t="s">
        <v>70</v>
      </c>
      <c r="G363" s="0" t="n">
        <v>-2</v>
      </c>
      <c r="L363" s="0" t="n">
        <v>6.2E-010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278</v>
      </c>
      <c r="W363" s="0" t="s">
        <v>37</v>
      </c>
      <c r="Y363" s="0" t="str">
        <f aca="false">IF(OR(ISNUMBER(SEARCH("D",B363)), ISNUMBER(SEARCH("D", C363))),"Cangi","Yelle")</f>
        <v>Yelle</v>
      </c>
    </row>
    <row r="364" customFormat="false" ht="12.8" hidden="false" customHeight="false" outlineLevel="0" collapsed="false">
      <c r="A364" s="0" t="n">
        <f aca="false">ROW()-1</f>
        <v>363</v>
      </c>
      <c r="B364" s="0" t="s">
        <v>264</v>
      </c>
      <c r="C364" s="0" t="s">
        <v>53</v>
      </c>
      <c r="D364" s="0" t="s">
        <v>269</v>
      </c>
      <c r="E364" s="0" t="s">
        <v>70</v>
      </c>
      <c r="G364" s="0" t="n">
        <v>-2</v>
      </c>
      <c r="L364" s="0" t="n">
        <v>1.06E-008</v>
      </c>
      <c r="M364" s="0" t="n">
        <v>-0.5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278</v>
      </c>
      <c r="W364" s="0" t="s">
        <v>37</v>
      </c>
      <c r="Y364" s="0" t="str">
        <f aca="false">IF(OR(ISNUMBER(SEARCH("D",B364)), ISNUMBER(SEARCH("D", C364))),"Cangi","Yelle")</f>
        <v>Yelle</v>
      </c>
    </row>
    <row r="365" customFormat="false" ht="12.8" hidden="false" customHeight="false" outlineLevel="0" collapsed="false">
      <c r="A365" s="0" t="n">
        <f aca="false">ROW()-1</f>
        <v>364</v>
      </c>
      <c r="B365" s="0" t="s">
        <v>312</v>
      </c>
      <c r="C365" s="0" t="s">
        <v>48</v>
      </c>
      <c r="D365" s="0" t="s">
        <v>51</v>
      </c>
      <c r="E365" s="0" t="s">
        <v>48</v>
      </c>
      <c r="G365" s="0" t="n">
        <v>-2</v>
      </c>
      <c r="L365" s="0" t="n">
        <v>6E-010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W365" s="0" t="s">
        <v>259</v>
      </c>
      <c r="Y365" s="0" t="str">
        <f aca="false">IF(OR(ISNUMBER(SEARCH("D",B365)), ISNUMBER(SEARCH("D", C365))),"Cangi","Yelle")</f>
        <v>Yelle</v>
      </c>
    </row>
    <row r="366" customFormat="false" ht="12.8" hidden="false" customHeight="false" outlineLevel="0" collapsed="false">
      <c r="A366" s="0" t="n">
        <f aca="false">ROW()-1</f>
        <v>365</v>
      </c>
      <c r="B366" s="0" t="s">
        <v>312</v>
      </c>
      <c r="C366" s="0" t="s">
        <v>64</v>
      </c>
      <c r="D366" s="0" t="s">
        <v>260</v>
      </c>
      <c r="E366" s="0" t="s">
        <v>48</v>
      </c>
      <c r="G366" s="0" t="n">
        <v>-2</v>
      </c>
      <c r="L366" s="0" t="n">
        <v>9.45E-010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W366" s="0" t="s">
        <v>259</v>
      </c>
      <c r="Y366" s="0" t="str">
        <f aca="false">IF(OR(ISNUMBER(SEARCH("D",B366)), ISNUMBER(SEARCH("D", C366))),"Cangi","Yelle")</f>
        <v>Yelle</v>
      </c>
    </row>
    <row r="367" customFormat="false" ht="12.8" hidden="false" customHeight="false" outlineLevel="0" collapsed="false">
      <c r="A367" s="0" t="n">
        <f aca="false">ROW()-1</f>
        <v>366</v>
      </c>
      <c r="B367" s="0" t="s">
        <v>312</v>
      </c>
      <c r="C367" s="0" t="s">
        <v>39</v>
      </c>
      <c r="D367" s="0" t="s">
        <v>261</v>
      </c>
      <c r="E367" s="0" t="s">
        <v>48</v>
      </c>
      <c r="G367" s="0" t="n">
        <v>-2</v>
      </c>
      <c r="L367" s="0" t="n">
        <v>2.68E-010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W367" s="0" t="s">
        <v>259</v>
      </c>
      <c r="Y367" s="0" t="str">
        <f aca="false">IF(OR(ISNUMBER(SEARCH("D",B367)), ISNUMBER(SEARCH("D", C367))),"Cangi","Yelle")</f>
        <v>Yelle</v>
      </c>
    </row>
    <row r="368" customFormat="false" ht="12.8" hidden="false" customHeight="false" outlineLevel="0" collapsed="false">
      <c r="A368" s="0" t="n">
        <f aca="false">ROW()-1</f>
        <v>367</v>
      </c>
      <c r="B368" s="0" t="s">
        <v>312</v>
      </c>
      <c r="C368" s="0" t="s">
        <v>39</v>
      </c>
      <c r="D368" s="0" t="s">
        <v>51</v>
      </c>
      <c r="E368" s="0" t="s">
        <v>39</v>
      </c>
      <c r="G368" s="0" t="n">
        <v>-2</v>
      </c>
      <c r="L368" s="0" t="n">
        <v>3.8E-010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W368" s="0" t="s">
        <v>339</v>
      </c>
      <c r="Y368" s="0" t="str">
        <f aca="false">IF(OR(ISNUMBER(SEARCH("D",B368)), ISNUMBER(SEARCH("D", C368))),"Cangi","Yelle")</f>
        <v>Yelle</v>
      </c>
    </row>
    <row r="369" customFormat="false" ht="12.8" hidden="false" customHeight="false" outlineLevel="0" collapsed="false">
      <c r="A369" s="0" t="n">
        <f aca="false">ROW()-1</f>
        <v>368</v>
      </c>
      <c r="B369" s="0" t="s">
        <v>312</v>
      </c>
      <c r="C369" s="0" t="s">
        <v>57</v>
      </c>
      <c r="D369" s="0" t="s">
        <v>262</v>
      </c>
      <c r="E369" s="0" t="s">
        <v>48</v>
      </c>
      <c r="G369" s="0" t="n">
        <v>-2</v>
      </c>
      <c r="L369" s="0" t="n">
        <v>6.7E-010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W369" s="0" t="s">
        <v>259</v>
      </c>
      <c r="Y369" s="0" t="str">
        <f aca="false">IF(OR(ISNUMBER(SEARCH("D",B369)), ISNUMBER(SEARCH("D", C369))),"Cangi","Yelle")</f>
        <v>Yelle</v>
      </c>
    </row>
    <row r="370" customFormat="false" ht="12.8" hidden="false" customHeight="false" outlineLevel="0" collapsed="false">
      <c r="A370" s="0" t="n">
        <f aca="false">ROW()-1</f>
        <v>369</v>
      </c>
      <c r="B370" s="0" t="s">
        <v>312</v>
      </c>
      <c r="C370" s="0" t="s">
        <v>132</v>
      </c>
      <c r="D370" s="0" t="s">
        <v>325</v>
      </c>
      <c r="E370" s="0" t="s">
        <v>48</v>
      </c>
      <c r="G370" s="0" t="n">
        <v>-2</v>
      </c>
      <c r="L370" s="0" t="n">
        <v>1.17E-009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W370" s="0" t="s">
        <v>259</v>
      </c>
      <c r="Y370" s="0" t="str">
        <f aca="false">IF(OR(ISNUMBER(SEARCH("D",B370)), ISNUMBER(SEARCH("D", C370))),"Cangi","Yelle")</f>
        <v>Yelle</v>
      </c>
    </row>
    <row r="371" customFormat="false" ht="12.8" hidden="false" customHeight="false" outlineLevel="0" collapsed="false">
      <c r="A371" s="0" t="n">
        <f aca="false">ROW()-1</f>
        <v>370</v>
      </c>
      <c r="B371" s="0" t="s">
        <v>312</v>
      </c>
      <c r="C371" s="0" t="s">
        <v>62</v>
      </c>
      <c r="D371" s="0" t="s">
        <v>323</v>
      </c>
      <c r="E371" s="0" t="s">
        <v>48</v>
      </c>
      <c r="G371" s="0" t="n">
        <v>-2</v>
      </c>
      <c r="L371" s="0" t="n">
        <v>7.1E-010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W371" s="0" t="s">
        <v>259</v>
      </c>
      <c r="Y371" s="0" t="str">
        <f aca="false">IF(OR(ISNUMBER(SEARCH("D",B371)), ISNUMBER(SEARCH("D", C371))),"Cangi","Yelle")</f>
        <v>Yelle</v>
      </c>
    </row>
    <row r="372" customFormat="false" ht="12.8" hidden="false" customHeight="false" outlineLevel="0" collapsed="false">
      <c r="A372" s="0" t="n">
        <f aca="false">ROW()-1</f>
        <v>371</v>
      </c>
      <c r="B372" s="0" t="s">
        <v>312</v>
      </c>
      <c r="C372" s="0" t="s">
        <v>70</v>
      </c>
      <c r="D372" s="0" t="s">
        <v>264</v>
      </c>
      <c r="E372" s="0" t="s">
        <v>48</v>
      </c>
      <c r="G372" s="0" t="n">
        <v>-2</v>
      </c>
      <c r="L372" s="0" t="n">
        <v>1.9E-010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W372" s="0" t="s">
        <v>259</v>
      </c>
      <c r="Y372" s="0" t="str">
        <f aca="false">IF(OR(ISNUMBER(SEARCH("D",B372)), ISNUMBER(SEARCH("D", C372))),"Cangi","Yelle")</f>
        <v>Yelle</v>
      </c>
    </row>
    <row r="373" customFormat="false" ht="12.8" hidden="false" customHeight="false" outlineLevel="0" collapsed="false">
      <c r="A373" s="0" t="n">
        <f aca="false">ROW()-1</f>
        <v>372</v>
      </c>
      <c r="B373" s="0" t="s">
        <v>291</v>
      </c>
      <c r="C373" s="0" t="s">
        <v>35</v>
      </c>
      <c r="D373" s="0" t="s">
        <v>257</v>
      </c>
      <c r="E373" s="0" t="s">
        <v>34</v>
      </c>
      <c r="G373" s="0" t="n">
        <v>-2</v>
      </c>
      <c r="L373" s="0" t="n">
        <v>3.29E-008</v>
      </c>
      <c r="M373" s="0" t="n">
        <v>-0.5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278</v>
      </c>
      <c r="W373" s="0" t="s">
        <v>37</v>
      </c>
      <c r="Y373" s="0" t="str">
        <f aca="false">IF(OR(ISNUMBER(SEARCH("D",B373)), ISNUMBER(SEARCH("D", C373))),"Cangi","Yelle")</f>
        <v>Yelle</v>
      </c>
    </row>
    <row r="374" customFormat="false" ht="12.8" hidden="false" customHeight="false" outlineLevel="0" collapsed="false">
      <c r="A374" s="0" t="n">
        <f aca="false">ROW()-1</f>
        <v>373</v>
      </c>
      <c r="B374" s="0" t="s">
        <v>291</v>
      </c>
      <c r="C374" s="0" t="s">
        <v>64</v>
      </c>
      <c r="D374" s="0" t="s">
        <v>51</v>
      </c>
      <c r="E374" s="0" t="s">
        <v>32</v>
      </c>
      <c r="G374" s="0" t="n">
        <v>-2</v>
      </c>
      <c r="L374" s="0" t="n">
        <v>3.8E-009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W374" s="0" t="s">
        <v>259</v>
      </c>
      <c r="Y374" s="0" t="str">
        <f aca="false">IF(OR(ISNUMBER(SEARCH("D",B374)), ISNUMBER(SEARCH("D", C374))),"Cangi","Yelle")</f>
        <v>Yelle</v>
      </c>
    </row>
    <row r="375" customFormat="false" ht="12.8" hidden="false" customHeight="false" outlineLevel="0" collapsed="false">
      <c r="B375" s="0" t="s">
        <v>291</v>
      </c>
      <c r="C375" s="0" t="s">
        <v>34</v>
      </c>
      <c r="D375" s="0" t="s">
        <v>34</v>
      </c>
      <c r="E375" s="0" t="s">
        <v>291</v>
      </c>
      <c r="G375" s="0" t="n">
        <v>-2</v>
      </c>
      <c r="L375" s="3" t="n">
        <v>6.5E-011</v>
      </c>
      <c r="M375" s="0" t="n">
        <v>0.5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W375" s="0" t="s">
        <v>320</v>
      </c>
      <c r="X375" s="0" t="s">
        <v>340</v>
      </c>
      <c r="Y375" s="0" t="s">
        <v>43</v>
      </c>
    </row>
    <row r="376" customFormat="false" ht="12.8" hidden="false" customHeight="false" outlineLevel="0" collapsed="false">
      <c r="A376" s="0" t="n">
        <f aca="false">ROW()-1</f>
        <v>375</v>
      </c>
      <c r="B376" s="0" t="s">
        <v>291</v>
      </c>
      <c r="C376" s="0" t="s">
        <v>34</v>
      </c>
      <c r="D376" s="0" t="s">
        <v>268</v>
      </c>
      <c r="G376" s="0" t="n">
        <v>-2</v>
      </c>
      <c r="L376" s="0" t="n">
        <v>2.34E-022</v>
      </c>
      <c r="M376" s="0" t="n">
        <v>1.49</v>
      </c>
      <c r="N376" s="0" t="n">
        <v>-228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341</v>
      </c>
      <c r="W376" s="0" t="s">
        <v>37</v>
      </c>
      <c r="Y376" s="0" t="str">
        <f aca="false">IF(OR(ISNUMBER(SEARCH("D",B376)), ISNUMBER(SEARCH("D", C376))),"Cangi","Yelle")</f>
        <v>Yelle</v>
      </c>
    </row>
    <row r="377" customFormat="false" ht="12.8" hidden="false" customHeight="false" outlineLevel="0" collapsed="false">
      <c r="A377" s="0" t="n">
        <f aca="false">ROW()-1</f>
        <v>376</v>
      </c>
      <c r="B377" s="0" t="s">
        <v>291</v>
      </c>
      <c r="C377" s="0" t="s">
        <v>80</v>
      </c>
      <c r="D377" s="0" t="s">
        <v>269</v>
      </c>
      <c r="E377" s="0" t="s">
        <v>34</v>
      </c>
      <c r="G377" s="0" t="n">
        <v>-2</v>
      </c>
      <c r="L377" s="0" t="n">
        <v>8.2E-009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W377" s="0" t="s">
        <v>259</v>
      </c>
      <c r="Y377" s="0" t="str">
        <f aca="false">IF(OR(ISNUMBER(SEARCH("D",B377)), ISNUMBER(SEARCH("D", C377))),"Cangi","Yelle")</f>
        <v>Yelle</v>
      </c>
    </row>
    <row r="378" customFormat="false" ht="12.8" hidden="false" customHeight="false" outlineLevel="0" collapsed="false">
      <c r="A378" s="0" t="n">
        <f aca="false">ROW()-1</f>
        <v>377</v>
      </c>
      <c r="B378" s="0" t="s">
        <v>291</v>
      </c>
      <c r="C378" s="0" t="s">
        <v>55</v>
      </c>
      <c r="D378" s="0" t="s">
        <v>293</v>
      </c>
      <c r="E378" s="0" t="s">
        <v>34</v>
      </c>
      <c r="G378" s="0" t="n">
        <v>-2</v>
      </c>
      <c r="L378" s="0" t="n">
        <v>1.1E-008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W378" s="0" t="s">
        <v>259</v>
      </c>
      <c r="Y378" s="0" t="str">
        <f aca="false">IF(OR(ISNUMBER(SEARCH("D",B378)), ISNUMBER(SEARCH("D", C378))),"Cangi","Yelle")</f>
        <v>Yelle</v>
      </c>
    </row>
    <row r="379" customFormat="false" ht="12.8" hidden="false" customHeight="false" outlineLevel="0" collapsed="false">
      <c r="A379" s="0" t="n">
        <f aca="false">ROW()-1</f>
        <v>378</v>
      </c>
      <c r="B379" s="0" t="s">
        <v>291</v>
      </c>
      <c r="C379" s="0" t="s">
        <v>65</v>
      </c>
      <c r="D379" s="0" t="s">
        <v>266</v>
      </c>
      <c r="E379" s="0" t="s">
        <v>39</v>
      </c>
      <c r="G379" s="0" t="n">
        <v>-2</v>
      </c>
      <c r="L379" s="0" t="n">
        <v>1.63E-008</v>
      </c>
      <c r="M379" s="0" t="n">
        <v>-0.5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278</v>
      </c>
      <c r="W379" s="0" t="s">
        <v>37</v>
      </c>
      <c r="Y379" s="0" t="str">
        <f aca="false">IF(OR(ISNUMBER(SEARCH("D",B379)), ISNUMBER(SEARCH("D", C379))),"Cangi","Yelle")</f>
        <v>Yelle</v>
      </c>
    </row>
    <row r="380" customFormat="false" ht="12.8" hidden="false" customHeight="false" outlineLevel="0" collapsed="false">
      <c r="A380" s="0" t="n">
        <f aca="false">ROW()-1</f>
        <v>379</v>
      </c>
      <c r="B380" s="0" t="s">
        <v>291</v>
      </c>
      <c r="C380" s="0" t="s">
        <v>65</v>
      </c>
      <c r="D380" s="0" t="s">
        <v>268</v>
      </c>
      <c r="E380" s="0" t="s">
        <v>48</v>
      </c>
      <c r="G380" s="0" t="n">
        <v>-2</v>
      </c>
      <c r="L380" s="0" t="n">
        <v>1.63E-008</v>
      </c>
      <c r="M380" s="0" t="n">
        <v>-0.5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278</v>
      </c>
      <c r="W380" s="0" t="s">
        <v>37</v>
      </c>
      <c r="Y380" s="0" t="str">
        <f aca="false">IF(OR(ISNUMBER(SEARCH("D",B380)), ISNUMBER(SEARCH("D", C380))),"Cangi","Yelle")</f>
        <v>Yelle</v>
      </c>
    </row>
    <row r="381" customFormat="false" ht="12.8" hidden="false" customHeight="false" outlineLevel="0" collapsed="false">
      <c r="A381" s="0" t="n">
        <f aca="false">ROW()-1</f>
        <v>380</v>
      </c>
      <c r="B381" s="0" t="s">
        <v>291</v>
      </c>
      <c r="C381" s="0" t="s">
        <v>65</v>
      </c>
      <c r="D381" s="0" t="s">
        <v>51</v>
      </c>
      <c r="E381" s="0" t="s">
        <v>34</v>
      </c>
      <c r="G381" s="0" t="n">
        <v>-2</v>
      </c>
      <c r="L381" s="0" t="n">
        <v>1.63E-008</v>
      </c>
      <c r="M381" s="0" t="n">
        <v>-0.5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278</v>
      </c>
      <c r="W381" s="0" t="s">
        <v>37</v>
      </c>
      <c r="Y381" s="0" t="str">
        <f aca="false">IF(OR(ISNUMBER(SEARCH("D",B381)), ISNUMBER(SEARCH("D", C381))),"Cangi","Yelle")</f>
        <v>Yelle</v>
      </c>
    </row>
    <row r="382" customFormat="false" ht="12.8" hidden="false" customHeight="false" outlineLevel="0" collapsed="false">
      <c r="A382" s="0" t="n">
        <f aca="false">ROW()-1</f>
        <v>381</v>
      </c>
      <c r="B382" s="0" t="s">
        <v>291</v>
      </c>
      <c r="C382" s="0" t="s">
        <v>73</v>
      </c>
      <c r="D382" s="0" t="s">
        <v>303</v>
      </c>
      <c r="E382" s="0" t="s">
        <v>39</v>
      </c>
      <c r="G382" s="0" t="n">
        <v>-2</v>
      </c>
      <c r="L382" s="3" t="n">
        <v>1.1E-010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W382" s="0" t="s">
        <v>250</v>
      </c>
      <c r="Y382" s="0" t="str">
        <f aca="false">IF(OR(ISNUMBER(SEARCH("D",B382)), ISNUMBER(SEARCH("D", C382))),"Cangi","Yelle")</f>
        <v>Cangi</v>
      </c>
    </row>
    <row r="383" customFormat="false" ht="12.8" hidden="false" customHeight="false" outlineLevel="0" collapsed="false">
      <c r="A383" s="0" t="n">
        <f aca="false">ROW()-1</f>
        <v>382</v>
      </c>
      <c r="B383" s="0" t="s">
        <v>291</v>
      </c>
      <c r="C383" s="0" t="s">
        <v>77</v>
      </c>
      <c r="D383" s="0" t="s">
        <v>308</v>
      </c>
      <c r="E383" s="0" t="s">
        <v>34</v>
      </c>
      <c r="G383" s="0" t="n">
        <v>-2</v>
      </c>
      <c r="H383" s="0" t="n">
        <v>19</v>
      </c>
      <c r="I383" s="0" t="n">
        <v>18</v>
      </c>
      <c r="J383" s="0" t="n">
        <v>-0.5</v>
      </c>
      <c r="K383" s="0" t="n">
        <v>0.5</v>
      </c>
      <c r="L383" s="3" t="n">
        <v>8.2E-009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W383" s="0" t="s">
        <v>88</v>
      </c>
      <c r="Y383" s="0" t="str">
        <f aca="false">IF(OR(ISNUMBER(SEARCH("D",B383)), ISNUMBER(SEARCH("D", C383))),"Cangi","Yelle")</f>
        <v>Cangi</v>
      </c>
    </row>
    <row r="384" customFormat="false" ht="12.8" hidden="false" customHeight="false" outlineLevel="0" collapsed="false">
      <c r="A384" s="0" t="n">
        <f aca="false">ROW()-1</f>
        <v>383</v>
      </c>
      <c r="B384" s="0" t="s">
        <v>291</v>
      </c>
      <c r="C384" s="0" t="s">
        <v>77</v>
      </c>
      <c r="D384" s="0" t="s">
        <v>269</v>
      </c>
      <c r="E384" s="0" t="s">
        <v>72</v>
      </c>
      <c r="G384" s="0" t="n">
        <v>-2</v>
      </c>
      <c r="H384" s="0" t="n">
        <v>19</v>
      </c>
      <c r="I384" s="0" t="n">
        <v>18</v>
      </c>
      <c r="J384" s="0" t="n">
        <v>-0.5</v>
      </c>
      <c r="K384" s="0" t="n">
        <v>0.5</v>
      </c>
      <c r="L384" s="3" t="n">
        <v>8.2E-009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W384" s="0" t="s">
        <v>88</v>
      </c>
      <c r="Y384" s="0" t="str">
        <f aca="false">IF(OR(ISNUMBER(SEARCH("D",B384)), ISNUMBER(SEARCH("D", C384))),"Cangi","Yelle")</f>
        <v>Cangi</v>
      </c>
    </row>
    <row r="385" customFormat="false" ht="12.8" hidden="false" customHeight="false" outlineLevel="0" collapsed="false">
      <c r="A385" s="0" t="n">
        <f aca="false">ROW()-1</f>
        <v>384</v>
      </c>
      <c r="B385" s="0" t="s">
        <v>291</v>
      </c>
      <c r="C385" s="0" t="s">
        <v>122</v>
      </c>
      <c r="D385" s="0" t="s">
        <v>273</v>
      </c>
      <c r="E385" s="0" t="s">
        <v>39</v>
      </c>
      <c r="G385" s="0" t="n">
        <v>-2</v>
      </c>
      <c r="L385" s="0" t="n">
        <v>6.93E-008</v>
      </c>
      <c r="M385" s="0" t="n">
        <v>-0.5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278</v>
      </c>
      <c r="W385" s="0" t="s">
        <v>37</v>
      </c>
      <c r="Y385" s="0" t="str">
        <f aca="false">IF(OR(ISNUMBER(SEARCH("D",B385)), ISNUMBER(SEARCH("D", C385))),"Cangi","Yelle")</f>
        <v>Yelle</v>
      </c>
    </row>
    <row r="386" customFormat="false" ht="12.8" hidden="false" customHeight="false" outlineLevel="0" collapsed="false">
      <c r="A386" s="0" t="n">
        <f aca="false">ROW()-1</f>
        <v>385</v>
      </c>
      <c r="B386" s="0" t="s">
        <v>291</v>
      </c>
      <c r="C386" s="0" t="s">
        <v>132</v>
      </c>
      <c r="D386" s="0" t="s">
        <v>262</v>
      </c>
      <c r="E386" s="0" t="s">
        <v>32</v>
      </c>
      <c r="G386" s="0" t="n">
        <v>-2</v>
      </c>
      <c r="L386" s="0" t="n">
        <v>3.52E-010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278</v>
      </c>
      <c r="W386" s="0" t="s">
        <v>37</v>
      </c>
      <c r="Y386" s="0" t="str">
        <f aca="false">IF(OR(ISNUMBER(SEARCH("D",B386)), ISNUMBER(SEARCH("D", C386))),"Cangi","Yelle")</f>
        <v>Yelle</v>
      </c>
    </row>
    <row r="387" customFormat="false" ht="12.8" hidden="false" customHeight="false" outlineLevel="0" collapsed="false">
      <c r="A387" s="0" t="n">
        <f aca="false">ROW()-1</f>
        <v>386</v>
      </c>
      <c r="B387" s="0" t="s">
        <v>291</v>
      </c>
      <c r="C387" s="0" t="s">
        <v>132</v>
      </c>
      <c r="D387" s="0" t="s">
        <v>272</v>
      </c>
      <c r="E387" s="0" t="s">
        <v>34</v>
      </c>
      <c r="G387" s="0" t="n">
        <v>-2</v>
      </c>
      <c r="L387" s="0" t="n">
        <v>1.85E-009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278</v>
      </c>
      <c r="W387" s="0" t="s">
        <v>37</v>
      </c>
      <c r="Y387" s="0" t="str">
        <f aca="false">IF(OR(ISNUMBER(SEARCH("D",B387)), ISNUMBER(SEARCH("D", C387))),"Cangi","Yelle")</f>
        <v>Yelle</v>
      </c>
    </row>
    <row r="388" customFormat="false" ht="12.8" hidden="false" customHeight="false" outlineLevel="0" collapsed="false">
      <c r="A388" s="0" t="n">
        <f aca="false">ROW()-1</f>
        <v>387</v>
      </c>
      <c r="B388" s="0" t="s">
        <v>291</v>
      </c>
      <c r="C388" s="0" t="s">
        <v>59</v>
      </c>
      <c r="D388" s="0" t="s">
        <v>300</v>
      </c>
      <c r="E388" s="0" t="s">
        <v>34</v>
      </c>
      <c r="G388" s="0" t="n">
        <v>-2</v>
      </c>
      <c r="L388" s="0" t="n">
        <v>3.64E-008</v>
      </c>
      <c r="M388" s="0" t="n">
        <v>-0.5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278</v>
      </c>
      <c r="W388" s="0" t="s">
        <v>37</v>
      </c>
      <c r="Y388" s="0" t="str">
        <f aca="false">IF(OR(ISNUMBER(SEARCH("D",B388)), ISNUMBER(SEARCH("D", C388))),"Cangi","Yelle")</f>
        <v>Yelle</v>
      </c>
    </row>
    <row r="389" customFormat="false" ht="12.8" hidden="false" customHeight="false" outlineLevel="0" collapsed="false">
      <c r="A389" s="0" t="n">
        <f aca="false">ROW()-1</f>
        <v>388</v>
      </c>
      <c r="B389" s="0" t="s">
        <v>291</v>
      </c>
      <c r="C389" s="0" t="s">
        <v>127</v>
      </c>
      <c r="D389" s="0" t="s">
        <v>301</v>
      </c>
      <c r="E389" s="0" t="s">
        <v>34</v>
      </c>
      <c r="G389" s="0" t="n">
        <v>-2</v>
      </c>
      <c r="L389" s="0" t="n">
        <v>5.02E-008</v>
      </c>
      <c r="M389" s="0" t="n">
        <v>-0.5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278</v>
      </c>
      <c r="W389" s="0" t="s">
        <v>37</v>
      </c>
      <c r="Y389" s="0" t="str">
        <f aca="false">IF(OR(ISNUMBER(SEARCH("D",B389)), ISNUMBER(SEARCH("D", C389))),"Cangi","Yelle")</f>
        <v>Yelle</v>
      </c>
    </row>
    <row r="390" customFormat="false" ht="12.8" hidden="false" customHeight="false" outlineLevel="0" collapsed="false">
      <c r="A390" s="0" t="n">
        <f aca="false">ROW()-1</f>
        <v>389</v>
      </c>
      <c r="B390" s="0" t="s">
        <v>291</v>
      </c>
      <c r="C390" s="0" t="s">
        <v>62</v>
      </c>
      <c r="D390" s="0" t="s">
        <v>273</v>
      </c>
      <c r="E390" s="0" t="s">
        <v>34</v>
      </c>
      <c r="G390" s="0" t="n">
        <v>-2</v>
      </c>
      <c r="L390" s="0" t="n">
        <v>1.9E-009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W390" s="0" t="s">
        <v>259</v>
      </c>
      <c r="Y390" s="0" t="str">
        <f aca="false">IF(OR(ISNUMBER(SEARCH("D",B390)), ISNUMBER(SEARCH("D", C390))),"Cangi","Yelle")</f>
        <v>Yelle</v>
      </c>
    </row>
    <row r="391" customFormat="false" ht="12.8" hidden="false" customHeight="false" outlineLevel="0" collapsed="false">
      <c r="A391" s="0" t="n">
        <f aca="false">ROW()-1</f>
        <v>390</v>
      </c>
      <c r="B391" s="0" t="s">
        <v>291</v>
      </c>
      <c r="C391" s="0" t="s">
        <v>92</v>
      </c>
      <c r="D391" s="0" t="s">
        <v>273</v>
      </c>
      <c r="E391" s="0" t="s">
        <v>53</v>
      </c>
      <c r="G391" s="0" t="n">
        <v>-2</v>
      </c>
      <c r="L391" s="0" t="n">
        <v>1.9E-009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278</v>
      </c>
      <c r="W391" s="0" t="s">
        <v>37</v>
      </c>
      <c r="Y391" s="0" t="str">
        <f aca="false">IF(OR(ISNUMBER(SEARCH("D",B391)), ISNUMBER(SEARCH("D", C391))),"Cangi","Yelle")</f>
        <v>Yelle</v>
      </c>
    </row>
    <row r="392" customFormat="false" ht="12.8" hidden="false" customHeight="false" outlineLevel="0" collapsed="false">
      <c r="A392" s="0" t="n">
        <f aca="false">ROW()-1</f>
        <v>391</v>
      </c>
      <c r="B392" s="0" t="s">
        <v>291</v>
      </c>
      <c r="C392" s="0" t="s">
        <v>32</v>
      </c>
      <c r="D392" s="0" t="s">
        <v>274</v>
      </c>
      <c r="E392" s="0" t="s">
        <v>34</v>
      </c>
      <c r="G392" s="0" t="n">
        <v>-2</v>
      </c>
      <c r="L392" s="0" t="n">
        <v>3.75E-010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W392" s="0" t="s">
        <v>259</v>
      </c>
      <c r="Y392" s="0" t="str">
        <f aca="false">IF(OR(ISNUMBER(SEARCH("D",B392)), ISNUMBER(SEARCH("D", C392))),"Cangi","Yelle")</f>
        <v>Yelle</v>
      </c>
    </row>
    <row r="393" customFormat="false" ht="12.8" hidden="false" customHeight="false" outlineLevel="0" collapsed="false">
      <c r="A393" s="0" t="n">
        <f aca="false">ROW()-1</f>
        <v>392</v>
      </c>
      <c r="B393" s="0" t="s">
        <v>291</v>
      </c>
      <c r="C393" s="0" t="s">
        <v>70</v>
      </c>
      <c r="D393" s="0" t="s">
        <v>276</v>
      </c>
      <c r="E393" s="0" t="s">
        <v>34</v>
      </c>
      <c r="G393" s="0" t="n">
        <v>-2</v>
      </c>
      <c r="L393" s="0" t="n">
        <v>1.17E-009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W393" s="0" t="s">
        <v>259</v>
      </c>
      <c r="Y393" s="0" t="str">
        <f aca="false">IF(OR(ISNUMBER(SEARCH("D",B393)), ISNUMBER(SEARCH("D", C393))),"Cangi","Yelle")</f>
        <v>Yelle</v>
      </c>
    </row>
    <row r="394" customFormat="false" ht="12.8" hidden="false" customHeight="false" outlineLevel="0" collapsed="false">
      <c r="A394" s="0" t="n">
        <f aca="false">ROW()-1</f>
        <v>393</v>
      </c>
      <c r="B394" s="0" t="s">
        <v>291</v>
      </c>
      <c r="C394" s="0" t="s">
        <v>53</v>
      </c>
      <c r="D394" s="0" t="s">
        <v>263</v>
      </c>
      <c r="E394" s="0" t="s">
        <v>34</v>
      </c>
      <c r="G394" s="0" t="n">
        <v>-2</v>
      </c>
      <c r="L394" s="0" t="n">
        <v>3.64E-008</v>
      </c>
      <c r="M394" s="0" t="n">
        <v>-0.5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278</v>
      </c>
      <c r="W394" s="0" t="s">
        <v>37</v>
      </c>
      <c r="Y394" s="0" t="str">
        <f aca="false">IF(OR(ISNUMBER(SEARCH("D",B394)), ISNUMBER(SEARCH("D", C394))),"Cangi","Yelle")</f>
        <v>Yelle</v>
      </c>
    </row>
    <row r="395" customFormat="false" ht="12.8" hidden="false" customHeight="false" outlineLevel="0" collapsed="false">
      <c r="A395" s="0" t="n">
        <f aca="false">ROW()-1</f>
        <v>394</v>
      </c>
      <c r="B395" s="0" t="s">
        <v>255</v>
      </c>
      <c r="C395" s="0" t="s">
        <v>48</v>
      </c>
      <c r="D395" s="0" t="s">
        <v>248</v>
      </c>
      <c r="E395" s="0" t="s">
        <v>57</v>
      </c>
      <c r="G395" s="0" t="n">
        <v>-2</v>
      </c>
      <c r="H395" s="0" t="n">
        <v>30</v>
      </c>
      <c r="I395" s="0" t="n">
        <v>29</v>
      </c>
      <c r="J395" s="0" t="n">
        <v>-0.5</v>
      </c>
      <c r="L395" s="3" t="n">
        <v>8.8E-010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W395" s="0" t="s">
        <v>88</v>
      </c>
      <c r="Y395" s="0" t="str">
        <f aca="false">IF(OR(ISNUMBER(SEARCH("D",B395)), ISNUMBER(SEARCH("D", C395))),"Cangi","Yelle")</f>
        <v>Cangi</v>
      </c>
    </row>
    <row r="396" customFormat="false" ht="12.8" hidden="false" customHeight="false" outlineLevel="0" collapsed="false">
      <c r="A396" s="0" t="n">
        <f aca="false">ROW()-1</f>
        <v>395</v>
      </c>
      <c r="B396" s="0" t="s">
        <v>255</v>
      </c>
      <c r="C396" s="0" t="s">
        <v>34</v>
      </c>
      <c r="D396" s="0" t="s">
        <v>262</v>
      </c>
      <c r="E396" s="0" t="s">
        <v>72</v>
      </c>
      <c r="G396" s="0" t="n">
        <v>-2</v>
      </c>
      <c r="L396" s="3" t="n">
        <v>2.5E-011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W396" s="0" t="s">
        <v>250</v>
      </c>
      <c r="Y396" s="0" t="str">
        <f aca="false">IF(OR(ISNUMBER(SEARCH("D",B396)), ISNUMBER(SEARCH("D", C396))),"Cangi","Yelle")</f>
        <v>Cangi</v>
      </c>
    </row>
    <row r="397" customFormat="false" ht="12.8" hidden="false" customHeight="false" outlineLevel="0" collapsed="false">
      <c r="A397" s="0" t="n">
        <f aca="false">ROW()-1</f>
        <v>396</v>
      </c>
      <c r="B397" s="0" t="s">
        <v>255</v>
      </c>
      <c r="C397" s="0" t="s">
        <v>32</v>
      </c>
      <c r="D397" s="0" t="s">
        <v>336</v>
      </c>
      <c r="E397" s="0" t="s">
        <v>57</v>
      </c>
      <c r="G397" s="0" t="n">
        <v>-2</v>
      </c>
      <c r="H397" s="0" t="n">
        <v>30</v>
      </c>
      <c r="I397" s="0" t="n">
        <v>29</v>
      </c>
      <c r="J397" s="0" t="n">
        <v>-0.5</v>
      </c>
      <c r="L397" s="3" t="n">
        <v>1.4E-010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W397" s="0" t="s">
        <v>88</v>
      </c>
      <c r="Y397" s="0" t="str">
        <f aca="false">IF(OR(ISNUMBER(SEARCH("D",B397)), ISNUMBER(SEARCH("D", C397))),"Cangi","Yelle")</f>
        <v>Cangi</v>
      </c>
    </row>
    <row r="398" customFormat="false" ht="12.8" hidden="false" customHeight="false" outlineLevel="0" collapsed="false">
      <c r="A398" s="0" t="n">
        <f aca="false">ROW()-1</f>
        <v>397</v>
      </c>
      <c r="B398" s="0" t="s">
        <v>262</v>
      </c>
      <c r="C398" s="0" t="s">
        <v>33</v>
      </c>
      <c r="D398" s="0" t="s">
        <v>257</v>
      </c>
      <c r="E398" s="0" t="s">
        <v>57</v>
      </c>
      <c r="G398" s="0" t="n">
        <v>-2</v>
      </c>
      <c r="L398" s="0" t="n">
        <v>1.1E-009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278</v>
      </c>
      <c r="W398" s="0" t="s">
        <v>37</v>
      </c>
      <c r="Y398" s="0" t="str">
        <f aca="false">IF(OR(ISNUMBER(SEARCH("D",B398)), ISNUMBER(SEARCH("D", C398))),"Cangi","Yelle")</f>
        <v>Yelle</v>
      </c>
    </row>
    <row r="399" customFormat="false" ht="12.8" hidden="false" customHeight="false" outlineLevel="0" collapsed="false">
      <c r="A399" s="0" t="n">
        <f aca="false">ROW()-1</f>
        <v>398</v>
      </c>
      <c r="B399" s="0" t="s">
        <v>262</v>
      </c>
      <c r="C399" s="0" t="s">
        <v>35</v>
      </c>
      <c r="D399" s="0" t="s">
        <v>281</v>
      </c>
      <c r="E399" s="0" t="s">
        <v>57</v>
      </c>
      <c r="G399" s="0" t="n">
        <v>-2</v>
      </c>
      <c r="L399" s="0" t="n">
        <v>1.09E-008</v>
      </c>
      <c r="M399" s="0" t="n">
        <v>-0.5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278</v>
      </c>
      <c r="W399" s="0" t="s">
        <v>37</v>
      </c>
      <c r="Y399" s="0" t="str">
        <f aca="false">IF(OR(ISNUMBER(SEARCH("D",B399)), ISNUMBER(SEARCH("D", C399))),"Cangi","Yelle")</f>
        <v>Yelle</v>
      </c>
    </row>
    <row r="400" customFormat="false" ht="12.8" hidden="false" customHeight="false" outlineLevel="0" collapsed="false">
      <c r="A400" s="0" t="n">
        <f aca="false">ROW()-1</f>
        <v>399</v>
      </c>
      <c r="B400" s="0" t="s">
        <v>262</v>
      </c>
      <c r="C400" s="0" t="s">
        <v>48</v>
      </c>
      <c r="D400" s="0" t="s">
        <v>51</v>
      </c>
      <c r="E400" s="0" t="s">
        <v>57</v>
      </c>
      <c r="G400" s="0" t="n">
        <v>-2</v>
      </c>
      <c r="L400" s="0" t="n">
        <v>8.8E-010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W400" s="0" t="s">
        <v>259</v>
      </c>
      <c r="Y400" s="0" t="str">
        <f aca="false">IF(OR(ISNUMBER(SEARCH("D",B400)), ISNUMBER(SEARCH("D", C400))),"Cangi","Yelle")</f>
        <v>Yelle</v>
      </c>
    </row>
    <row r="401" customFormat="false" ht="12.8" hidden="false" customHeight="false" outlineLevel="0" collapsed="false">
      <c r="A401" s="0" t="n">
        <f aca="false">ROW()-1</f>
        <v>400</v>
      </c>
      <c r="B401" s="0" t="s">
        <v>262</v>
      </c>
      <c r="C401" s="0" t="s">
        <v>64</v>
      </c>
      <c r="D401" s="0" t="s">
        <v>260</v>
      </c>
      <c r="E401" s="0" t="s">
        <v>57</v>
      </c>
      <c r="G401" s="0" t="n">
        <v>-2</v>
      </c>
      <c r="L401" s="0" t="n">
        <v>1.07E-009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W401" s="0" t="s">
        <v>259</v>
      </c>
      <c r="Y401" s="0" t="str">
        <f aca="false">IF(OR(ISNUMBER(SEARCH("D",B401)), ISNUMBER(SEARCH("D", C401))),"Cangi","Yelle")</f>
        <v>Yelle</v>
      </c>
    </row>
    <row r="402" customFormat="false" ht="12.8" hidden="false" customHeight="false" outlineLevel="0" collapsed="false">
      <c r="A402" s="0" t="n">
        <f aca="false">ROW()-1</f>
        <v>401</v>
      </c>
      <c r="B402" s="0" t="s">
        <v>262</v>
      </c>
      <c r="C402" s="0" t="s">
        <v>72</v>
      </c>
      <c r="D402" s="0" t="s">
        <v>255</v>
      </c>
      <c r="E402" s="0" t="s">
        <v>34</v>
      </c>
      <c r="G402" s="0" t="n">
        <v>-2</v>
      </c>
      <c r="L402" s="3" t="n">
        <v>8E-011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W402" s="0" t="s">
        <v>250</v>
      </c>
      <c r="Y402" s="0" t="str">
        <f aca="false">IF(OR(ISNUMBER(SEARCH("D",B402)), ISNUMBER(SEARCH("D", C402))),"Cangi","Yelle")</f>
        <v>Cangi</v>
      </c>
    </row>
    <row r="403" customFormat="false" ht="12.8" hidden="false" customHeight="false" outlineLevel="0" collapsed="false">
      <c r="A403" s="0" t="n">
        <f aca="false">ROW()-1</f>
        <v>402</v>
      </c>
      <c r="B403" s="0" t="s">
        <v>262</v>
      </c>
      <c r="C403" s="0" t="s">
        <v>39</v>
      </c>
      <c r="D403" s="0" t="s">
        <v>261</v>
      </c>
      <c r="E403" s="0" t="s">
        <v>57</v>
      </c>
      <c r="G403" s="0" t="n">
        <v>-2</v>
      </c>
      <c r="L403" s="0" t="n">
        <v>5.1E-018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W403" s="0" t="s">
        <v>259</v>
      </c>
      <c r="Y403" s="0" t="str">
        <f aca="false">IF(OR(ISNUMBER(SEARCH("D",B403)), ISNUMBER(SEARCH("D", C403))),"Cangi","Yelle")</f>
        <v>Yelle</v>
      </c>
    </row>
    <row r="404" customFormat="false" ht="12.8" hidden="false" customHeight="false" outlineLevel="0" collapsed="false">
      <c r="A404" s="0" t="n">
        <f aca="false">ROW()-1</f>
        <v>403</v>
      </c>
      <c r="B404" s="0" t="s">
        <v>262</v>
      </c>
      <c r="C404" s="0" t="s">
        <v>80</v>
      </c>
      <c r="D404" s="0" t="s">
        <v>283</v>
      </c>
      <c r="E404" s="0" t="s">
        <v>57</v>
      </c>
      <c r="G404" s="0" t="n">
        <v>-2</v>
      </c>
      <c r="L404" s="0" t="n">
        <v>2.6E-009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W404" s="0" t="s">
        <v>259</v>
      </c>
      <c r="Y404" s="0" t="str">
        <f aca="false">IF(OR(ISNUMBER(SEARCH("D",B404)), ISNUMBER(SEARCH("D", C404))),"Cangi","Yelle")</f>
        <v>Yelle</v>
      </c>
    </row>
    <row r="405" customFormat="false" ht="12.8" hidden="false" customHeight="false" outlineLevel="0" collapsed="false">
      <c r="A405" s="0" t="n">
        <f aca="false">ROW()-1</f>
        <v>404</v>
      </c>
      <c r="B405" s="0" t="s">
        <v>262</v>
      </c>
      <c r="C405" s="0" t="s">
        <v>55</v>
      </c>
      <c r="D405" s="0" t="s">
        <v>285</v>
      </c>
      <c r="E405" s="0" t="s">
        <v>57</v>
      </c>
      <c r="G405" s="0" t="n">
        <v>-2</v>
      </c>
      <c r="L405" s="0" t="n">
        <v>3.2E-009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W405" s="0" t="s">
        <v>259</v>
      </c>
      <c r="Y405" s="0" t="str">
        <f aca="false">IF(OR(ISNUMBER(SEARCH("D",B405)), ISNUMBER(SEARCH("D", C405))),"Cangi","Yelle")</f>
        <v>Yelle</v>
      </c>
    </row>
    <row r="406" customFormat="false" ht="12.8" hidden="false" customHeight="false" outlineLevel="0" collapsed="false">
      <c r="A406" s="0" t="n">
        <f aca="false">ROW()-1</f>
        <v>405</v>
      </c>
      <c r="B406" s="0" t="s">
        <v>262</v>
      </c>
      <c r="C406" s="0" t="s">
        <v>65</v>
      </c>
      <c r="D406" s="0" t="s">
        <v>282</v>
      </c>
      <c r="E406" s="0" t="s">
        <v>57</v>
      </c>
      <c r="G406" s="0" t="n">
        <v>-2</v>
      </c>
      <c r="L406" s="0" t="n">
        <v>1.26E-008</v>
      </c>
      <c r="M406" s="0" t="n">
        <v>-0.5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278</v>
      </c>
      <c r="W406" s="0" t="s">
        <v>37</v>
      </c>
      <c r="Y406" s="0" t="str">
        <f aca="false">IF(OR(ISNUMBER(SEARCH("D",B406)), ISNUMBER(SEARCH("D", C406))),"Cangi","Yelle")</f>
        <v>Yelle</v>
      </c>
    </row>
    <row r="407" customFormat="false" ht="12.8" hidden="false" customHeight="false" outlineLevel="0" collapsed="false">
      <c r="A407" s="0" t="n">
        <f aca="false">ROW()-1</f>
        <v>406</v>
      </c>
      <c r="B407" s="0" t="s">
        <v>262</v>
      </c>
      <c r="C407" s="0" t="s">
        <v>132</v>
      </c>
      <c r="D407" s="0" t="s">
        <v>325</v>
      </c>
      <c r="E407" s="0" t="s">
        <v>57</v>
      </c>
      <c r="G407" s="0" t="n">
        <v>-2</v>
      </c>
      <c r="L407" s="0" t="n">
        <v>1.25E-009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W407" s="0" t="s">
        <v>259</v>
      </c>
      <c r="Y407" s="0" t="str">
        <f aca="false">IF(OR(ISNUMBER(SEARCH("D",B407)), ISNUMBER(SEARCH("D", C407))),"Cangi","Yelle")</f>
        <v>Yelle</v>
      </c>
    </row>
    <row r="408" customFormat="false" ht="12.8" hidden="false" customHeight="false" outlineLevel="0" collapsed="false">
      <c r="A408" s="0" t="n">
        <f aca="false">ROW()-1</f>
        <v>407</v>
      </c>
      <c r="B408" s="0" t="s">
        <v>262</v>
      </c>
      <c r="C408" s="0" t="s">
        <v>59</v>
      </c>
      <c r="D408" s="0" t="s">
        <v>301</v>
      </c>
      <c r="E408" s="0" t="s">
        <v>57</v>
      </c>
      <c r="G408" s="0" t="n">
        <v>-2</v>
      </c>
      <c r="L408" s="0" t="n">
        <v>1.11E-008</v>
      </c>
      <c r="M408" s="0" t="n">
        <v>-0.5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278</v>
      </c>
      <c r="W408" s="0" t="s">
        <v>37</v>
      </c>
      <c r="Y408" s="0" t="str">
        <f aca="false">IF(OR(ISNUMBER(SEARCH("D",B408)), ISNUMBER(SEARCH("D", C408))),"Cangi","Yelle")</f>
        <v>Yelle</v>
      </c>
    </row>
    <row r="409" customFormat="false" ht="12.8" hidden="false" customHeight="false" outlineLevel="0" collapsed="false">
      <c r="A409" s="0" t="n">
        <f aca="false">ROW()-1</f>
        <v>408</v>
      </c>
      <c r="B409" s="0" t="s">
        <v>262</v>
      </c>
      <c r="C409" s="0" t="s">
        <v>127</v>
      </c>
      <c r="D409" s="0" t="s">
        <v>324</v>
      </c>
      <c r="E409" s="0" t="s">
        <v>57</v>
      </c>
      <c r="G409" s="0" t="n">
        <v>-2</v>
      </c>
      <c r="L409" s="0" t="n">
        <v>1.54E-008</v>
      </c>
      <c r="M409" s="0" t="n">
        <v>-0.5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278</v>
      </c>
      <c r="W409" s="0" t="s">
        <v>37</v>
      </c>
      <c r="Y409" s="0" t="str">
        <f aca="false">IF(OR(ISNUMBER(SEARCH("D",B409)), ISNUMBER(SEARCH("D", C409))),"Cangi","Yelle")</f>
        <v>Yelle</v>
      </c>
    </row>
    <row r="410" customFormat="false" ht="12.8" hidden="false" customHeight="false" outlineLevel="0" collapsed="false">
      <c r="A410" s="0" t="n">
        <f aca="false">ROW()-1</f>
        <v>409</v>
      </c>
      <c r="B410" s="0" t="s">
        <v>262</v>
      </c>
      <c r="C410" s="0" t="s">
        <v>62</v>
      </c>
      <c r="D410" s="0" t="s">
        <v>323</v>
      </c>
      <c r="E410" s="0" t="s">
        <v>57</v>
      </c>
      <c r="G410" s="0" t="n">
        <v>-2</v>
      </c>
      <c r="L410" s="0" t="n">
        <v>3.4E-010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W410" s="0" t="s">
        <v>259</v>
      </c>
      <c r="Y410" s="0" t="str">
        <f aca="false">IF(OR(ISNUMBER(SEARCH("D",B410)), ISNUMBER(SEARCH("D", C410))),"Cangi","Yelle")</f>
        <v>Yelle</v>
      </c>
    </row>
    <row r="411" customFormat="false" ht="12.8" hidden="false" customHeight="false" outlineLevel="0" collapsed="false">
      <c r="A411" s="0" t="n">
        <f aca="false">ROW()-1</f>
        <v>410</v>
      </c>
      <c r="B411" s="0" t="s">
        <v>262</v>
      </c>
      <c r="C411" s="0" t="s">
        <v>32</v>
      </c>
      <c r="D411" s="0" t="s">
        <v>263</v>
      </c>
      <c r="E411" s="0" t="s">
        <v>57</v>
      </c>
      <c r="G411" s="0" t="n">
        <v>-2</v>
      </c>
      <c r="L411" s="0" t="n">
        <v>1.4E-010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W411" s="0" t="s">
        <v>259</v>
      </c>
      <c r="Y411" s="0" t="str">
        <f aca="false">IF(OR(ISNUMBER(SEARCH("D",B411)), ISNUMBER(SEARCH("D", C411))),"Cangi","Yelle")</f>
        <v>Yelle</v>
      </c>
    </row>
    <row r="412" customFormat="false" ht="12.8" hidden="false" customHeight="false" outlineLevel="0" collapsed="false">
      <c r="A412" s="0" t="n">
        <f aca="false">ROW()-1</f>
        <v>411</v>
      </c>
      <c r="B412" s="0" t="s">
        <v>262</v>
      </c>
      <c r="C412" s="0" t="s">
        <v>53</v>
      </c>
      <c r="D412" s="0" t="s">
        <v>269</v>
      </c>
      <c r="E412" s="0" t="s">
        <v>57</v>
      </c>
      <c r="G412" s="0" t="n">
        <v>-2</v>
      </c>
      <c r="L412" s="0" t="n">
        <v>1.07E-008</v>
      </c>
      <c r="M412" s="0" t="n">
        <v>-0.5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278</v>
      </c>
      <c r="W412" s="0" t="s">
        <v>37</v>
      </c>
      <c r="Y412" s="0" t="str">
        <f aca="false">IF(OR(ISNUMBER(SEARCH("D",B412)), ISNUMBER(SEARCH("D", C412))),"Cangi","Yelle")</f>
        <v>Yelle</v>
      </c>
    </row>
    <row r="413" customFormat="false" ht="12.8" hidden="false" customHeight="false" outlineLevel="0" collapsed="false">
      <c r="A413" s="0" t="n">
        <f aca="false">ROW()-1</f>
        <v>412</v>
      </c>
      <c r="B413" s="0" t="s">
        <v>272</v>
      </c>
      <c r="C413" s="0" t="s">
        <v>48</v>
      </c>
      <c r="D413" s="0" t="s">
        <v>267</v>
      </c>
      <c r="E413" s="0" t="s">
        <v>57</v>
      </c>
      <c r="G413" s="0" t="n">
        <v>-2</v>
      </c>
      <c r="L413" s="0" t="n">
        <v>1.11E-010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W413" s="0" t="s">
        <v>259</v>
      </c>
      <c r="Y413" s="0" t="str">
        <f aca="false">IF(OR(ISNUMBER(SEARCH("D",B413)), ISNUMBER(SEARCH("D", C413))),"Cangi","Yelle")</f>
        <v>Yelle</v>
      </c>
    </row>
    <row r="414" customFormat="false" ht="12.8" hidden="false" customHeight="false" outlineLevel="0" collapsed="false">
      <c r="A414" s="0" t="n">
        <f aca="false">ROW()-1</f>
        <v>413</v>
      </c>
      <c r="B414" s="0" t="s">
        <v>272</v>
      </c>
      <c r="C414" s="0" t="s">
        <v>48</v>
      </c>
      <c r="D414" s="0" t="s">
        <v>273</v>
      </c>
      <c r="E414" s="0" t="s">
        <v>111</v>
      </c>
      <c r="G414" s="0" t="n">
        <v>-2</v>
      </c>
      <c r="L414" s="0" t="n">
        <v>1.89E-010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W414" s="0" t="s">
        <v>259</v>
      </c>
      <c r="Y414" s="0" t="str">
        <f aca="false">IF(OR(ISNUMBER(SEARCH("D",B414)), ISNUMBER(SEARCH("D", C414))),"Cangi","Yelle")</f>
        <v>Yelle</v>
      </c>
    </row>
    <row r="415" customFormat="false" ht="12.8" hidden="false" customHeight="false" outlineLevel="0" collapsed="false">
      <c r="A415" s="0" t="n">
        <f aca="false">ROW()-1</f>
        <v>414</v>
      </c>
      <c r="B415" s="0" t="s">
        <v>272</v>
      </c>
      <c r="C415" s="0" t="s">
        <v>39</v>
      </c>
      <c r="D415" s="0" t="s">
        <v>325</v>
      </c>
      <c r="E415" s="0" t="s">
        <v>34</v>
      </c>
      <c r="G415" s="0" t="n">
        <v>-2</v>
      </c>
      <c r="L415" s="0" t="n">
        <v>2.56E-010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W415" s="0" t="s">
        <v>259</v>
      </c>
      <c r="Y415" s="0" t="str">
        <f aca="false">IF(OR(ISNUMBER(SEARCH("D",B415)), ISNUMBER(SEARCH("D", C415))),"Cangi","Yelle")</f>
        <v>Yelle</v>
      </c>
    </row>
    <row r="416" customFormat="false" ht="12.8" hidden="false" customHeight="false" outlineLevel="0" collapsed="false">
      <c r="A416" s="0" t="n">
        <f aca="false">ROW()-1</f>
        <v>415</v>
      </c>
      <c r="B416" s="0" t="s">
        <v>272</v>
      </c>
      <c r="C416" s="0" t="s">
        <v>39</v>
      </c>
      <c r="D416" s="0" t="s">
        <v>262</v>
      </c>
      <c r="E416" s="0" t="s">
        <v>53</v>
      </c>
      <c r="G416" s="0" t="n">
        <v>-2</v>
      </c>
      <c r="L416" s="0" t="n">
        <v>1.04E-010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W416" s="0" t="s">
        <v>259</v>
      </c>
      <c r="Y416" s="0" t="str">
        <f aca="false">IF(OR(ISNUMBER(SEARCH("D",B416)), ISNUMBER(SEARCH("D", C416))),"Cangi","Yelle")</f>
        <v>Yelle</v>
      </c>
    </row>
    <row r="417" customFormat="false" ht="12.8" hidden="false" customHeight="false" outlineLevel="0" collapsed="false">
      <c r="A417" s="0" t="n">
        <f aca="false">ROW()-1</f>
        <v>416</v>
      </c>
      <c r="B417" s="0" t="s">
        <v>272</v>
      </c>
      <c r="C417" s="0" t="s">
        <v>80</v>
      </c>
      <c r="D417" s="0" t="s">
        <v>269</v>
      </c>
      <c r="E417" s="0" t="s">
        <v>132</v>
      </c>
      <c r="G417" s="0" t="n">
        <v>-2</v>
      </c>
      <c r="L417" s="0" t="n">
        <v>3.27E-008</v>
      </c>
      <c r="M417" s="0" t="n">
        <v>-0.5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278</v>
      </c>
      <c r="W417" s="0" t="s">
        <v>37</v>
      </c>
      <c r="Y417" s="0" t="str">
        <f aca="false">IF(OR(ISNUMBER(SEARCH("D",B417)), ISNUMBER(SEARCH("D", C417))),"Cangi","Yelle")</f>
        <v>Yelle</v>
      </c>
    </row>
    <row r="418" customFormat="false" ht="12.8" hidden="false" customHeight="false" outlineLevel="0" collapsed="false">
      <c r="A418" s="0" t="n">
        <f aca="false">ROW()-1</f>
        <v>417</v>
      </c>
      <c r="B418" s="0" t="s">
        <v>272</v>
      </c>
      <c r="C418" s="0" t="s">
        <v>80</v>
      </c>
      <c r="D418" s="0" t="s">
        <v>325</v>
      </c>
      <c r="E418" s="0" t="s">
        <v>53</v>
      </c>
      <c r="G418" s="0" t="n">
        <v>-2</v>
      </c>
      <c r="L418" s="0" t="n">
        <v>3.64E-009</v>
      </c>
      <c r="M418" s="0" t="n">
        <v>-0.5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278</v>
      </c>
      <c r="W418" s="0" t="s">
        <v>37</v>
      </c>
      <c r="Y418" s="0" t="str">
        <f aca="false">IF(OR(ISNUMBER(SEARCH("D",B418)), ISNUMBER(SEARCH("D", C418))),"Cangi","Yelle")</f>
        <v>Yelle</v>
      </c>
    </row>
    <row r="419" customFormat="false" ht="12.8" hidden="false" customHeight="false" outlineLevel="0" collapsed="false">
      <c r="A419" s="0" t="n">
        <f aca="false">ROW()-1</f>
        <v>418</v>
      </c>
      <c r="B419" s="0" t="s">
        <v>272</v>
      </c>
      <c r="C419" s="0" t="s">
        <v>132</v>
      </c>
      <c r="D419" s="0" t="s">
        <v>273</v>
      </c>
      <c r="E419" s="0" t="s">
        <v>62</v>
      </c>
      <c r="F419" s="0" t="s">
        <v>57</v>
      </c>
      <c r="G419" s="0" t="n">
        <v>-2</v>
      </c>
      <c r="L419" s="0" t="n">
        <v>1.2E-011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W419" s="0" t="s">
        <v>259</v>
      </c>
      <c r="Y419" s="0" t="str">
        <f aca="false">IF(OR(ISNUMBER(SEARCH("D",B419)), ISNUMBER(SEARCH("D", C419))),"Cangi","Yelle")</f>
        <v>Yelle</v>
      </c>
    </row>
    <row r="420" customFormat="false" ht="12.8" hidden="false" customHeight="false" outlineLevel="0" collapsed="false">
      <c r="A420" s="0" t="n">
        <f aca="false">ROW()-1</f>
        <v>419</v>
      </c>
      <c r="B420" s="0" t="s">
        <v>272</v>
      </c>
      <c r="C420" s="0" t="s">
        <v>62</v>
      </c>
      <c r="D420" s="0" t="s">
        <v>273</v>
      </c>
      <c r="E420" s="0" t="s">
        <v>132</v>
      </c>
      <c r="G420" s="0" t="n">
        <v>-2</v>
      </c>
      <c r="L420" s="0" t="n">
        <v>2.3E-010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W420" s="0" t="s">
        <v>259</v>
      </c>
      <c r="Y420" s="0" t="str">
        <f aca="false">IF(OR(ISNUMBER(SEARCH("D",B420)), ISNUMBER(SEARCH("D", C420))),"Cangi","Yelle")</f>
        <v>Yelle</v>
      </c>
    </row>
    <row r="421" customFormat="false" ht="12.8" hidden="false" customHeight="false" outlineLevel="0" collapsed="false">
      <c r="A421" s="0" t="n">
        <f aca="false">ROW()-1</f>
        <v>420</v>
      </c>
      <c r="B421" s="0" t="s">
        <v>272</v>
      </c>
      <c r="C421" s="0" t="s">
        <v>92</v>
      </c>
      <c r="D421" s="0" t="s">
        <v>275</v>
      </c>
      <c r="E421" s="0" t="s">
        <v>132</v>
      </c>
      <c r="G421" s="0" t="n">
        <v>-2</v>
      </c>
      <c r="L421" s="0" t="n">
        <v>2.21E-010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W421" s="0" t="s">
        <v>259</v>
      </c>
      <c r="Y421" s="0" t="str">
        <f aca="false">IF(OR(ISNUMBER(SEARCH("D",B421)), ISNUMBER(SEARCH("D", C421))),"Cangi","Yelle")</f>
        <v>Yelle</v>
      </c>
    </row>
    <row r="422" customFormat="false" ht="12.8" hidden="false" customHeight="false" outlineLevel="0" collapsed="false">
      <c r="A422" s="0" t="n">
        <f aca="false">ROW()-1</f>
        <v>421</v>
      </c>
      <c r="B422" s="0" t="s">
        <v>272</v>
      </c>
      <c r="C422" s="0" t="s">
        <v>92</v>
      </c>
      <c r="D422" s="0" t="s">
        <v>273</v>
      </c>
      <c r="E422" s="0" t="s">
        <v>57</v>
      </c>
      <c r="F422" s="0" t="s">
        <v>70</v>
      </c>
      <c r="G422" s="0" t="n">
        <v>-2</v>
      </c>
      <c r="L422" s="0" t="n">
        <v>4.29E-010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W422" s="0" t="s">
        <v>259</v>
      </c>
      <c r="Y422" s="0" t="str">
        <f aca="false">IF(OR(ISNUMBER(SEARCH("D",B422)), ISNUMBER(SEARCH("D", C422))),"Cangi","Yelle")</f>
        <v>Yelle</v>
      </c>
    </row>
    <row r="423" customFormat="false" ht="12.8" hidden="false" customHeight="false" outlineLevel="0" collapsed="false">
      <c r="A423" s="0" t="n">
        <f aca="false">ROW()-1</f>
        <v>422</v>
      </c>
      <c r="B423" s="0" t="s">
        <v>272</v>
      </c>
      <c r="C423" s="0" t="s">
        <v>70</v>
      </c>
      <c r="D423" s="0" t="s">
        <v>273</v>
      </c>
      <c r="E423" s="0" t="s">
        <v>92</v>
      </c>
      <c r="G423" s="0" t="n">
        <v>-2</v>
      </c>
      <c r="L423" s="0" t="n">
        <v>4.59E-011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W423" s="0" t="s">
        <v>259</v>
      </c>
      <c r="Y423" s="0" t="str">
        <f aca="false">IF(OR(ISNUMBER(SEARCH("D",B423)), ISNUMBER(SEARCH("D", C423))),"Cangi","Yelle")</f>
        <v>Yelle</v>
      </c>
    </row>
    <row r="424" customFormat="false" ht="12.8" hidden="false" customHeight="false" outlineLevel="0" collapsed="false">
      <c r="A424" s="0" t="n">
        <f aca="false">ROW()-1</f>
        <v>423</v>
      </c>
      <c r="B424" s="0" t="s">
        <v>272</v>
      </c>
      <c r="C424" s="0" t="s">
        <v>70</v>
      </c>
      <c r="D424" s="0" t="s">
        <v>276</v>
      </c>
      <c r="E424" s="0" t="s">
        <v>132</v>
      </c>
      <c r="G424" s="0" t="n">
        <v>-2</v>
      </c>
      <c r="L424" s="0" t="n">
        <v>2.24E-010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W424" s="0" t="s">
        <v>259</v>
      </c>
      <c r="Y424" s="0" t="str">
        <f aca="false">IF(OR(ISNUMBER(SEARCH("D",B424)), ISNUMBER(SEARCH("D", C424))),"Cangi","Yelle")</f>
        <v>Yelle</v>
      </c>
    </row>
    <row r="425" customFormat="false" ht="12.8" hidden="false" customHeight="false" outlineLevel="0" collapsed="false">
      <c r="A425" s="0" t="n">
        <f aca="false">ROW()-1</f>
        <v>424</v>
      </c>
      <c r="B425" s="0" t="s">
        <v>271</v>
      </c>
      <c r="C425" s="0" t="s">
        <v>249</v>
      </c>
      <c r="D425" s="0" t="s">
        <v>265</v>
      </c>
      <c r="E425" s="0" t="s">
        <v>57</v>
      </c>
      <c r="G425" s="0" t="n">
        <v>-2</v>
      </c>
      <c r="L425" s="0" t="n">
        <v>2E-013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W425" s="0" t="s">
        <v>259</v>
      </c>
      <c r="Y425" s="0" t="str">
        <f aca="false">IF(OR(ISNUMBER(SEARCH("D",B425)), ISNUMBER(SEARCH("D", C425))),"Cangi","Yelle")</f>
        <v>Yelle</v>
      </c>
    </row>
    <row r="426" customFormat="false" ht="12.8" hidden="false" customHeight="false" outlineLevel="0" collapsed="false">
      <c r="A426" s="0" t="n">
        <f aca="false">ROW()-1</f>
        <v>425</v>
      </c>
      <c r="B426" s="0" t="s">
        <v>271</v>
      </c>
      <c r="C426" s="0" t="s">
        <v>33</v>
      </c>
      <c r="D426" s="0" t="s">
        <v>280</v>
      </c>
      <c r="E426" s="0" t="s">
        <v>57</v>
      </c>
      <c r="G426" s="0" t="n">
        <v>-2</v>
      </c>
      <c r="L426" s="0" t="n">
        <v>1.1E-010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278</v>
      </c>
      <c r="W426" s="0" t="s">
        <v>37</v>
      </c>
      <c r="Y426" s="0" t="str">
        <f aca="false">IF(OR(ISNUMBER(SEARCH("D",B426)), ISNUMBER(SEARCH("D", C426))),"Cangi","Yelle")</f>
        <v>Yelle</v>
      </c>
    </row>
    <row r="427" customFormat="false" ht="12.8" hidden="false" customHeight="false" outlineLevel="0" collapsed="false">
      <c r="A427" s="0" t="n">
        <f aca="false">ROW()-1</f>
        <v>426</v>
      </c>
      <c r="B427" s="0" t="s">
        <v>271</v>
      </c>
      <c r="C427" s="0" t="s">
        <v>35</v>
      </c>
      <c r="D427" s="0" t="s">
        <v>257</v>
      </c>
      <c r="E427" s="0" t="s">
        <v>57</v>
      </c>
      <c r="G427" s="0" t="n">
        <v>-2</v>
      </c>
      <c r="L427" s="0" t="n">
        <v>1.09E-008</v>
      </c>
      <c r="M427" s="0" t="n">
        <v>-0.5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278</v>
      </c>
      <c r="W427" s="0" t="s">
        <v>37</v>
      </c>
      <c r="Y427" s="0" t="str">
        <f aca="false">IF(OR(ISNUMBER(SEARCH("D",B427)), ISNUMBER(SEARCH("D", C427))),"Cangi","Yelle")</f>
        <v>Yelle</v>
      </c>
    </row>
    <row r="428" customFormat="false" ht="12.8" hidden="false" customHeight="false" outlineLevel="0" collapsed="false">
      <c r="A428" s="0" t="n">
        <f aca="false">ROW()-1</f>
        <v>427</v>
      </c>
      <c r="B428" s="0" t="s">
        <v>271</v>
      </c>
      <c r="C428" s="0" t="s">
        <v>45</v>
      </c>
      <c r="D428" s="0" t="s">
        <v>286</v>
      </c>
      <c r="E428" s="0" t="s">
        <v>57</v>
      </c>
      <c r="G428" s="0" t="n">
        <v>-2</v>
      </c>
      <c r="L428" s="0" t="n">
        <v>1.73E-009</v>
      </c>
      <c r="M428" s="0" t="n">
        <v>-0.5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278</v>
      </c>
      <c r="W428" s="0" t="s">
        <v>37</v>
      </c>
      <c r="Y428" s="0" t="str">
        <f aca="false">IF(OR(ISNUMBER(SEARCH("D",B428)), ISNUMBER(SEARCH("D", C428))),"Cangi","Yelle")</f>
        <v>Yelle</v>
      </c>
    </row>
    <row r="429" customFormat="false" ht="12.8" hidden="false" customHeight="false" outlineLevel="0" collapsed="false">
      <c r="A429" s="0" t="n">
        <f aca="false">ROW()-1</f>
        <v>428</v>
      </c>
      <c r="B429" s="0" t="s">
        <v>271</v>
      </c>
      <c r="C429" s="0" t="s">
        <v>48</v>
      </c>
      <c r="D429" s="0" t="s">
        <v>266</v>
      </c>
      <c r="E429" s="0" t="s">
        <v>57</v>
      </c>
      <c r="G429" s="0" t="n">
        <v>-2</v>
      </c>
      <c r="L429" s="0" t="n">
        <v>7.3E-011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W429" s="0" t="s">
        <v>259</v>
      </c>
      <c r="Y429" s="0" t="str">
        <f aca="false">IF(OR(ISNUMBER(SEARCH("D",B429)), ISNUMBER(SEARCH("D", C429))),"Cangi","Yelle")</f>
        <v>Yelle</v>
      </c>
    </row>
    <row r="430" customFormat="false" ht="12.8" hidden="false" customHeight="false" outlineLevel="0" collapsed="false">
      <c r="A430" s="0" t="n">
        <f aca="false">ROW()-1</f>
        <v>429</v>
      </c>
      <c r="B430" s="0" t="s">
        <v>271</v>
      </c>
      <c r="C430" s="0" t="s">
        <v>64</v>
      </c>
      <c r="D430" s="0" t="s">
        <v>267</v>
      </c>
      <c r="E430" s="0" t="s">
        <v>57</v>
      </c>
      <c r="G430" s="0" t="n">
        <v>-2</v>
      </c>
      <c r="L430" s="0" t="n">
        <v>8E-010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300</v>
      </c>
      <c r="W430" s="0" t="s">
        <v>342</v>
      </c>
      <c r="Y430" s="0" t="str">
        <f aca="false">IF(OR(ISNUMBER(SEARCH("D",B430)), ISNUMBER(SEARCH("D", C430))),"Cangi","Yelle")</f>
        <v>Yelle</v>
      </c>
    </row>
    <row r="431" customFormat="false" ht="12.8" hidden="false" customHeight="false" outlineLevel="0" collapsed="false">
      <c r="A431" s="0" t="n">
        <f aca="false">ROW()-1</f>
        <v>430</v>
      </c>
      <c r="B431" s="0" t="s">
        <v>271</v>
      </c>
      <c r="C431" s="0" t="s">
        <v>39</v>
      </c>
      <c r="D431" s="0" t="s">
        <v>262</v>
      </c>
      <c r="E431" s="0" t="s">
        <v>34</v>
      </c>
      <c r="G431" s="0" t="n">
        <v>-2</v>
      </c>
      <c r="L431" s="0" t="n">
        <v>1.87E-009</v>
      </c>
      <c r="M431" s="0" t="n">
        <v>0</v>
      </c>
      <c r="N431" s="0" t="n">
        <v>-54.7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343</v>
      </c>
      <c r="W431" s="0" t="s">
        <v>344</v>
      </c>
      <c r="X431" s="0" t="s">
        <v>345</v>
      </c>
      <c r="Y431" s="0" t="str">
        <f aca="false">IF(OR(ISNUMBER(SEARCH("D",B431)), ISNUMBER(SEARCH("D", C431))),"Cangi","Yelle")</f>
        <v>Yelle</v>
      </c>
    </row>
    <row r="432" customFormat="false" ht="12.8" hidden="false" customHeight="false" outlineLevel="0" collapsed="false">
      <c r="A432" s="0" t="n">
        <f aca="false">ROW()-1</f>
        <v>431</v>
      </c>
      <c r="B432" s="0" t="s">
        <v>271</v>
      </c>
      <c r="C432" s="0" t="s">
        <v>80</v>
      </c>
      <c r="D432" s="0" t="s">
        <v>269</v>
      </c>
      <c r="E432" s="0" t="s">
        <v>57</v>
      </c>
      <c r="G432" s="0" t="n">
        <v>-2</v>
      </c>
      <c r="L432" s="0" t="n">
        <v>1.9E-009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W432" s="0" t="s">
        <v>259</v>
      </c>
      <c r="Y432" s="0" t="str">
        <f aca="false">IF(OR(ISNUMBER(SEARCH("D",B432)), ISNUMBER(SEARCH("D", C432))),"Cangi","Yelle")</f>
        <v>Yelle</v>
      </c>
    </row>
    <row r="433" customFormat="false" ht="12.8" hidden="false" customHeight="false" outlineLevel="0" collapsed="false">
      <c r="A433" s="0" t="n">
        <f aca="false">ROW()-1</f>
        <v>432</v>
      </c>
      <c r="B433" s="0" t="s">
        <v>271</v>
      </c>
      <c r="C433" s="0" t="s">
        <v>80</v>
      </c>
      <c r="D433" s="0" t="s">
        <v>262</v>
      </c>
      <c r="E433" s="0" t="s">
        <v>53</v>
      </c>
      <c r="G433" s="0" t="n">
        <v>-2</v>
      </c>
      <c r="L433" s="0" t="n">
        <v>5.04E-010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W433" s="0" t="s">
        <v>259</v>
      </c>
      <c r="Y433" s="0" t="str">
        <f aca="false">IF(OR(ISNUMBER(SEARCH("D",B433)), ISNUMBER(SEARCH("D", C433))),"Cangi","Yelle")</f>
        <v>Yelle</v>
      </c>
    </row>
    <row r="434" customFormat="false" ht="12.8" hidden="false" customHeight="false" outlineLevel="0" collapsed="false">
      <c r="A434" s="0" t="n">
        <f aca="false">ROW()-1</f>
        <v>433</v>
      </c>
      <c r="B434" s="0" t="s">
        <v>271</v>
      </c>
      <c r="C434" s="0" t="s">
        <v>55</v>
      </c>
      <c r="D434" s="0" t="s">
        <v>293</v>
      </c>
      <c r="E434" s="0" t="s">
        <v>57</v>
      </c>
      <c r="G434" s="0" t="n">
        <v>-2</v>
      </c>
      <c r="L434" s="0" t="n">
        <v>3.9E-010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W434" s="0" t="s">
        <v>259</v>
      </c>
      <c r="Y434" s="0" t="str">
        <f aca="false">IF(OR(ISNUMBER(SEARCH("D",B434)), ISNUMBER(SEARCH("D", C434))),"Cangi","Yelle")</f>
        <v>Yelle</v>
      </c>
    </row>
    <row r="435" customFormat="false" ht="12.8" hidden="false" customHeight="false" outlineLevel="0" collapsed="false">
      <c r="A435" s="0" t="n">
        <f aca="false">ROW()-1</f>
        <v>434</v>
      </c>
      <c r="B435" s="0" t="s">
        <v>271</v>
      </c>
      <c r="C435" s="0" t="s">
        <v>65</v>
      </c>
      <c r="D435" s="0" t="s">
        <v>51</v>
      </c>
      <c r="E435" s="0" t="s">
        <v>57</v>
      </c>
      <c r="G435" s="0" t="n">
        <v>-2</v>
      </c>
      <c r="L435" s="0" t="n">
        <v>6.41E-009</v>
      </c>
      <c r="M435" s="0" t="n">
        <v>-0.5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278</v>
      </c>
      <c r="W435" s="0" t="s">
        <v>37</v>
      </c>
      <c r="Y435" s="0" t="str">
        <f aca="false">IF(OR(ISNUMBER(SEARCH("D",B435)), ISNUMBER(SEARCH("D", C435))),"Cangi","Yelle")</f>
        <v>Yelle</v>
      </c>
    </row>
    <row r="436" customFormat="false" ht="12.8" hidden="false" customHeight="false" outlineLevel="0" collapsed="false">
      <c r="A436" s="0" t="n">
        <f aca="false">ROW()-1</f>
        <v>435</v>
      </c>
      <c r="B436" s="0" t="s">
        <v>271</v>
      </c>
      <c r="C436" s="0" t="s">
        <v>65</v>
      </c>
      <c r="D436" s="0" t="s">
        <v>262</v>
      </c>
      <c r="E436" s="0" t="s">
        <v>48</v>
      </c>
      <c r="G436" s="0" t="n">
        <v>-2</v>
      </c>
      <c r="L436" s="0" t="n">
        <v>6.41E-009</v>
      </c>
      <c r="M436" s="0" t="n">
        <v>-0.5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278</v>
      </c>
      <c r="W436" s="0" t="s">
        <v>37</v>
      </c>
      <c r="Y436" s="0" t="str">
        <f aca="false">IF(OR(ISNUMBER(SEARCH("D",B436)), ISNUMBER(SEARCH("D", C436))),"Cangi","Yelle")</f>
        <v>Yelle</v>
      </c>
    </row>
    <row r="437" customFormat="false" ht="12.8" hidden="false" customHeight="false" outlineLevel="0" collapsed="false">
      <c r="A437" s="0" t="n">
        <f aca="false">ROW()-1</f>
        <v>436</v>
      </c>
      <c r="B437" s="0" t="s">
        <v>271</v>
      </c>
      <c r="C437" s="0" t="s">
        <v>73</v>
      </c>
      <c r="D437" s="0" t="s">
        <v>262</v>
      </c>
      <c r="E437" s="0" t="s">
        <v>72</v>
      </c>
      <c r="G437" s="0" t="n">
        <v>-2</v>
      </c>
      <c r="K437" s="0" t="n">
        <v>0.49</v>
      </c>
      <c r="L437" s="3" t="n">
        <v>1.34E-009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W437" s="0" t="s">
        <v>250</v>
      </c>
      <c r="Y437" s="0" t="str">
        <f aca="false">IF(OR(ISNUMBER(SEARCH("D",B437)), ISNUMBER(SEARCH("D", C437))),"Cangi","Yelle")</f>
        <v>Cangi</v>
      </c>
    </row>
    <row r="438" customFormat="false" ht="12.8" hidden="false" customHeight="false" outlineLevel="0" collapsed="false">
      <c r="A438" s="0" t="n">
        <f aca="false">ROW()-1</f>
        <v>437</v>
      </c>
      <c r="B438" s="0" t="s">
        <v>271</v>
      </c>
      <c r="C438" s="0" t="s">
        <v>73</v>
      </c>
      <c r="D438" s="0" t="s">
        <v>255</v>
      </c>
      <c r="E438" s="0" t="s">
        <v>34</v>
      </c>
      <c r="G438" s="0" t="n">
        <v>-2</v>
      </c>
      <c r="K438" s="0" t="n">
        <v>0.51</v>
      </c>
      <c r="L438" s="3" t="n">
        <v>1.34E-009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W438" s="0" t="s">
        <v>250</v>
      </c>
      <c r="Y438" s="0" t="str">
        <f aca="false">IF(OR(ISNUMBER(SEARCH("D",B438)), ISNUMBER(SEARCH("D", C438))),"Cangi","Yelle")</f>
        <v>Cangi</v>
      </c>
    </row>
    <row r="439" customFormat="false" ht="12.8" hidden="false" customHeight="false" outlineLevel="0" collapsed="false">
      <c r="A439" s="0" t="n">
        <f aca="false">ROW()-1</f>
        <v>438</v>
      </c>
      <c r="B439" s="0" t="s">
        <v>271</v>
      </c>
      <c r="C439" s="0" t="s">
        <v>77</v>
      </c>
      <c r="D439" s="0" t="s">
        <v>308</v>
      </c>
      <c r="E439" s="0" t="s">
        <v>57</v>
      </c>
      <c r="G439" s="0" t="n">
        <v>-2</v>
      </c>
      <c r="H439" s="0" t="n">
        <v>19</v>
      </c>
      <c r="I439" s="0" t="n">
        <v>18</v>
      </c>
      <c r="J439" s="0" t="n">
        <v>-0.5</v>
      </c>
      <c r="L439" s="3" t="n">
        <v>1.9E-009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W439" s="0" t="s">
        <v>88</v>
      </c>
      <c r="Y439" s="0" t="str">
        <f aca="false">IF(OR(ISNUMBER(SEARCH("D",B439)), ISNUMBER(SEARCH("D", C439))),"Cangi","Yelle")</f>
        <v>Cangi</v>
      </c>
    </row>
    <row r="440" customFormat="false" ht="12.8" hidden="false" customHeight="false" outlineLevel="0" collapsed="false">
      <c r="A440" s="0" t="n">
        <f aca="false">ROW()-1</f>
        <v>439</v>
      </c>
      <c r="B440" s="0" t="s">
        <v>271</v>
      </c>
      <c r="C440" s="0" t="s">
        <v>77</v>
      </c>
      <c r="D440" s="0" t="s">
        <v>255</v>
      </c>
      <c r="E440" s="0" t="s">
        <v>53</v>
      </c>
      <c r="G440" s="0" t="n">
        <v>-2</v>
      </c>
      <c r="H440" s="0" t="n">
        <v>19</v>
      </c>
      <c r="I440" s="0" t="n">
        <v>18</v>
      </c>
      <c r="J440" s="0" t="n">
        <v>-0.5</v>
      </c>
      <c r="K440" s="0" t="n">
        <v>0.5</v>
      </c>
      <c r="L440" s="3" t="n">
        <v>5.04E-010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W440" s="0" t="s">
        <v>88</v>
      </c>
      <c r="Y440" s="0" t="str">
        <f aca="false">IF(OR(ISNUMBER(SEARCH("D",B440)), ISNUMBER(SEARCH("D", C440))),"Cangi","Yelle")</f>
        <v>Cangi</v>
      </c>
    </row>
    <row r="441" customFormat="false" ht="12.8" hidden="false" customHeight="false" outlineLevel="0" collapsed="false">
      <c r="A441" s="0" t="n">
        <f aca="false">ROW()-1</f>
        <v>440</v>
      </c>
      <c r="B441" s="0" t="s">
        <v>271</v>
      </c>
      <c r="C441" s="0" t="s">
        <v>77</v>
      </c>
      <c r="D441" s="0" t="s">
        <v>262</v>
      </c>
      <c r="E441" s="0" t="s">
        <v>81</v>
      </c>
      <c r="G441" s="0" t="n">
        <v>-2</v>
      </c>
      <c r="H441" s="0" t="n">
        <v>19</v>
      </c>
      <c r="I441" s="0" t="n">
        <v>18</v>
      </c>
      <c r="J441" s="0" t="n">
        <v>-0.5</v>
      </c>
      <c r="K441" s="0" t="n">
        <v>0.5</v>
      </c>
      <c r="L441" s="3" t="n">
        <v>5.04E-010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W441" s="0" t="s">
        <v>88</v>
      </c>
      <c r="Y441" s="0" t="str">
        <f aca="false">IF(OR(ISNUMBER(SEARCH("D",B441)), ISNUMBER(SEARCH("D", C441))),"Cangi","Yelle")</f>
        <v>Cangi</v>
      </c>
    </row>
    <row r="442" customFormat="false" ht="12.8" hidden="false" customHeight="false" outlineLevel="0" collapsed="false">
      <c r="A442" s="0" t="n">
        <f aca="false">ROW()-1</f>
        <v>441</v>
      </c>
      <c r="B442" s="0" t="s">
        <v>271</v>
      </c>
      <c r="C442" s="0" t="s">
        <v>27</v>
      </c>
      <c r="D442" s="0" t="s">
        <v>346</v>
      </c>
      <c r="E442" s="0" t="s">
        <v>57</v>
      </c>
      <c r="G442" s="0" t="n">
        <v>-2</v>
      </c>
      <c r="L442" s="0" t="n">
        <v>1.4E-011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300</v>
      </c>
      <c r="W442" s="0" t="s">
        <v>298</v>
      </c>
      <c r="Y442" s="0" t="str">
        <f aca="false">IF(OR(ISNUMBER(SEARCH("D",B442)), ISNUMBER(SEARCH("D", C442))),"Cangi","Yelle")</f>
        <v>Yelle</v>
      </c>
    </row>
    <row r="443" customFormat="false" ht="12.8" hidden="false" customHeight="false" outlineLevel="0" collapsed="false">
      <c r="A443" s="0" t="n">
        <f aca="false">ROW()-1</f>
        <v>442</v>
      </c>
      <c r="B443" s="0" t="s">
        <v>271</v>
      </c>
      <c r="C443" s="0" t="s">
        <v>132</v>
      </c>
      <c r="D443" s="0" t="s">
        <v>272</v>
      </c>
      <c r="E443" s="0" t="s">
        <v>57</v>
      </c>
      <c r="G443" s="0" t="n">
        <v>-2</v>
      </c>
      <c r="L443" s="0" t="n">
        <v>6E-010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W443" s="0" t="s">
        <v>259</v>
      </c>
      <c r="Y443" s="0" t="str">
        <f aca="false">IF(OR(ISNUMBER(SEARCH("D",B443)), ISNUMBER(SEARCH("D", C443))),"Cangi","Yelle")</f>
        <v>Yelle</v>
      </c>
    </row>
    <row r="444" customFormat="false" ht="12.8" hidden="false" customHeight="false" outlineLevel="0" collapsed="false">
      <c r="A444" s="0" t="n">
        <f aca="false">ROW()-1</f>
        <v>443</v>
      </c>
      <c r="B444" s="0" t="s">
        <v>271</v>
      </c>
      <c r="C444" s="0" t="s">
        <v>59</v>
      </c>
      <c r="D444" s="0" t="s">
        <v>300</v>
      </c>
      <c r="E444" s="0" t="s">
        <v>57</v>
      </c>
      <c r="G444" s="0" t="n">
        <v>-2</v>
      </c>
      <c r="L444" s="0" t="n">
        <v>1.13E-008</v>
      </c>
      <c r="M444" s="0" t="n">
        <v>-0.5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278</v>
      </c>
      <c r="W444" s="0" t="s">
        <v>37</v>
      </c>
      <c r="Y444" s="0" t="str">
        <f aca="false">IF(OR(ISNUMBER(SEARCH("D",B444)), ISNUMBER(SEARCH("D", C444))),"Cangi","Yelle")</f>
        <v>Yelle</v>
      </c>
    </row>
    <row r="445" customFormat="false" ht="12.8" hidden="false" customHeight="false" outlineLevel="0" collapsed="false">
      <c r="A445" s="0" t="n">
        <f aca="false">ROW()-1</f>
        <v>444</v>
      </c>
      <c r="B445" s="0" t="s">
        <v>271</v>
      </c>
      <c r="C445" s="0" t="s">
        <v>127</v>
      </c>
      <c r="D445" s="0" t="s">
        <v>301</v>
      </c>
      <c r="E445" s="0" t="s">
        <v>57</v>
      </c>
      <c r="G445" s="0" t="n">
        <v>-2</v>
      </c>
      <c r="L445" s="0" t="n">
        <v>1.54E-008</v>
      </c>
      <c r="M445" s="0" t="n">
        <v>-0.5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278</v>
      </c>
      <c r="W445" s="0" t="s">
        <v>37</v>
      </c>
      <c r="Y445" s="0" t="str">
        <f aca="false">IF(OR(ISNUMBER(SEARCH("D",B445)), ISNUMBER(SEARCH("D", C445))),"Cangi","Yelle")</f>
        <v>Yelle</v>
      </c>
    </row>
    <row r="446" customFormat="false" ht="12.8" hidden="false" customHeight="false" outlineLevel="0" collapsed="false">
      <c r="A446" s="0" t="n">
        <f aca="false">ROW()-1</f>
        <v>445</v>
      </c>
      <c r="B446" s="0" t="s">
        <v>271</v>
      </c>
      <c r="C446" s="0" t="s">
        <v>62</v>
      </c>
      <c r="D446" s="0" t="s">
        <v>273</v>
      </c>
      <c r="E446" s="0" t="s">
        <v>57</v>
      </c>
      <c r="G446" s="0" t="n">
        <v>-2</v>
      </c>
      <c r="L446" s="0" t="n">
        <v>4.4E-010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278</v>
      </c>
      <c r="W446" s="0" t="s">
        <v>37</v>
      </c>
      <c r="Y446" s="0" t="str">
        <f aca="false">IF(OR(ISNUMBER(SEARCH("D",B446)), ISNUMBER(SEARCH("D", C446))),"Cangi","Yelle")</f>
        <v>Yelle</v>
      </c>
    </row>
    <row r="447" customFormat="false" ht="12.8" hidden="false" customHeight="false" outlineLevel="0" collapsed="false">
      <c r="A447" s="0" t="n">
        <f aca="false">ROW()-1</f>
        <v>446</v>
      </c>
      <c r="B447" s="0" t="s">
        <v>271</v>
      </c>
      <c r="C447" s="0" t="s">
        <v>32</v>
      </c>
      <c r="D447" s="0" t="s">
        <v>273</v>
      </c>
      <c r="E447" s="0" t="s">
        <v>27</v>
      </c>
      <c r="G447" s="0" t="n">
        <v>-2</v>
      </c>
      <c r="L447" s="0" t="n">
        <v>1.3E-010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300</v>
      </c>
      <c r="W447" s="0" t="s">
        <v>342</v>
      </c>
      <c r="Y447" s="0" t="str">
        <f aca="false">IF(OR(ISNUMBER(SEARCH("D",B447)), ISNUMBER(SEARCH("D", C447))),"Cangi","Yelle")</f>
        <v>Yelle</v>
      </c>
    </row>
    <row r="448" customFormat="false" ht="12.8" hidden="false" customHeight="false" outlineLevel="0" collapsed="false">
      <c r="A448" s="0" t="n">
        <f aca="false">ROW()-1</f>
        <v>447</v>
      </c>
      <c r="B448" s="0" t="s">
        <v>271</v>
      </c>
      <c r="C448" s="0" t="s">
        <v>32</v>
      </c>
      <c r="D448" s="0" t="s">
        <v>274</v>
      </c>
      <c r="E448" s="0" t="s">
        <v>57</v>
      </c>
      <c r="G448" s="0" t="n">
        <v>-2</v>
      </c>
      <c r="L448" s="0" t="n">
        <v>9.8E-012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300</v>
      </c>
      <c r="W448" s="0" t="s">
        <v>342</v>
      </c>
      <c r="Y448" s="0" t="str">
        <f aca="false">IF(OR(ISNUMBER(SEARCH("D",B448)), ISNUMBER(SEARCH("D", C448))),"Cangi","Yelle")</f>
        <v>Yelle</v>
      </c>
    </row>
    <row r="449" customFormat="false" ht="12.8" hidden="false" customHeight="false" outlineLevel="0" collapsed="false">
      <c r="A449" s="0" t="n">
        <f aca="false">ROW()-1</f>
        <v>448</v>
      </c>
      <c r="B449" s="0" t="s">
        <v>271</v>
      </c>
      <c r="C449" s="0" t="s">
        <v>70</v>
      </c>
      <c r="D449" s="0" t="s">
        <v>276</v>
      </c>
      <c r="E449" s="0" t="s">
        <v>57</v>
      </c>
      <c r="G449" s="0" t="n">
        <v>-2</v>
      </c>
      <c r="L449" s="0" t="n">
        <v>5E-011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W449" s="0" t="s">
        <v>259</v>
      </c>
      <c r="Y449" s="0" t="str">
        <f aca="false">IF(OR(ISNUMBER(SEARCH("D",B449)), ISNUMBER(SEARCH("D", C449))),"Cangi","Yelle")</f>
        <v>Yelle</v>
      </c>
    </row>
    <row r="450" customFormat="false" ht="12.8" hidden="false" customHeight="false" outlineLevel="0" collapsed="false">
      <c r="A450" s="0" t="n">
        <f aca="false">ROW()-1</f>
        <v>449</v>
      </c>
      <c r="B450" s="0" t="s">
        <v>271</v>
      </c>
      <c r="C450" s="0" t="s">
        <v>53</v>
      </c>
      <c r="D450" s="0" t="s">
        <v>263</v>
      </c>
      <c r="E450" s="0" t="s">
        <v>57</v>
      </c>
      <c r="G450" s="0" t="n">
        <v>-2</v>
      </c>
      <c r="L450" s="0" t="n">
        <v>1.09E-008</v>
      </c>
      <c r="M450" s="0" t="n">
        <v>-0.5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278</v>
      </c>
      <c r="W450" s="0" t="s">
        <v>37</v>
      </c>
      <c r="Y450" s="0" t="str">
        <f aca="false">IF(OR(ISNUMBER(SEARCH("D",B450)), ISNUMBER(SEARCH("D", C450))),"Cangi","Yelle")</f>
        <v>Yelle</v>
      </c>
    </row>
    <row r="451" customFormat="false" ht="12.8" hidden="false" customHeight="false" outlineLevel="0" collapsed="false">
      <c r="A451" s="0" t="n">
        <f aca="false">ROW()-1</f>
        <v>450</v>
      </c>
      <c r="B451" s="0" t="s">
        <v>301</v>
      </c>
      <c r="C451" s="0" t="s">
        <v>35</v>
      </c>
      <c r="D451" s="0" t="s">
        <v>281</v>
      </c>
      <c r="E451" s="0" t="s">
        <v>59</v>
      </c>
      <c r="G451" s="0" t="n">
        <v>-2</v>
      </c>
      <c r="L451" s="0" t="n">
        <v>6.06E-009</v>
      </c>
      <c r="M451" s="0" t="n">
        <v>-0.5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278</v>
      </c>
      <c r="W451" s="0" t="s">
        <v>37</v>
      </c>
      <c r="Y451" s="0" t="str">
        <f aca="false">IF(OR(ISNUMBER(SEARCH("D",B451)), ISNUMBER(SEARCH("D", C451))),"Cangi","Yelle")</f>
        <v>Yelle</v>
      </c>
    </row>
    <row r="452" customFormat="false" ht="12.8" hidden="false" customHeight="false" outlineLevel="0" collapsed="false">
      <c r="A452" s="0" t="n">
        <f aca="false">ROW()-1</f>
        <v>451</v>
      </c>
      <c r="B452" s="0" t="s">
        <v>301</v>
      </c>
      <c r="C452" s="0" t="s">
        <v>35</v>
      </c>
      <c r="D452" s="0" t="s">
        <v>257</v>
      </c>
      <c r="E452" s="0" t="s">
        <v>127</v>
      </c>
      <c r="G452" s="0" t="n">
        <v>-2</v>
      </c>
      <c r="L452" s="0" t="n">
        <v>6.06E-009</v>
      </c>
      <c r="M452" s="0" t="n">
        <v>-0.5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278</v>
      </c>
      <c r="W452" s="0" t="s">
        <v>37</v>
      </c>
      <c r="Y452" s="0" t="str">
        <f aca="false">IF(OR(ISNUMBER(SEARCH("D",B452)), ISNUMBER(SEARCH("D", C452))),"Cangi","Yelle")</f>
        <v>Yelle</v>
      </c>
    </row>
    <row r="453" customFormat="false" ht="12.8" hidden="false" customHeight="false" outlineLevel="0" collapsed="false">
      <c r="A453" s="0" t="n">
        <f aca="false">ROW()-1</f>
        <v>452</v>
      </c>
      <c r="B453" s="0" t="s">
        <v>301</v>
      </c>
      <c r="C453" s="0" t="s">
        <v>45</v>
      </c>
      <c r="D453" s="0" t="s">
        <v>285</v>
      </c>
      <c r="E453" s="0" t="s">
        <v>27</v>
      </c>
      <c r="G453" s="0" t="n">
        <v>-2</v>
      </c>
      <c r="L453" s="0" t="n">
        <v>1.73E-009</v>
      </c>
      <c r="M453" s="0" t="n">
        <v>-0.5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278</v>
      </c>
      <c r="W453" s="0" t="s">
        <v>37</v>
      </c>
      <c r="Y453" s="0" t="str">
        <f aca="false">IF(OR(ISNUMBER(SEARCH("D",B453)), ISNUMBER(SEARCH("D", C453))),"Cangi","Yelle")</f>
        <v>Yelle</v>
      </c>
    </row>
    <row r="454" customFormat="false" ht="12.8" hidden="false" customHeight="false" outlineLevel="0" collapsed="false">
      <c r="A454" s="0" t="n">
        <f aca="false">ROW()-1</f>
        <v>453</v>
      </c>
      <c r="B454" s="0" t="s">
        <v>301</v>
      </c>
      <c r="C454" s="0" t="s">
        <v>39</v>
      </c>
      <c r="D454" s="0" t="s">
        <v>324</v>
      </c>
      <c r="E454" s="0" t="s">
        <v>34</v>
      </c>
      <c r="G454" s="0" t="n">
        <v>-2</v>
      </c>
      <c r="L454" s="0" t="n">
        <v>1.95E-010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W454" s="0" t="s">
        <v>259</v>
      </c>
      <c r="Y454" s="0" t="str">
        <f aca="false">IF(OR(ISNUMBER(SEARCH("D",B454)), ISNUMBER(SEARCH("D", C454))),"Cangi","Yelle")</f>
        <v>Yelle</v>
      </c>
    </row>
    <row r="455" customFormat="false" ht="12.8" hidden="false" customHeight="false" outlineLevel="0" collapsed="false">
      <c r="A455" s="0" t="n">
        <f aca="false">ROW()-1</f>
        <v>454</v>
      </c>
      <c r="B455" s="0" t="s">
        <v>301</v>
      </c>
      <c r="C455" s="0" t="s">
        <v>80</v>
      </c>
      <c r="D455" s="0" t="s">
        <v>283</v>
      </c>
      <c r="E455" s="0" t="s">
        <v>59</v>
      </c>
      <c r="G455" s="0" t="n">
        <v>-2</v>
      </c>
      <c r="L455" s="0" t="n">
        <v>2.73E-009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W455" s="0" t="s">
        <v>259</v>
      </c>
      <c r="Y455" s="0" t="str">
        <f aca="false">IF(OR(ISNUMBER(SEARCH("D",B455)), ISNUMBER(SEARCH("D", C455))),"Cangi","Yelle")</f>
        <v>Yelle</v>
      </c>
    </row>
    <row r="456" customFormat="false" ht="12.8" hidden="false" customHeight="false" outlineLevel="0" collapsed="false">
      <c r="A456" s="0" t="n">
        <f aca="false">ROW()-1</f>
        <v>455</v>
      </c>
      <c r="B456" s="0" t="s">
        <v>301</v>
      </c>
      <c r="C456" s="0" t="s">
        <v>80</v>
      </c>
      <c r="D456" s="0" t="s">
        <v>324</v>
      </c>
      <c r="E456" s="0" t="s">
        <v>53</v>
      </c>
      <c r="G456" s="0" t="n">
        <v>-2</v>
      </c>
      <c r="L456" s="0" t="n">
        <v>8.7E-011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W456" s="0" t="s">
        <v>259</v>
      </c>
      <c r="Y456" s="0" t="str">
        <f aca="false">IF(OR(ISNUMBER(SEARCH("D",B456)), ISNUMBER(SEARCH("D", C456))),"Cangi","Yelle")</f>
        <v>Yelle</v>
      </c>
    </row>
    <row r="457" customFormat="false" ht="12.8" hidden="false" customHeight="false" outlineLevel="0" collapsed="false">
      <c r="A457" s="0" t="n">
        <f aca="false">ROW()-1</f>
        <v>456</v>
      </c>
      <c r="B457" s="0" t="s">
        <v>301</v>
      </c>
      <c r="C457" s="0" t="s">
        <v>80</v>
      </c>
      <c r="D457" s="0" t="s">
        <v>347</v>
      </c>
      <c r="E457" s="0" t="s">
        <v>32</v>
      </c>
      <c r="G457" s="0" t="n">
        <v>-2</v>
      </c>
      <c r="L457" s="0" t="n">
        <v>1.16E-010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W457" s="0" t="s">
        <v>259</v>
      </c>
      <c r="Y457" s="0" t="str">
        <f aca="false">IF(OR(ISNUMBER(SEARCH("D",B457)), ISNUMBER(SEARCH("D", C457))),"Cangi","Yelle")</f>
        <v>Yelle</v>
      </c>
    </row>
    <row r="458" customFormat="false" ht="12.8" hidden="false" customHeight="false" outlineLevel="0" collapsed="false">
      <c r="A458" s="0" t="n">
        <f aca="false">ROW()-1</f>
        <v>457</v>
      </c>
      <c r="B458" s="0" t="s">
        <v>301</v>
      </c>
      <c r="C458" s="0" t="s">
        <v>55</v>
      </c>
      <c r="D458" s="0" t="s">
        <v>285</v>
      </c>
      <c r="E458" s="0" t="s">
        <v>59</v>
      </c>
      <c r="G458" s="0" t="n">
        <v>-2</v>
      </c>
      <c r="L458" s="0" t="n">
        <v>2.08E-008</v>
      </c>
      <c r="M458" s="0" t="n">
        <v>-0.5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278</v>
      </c>
      <c r="W458" s="0" t="s">
        <v>37</v>
      </c>
      <c r="Y458" s="0" t="str">
        <f aca="false">IF(OR(ISNUMBER(SEARCH("D",B458)), ISNUMBER(SEARCH("D", C458))),"Cangi","Yelle")</f>
        <v>Yelle</v>
      </c>
    </row>
    <row r="459" customFormat="false" ht="12.8" hidden="false" customHeight="false" outlineLevel="0" collapsed="false">
      <c r="A459" s="0" t="n">
        <f aca="false">ROW()-1</f>
        <v>458</v>
      </c>
      <c r="B459" s="0" t="s">
        <v>301</v>
      </c>
      <c r="C459" s="0" t="s">
        <v>65</v>
      </c>
      <c r="D459" s="0" t="s">
        <v>282</v>
      </c>
      <c r="E459" s="0" t="s">
        <v>59</v>
      </c>
      <c r="G459" s="0" t="n">
        <v>-2</v>
      </c>
      <c r="L459" s="0" t="n">
        <v>7.45E-009</v>
      </c>
      <c r="M459" s="0" t="n">
        <v>-0.5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278</v>
      </c>
      <c r="W459" s="0" t="s">
        <v>37</v>
      </c>
      <c r="Y459" s="0" t="str">
        <f aca="false">IF(OR(ISNUMBER(SEARCH("D",B459)), ISNUMBER(SEARCH("D", C459))),"Cangi","Yelle")</f>
        <v>Yelle</v>
      </c>
    </row>
    <row r="460" customFormat="false" ht="12.8" hidden="false" customHeight="false" outlineLevel="0" collapsed="false">
      <c r="A460" s="0" t="n">
        <f aca="false">ROW()-1</f>
        <v>459</v>
      </c>
      <c r="B460" s="0" t="s">
        <v>301</v>
      </c>
      <c r="C460" s="0" t="s">
        <v>65</v>
      </c>
      <c r="D460" s="0" t="s">
        <v>51</v>
      </c>
      <c r="E460" s="0" t="s">
        <v>127</v>
      </c>
      <c r="G460" s="0" t="n">
        <v>-2</v>
      </c>
      <c r="L460" s="0" t="n">
        <v>7.45E-009</v>
      </c>
      <c r="M460" s="0" t="n">
        <v>-0.5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278</v>
      </c>
      <c r="W460" s="0" t="s">
        <v>37</v>
      </c>
      <c r="Y460" s="0" t="str">
        <f aca="false">IF(OR(ISNUMBER(SEARCH("D",B460)), ISNUMBER(SEARCH("D", C460))),"Cangi","Yelle")</f>
        <v>Yelle</v>
      </c>
    </row>
    <row r="461" customFormat="false" ht="12.8" hidden="false" customHeight="false" outlineLevel="0" collapsed="false">
      <c r="A461" s="0" t="n">
        <f aca="false">ROW()-1</f>
        <v>460</v>
      </c>
      <c r="B461" s="0" t="s">
        <v>301</v>
      </c>
      <c r="C461" s="0" t="s">
        <v>27</v>
      </c>
      <c r="D461" s="0" t="s">
        <v>262</v>
      </c>
      <c r="E461" s="0" t="s">
        <v>34</v>
      </c>
      <c r="G461" s="0" t="n">
        <v>-2</v>
      </c>
      <c r="L461" s="0" t="n">
        <v>9.1E-011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278</v>
      </c>
      <c r="W461" s="0" t="s">
        <v>37</v>
      </c>
      <c r="Y461" s="0" t="str">
        <f aca="false">IF(OR(ISNUMBER(SEARCH("D",B461)), ISNUMBER(SEARCH("D", C461))),"Cangi","Yelle")</f>
        <v>Yelle</v>
      </c>
    </row>
    <row r="462" customFormat="false" ht="12.8" hidden="false" customHeight="false" outlineLevel="0" collapsed="false">
      <c r="A462" s="0" t="n">
        <f aca="false">ROW()-1</f>
        <v>461</v>
      </c>
      <c r="B462" s="0" t="s">
        <v>301</v>
      </c>
      <c r="C462" s="0" t="s">
        <v>59</v>
      </c>
      <c r="D462" s="0" t="s">
        <v>324</v>
      </c>
      <c r="E462" s="0" t="s">
        <v>27</v>
      </c>
      <c r="G462" s="0" t="n">
        <v>-2</v>
      </c>
      <c r="L462" s="0" t="n">
        <v>1.26E-008</v>
      </c>
      <c r="M462" s="0" t="n">
        <v>-0.5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278</v>
      </c>
      <c r="W462" s="0" t="s">
        <v>37</v>
      </c>
      <c r="Y462" s="0" t="str">
        <f aca="false">IF(OR(ISNUMBER(SEARCH("D",B462)), ISNUMBER(SEARCH("D", C462))),"Cangi","Yelle")</f>
        <v>Yelle</v>
      </c>
    </row>
    <row r="463" customFormat="false" ht="12.8" hidden="false" customHeight="false" outlineLevel="0" collapsed="false">
      <c r="A463" s="0" t="n">
        <f aca="false">ROW()-1</f>
        <v>462</v>
      </c>
      <c r="B463" s="0" t="s">
        <v>301</v>
      </c>
      <c r="C463" s="0" t="s">
        <v>127</v>
      </c>
      <c r="D463" s="0" t="s">
        <v>324</v>
      </c>
      <c r="E463" s="0" t="s">
        <v>59</v>
      </c>
      <c r="G463" s="0" t="n">
        <v>-2</v>
      </c>
      <c r="L463" s="0" t="n">
        <v>1.73E-008</v>
      </c>
      <c r="M463" s="0" t="n">
        <v>-0.5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278</v>
      </c>
      <c r="W463" s="0" t="s">
        <v>37</v>
      </c>
      <c r="Y463" s="0" t="str">
        <f aca="false">IF(OR(ISNUMBER(SEARCH("D",B463)), ISNUMBER(SEARCH("D", C463))),"Cangi","Yelle")</f>
        <v>Yelle</v>
      </c>
    </row>
    <row r="464" customFormat="false" ht="12.8" hidden="false" customHeight="false" outlineLevel="0" collapsed="false">
      <c r="A464" s="0" t="n">
        <f aca="false">ROW()-1</f>
        <v>463</v>
      </c>
      <c r="B464" s="0" t="s">
        <v>301</v>
      </c>
      <c r="C464" s="0" t="s">
        <v>62</v>
      </c>
      <c r="D464" s="0" t="s">
        <v>273</v>
      </c>
      <c r="E464" s="0" t="s">
        <v>127</v>
      </c>
      <c r="G464" s="0" t="n">
        <v>-2</v>
      </c>
      <c r="L464" s="0" t="n">
        <v>7E-010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W464" s="0" t="s">
        <v>259</v>
      </c>
      <c r="Y464" s="0" t="str">
        <f aca="false">IF(OR(ISNUMBER(SEARCH("D",B464)), ISNUMBER(SEARCH("D", C464))),"Cangi","Yelle")</f>
        <v>Yelle</v>
      </c>
    </row>
    <row r="465" customFormat="false" ht="12.8" hidden="false" customHeight="false" outlineLevel="0" collapsed="false">
      <c r="A465" s="0" t="n">
        <f aca="false">ROW()-1</f>
        <v>464</v>
      </c>
      <c r="B465" s="0" t="s">
        <v>301</v>
      </c>
      <c r="C465" s="0" t="s">
        <v>32</v>
      </c>
      <c r="D465" s="0" t="s">
        <v>323</v>
      </c>
      <c r="E465" s="0" t="s">
        <v>34</v>
      </c>
      <c r="G465" s="0" t="n">
        <v>-2</v>
      </c>
      <c r="L465" s="0" t="n">
        <v>7.2E-011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278</v>
      </c>
      <c r="W465" s="0" t="s">
        <v>37</v>
      </c>
      <c r="Y465" s="0" t="str">
        <f aca="false">IF(OR(ISNUMBER(SEARCH("D",B465)), ISNUMBER(SEARCH("D", C465))),"Cangi","Yelle")</f>
        <v>Yelle</v>
      </c>
    </row>
    <row r="466" customFormat="false" ht="12.8" hidden="false" customHeight="false" outlineLevel="0" collapsed="false">
      <c r="A466" s="0" t="n">
        <f aca="false">ROW()-1</f>
        <v>465</v>
      </c>
      <c r="B466" s="0" t="s">
        <v>301</v>
      </c>
      <c r="C466" s="0" t="s">
        <v>70</v>
      </c>
      <c r="D466" s="0" t="s">
        <v>348</v>
      </c>
      <c r="E466" s="0" t="s">
        <v>32</v>
      </c>
      <c r="G466" s="0" t="n">
        <v>-2</v>
      </c>
      <c r="L466" s="0" t="n">
        <v>1.19E-010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W466" s="0" t="s">
        <v>259</v>
      </c>
      <c r="Y466" s="0" t="str">
        <f aca="false">IF(OR(ISNUMBER(SEARCH("D",B466)), ISNUMBER(SEARCH("D", C466))),"Cangi","Yelle")</f>
        <v>Yelle</v>
      </c>
    </row>
    <row r="467" customFormat="false" ht="12.8" hidden="false" customHeight="false" outlineLevel="0" collapsed="false">
      <c r="A467" s="0" t="n">
        <f aca="false">ROW()-1</f>
        <v>466</v>
      </c>
      <c r="B467" s="0" t="s">
        <v>301</v>
      </c>
      <c r="C467" s="0" t="s">
        <v>70</v>
      </c>
      <c r="D467" s="0" t="s">
        <v>323</v>
      </c>
      <c r="E467" s="0" t="s">
        <v>53</v>
      </c>
      <c r="G467" s="0" t="n">
        <v>-2</v>
      </c>
      <c r="L467" s="0" t="n">
        <v>2.1E-011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W467" s="0" t="s">
        <v>259</v>
      </c>
      <c r="Y467" s="0" t="str">
        <f aca="false">IF(OR(ISNUMBER(SEARCH("D",B467)), ISNUMBER(SEARCH("D", C467))),"Cangi","Yelle")</f>
        <v>Yelle</v>
      </c>
    </row>
    <row r="468" customFormat="false" ht="12.8" hidden="false" customHeight="false" outlineLevel="0" collapsed="false">
      <c r="A468" s="0" t="n">
        <f aca="false">ROW()-1</f>
        <v>467</v>
      </c>
      <c r="B468" s="0" t="s">
        <v>324</v>
      </c>
      <c r="C468" s="0" t="s">
        <v>35</v>
      </c>
      <c r="D468" s="0" t="s">
        <v>347</v>
      </c>
      <c r="E468" s="0" t="s">
        <v>33</v>
      </c>
      <c r="G468" s="0" t="n">
        <v>-2</v>
      </c>
      <c r="L468" s="0" t="n">
        <v>1.2E-008</v>
      </c>
      <c r="M468" s="0" t="n">
        <v>-0.5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278</v>
      </c>
      <c r="W468" s="0" t="s">
        <v>37</v>
      </c>
      <c r="Y468" s="0" t="str">
        <f aca="false">IF(OR(ISNUMBER(SEARCH("D",B468)), ISNUMBER(SEARCH("D", C468))),"Cangi","Yelle")</f>
        <v>Yelle</v>
      </c>
    </row>
    <row r="469" customFormat="false" ht="12.8" hidden="false" customHeight="false" outlineLevel="0" collapsed="false">
      <c r="A469" s="0" t="n">
        <f aca="false">ROW()-1</f>
        <v>468</v>
      </c>
      <c r="B469" s="0" t="s">
        <v>324</v>
      </c>
      <c r="C469" s="0" t="s">
        <v>39</v>
      </c>
      <c r="D469" s="0" t="s">
        <v>347</v>
      </c>
      <c r="E469" s="0" t="s">
        <v>34</v>
      </c>
      <c r="G469" s="0" t="n">
        <v>-2</v>
      </c>
      <c r="L469" s="0" t="n">
        <v>4.4E-013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W469" s="0" t="s">
        <v>259</v>
      </c>
      <c r="Y469" s="0" t="str">
        <f aca="false">IF(OR(ISNUMBER(SEARCH("D",B469)), ISNUMBER(SEARCH("D", C469))),"Cangi","Yelle")</f>
        <v>Yelle</v>
      </c>
    </row>
    <row r="470" customFormat="false" ht="12.8" hidden="false" customHeight="false" outlineLevel="0" collapsed="false">
      <c r="A470" s="0" t="n">
        <f aca="false">ROW()-1</f>
        <v>469</v>
      </c>
      <c r="B470" s="0" t="s">
        <v>324</v>
      </c>
      <c r="C470" s="0" t="s">
        <v>80</v>
      </c>
      <c r="D470" s="0" t="s">
        <v>347</v>
      </c>
      <c r="E470" s="0" t="s">
        <v>53</v>
      </c>
      <c r="G470" s="0" t="n">
        <v>-2</v>
      </c>
      <c r="L470" s="0" t="n">
        <v>2.5E-010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W470" s="0" t="s">
        <v>259</v>
      </c>
      <c r="Y470" s="0" t="str">
        <f aca="false">IF(OR(ISNUMBER(SEARCH("D",B470)), ISNUMBER(SEARCH("D", C470))),"Cangi","Yelle")</f>
        <v>Yelle</v>
      </c>
    </row>
    <row r="471" customFormat="false" ht="12.8" hidden="false" customHeight="false" outlineLevel="0" collapsed="false">
      <c r="A471" s="0" t="n">
        <f aca="false">ROW()-1</f>
        <v>470</v>
      </c>
      <c r="B471" s="0" t="s">
        <v>324</v>
      </c>
      <c r="C471" s="0" t="s">
        <v>65</v>
      </c>
      <c r="D471" s="0" t="s">
        <v>347</v>
      </c>
      <c r="E471" s="0" t="s">
        <v>48</v>
      </c>
      <c r="G471" s="0" t="n">
        <v>-2</v>
      </c>
      <c r="L471" s="0" t="n">
        <v>7.27E-009</v>
      </c>
      <c r="M471" s="0" t="n">
        <v>-0.5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278</v>
      </c>
      <c r="W471" s="0" t="s">
        <v>37</v>
      </c>
      <c r="Y471" s="0" t="str">
        <f aca="false">IF(OR(ISNUMBER(SEARCH("D",B471)), ISNUMBER(SEARCH("D", C471))),"Cangi","Yelle")</f>
        <v>Yelle</v>
      </c>
    </row>
    <row r="472" customFormat="false" ht="12.8" hidden="false" customHeight="false" outlineLevel="0" collapsed="false">
      <c r="A472" s="0" t="n">
        <f aca="false">ROW()-1</f>
        <v>471</v>
      </c>
      <c r="B472" s="0" t="s">
        <v>324</v>
      </c>
      <c r="C472" s="0" t="s">
        <v>62</v>
      </c>
      <c r="D472" s="0" t="s">
        <v>273</v>
      </c>
      <c r="E472" s="0" t="s">
        <v>161</v>
      </c>
      <c r="G472" s="0" t="n">
        <v>-2</v>
      </c>
      <c r="L472" s="0" t="n">
        <v>7.2E-010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W472" s="0" t="s">
        <v>259</v>
      </c>
      <c r="Y472" s="0" t="str">
        <f aca="false">IF(OR(ISNUMBER(SEARCH("D",B472)), ISNUMBER(SEARCH("D", C472))),"Cangi","Yelle")</f>
        <v>Yelle</v>
      </c>
    </row>
    <row r="473" customFormat="false" ht="12.8" hidden="false" customHeight="false" outlineLevel="0" collapsed="false">
      <c r="A473" s="0" t="n">
        <f aca="false">ROW()-1</f>
        <v>472</v>
      </c>
      <c r="B473" s="0" t="s">
        <v>300</v>
      </c>
      <c r="C473" s="0" t="s">
        <v>33</v>
      </c>
      <c r="D473" s="0" t="s">
        <v>257</v>
      </c>
      <c r="E473" s="0" t="s">
        <v>27</v>
      </c>
      <c r="G473" s="0" t="n">
        <v>-2</v>
      </c>
      <c r="L473" s="0" t="n">
        <v>1.6E-009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278</v>
      </c>
      <c r="W473" s="0" t="s">
        <v>37</v>
      </c>
      <c r="Y473" s="0" t="str">
        <f aca="false">IF(OR(ISNUMBER(SEARCH("D",B473)), ISNUMBER(SEARCH("D", C473))),"Cangi","Yelle")</f>
        <v>Yelle</v>
      </c>
    </row>
    <row r="474" customFormat="false" ht="12.8" hidden="false" customHeight="false" outlineLevel="0" collapsed="false">
      <c r="A474" s="0" t="n">
        <f aca="false">ROW()-1</f>
        <v>473</v>
      </c>
      <c r="B474" s="0" t="s">
        <v>300</v>
      </c>
      <c r="C474" s="0" t="s">
        <v>35</v>
      </c>
      <c r="D474" s="0" t="s">
        <v>281</v>
      </c>
      <c r="E474" s="0" t="s">
        <v>27</v>
      </c>
      <c r="G474" s="0" t="n">
        <v>-2</v>
      </c>
      <c r="L474" s="0" t="n">
        <v>1.71E-008</v>
      </c>
      <c r="M474" s="0" t="n">
        <v>-0.5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278</v>
      </c>
      <c r="W474" s="0" t="s">
        <v>37</v>
      </c>
      <c r="Y474" s="0" t="str">
        <f aca="false">IF(OR(ISNUMBER(SEARCH("D",B474)), ISNUMBER(SEARCH("D", C474))),"Cangi","Yelle")</f>
        <v>Yelle</v>
      </c>
    </row>
    <row r="475" customFormat="false" ht="12.8" hidden="false" customHeight="false" outlineLevel="0" collapsed="false">
      <c r="A475" s="0" t="n">
        <f aca="false">ROW()-1</f>
        <v>474</v>
      </c>
      <c r="B475" s="0" t="s">
        <v>300</v>
      </c>
      <c r="C475" s="0" t="s">
        <v>45</v>
      </c>
      <c r="D475" s="0" t="s">
        <v>293</v>
      </c>
      <c r="E475" s="0" t="s">
        <v>27</v>
      </c>
      <c r="G475" s="0" t="n">
        <v>-2</v>
      </c>
      <c r="L475" s="0" t="n">
        <v>2.77E-008</v>
      </c>
      <c r="M475" s="0" t="n">
        <v>-0.5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278</v>
      </c>
      <c r="W475" s="0" t="s">
        <v>37</v>
      </c>
      <c r="Y475" s="0" t="str">
        <f aca="false">IF(OR(ISNUMBER(SEARCH("D",B475)), ISNUMBER(SEARCH("D", C475))),"Cangi","Yelle")</f>
        <v>Yelle</v>
      </c>
    </row>
    <row r="476" customFormat="false" ht="12.8" hidden="false" customHeight="false" outlineLevel="0" collapsed="false">
      <c r="A476" s="0" t="n">
        <f aca="false">ROW()-1</f>
        <v>475</v>
      </c>
      <c r="B476" s="0" t="s">
        <v>300</v>
      </c>
      <c r="C476" s="0" t="s">
        <v>48</v>
      </c>
      <c r="D476" s="0" t="s">
        <v>51</v>
      </c>
      <c r="E476" s="0" t="s">
        <v>27</v>
      </c>
      <c r="G476" s="0" t="n">
        <v>-2</v>
      </c>
      <c r="L476" s="0" t="n">
        <v>4.41E-010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W476" s="0" t="s">
        <v>259</v>
      </c>
      <c r="Y476" s="0" t="str">
        <f aca="false">IF(OR(ISNUMBER(SEARCH("D",B476)), ISNUMBER(SEARCH("D", C476))),"Cangi","Yelle")</f>
        <v>Yelle</v>
      </c>
    </row>
    <row r="477" customFormat="false" ht="12.8" hidden="false" customHeight="false" outlineLevel="0" collapsed="false">
      <c r="A477" s="0" t="n">
        <f aca="false">ROW()-1</f>
        <v>476</v>
      </c>
      <c r="B477" s="0" t="s">
        <v>300</v>
      </c>
      <c r="C477" s="0" t="s">
        <v>48</v>
      </c>
      <c r="D477" s="0" t="s">
        <v>290</v>
      </c>
      <c r="E477" s="0" t="s">
        <v>34</v>
      </c>
      <c r="G477" s="0" t="n">
        <v>-2</v>
      </c>
      <c r="L477" s="0" t="n">
        <v>5.39E-010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W477" s="0" t="s">
        <v>259</v>
      </c>
      <c r="Y477" s="0" t="str">
        <f aca="false">IF(OR(ISNUMBER(SEARCH("D",B477)), ISNUMBER(SEARCH("D", C477))),"Cangi","Yelle")</f>
        <v>Yelle</v>
      </c>
    </row>
    <row r="478" customFormat="false" ht="12.8" hidden="false" customHeight="false" outlineLevel="0" collapsed="false">
      <c r="A478" s="0" t="n">
        <f aca="false">ROW()-1</f>
        <v>477</v>
      </c>
      <c r="B478" s="0" t="s">
        <v>300</v>
      </c>
      <c r="C478" s="0" t="s">
        <v>64</v>
      </c>
      <c r="D478" s="0" t="s">
        <v>260</v>
      </c>
      <c r="E478" s="0" t="s">
        <v>27</v>
      </c>
      <c r="G478" s="0" t="n">
        <v>-2</v>
      </c>
      <c r="L478" s="0" t="n">
        <v>3.85E-010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W478" s="0" t="s">
        <v>259</v>
      </c>
      <c r="Y478" s="0" t="str">
        <f aca="false">IF(OR(ISNUMBER(SEARCH("D",B478)), ISNUMBER(SEARCH("D", C478))),"Cangi","Yelle")</f>
        <v>Yelle</v>
      </c>
    </row>
    <row r="479" customFormat="false" ht="12.8" hidden="false" customHeight="false" outlineLevel="0" collapsed="false">
      <c r="A479" s="0" t="n">
        <f aca="false">ROW()-1</f>
        <v>478</v>
      </c>
      <c r="B479" s="0" t="s">
        <v>300</v>
      </c>
      <c r="C479" s="0" t="s">
        <v>64</v>
      </c>
      <c r="D479" s="0" t="s">
        <v>323</v>
      </c>
      <c r="E479" s="0" t="s">
        <v>48</v>
      </c>
      <c r="G479" s="0" t="n">
        <v>-2</v>
      </c>
      <c r="L479" s="0" t="n">
        <v>3.85E-010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W479" s="0" t="s">
        <v>259</v>
      </c>
      <c r="Y479" s="0" t="str">
        <f aca="false">IF(OR(ISNUMBER(SEARCH("D",B479)), ISNUMBER(SEARCH("D", C479))),"Cangi","Yelle")</f>
        <v>Yelle</v>
      </c>
    </row>
    <row r="480" customFormat="false" ht="12.8" hidden="false" customHeight="false" outlineLevel="0" collapsed="false">
      <c r="A480" s="0" t="n">
        <f aca="false">ROW()-1</f>
        <v>479</v>
      </c>
      <c r="B480" s="0" t="s">
        <v>300</v>
      </c>
      <c r="C480" s="0" t="s">
        <v>64</v>
      </c>
      <c r="D480" s="0" t="s">
        <v>273</v>
      </c>
      <c r="E480" s="0" t="s">
        <v>65</v>
      </c>
      <c r="G480" s="0" t="n">
        <v>-2</v>
      </c>
      <c r="L480" s="0" t="n">
        <v>3.3E-010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W480" s="0" t="s">
        <v>259</v>
      </c>
      <c r="Y480" s="0" t="str">
        <f aca="false">IF(OR(ISNUMBER(SEARCH("D",B480)), ISNUMBER(SEARCH("D", C480))),"Cangi","Yelle")</f>
        <v>Yelle</v>
      </c>
    </row>
    <row r="481" customFormat="false" ht="12.8" hidden="false" customHeight="false" outlineLevel="0" collapsed="false">
      <c r="A481" s="0" t="n">
        <f aca="false">ROW()-1</f>
        <v>480</v>
      </c>
      <c r="B481" s="0" t="s">
        <v>300</v>
      </c>
      <c r="C481" s="0" t="s">
        <v>39</v>
      </c>
      <c r="D481" s="0" t="s">
        <v>261</v>
      </c>
      <c r="E481" s="0" t="s">
        <v>27</v>
      </c>
      <c r="G481" s="0" t="n">
        <v>-2</v>
      </c>
      <c r="L481" s="0" t="n">
        <v>1.85E-010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W481" s="0" t="s">
        <v>259</v>
      </c>
      <c r="Y481" s="0" t="str">
        <f aca="false">IF(OR(ISNUMBER(SEARCH("D",B481)), ISNUMBER(SEARCH("D", C481))),"Cangi","Yelle")</f>
        <v>Yelle</v>
      </c>
    </row>
    <row r="482" customFormat="false" ht="12.8" hidden="false" customHeight="false" outlineLevel="0" collapsed="false">
      <c r="A482" s="0" t="n">
        <f aca="false">ROW()-1</f>
        <v>481</v>
      </c>
      <c r="B482" s="0" t="s">
        <v>300</v>
      </c>
      <c r="C482" s="0" t="s">
        <v>39</v>
      </c>
      <c r="D482" s="0" t="s">
        <v>301</v>
      </c>
      <c r="E482" s="0" t="s">
        <v>34</v>
      </c>
      <c r="G482" s="0" t="n">
        <v>-2</v>
      </c>
      <c r="L482" s="0" t="n">
        <v>1.05E-009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W482" s="0" t="s">
        <v>259</v>
      </c>
      <c r="Y482" s="0" t="str">
        <f aca="false">IF(OR(ISNUMBER(SEARCH("D",B482)), ISNUMBER(SEARCH("D", C482))),"Cangi","Yelle")</f>
        <v>Yelle</v>
      </c>
    </row>
    <row r="483" customFormat="false" ht="12.8" hidden="false" customHeight="false" outlineLevel="0" collapsed="false">
      <c r="A483" s="0" t="n">
        <f aca="false">ROW()-1</f>
        <v>482</v>
      </c>
      <c r="B483" s="0" t="s">
        <v>300</v>
      </c>
      <c r="C483" s="0" t="s">
        <v>80</v>
      </c>
      <c r="D483" s="0" t="s">
        <v>269</v>
      </c>
      <c r="E483" s="0" t="s">
        <v>59</v>
      </c>
      <c r="G483" s="0" t="n">
        <v>-2</v>
      </c>
      <c r="L483" s="0" t="n">
        <v>1.05E-009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W483" s="0" t="s">
        <v>259</v>
      </c>
      <c r="Y483" s="0" t="str">
        <f aca="false">IF(OR(ISNUMBER(SEARCH("D",B483)), ISNUMBER(SEARCH("D", C483))),"Cangi","Yelle")</f>
        <v>Yelle</v>
      </c>
    </row>
    <row r="484" customFormat="false" ht="12.8" hidden="false" customHeight="false" outlineLevel="0" collapsed="false">
      <c r="A484" s="0" t="n">
        <f aca="false">ROW()-1</f>
        <v>483</v>
      </c>
      <c r="B484" s="0" t="s">
        <v>300</v>
      </c>
      <c r="C484" s="0" t="s">
        <v>80</v>
      </c>
      <c r="D484" s="0" t="s">
        <v>283</v>
      </c>
      <c r="E484" s="0" t="s">
        <v>27</v>
      </c>
      <c r="G484" s="0" t="n">
        <v>-2</v>
      </c>
      <c r="L484" s="0" t="n">
        <v>1.05E-009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W484" s="0" t="s">
        <v>259</v>
      </c>
      <c r="Y484" s="0" t="str">
        <f aca="false">IF(OR(ISNUMBER(SEARCH("D",B484)), ISNUMBER(SEARCH("D", C484))),"Cangi","Yelle")</f>
        <v>Yelle</v>
      </c>
    </row>
    <row r="485" customFormat="false" ht="12.8" hidden="false" customHeight="false" outlineLevel="0" collapsed="false">
      <c r="A485" s="0" t="n">
        <f aca="false">ROW()-1</f>
        <v>484</v>
      </c>
      <c r="B485" s="0" t="s">
        <v>300</v>
      </c>
      <c r="C485" s="0" t="s">
        <v>80</v>
      </c>
      <c r="D485" s="0" t="s">
        <v>323</v>
      </c>
      <c r="E485" s="0" t="s">
        <v>39</v>
      </c>
      <c r="G485" s="0" t="n">
        <v>-2</v>
      </c>
      <c r="L485" s="0" t="n">
        <v>3.5E-010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W485" s="0" t="s">
        <v>259</v>
      </c>
      <c r="Y485" s="0" t="str">
        <f aca="false">IF(OR(ISNUMBER(SEARCH("D",B485)), ISNUMBER(SEARCH("D", C485))),"Cangi","Yelle")</f>
        <v>Yelle</v>
      </c>
    </row>
    <row r="486" customFormat="false" ht="12.8" hidden="false" customHeight="false" outlineLevel="0" collapsed="false">
      <c r="A486" s="0" t="n">
        <f aca="false">ROW()-1</f>
        <v>485</v>
      </c>
      <c r="B486" s="0" t="s">
        <v>300</v>
      </c>
      <c r="C486" s="0" t="s">
        <v>80</v>
      </c>
      <c r="D486" s="0" t="s">
        <v>301</v>
      </c>
      <c r="E486" s="0" t="s">
        <v>53</v>
      </c>
      <c r="G486" s="0" t="n">
        <v>-2</v>
      </c>
      <c r="L486" s="0" t="n">
        <v>8.75E-010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W486" s="0" t="s">
        <v>259</v>
      </c>
      <c r="Y486" s="0" t="str">
        <f aca="false">IF(OR(ISNUMBER(SEARCH("D",B486)), ISNUMBER(SEARCH("D", C486))),"Cangi","Yelle")</f>
        <v>Yelle</v>
      </c>
    </row>
    <row r="487" customFormat="false" ht="12.8" hidden="false" customHeight="false" outlineLevel="0" collapsed="false">
      <c r="A487" s="0" t="n">
        <f aca="false">ROW()-1</f>
        <v>486</v>
      </c>
      <c r="B487" s="0" t="s">
        <v>300</v>
      </c>
      <c r="C487" s="0" t="s">
        <v>80</v>
      </c>
      <c r="D487" s="0" t="s">
        <v>324</v>
      </c>
      <c r="E487" s="0" t="s">
        <v>32</v>
      </c>
      <c r="G487" s="0" t="n">
        <v>-2</v>
      </c>
      <c r="L487" s="0" t="n">
        <v>1.75E-010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W487" s="0" t="s">
        <v>259</v>
      </c>
      <c r="Y487" s="0" t="str">
        <f aca="false">IF(OR(ISNUMBER(SEARCH("D",B487)), ISNUMBER(SEARCH("D", C487))),"Cangi","Yelle")</f>
        <v>Yelle</v>
      </c>
    </row>
    <row r="488" customFormat="false" ht="12.8" hidden="false" customHeight="false" outlineLevel="0" collapsed="false">
      <c r="A488" s="0" t="n">
        <f aca="false">ROW()-1</f>
        <v>487</v>
      </c>
      <c r="B488" s="0" t="s">
        <v>300</v>
      </c>
      <c r="C488" s="0" t="s">
        <v>55</v>
      </c>
      <c r="D488" s="0" t="s">
        <v>285</v>
      </c>
      <c r="E488" s="0" t="s">
        <v>27</v>
      </c>
      <c r="G488" s="0" t="n">
        <v>-2</v>
      </c>
      <c r="L488" s="0" t="n">
        <v>3.12E-008</v>
      </c>
      <c r="M488" s="0" t="n">
        <v>-0.5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278</v>
      </c>
      <c r="W488" s="0" t="s">
        <v>37</v>
      </c>
      <c r="Y488" s="0" t="str">
        <f aca="false">IF(OR(ISNUMBER(SEARCH("D",B488)), ISNUMBER(SEARCH("D", C488))),"Cangi","Yelle")</f>
        <v>Yelle</v>
      </c>
    </row>
    <row r="489" customFormat="false" ht="12.8" hidden="false" customHeight="false" outlineLevel="0" collapsed="false">
      <c r="A489" s="0" t="n">
        <f aca="false">ROW()-1</f>
        <v>488</v>
      </c>
      <c r="B489" s="0" t="s">
        <v>300</v>
      </c>
      <c r="C489" s="0" t="s">
        <v>65</v>
      </c>
      <c r="D489" s="0" t="s">
        <v>282</v>
      </c>
      <c r="E489" s="0" t="s">
        <v>27</v>
      </c>
      <c r="G489" s="0" t="n">
        <v>-2</v>
      </c>
      <c r="L489" s="0" t="n">
        <v>2.25E-008</v>
      </c>
      <c r="M489" s="0" t="n">
        <v>-0.5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278</v>
      </c>
      <c r="W489" s="0" t="s">
        <v>37</v>
      </c>
      <c r="Y489" s="0" t="str">
        <f aca="false">IF(OR(ISNUMBER(SEARCH("D",B489)), ISNUMBER(SEARCH("D", C489))),"Cangi","Yelle")</f>
        <v>Yelle</v>
      </c>
    </row>
    <row r="490" customFormat="false" ht="12.8" hidden="false" customHeight="false" outlineLevel="0" collapsed="false">
      <c r="A490" s="0" t="n">
        <f aca="false">ROW()-1</f>
        <v>489</v>
      </c>
      <c r="B490" s="0" t="s">
        <v>300</v>
      </c>
      <c r="C490" s="0" t="s">
        <v>27</v>
      </c>
      <c r="D490" s="0" t="s">
        <v>271</v>
      </c>
      <c r="E490" s="0" t="s">
        <v>34</v>
      </c>
      <c r="G490" s="0" t="n">
        <v>-2</v>
      </c>
      <c r="L490" s="0" t="n">
        <v>1.3E-009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278</v>
      </c>
      <c r="W490" s="0" t="s">
        <v>37</v>
      </c>
      <c r="Y490" s="0" t="str">
        <f aca="false">IF(OR(ISNUMBER(SEARCH("D",B490)), ISNUMBER(SEARCH("D", C490))),"Cangi","Yelle")</f>
        <v>Yelle</v>
      </c>
    </row>
    <row r="491" customFormat="false" ht="12.8" hidden="false" customHeight="false" outlineLevel="0" collapsed="false">
      <c r="A491" s="0" t="n">
        <f aca="false">ROW()-1</f>
        <v>490</v>
      </c>
      <c r="B491" s="0" t="s">
        <v>300</v>
      </c>
      <c r="C491" s="0" t="s">
        <v>57</v>
      </c>
      <c r="D491" s="0" t="s">
        <v>262</v>
      </c>
      <c r="E491" s="0" t="s">
        <v>27</v>
      </c>
      <c r="G491" s="0" t="n">
        <v>-2</v>
      </c>
      <c r="L491" s="0" t="n">
        <v>6.5E-010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W491" s="0" t="s">
        <v>259</v>
      </c>
      <c r="Y491" s="0" t="str">
        <f aca="false">IF(OR(ISNUMBER(SEARCH("D",B491)), ISNUMBER(SEARCH("D", C491))),"Cangi","Yelle")</f>
        <v>Yelle</v>
      </c>
    </row>
    <row r="492" customFormat="false" ht="12.8" hidden="false" customHeight="false" outlineLevel="0" collapsed="false">
      <c r="A492" s="0" t="n">
        <f aca="false">ROW()-1</f>
        <v>491</v>
      </c>
      <c r="B492" s="0" t="s">
        <v>300</v>
      </c>
      <c r="C492" s="0" t="s">
        <v>59</v>
      </c>
      <c r="D492" s="0" t="s">
        <v>301</v>
      </c>
      <c r="E492" s="0" t="s">
        <v>27</v>
      </c>
      <c r="G492" s="0" t="n">
        <v>-2</v>
      </c>
      <c r="L492" s="0" t="n">
        <v>1.73E-008</v>
      </c>
      <c r="M492" s="0" t="n">
        <v>-0.5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278</v>
      </c>
      <c r="W492" s="0" t="s">
        <v>37</v>
      </c>
      <c r="Y492" s="0" t="str">
        <f aca="false">IF(OR(ISNUMBER(SEARCH("D",B492)), ISNUMBER(SEARCH("D", C492))),"Cangi","Yelle")</f>
        <v>Yelle</v>
      </c>
    </row>
    <row r="493" customFormat="false" ht="12.8" hidden="false" customHeight="false" outlineLevel="0" collapsed="false">
      <c r="A493" s="0" t="n">
        <f aca="false">ROW()-1</f>
        <v>492</v>
      </c>
      <c r="B493" s="0" t="s">
        <v>300</v>
      </c>
      <c r="C493" s="0" t="s">
        <v>127</v>
      </c>
      <c r="D493" s="0" t="s">
        <v>324</v>
      </c>
      <c r="E493" s="0" t="s">
        <v>27</v>
      </c>
      <c r="G493" s="0" t="n">
        <v>-2</v>
      </c>
      <c r="L493" s="0" t="n">
        <v>2.6E-008</v>
      </c>
      <c r="M493" s="0" t="n">
        <v>-0.5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278</v>
      </c>
      <c r="W493" s="0" t="s">
        <v>37</v>
      </c>
      <c r="Y493" s="0" t="str">
        <f aca="false">IF(OR(ISNUMBER(SEARCH("D",B493)), ISNUMBER(SEARCH("D", C493))),"Cangi","Yelle")</f>
        <v>Yelle</v>
      </c>
    </row>
    <row r="494" customFormat="false" ht="12.8" hidden="false" customHeight="false" outlineLevel="0" collapsed="false">
      <c r="A494" s="0" t="n">
        <f aca="false">ROW()-1</f>
        <v>493</v>
      </c>
      <c r="B494" s="0" t="s">
        <v>300</v>
      </c>
      <c r="C494" s="0" t="s">
        <v>62</v>
      </c>
      <c r="D494" s="0" t="s">
        <v>262</v>
      </c>
      <c r="E494" s="0" t="s">
        <v>32</v>
      </c>
      <c r="G494" s="0" t="n">
        <v>-2</v>
      </c>
      <c r="L494" s="0" t="n">
        <v>1.78E-010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W494" s="0" t="s">
        <v>259</v>
      </c>
      <c r="Y494" s="0" t="str">
        <f aca="false">IF(OR(ISNUMBER(SEARCH("D",B494)), ISNUMBER(SEARCH("D", C494))),"Cangi","Yelle")</f>
        <v>Yelle</v>
      </c>
    </row>
    <row r="495" customFormat="false" ht="12.8" hidden="false" customHeight="false" outlineLevel="0" collapsed="false">
      <c r="A495" s="0" t="n">
        <f aca="false">ROW()-1</f>
        <v>494</v>
      </c>
      <c r="B495" s="0" t="s">
        <v>300</v>
      </c>
      <c r="C495" s="0" t="s">
        <v>62</v>
      </c>
      <c r="D495" s="0" t="s">
        <v>273</v>
      </c>
      <c r="E495" s="0" t="s">
        <v>59</v>
      </c>
      <c r="G495" s="0" t="n">
        <v>-2</v>
      </c>
      <c r="L495" s="0" t="n">
        <v>7.12E-010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W495" s="0" t="s">
        <v>259</v>
      </c>
      <c r="Y495" s="0" t="str">
        <f aca="false">IF(OR(ISNUMBER(SEARCH("D",B495)), ISNUMBER(SEARCH("D", C495))),"Cangi","Yelle")</f>
        <v>Yelle</v>
      </c>
    </row>
    <row r="496" customFormat="false" ht="12.8" hidden="false" customHeight="false" outlineLevel="0" collapsed="false">
      <c r="A496" s="0" t="n">
        <f aca="false">ROW()-1</f>
        <v>495</v>
      </c>
      <c r="B496" s="0" t="s">
        <v>300</v>
      </c>
      <c r="C496" s="0" t="s">
        <v>32</v>
      </c>
      <c r="D496" s="0" t="s">
        <v>263</v>
      </c>
      <c r="E496" s="0" t="s">
        <v>27</v>
      </c>
      <c r="G496" s="0" t="n">
        <v>-2</v>
      </c>
      <c r="L496" s="0" t="n">
        <v>1E-009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278</v>
      </c>
      <c r="W496" s="0" t="s">
        <v>37</v>
      </c>
      <c r="Y496" s="0" t="str">
        <f aca="false">IF(OR(ISNUMBER(SEARCH("D",B496)), ISNUMBER(SEARCH("D", C496))),"Cangi","Yelle")</f>
        <v>Yelle</v>
      </c>
    </row>
    <row r="497" customFormat="false" ht="12.8" hidden="false" customHeight="false" outlineLevel="0" collapsed="false">
      <c r="A497" s="0" t="n">
        <f aca="false">ROW()-1</f>
        <v>496</v>
      </c>
      <c r="B497" s="0" t="s">
        <v>300</v>
      </c>
      <c r="C497" s="0" t="s">
        <v>70</v>
      </c>
      <c r="D497" s="0" t="s">
        <v>264</v>
      </c>
      <c r="E497" s="0" t="s">
        <v>27</v>
      </c>
      <c r="G497" s="0" t="n">
        <v>-2</v>
      </c>
      <c r="L497" s="0" t="n">
        <v>1.64E-010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W497" s="0" t="s">
        <v>259</v>
      </c>
      <c r="Y497" s="0" t="str">
        <f aca="false">IF(OR(ISNUMBER(SEARCH("D",B497)), ISNUMBER(SEARCH("D", C497))),"Cangi","Yelle")</f>
        <v>Yelle</v>
      </c>
    </row>
    <row r="498" customFormat="false" ht="12.8" hidden="false" customHeight="false" outlineLevel="0" collapsed="false">
      <c r="A498" s="0" t="n">
        <f aca="false">ROW()-1</f>
        <v>497</v>
      </c>
      <c r="B498" s="0" t="s">
        <v>300</v>
      </c>
      <c r="C498" s="0" t="s">
        <v>70</v>
      </c>
      <c r="D498" s="0" t="s">
        <v>273</v>
      </c>
      <c r="E498" s="0" t="s">
        <v>53</v>
      </c>
      <c r="G498" s="0" t="n">
        <v>-2</v>
      </c>
      <c r="L498" s="0" t="n">
        <v>2.05E-010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W498" s="0" t="s">
        <v>259</v>
      </c>
      <c r="Y498" s="0" t="str">
        <f aca="false">IF(OR(ISNUMBER(SEARCH("D",B498)), ISNUMBER(SEARCH("D", C498))),"Cangi","Yelle")</f>
        <v>Yelle</v>
      </c>
    </row>
    <row r="499" customFormat="false" ht="12.8" hidden="false" customHeight="false" outlineLevel="0" collapsed="false">
      <c r="A499" s="0" t="n">
        <f aca="false">ROW()-1</f>
        <v>498</v>
      </c>
      <c r="B499" s="0" t="s">
        <v>300</v>
      </c>
      <c r="C499" s="0" t="s">
        <v>70</v>
      </c>
      <c r="D499" s="0" t="s">
        <v>276</v>
      </c>
      <c r="E499" s="0" t="s">
        <v>59</v>
      </c>
      <c r="G499" s="0" t="n">
        <v>-2</v>
      </c>
      <c r="L499" s="0" t="n">
        <v>4.51E-010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W499" s="0" t="s">
        <v>259</v>
      </c>
      <c r="Y499" s="0" t="str">
        <f aca="false">IF(OR(ISNUMBER(SEARCH("D",B499)), ISNUMBER(SEARCH("D", C499))),"Cangi","Yelle")</f>
        <v>Yelle</v>
      </c>
    </row>
    <row r="500" customFormat="false" ht="12.8" hidden="false" customHeight="false" outlineLevel="0" collapsed="false">
      <c r="A500" s="0" t="n">
        <f aca="false">ROW()-1</f>
        <v>499</v>
      </c>
      <c r="B500" s="0" t="s">
        <v>300</v>
      </c>
      <c r="C500" s="0" t="s">
        <v>53</v>
      </c>
      <c r="D500" s="0" t="s">
        <v>269</v>
      </c>
      <c r="E500" s="0" t="s">
        <v>27</v>
      </c>
      <c r="G500" s="0" t="n">
        <v>-2</v>
      </c>
      <c r="L500" s="0" t="n">
        <v>1.73E-008</v>
      </c>
      <c r="M500" s="0" t="n">
        <v>-0.5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278</v>
      </c>
      <c r="W500" s="0" t="s">
        <v>37</v>
      </c>
      <c r="Y500" s="0" t="str">
        <f aca="false">IF(OR(ISNUMBER(SEARCH("D",B500)), ISNUMBER(SEARCH("D", C500))),"Cangi","Yelle")</f>
        <v>Yelle</v>
      </c>
    </row>
    <row r="501" customFormat="false" ht="12.8" hidden="false" customHeight="false" outlineLevel="0" collapsed="false">
      <c r="A501" s="0" t="n">
        <f aca="false">ROW()-1</f>
        <v>500</v>
      </c>
      <c r="B501" s="0" t="s">
        <v>275</v>
      </c>
      <c r="C501" s="0" t="s">
        <v>34</v>
      </c>
      <c r="D501" s="0" t="s">
        <v>273</v>
      </c>
      <c r="E501" s="0" t="s">
        <v>53</v>
      </c>
      <c r="G501" s="0" t="n">
        <v>-2</v>
      </c>
      <c r="L501" s="0" t="n">
        <v>1.9E-010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278</v>
      </c>
      <c r="W501" s="0" t="s">
        <v>37</v>
      </c>
      <c r="Y501" s="0" t="str">
        <f aca="false">IF(OR(ISNUMBER(SEARCH("D",B501)), ISNUMBER(SEARCH("D", C501))),"Cangi","Yelle")</f>
        <v>Yelle</v>
      </c>
    </row>
    <row r="502" customFormat="false" ht="12.8" hidden="false" customHeight="false" outlineLevel="0" collapsed="false">
      <c r="A502" s="0" t="n">
        <f aca="false">ROW()-1</f>
        <v>501</v>
      </c>
      <c r="B502" s="0" t="s">
        <v>275</v>
      </c>
      <c r="C502" s="0" t="s">
        <v>39</v>
      </c>
      <c r="D502" s="0" t="s">
        <v>273</v>
      </c>
      <c r="E502" s="0" t="s">
        <v>80</v>
      </c>
      <c r="G502" s="0" t="n">
        <v>-2</v>
      </c>
      <c r="L502" s="0" t="n">
        <v>1.5E-010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278</v>
      </c>
      <c r="W502" s="0" t="s">
        <v>37</v>
      </c>
      <c r="Y502" s="0" t="str">
        <f aca="false">IF(OR(ISNUMBER(SEARCH("D",B502)), ISNUMBER(SEARCH("D", C502))),"Cangi","Yelle")</f>
        <v>Yelle</v>
      </c>
    </row>
    <row r="503" customFormat="false" ht="12.8" hidden="false" customHeight="false" outlineLevel="0" collapsed="false">
      <c r="A503" s="0" t="n">
        <f aca="false">ROW()-1</f>
        <v>502</v>
      </c>
      <c r="B503" s="0" t="s">
        <v>275</v>
      </c>
      <c r="C503" s="0" t="s">
        <v>62</v>
      </c>
      <c r="D503" s="0" t="s">
        <v>273</v>
      </c>
      <c r="E503" s="0" t="s">
        <v>92</v>
      </c>
      <c r="G503" s="0" t="n">
        <v>-2</v>
      </c>
      <c r="L503" s="0" t="n">
        <v>2.75E-010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W503" s="0" t="s">
        <v>259</v>
      </c>
      <c r="Y503" s="0" t="str">
        <f aca="false">IF(OR(ISNUMBER(SEARCH("D",B503)), ISNUMBER(SEARCH("D", C503))),"Cangi","Yelle")</f>
        <v>Yelle</v>
      </c>
    </row>
    <row r="504" customFormat="false" ht="12.8" hidden="false" customHeight="false" outlineLevel="0" collapsed="false">
      <c r="A504" s="0" t="n">
        <f aca="false">ROW()-1</f>
        <v>503</v>
      </c>
      <c r="B504" s="0" t="s">
        <v>346</v>
      </c>
      <c r="C504" s="0" t="s">
        <v>35</v>
      </c>
      <c r="D504" s="0" t="s">
        <v>286</v>
      </c>
      <c r="E504" s="0" t="s">
        <v>34</v>
      </c>
      <c r="G504" s="0" t="n">
        <v>-2</v>
      </c>
      <c r="L504" s="0" t="n">
        <v>6.24E-009</v>
      </c>
      <c r="M504" s="0" t="n">
        <v>-0.5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278</v>
      </c>
      <c r="W504" s="0" t="s">
        <v>37</v>
      </c>
      <c r="Y504" s="0" t="str">
        <f aca="false">IF(OR(ISNUMBER(SEARCH("D",B504)), ISNUMBER(SEARCH("D", C504))),"Cangi","Yelle")</f>
        <v>Yelle</v>
      </c>
    </row>
    <row r="505" customFormat="false" ht="12.8" hidden="false" customHeight="false" outlineLevel="0" collapsed="false">
      <c r="A505" s="0" t="n">
        <f aca="false">ROW()-1</f>
        <v>504</v>
      </c>
      <c r="B505" s="0" t="s">
        <v>346</v>
      </c>
      <c r="C505" s="0" t="s">
        <v>45</v>
      </c>
      <c r="D505" s="0" t="s">
        <v>286</v>
      </c>
      <c r="E505" s="0" t="s">
        <v>27</v>
      </c>
      <c r="G505" s="0" t="n">
        <v>-2</v>
      </c>
      <c r="L505" s="0" t="n">
        <v>1.91E-008</v>
      </c>
      <c r="M505" s="0" t="n">
        <v>-0.5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278</v>
      </c>
      <c r="W505" s="0" t="s">
        <v>37</v>
      </c>
      <c r="Y505" s="0" t="str">
        <f aca="false">IF(OR(ISNUMBER(SEARCH("D",B505)), ISNUMBER(SEARCH("D", C505))),"Cangi","Yelle")</f>
        <v>Yelle</v>
      </c>
    </row>
    <row r="506" customFormat="false" ht="12.8" hidden="false" customHeight="false" outlineLevel="0" collapsed="false">
      <c r="A506" s="0" t="n">
        <f aca="false">ROW()-1</f>
        <v>505</v>
      </c>
      <c r="B506" s="0" t="s">
        <v>346</v>
      </c>
      <c r="C506" s="0" t="s">
        <v>48</v>
      </c>
      <c r="D506" s="0" t="s">
        <v>266</v>
      </c>
      <c r="E506" s="0" t="s">
        <v>27</v>
      </c>
      <c r="G506" s="0" t="n">
        <v>-2</v>
      </c>
      <c r="L506" s="0" t="n">
        <v>4.93E-010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W506" s="0" t="s">
        <v>259</v>
      </c>
      <c r="Y506" s="0" t="str">
        <f aca="false">IF(OR(ISNUMBER(SEARCH("D",B506)), ISNUMBER(SEARCH("D", C506))),"Cangi","Yelle")</f>
        <v>Yelle</v>
      </c>
    </row>
    <row r="507" customFormat="false" ht="12.8" hidden="false" customHeight="false" outlineLevel="0" collapsed="false">
      <c r="A507" s="0" t="n">
        <f aca="false">ROW()-1</f>
        <v>506</v>
      </c>
      <c r="B507" s="0" t="s">
        <v>346</v>
      </c>
      <c r="C507" s="0" t="s">
        <v>48</v>
      </c>
      <c r="D507" s="0" t="s">
        <v>280</v>
      </c>
      <c r="E507" s="0" t="s">
        <v>62</v>
      </c>
      <c r="G507" s="0" t="n">
        <v>-2</v>
      </c>
      <c r="L507" s="0" t="n">
        <v>5.6E-012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W507" s="0" t="s">
        <v>259</v>
      </c>
      <c r="Y507" s="0" t="str">
        <f aca="false">IF(OR(ISNUMBER(SEARCH("D",B507)), ISNUMBER(SEARCH("D", C507))),"Cangi","Yelle")</f>
        <v>Yelle</v>
      </c>
    </row>
    <row r="508" customFormat="false" ht="12.8" hidden="false" customHeight="false" outlineLevel="0" collapsed="false">
      <c r="A508" s="0" t="n">
        <f aca="false">ROW()-1</f>
        <v>507</v>
      </c>
      <c r="B508" s="0" t="s">
        <v>346</v>
      </c>
      <c r="C508" s="0" t="s">
        <v>48</v>
      </c>
      <c r="D508" s="0" t="s">
        <v>273</v>
      </c>
      <c r="E508" s="0" t="s">
        <v>33</v>
      </c>
      <c r="G508" s="0" t="n">
        <v>-2</v>
      </c>
      <c r="L508" s="0" t="n">
        <v>6.16E-011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W508" s="0" t="s">
        <v>259</v>
      </c>
      <c r="Y508" s="0" t="str">
        <f aca="false">IF(OR(ISNUMBER(SEARCH("D",B508)), ISNUMBER(SEARCH("D", C508))),"Cangi","Yelle")</f>
        <v>Yelle</v>
      </c>
    </row>
    <row r="509" customFormat="false" ht="12.8" hidden="false" customHeight="false" outlineLevel="0" collapsed="false">
      <c r="A509" s="0" t="n">
        <f aca="false">ROW()-1</f>
        <v>508</v>
      </c>
      <c r="B509" s="0" t="s">
        <v>346</v>
      </c>
      <c r="C509" s="0" t="s">
        <v>64</v>
      </c>
      <c r="D509" s="0" t="s">
        <v>267</v>
      </c>
      <c r="E509" s="0" t="s">
        <v>27</v>
      </c>
      <c r="G509" s="0" t="n">
        <v>-2</v>
      </c>
      <c r="L509" s="0" t="n">
        <v>9.18E-010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W509" s="0" t="s">
        <v>259</v>
      </c>
      <c r="Y509" s="0" t="str">
        <f aca="false">IF(OR(ISNUMBER(SEARCH("D",B509)), ISNUMBER(SEARCH("D", C509))),"Cangi","Yelle")</f>
        <v>Yelle</v>
      </c>
    </row>
    <row r="510" customFormat="false" ht="12.8" hidden="false" customHeight="false" outlineLevel="0" collapsed="false">
      <c r="A510" s="0" t="n">
        <f aca="false">ROW()-1</f>
        <v>509</v>
      </c>
      <c r="B510" s="0" t="s">
        <v>346</v>
      </c>
      <c r="C510" s="0" t="s">
        <v>64</v>
      </c>
      <c r="D510" s="0" t="s">
        <v>266</v>
      </c>
      <c r="E510" s="0" t="s">
        <v>62</v>
      </c>
      <c r="G510" s="0" t="n">
        <v>-2</v>
      </c>
      <c r="L510" s="0" t="n">
        <v>2.02E-010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W510" s="0" t="s">
        <v>259</v>
      </c>
      <c r="Y510" s="0" t="str">
        <f aca="false">IF(OR(ISNUMBER(SEARCH("D",B510)), ISNUMBER(SEARCH("D", C510))),"Cangi","Yelle")</f>
        <v>Yelle</v>
      </c>
    </row>
    <row r="511" customFormat="false" ht="12.8" hidden="false" customHeight="false" outlineLevel="0" collapsed="false">
      <c r="A511" s="0" t="n">
        <f aca="false">ROW()-1</f>
        <v>510</v>
      </c>
      <c r="B511" s="0" t="s">
        <v>346</v>
      </c>
      <c r="C511" s="0" t="s">
        <v>39</v>
      </c>
      <c r="D511" s="0" t="s">
        <v>300</v>
      </c>
      <c r="E511" s="0" t="s">
        <v>34</v>
      </c>
      <c r="G511" s="0" t="n">
        <v>-2</v>
      </c>
      <c r="L511" s="0" t="n">
        <v>5E-010</v>
      </c>
      <c r="M511" s="0" t="n">
        <v>0</v>
      </c>
      <c r="N511" s="0" t="n">
        <v>-85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W511" s="0" t="s">
        <v>259</v>
      </c>
      <c r="Y511" s="0" t="str">
        <f aca="false">IF(OR(ISNUMBER(SEARCH("D",B511)), ISNUMBER(SEARCH("D", C511))),"Cangi","Yelle")</f>
        <v>Yelle</v>
      </c>
    </row>
    <row r="512" customFormat="false" ht="12.8" hidden="false" customHeight="false" outlineLevel="0" collapsed="false">
      <c r="A512" s="0" t="n">
        <f aca="false">ROW()-1</f>
        <v>511</v>
      </c>
      <c r="B512" s="0" t="s">
        <v>346</v>
      </c>
      <c r="C512" s="0" t="s">
        <v>80</v>
      </c>
      <c r="D512" s="0" t="s">
        <v>269</v>
      </c>
      <c r="E512" s="0" t="s">
        <v>27</v>
      </c>
      <c r="G512" s="0" t="n">
        <v>-2</v>
      </c>
      <c r="L512" s="0" t="n">
        <v>2.7E-009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W512" s="0" t="s">
        <v>259</v>
      </c>
      <c r="Y512" s="0" t="str">
        <f aca="false">IF(OR(ISNUMBER(SEARCH("D",B512)), ISNUMBER(SEARCH("D", C512))),"Cangi","Yelle")</f>
        <v>Yelle</v>
      </c>
    </row>
    <row r="513" customFormat="false" ht="12.8" hidden="false" customHeight="false" outlineLevel="0" collapsed="false">
      <c r="A513" s="0" t="n">
        <f aca="false">ROW()-1</f>
        <v>512</v>
      </c>
      <c r="B513" s="0" t="s">
        <v>346</v>
      </c>
      <c r="C513" s="0" t="s">
        <v>55</v>
      </c>
      <c r="D513" s="0" t="s">
        <v>293</v>
      </c>
      <c r="E513" s="0" t="s">
        <v>27</v>
      </c>
      <c r="G513" s="0" t="n">
        <v>-2</v>
      </c>
      <c r="L513" s="0" t="n">
        <v>3.7E-009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W513" s="0" t="s">
        <v>259</v>
      </c>
      <c r="Y513" s="0" t="str">
        <f aca="false">IF(OR(ISNUMBER(SEARCH("D",B513)), ISNUMBER(SEARCH("D", C513))),"Cangi","Yelle")</f>
        <v>Yelle</v>
      </c>
    </row>
    <row r="514" customFormat="false" ht="12.8" hidden="false" customHeight="false" outlineLevel="0" collapsed="false">
      <c r="A514" s="0" t="n">
        <f aca="false">ROW()-1</f>
        <v>513</v>
      </c>
      <c r="B514" s="0" t="s">
        <v>346</v>
      </c>
      <c r="C514" s="0" t="s">
        <v>65</v>
      </c>
      <c r="D514" s="0" t="s">
        <v>51</v>
      </c>
      <c r="E514" s="0" t="s">
        <v>27</v>
      </c>
      <c r="G514" s="0" t="n">
        <v>-2</v>
      </c>
      <c r="L514" s="0" t="n">
        <v>7.79E-009</v>
      </c>
      <c r="M514" s="0" t="n">
        <v>-0.5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278</v>
      </c>
      <c r="W514" s="0" t="s">
        <v>37</v>
      </c>
      <c r="Y514" s="0" t="str">
        <f aca="false">IF(OR(ISNUMBER(SEARCH("D",B514)), ISNUMBER(SEARCH("D", C514))),"Cangi","Yelle")</f>
        <v>Yelle</v>
      </c>
    </row>
    <row r="515" customFormat="false" ht="12.8" hidden="false" customHeight="false" outlineLevel="0" collapsed="false">
      <c r="A515" s="0" t="n">
        <f aca="false">ROW()-1</f>
        <v>514</v>
      </c>
      <c r="B515" s="0" t="s">
        <v>346</v>
      </c>
      <c r="C515" s="0" t="s">
        <v>65</v>
      </c>
      <c r="D515" s="0" t="s">
        <v>300</v>
      </c>
      <c r="E515" s="0" t="s">
        <v>48</v>
      </c>
      <c r="G515" s="0" t="n">
        <v>-2</v>
      </c>
      <c r="L515" s="0" t="n">
        <v>7.79E-009</v>
      </c>
      <c r="M515" s="0" t="n">
        <v>-0.5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278</v>
      </c>
      <c r="W515" s="0" t="s">
        <v>37</v>
      </c>
      <c r="Y515" s="0" t="str">
        <f aca="false">IF(OR(ISNUMBER(SEARCH("D",B515)), ISNUMBER(SEARCH("D", C515))),"Cangi","Yelle")</f>
        <v>Yelle</v>
      </c>
    </row>
    <row r="516" customFormat="false" ht="12.8" hidden="false" customHeight="false" outlineLevel="0" collapsed="false">
      <c r="A516" s="0" t="n">
        <f aca="false">ROW()-1</f>
        <v>515</v>
      </c>
      <c r="B516" s="0" t="s">
        <v>346</v>
      </c>
      <c r="C516" s="0" t="s">
        <v>73</v>
      </c>
      <c r="D516" s="0" t="s">
        <v>300</v>
      </c>
      <c r="E516" s="0" t="s">
        <v>72</v>
      </c>
      <c r="G516" s="0" t="n">
        <v>-2</v>
      </c>
      <c r="K516" s="0" t="n">
        <v>0.25</v>
      </c>
      <c r="L516" s="3" t="n">
        <v>3.1E-010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W516" s="0" t="s">
        <v>250</v>
      </c>
      <c r="Y516" s="0" t="str">
        <f aca="false">IF(OR(ISNUMBER(SEARCH("D",B516)), ISNUMBER(SEARCH("D", C516))),"Cangi","Yelle")</f>
        <v>Cangi</v>
      </c>
    </row>
    <row r="517" customFormat="false" ht="12.8" hidden="false" customHeight="false" outlineLevel="0" collapsed="false">
      <c r="A517" s="0" t="n">
        <f aca="false">ROW()-1</f>
        <v>516</v>
      </c>
      <c r="B517" s="0" t="s">
        <v>346</v>
      </c>
      <c r="C517" s="0" t="s">
        <v>73</v>
      </c>
      <c r="D517" s="0" t="s">
        <v>349</v>
      </c>
      <c r="E517" s="0" t="s">
        <v>34</v>
      </c>
      <c r="G517" s="0" t="n">
        <v>-2</v>
      </c>
      <c r="K517" s="0" t="n">
        <v>0.75</v>
      </c>
      <c r="L517" s="3" t="n">
        <v>3.1E-010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W517" s="0" t="s">
        <v>250</v>
      </c>
      <c r="Y517" s="0" t="str">
        <f aca="false">IF(OR(ISNUMBER(SEARCH("D",B517)), ISNUMBER(SEARCH("D", C517))),"Cangi","Yelle")</f>
        <v>Cangi</v>
      </c>
    </row>
    <row r="518" customFormat="false" ht="12.8" hidden="false" customHeight="false" outlineLevel="0" collapsed="false">
      <c r="A518" s="0" t="n">
        <f aca="false">ROW()-1</f>
        <v>517</v>
      </c>
      <c r="B518" s="0" t="s">
        <v>346</v>
      </c>
      <c r="C518" s="0" t="s">
        <v>27</v>
      </c>
      <c r="D518" s="0" t="s">
        <v>271</v>
      </c>
      <c r="G518" s="0" t="n">
        <v>-2</v>
      </c>
      <c r="L518" s="0" t="n">
        <v>9.44E-019</v>
      </c>
      <c r="M518" s="0" t="n">
        <v>0.24</v>
      </c>
      <c r="N518" s="0" t="n">
        <v>-26.1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317</v>
      </c>
      <c r="W518" s="0" t="s">
        <v>37</v>
      </c>
      <c r="Y518" s="0" t="str">
        <f aca="false">IF(OR(ISNUMBER(SEARCH("D",B518)), ISNUMBER(SEARCH("D", C518))),"Cangi","Yelle")</f>
        <v>Yelle</v>
      </c>
    </row>
    <row r="519" customFormat="false" ht="12.8" hidden="false" customHeight="false" outlineLevel="0" collapsed="false">
      <c r="A519" s="0" t="n">
        <f aca="false">ROW()-1</f>
        <v>518</v>
      </c>
      <c r="B519" s="0" t="s">
        <v>346</v>
      </c>
      <c r="C519" s="0" t="s">
        <v>132</v>
      </c>
      <c r="D519" s="0" t="s">
        <v>273</v>
      </c>
      <c r="E519" s="0" t="s">
        <v>57</v>
      </c>
      <c r="G519" s="0" t="n">
        <v>-2</v>
      </c>
      <c r="L519" s="0" t="n">
        <v>5.5E-010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W519" s="0" t="s">
        <v>259</v>
      </c>
      <c r="Y519" s="0" t="str">
        <f aca="false">IF(OR(ISNUMBER(SEARCH("D",B519)), ISNUMBER(SEARCH("D", C519))),"Cangi","Yelle")</f>
        <v>Yelle</v>
      </c>
    </row>
    <row r="520" customFormat="false" ht="12.8" hidden="false" customHeight="false" outlineLevel="0" collapsed="false">
      <c r="A520" s="0" t="n">
        <f aca="false">ROW()-1</f>
        <v>519</v>
      </c>
      <c r="B520" s="0" t="s">
        <v>346</v>
      </c>
      <c r="C520" s="0" t="s">
        <v>59</v>
      </c>
      <c r="D520" s="0" t="s">
        <v>271</v>
      </c>
      <c r="E520" s="0" t="s">
        <v>34</v>
      </c>
      <c r="G520" s="0" t="n">
        <v>-2</v>
      </c>
      <c r="L520" s="0" t="n">
        <v>6.41E-009</v>
      </c>
      <c r="M520" s="0" t="n">
        <v>-0.5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278</v>
      </c>
      <c r="W520" s="0" t="s">
        <v>37</v>
      </c>
      <c r="Y520" s="0" t="str">
        <f aca="false">IF(OR(ISNUMBER(SEARCH("D",B520)), ISNUMBER(SEARCH("D", C520))),"Cangi","Yelle")</f>
        <v>Yelle</v>
      </c>
    </row>
    <row r="521" customFormat="false" ht="12.8" hidden="false" customHeight="false" outlineLevel="0" collapsed="false">
      <c r="A521" s="0" t="n">
        <f aca="false">ROW()-1</f>
        <v>520</v>
      </c>
      <c r="B521" s="0" t="s">
        <v>346</v>
      </c>
      <c r="C521" s="0" t="s">
        <v>59</v>
      </c>
      <c r="D521" s="0" t="s">
        <v>300</v>
      </c>
      <c r="E521" s="0" t="s">
        <v>27</v>
      </c>
      <c r="G521" s="0" t="n">
        <v>-2</v>
      </c>
      <c r="L521" s="0" t="n">
        <v>6.41E-009</v>
      </c>
      <c r="M521" s="0" t="n">
        <v>-0.5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278</v>
      </c>
      <c r="W521" s="0" t="s">
        <v>37</v>
      </c>
      <c r="Y521" s="0" t="str">
        <f aca="false">IF(OR(ISNUMBER(SEARCH("D",B521)), ISNUMBER(SEARCH("D", C521))),"Cangi","Yelle")</f>
        <v>Yelle</v>
      </c>
    </row>
    <row r="522" customFormat="false" ht="12.8" hidden="false" customHeight="false" outlineLevel="0" collapsed="false">
      <c r="A522" s="0" t="n">
        <f aca="false">ROW()-1</f>
        <v>521</v>
      </c>
      <c r="B522" s="0" t="s">
        <v>346</v>
      </c>
      <c r="C522" s="0" t="s">
        <v>127</v>
      </c>
      <c r="D522" s="0" t="s">
        <v>301</v>
      </c>
      <c r="E522" s="0" t="s">
        <v>27</v>
      </c>
      <c r="G522" s="0" t="n">
        <v>-2</v>
      </c>
      <c r="L522" s="0" t="n">
        <v>1.73E-008</v>
      </c>
      <c r="M522" s="0" t="n">
        <v>-0.5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278</v>
      </c>
      <c r="W522" s="0" t="s">
        <v>37</v>
      </c>
      <c r="Y522" s="0" t="str">
        <f aca="false">IF(OR(ISNUMBER(SEARCH("D",B522)), ISNUMBER(SEARCH("D", C522))),"Cangi","Yelle")</f>
        <v>Yelle</v>
      </c>
    </row>
    <row r="523" customFormat="false" ht="12.8" hidden="false" customHeight="false" outlineLevel="0" collapsed="false">
      <c r="A523" s="0" t="n">
        <f aca="false">ROW()-1</f>
        <v>522</v>
      </c>
      <c r="B523" s="0" t="s">
        <v>346</v>
      </c>
      <c r="C523" s="0" t="s">
        <v>62</v>
      </c>
      <c r="D523" s="0" t="s">
        <v>271</v>
      </c>
      <c r="E523" s="0" t="s">
        <v>32</v>
      </c>
      <c r="G523" s="0" t="n">
        <v>-2</v>
      </c>
      <c r="L523" s="0" t="n">
        <v>8.33E-011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W523" s="0" t="s">
        <v>259</v>
      </c>
      <c r="Y523" s="0" t="str">
        <f aca="false">IF(OR(ISNUMBER(SEARCH("D",B523)), ISNUMBER(SEARCH("D", C523))),"Cangi","Yelle")</f>
        <v>Yelle</v>
      </c>
    </row>
    <row r="524" customFormat="false" ht="12.8" hidden="false" customHeight="false" outlineLevel="0" collapsed="false">
      <c r="A524" s="0" t="n">
        <f aca="false">ROW()-1</f>
        <v>523</v>
      </c>
      <c r="B524" s="0" t="s">
        <v>346</v>
      </c>
      <c r="C524" s="0" t="s">
        <v>62</v>
      </c>
      <c r="D524" s="0" t="s">
        <v>273</v>
      </c>
      <c r="E524" s="0" t="s">
        <v>27</v>
      </c>
      <c r="G524" s="0" t="n">
        <v>-2</v>
      </c>
      <c r="L524" s="0" t="n">
        <v>4.72E-010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W524" s="0" t="s">
        <v>259</v>
      </c>
      <c r="Y524" s="0" t="str">
        <f aca="false">IF(OR(ISNUMBER(SEARCH("D",B524)), ISNUMBER(SEARCH("D", C524))),"Cangi","Yelle")</f>
        <v>Yelle</v>
      </c>
    </row>
    <row r="525" customFormat="false" ht="12.8" hidden="false" customHeight="false" outlineLevel="0" collapsed="false">
      <c r="A525" s="0" t="n">
        <f aca="false">ROW()-1</f>
        <v>524</v>
      </c>
      <c r="B525" s="0" t="s">
        <v>346</v>
      </c>
      <c r="C525" s="0" t="s">
        <v>70</v>
      </c>
      <c r="D525" s="0" t="s">
        <v>273</v>
      </c>
      <c r="E525" s="0" t="s">
        <v>32</v>
      </c>
      <c r="G525" s="0" t="n">
        <v>-2</v>
      </c>
      <c r="L525" s="0" t="n">
        <v>2.32E-010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W525" s="0" t="s">
        <v>259</v>
      </c>
      <c r="Y525" s="0" t="str">
        <f aca="false">IF(OR(ISNUMBER(SEARCH("D",B525)), ISNUMBER(SEARCH("D", C525))),"Cangi","Yelle")</f>
        <v>Yelle</v>
      </c>
    </row>
    <row r="526" customFormat="false" ht="12.8" hidden="false" customHeight="false" outlineLevel="0" collapsed="false">
      <c r="A526" s="0" t="n">
        <f aca="false">ROW()-1</f>
        <v>525</v>
      </c>
      <c r="B526" s="0" t="s">
        <v>346</v>
      </c>
      <c r="C526" s="0" t="s">
        <v>70</v>
      </c>
      <c r="D526" s="0" t="s">
        <v>276</v>
      </c>
      <c r="E526" s="0" t="s">
        <v>27</v>
      </c>
      <c r="G526" s="0" t="n">
        <v>-2</v>
      </c>
      <c r="L526" s="0" t="n">
        <v>3.07E-010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W526" s="0" t="s">
        <v>259</v>
      </c>
      <c r="Y526" s="0" t="str">
        <f aca="false">IF(OR(ISNUMBER(SEARCH("D",B526)), ISNUMBER(SEARCH("D", C526))),"Cangi","Yelle")</f>
        <v>Yelle</v>
      </c>
    </row>
    <row r="527" customFormat="false" ht="12.8" hidden="false" customHeight="false" outlineLevel="0" collapsed="false">
      <c r="A527" s="0" t="n">
        <f aca="false">ROW()-1</f>
        <v>526</v>
      </c>
      <c r="B527" s="0" t="s">
        <v>346</v>
      </c>
      <c r="C527" s="0" t="s">
        <v>70</v>
      </c>
      <c r="D527" s="0" t="s">
        <v>274</v>
      </c>
      <c r="E527" s="0" t="s">
        <v>62</v>
      </c>
      <c r="G527" s="0" t="n">
        <v>-2</v>
      </c>
      <c r="L527" s="0" t="n">
        <v>4.64E-011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W527" s="0" t="s">
        <v>259</v>
      </c>
      <c r="Y527" s="0" t="str">
        <f aca="false">IF(OR(ISNUMBER(SEARCH("D",B527)), ISNUMBER(SEARCH("D", C527))),"Cangi","Yelle")</f>
        <v>Yelle</v>
      </c>
    </row>
    <row r="528" customFormat="false" ht="12.8" hidden="false" customHeight="false" outlineLevel="0" collapsed="false">
      <c r="A528" s="0" t="n">
        <f aca="false">ROW()-1</f>
        <v>527</v>
      </c>
      <c r="B528" s="0" t="s">
        <v>346</v>
      </c>
      <c r="C528" s="0" t="s">
        <v>53</v>
      </c>
      <c r="D528" s="0" t="s">
        <v>263</v>
      </c>
      <c r="E528" s="0" t="s">
        <v>27</v>
      </c>
      <c r="G528" s="0" t="n">
        <v>-2</v>
      </c>
      <c r="L528" s="0" t="n">
        <v>6.41E-009</v>
      </c>
      <c r="M528" s="0" t="n">
        <v>-0.5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278</v>
      </c>
      <c r="W528" s="0" t="s">
        <v>37</v>
      </c>
      <c r="Y528" s="0" t="str">
        <f aca="false">IF(OR(ISNUMBER(SEARCH("D",B528)), ISNUMBER(SEARCH("D", C528))),"Cangi","Yelle")</f>
        <v>Yelle</v>
      </c>
    </row>
    <row r="529" customFormat="false" ht="12.8" hidden="false" customHeight="false" outlineLevel="0" collapsed="false">
      <c r="A529" s="0" t="n">
        <f aca="false">ROW()-1</f>
        <v>528</v>
      </c>
      <c r="B529" s="0" t="s">
        <v>276</v>
      </c>
      <c r="C529" s="0" t="s">
        <v>33</v>
      </c>
      <c r="D529" s="0" t="s">
        <v>266</v>
      </c>
      <c r="E529" s="0" t="s">
        <v>32</v>
      </c>
      <c r="G529" s="0" t="n">
        <v>-2</v>
      </c>
      <c r="L529" s="0" t="n">
        <v>5.2E-011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278</v>
      </c>
      <c r="W529" s="0" t="s">
        <v>37</v>
      </c>
      <c r="Y529" s="0" t="str">
        <f aca="false">IF(OR(ISNUMBER(SEARCH("D",B529)), ISNUMBER(SEARCH("D", C529))),"Cangi","Yelle")</f>
        <v>Yelle</v>
      </c>
    </row>
    <row r="530" customFormat="false" ht="12.8" hidden="false" customHeight="false" outlineLevel="0" collapsed="false">
      <c r="A530" s="0" t="n">
        <f aca="false">ROW()-1</f>
        <v>529</v>
      </c>
      <c r="B530" s="0" t="s">
        <v>276</v>
      </c>
      <c r="C530" s="0" t="s">
        <v>33</v>
      </c>
      <c r="D530" s="0" t="s">
        <v>280</v>
      </c>
      <c r="E530" s="0" t="s">
        <v>70</v>
      </c>
      <c r="G530" s="0" t="n">
        <v>-2</v>
      </c>
      <c r="L530" s="0" t="n">
        <v>5.2E-011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278</v>
      </c>
      <c r="W530" s="0" t="s">
        <v>37</v>
      </c>
      <c r="Y530" s="0" t="str">
        <f aca="false">IF(OR(ISNUMBER(SEARCH("D",B530)), ISNUMBER(SEARCH("D", C530))),"Cangi","Yelle")</f>
        <v>Yelle</v>
      </c>
    </row>
    <row r="531" customFormat="false" ht="12.8" hidden="false" customHeight="false" outlineLevel="0" collapsed="false">
      <c r="A531" s="0" t="n">
        <f aca="false">ROW()-1</f>
        <v>530</v>
      </c>
      <c r="B531" s="0" t="s">
        <v>276</v>
      </c>
      <c r="C531" s="0" t="s">
        <v>35</v>
      </c>
      <c r="D531" s="0" t="s">
        <v>257</v>
      </c>
      <c r="E531" s="0" t="s">
        <v>70</v>
      </c>
      <c r="G531" s="0" t="n">
        <v>-2</v>
      </c>
      <c r="L531" s="0" t="n">
        <v>5.37E-009</v>
      </c>
      <c r="M531" s="0" t="n">
        <v>-0.5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278</v>
      </c>
      <c r="W531" s="0" t="s">
        <v>37</v>
      </c>
      <c r="Y531" s="0" t="str">
        <f aca="false">IF(OR(ISNUMBER(SEARCH("D",B531)), ISNUMBER(SEARCH("D", C531))),"Cangi","Yelle")</f>
        <v>Yelle</v>
      </c>
    </row>
    <row r="532" customFormat="false" ht="12.8" hidden="false" customHeight="false" outlineLevel="0" collapsed="false">
      <c r="A532" s="0" t="n">
        <f aca="false">ROW()-1</f>
        <v>531</v>
      </c>
      <c r="B532" s="0" t="s">
        <v>276</v>
      </c>
      <c r="C532" s="0" t="s">
        <v>35</v>
      </c>
      <c r="D532" s="0" t="s">
        <v>51</v>
      </c>
      <c r="E532" s="0" t="s">
        <v>32</v>
      </c>
      <c r="G532" s="0" t="n">
        <v>-2</v>
      </c>
      <c r="L532" s="0" t="n">
        <v>5.37E-009</v>
      </c>
      <c r="M532" s="0" t="n">
        <v>-0.5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278</v>
      </c>
      <c r="W532" s="0" t="s">
        <v>37</v>
      </c>
      <c r="Y532" s="0" t="str">
        <f aca="false">IF(OR(ISNUMBER(SEARCH("D",B532)), ISNUMBER(SEARCH("D", C532))),"Cangi","Yelle")</f>
        <v>Yelle</v>
      </c>
    </row>
    <row r="533" customFormat="false" ht="12.8" hidden="false" customHeight="false" outlineLevel="0" collapsed="false">
      <c r="A533" s="0" t="n">
        <f aca="false">ROW()-1</f>
        <v>532</v>
      </c>
      <c r="B533" s="0" t="s">
        <v>276</v>
      </c>
      <c r="C533" s="0" t="s">
        <v>65</v>
      </c>
      <c r="D533" s="0" t="s">
        <v>51</v>
      </c>
      <c r="E533" s="0" t="s">
        <v>70</v>
      </c>
      <c r="G533" s="0" t="n">
        <v>-2</v>
      </c>
      <c r="L533" s="0" t="n">
        <v>6.24E-009</v>
      </c>
      <c r="M533" s="0" t="n">
        <v>-0.5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278</v>
      </c>
      <c r="W533" s="0" t="s">
        <v>37</v>
      </c>
      <c r="Y533" s="0" t="str">
        <f aca="false">IF(OR(ISNUMBER(SEARCH("D",B533)), ISNUMBER(SEARCH("D", C533))),"Cangi","Yelle")</f>
        <v>Yelle</v>
      </c>
    </row>
    <row r="534" customFormat="false" ht="12.8" hidden="false" customHeight="false" outlineLevel="0" collapsed="false">
      <c r="A534" s="0" t="n">
        <f aca="false">ROW()-1</f>
        <v>533</v>
      </c>
      <c r="B534" s="0" t="s">
        <v>276</v>
      </c>
      <c r="C534" s="0" t="s">
        <v>65</v>
      </c>
      <c r="D534" s="0" t="s">
        <v>264</v>
      </c>
      <c r="E534" s="0" t="s">
        <v>48</v>
      </c>
      <c r="G534" s="0" t="n">
        <v>-2</v>
      </c>
      <c r="L534" s="0" t="n">
        <v>6.24E-009</v>
      </c>
      <c r="M534" s="0" t="n">
        <v>-0.5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278</v>
      </c>
      <c r="W534" s="0" t="s">
        <v>37</v>
      </c>
      <c r="Y534" s="0" t="str">
        <f aca="false">IF(OR(ISNUMBER(SEARCH("D",B534)), ISNUMBER(SEARCH("D", C534))),"Cangi","Yelle")</f>
        <v>Yelle</v>
      </c>
    </row>
    <row r="535" customFormat="false" ht="12.8" hidden="false" customHeight="false" outlineLevel="0" collapsed="false">
      <c r="A535" s="0" t="n">
        <f aca="false">ROW()-1</f>
        <v>534</v>
      </c>
      <c r="B535" s="0" t="s">
        <v>276</v>
      </c>
      <c r="C535" s="0" t="s">
        <v>27</v>
      </c>
      <c r="D535" s="0" t="s">
        <v>273</v>
      </c>
      <c r="E535" s="0" t="s">
        <v>32</v>
      </c>
      <c r="G535" s="0" t="n">
        <v>-2</v>
      </c>
      <c r="L535" s="0" t="n">
        <v>1E-010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300</v>
      </c>
      <c r="W535" s="0" t="s">
        <v>298</v>
      </c>
      <c r="Y535" s="0" t="str">
        <f aca="false">IF(OR(ISNUMBER(SEARCH("D",B535)), ISNUMBER(SEARCH("D", C535))),"Cangi","Yelle")</f>
        <v>Yelle</v>
      </c>
    </row>
    <row r="536" customFormat="false" ht="12.8" hidden="false" customHeight="false" outlineLevel="0" collapsed="false">
      <c r="A536" s="0" t="n">
        <f aca="false">ROW()-1</f>
        <v>535</v>
      </c>
      <c r="B536" s="0" t="s">
        <v>276</v>
      </c>
      <c r="C536" s="0" t="s">
        <v>59</v>
      </c>
      <c r="D536" s="0" t="s">
        <v>323</v>
      </c>
      <c r="E536" s="0" t="s">
        <v>32</v>
      </c>
      <c r="G536" s="0" t="n">
        <v>-2</v>
      </c>
      <c r="L536" s="0" t="n">
        <v>5.54E-009</v>
      </c>
      <c r="M536" s="0" t="n">
        <v>-0.5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278</v>
      </c>
      <c r="W536" s="0" t="s">
        <v>37</v>
      </c>
      <c r="Y536" s="0" t="str">
        <f aca="false">IF(OR(ISNUMBER(SEARCH("D",B536)), ISNUMBER(SEARCH("D", C536))),"Cangi","Yelle")</f>
        <v>Yelle</v>
      </c>
    </row>
    <row r="537" customFormat="false" ht="12.8" hidden="false" customHeight="false" outlineLevel="0" collapsed="false">
      <c r="A537" s="0" t="n">
        <f aca="false">ROW()-1</f>
        <v>536</v>
      </c>
      <c r="B537" s="0" t="s">
        <v>276</v>
      </c>
      <c r="C537" s="0" t="s">
        <v>59</v>
      </c>
      <c r="D537" s="0" t="s">
        <v>275</v>
      </c>
      <c r="E537" s="0" t="s">
        <v>34</v>
      </c>
      <c r="G537" s="0" t="n">
        <v>-2</v>
      </c>
      <c r="L537" s="0" t="n">
        <v>5.54E-009</v>
      </c>
      <c r="M537" s="0" t="n">
        <v>-0.5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278</v>
      </c>
      <c r="W537" s="0" t="s">
        <v>37</v>
      </c>
      <c r="Y537" s="0" t="str">
        <f aca="false">IF(OR(ISNUMBER(SEARCH("D",B537)), ISNUMBER(SEARCH("D", C537))),"Cangi","Yelle")</f>
        <v>Yelle</v>
      </c>
    </row>
    <row r="538" customFormat="false" ht="12.8" hidden="false" customHeight="false" outlineLevel="0" collapsed="false">
      <c r="A538" s="0" t="n">
        <f aca="false">ROW()-1</f>
        <v>537</v>
      </c>
      <c r="B538" s="0" t="s">
        <v>276</v>
      </c>
      <c r="C538" s="0" t="s">
        <v>127</v>
      </c>
      <c r="D538" s="0" t="s">
        <v>301</v>
      </c>
      <c r="E538" s="0" t="s">
        <v>70</v>
      </c>
      <c r="G538" s="0" t="n">
        <v>-2</v>
      </c>
      <c r="L538" s="0" t="n">
        <v>1.51E-008</v>
      </c>
      <c r="M538" s="0" t="n">
        <v>-0.5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278</v>
      </c>
      <c r="W538" s="0" t="s">
        <v>37</v>
      </c>
      <c r="Y538" s="0" t="str">
        <f aca="false">IF(OR(ISNUMBER(SEARCH("D",B538)), ISNUMBER(SEARCH("D", C538))),"Cangi","Yelle")</f>
        <v>Yelle</v>
      </c>
    </row>
    <row r="539" customFormat="false" ht="12.8" hidden="false" customHeight="false" outlineLevel="0" collapsed="false">
      <c r="A539" s="0" t="n">
        <f aca="false">ROW()-1</f>
        <v>538</v>
      </c>
      <c r="B539" s="0" t="s">
        <v>276</v>
      </c>
      <c r="C539" s="0" t="s">
        <v>62</v>
      </c>
      <c r="D539" s="0" t="s">
        <v>273</v>
      </c>
      <c r="E539" s="0" t="s">
        <v>70</v>
      </c>
      <c r="G539" s="0" t="n">
        <v>-2</v>
      </c>
      <c r="L539" s="0" t="n">
        <v>4.6E-010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W539" s="0" t="s">
        <v>259</v>
      </c>
      <c r="Y539" s="0" t="str">
        <f aca="false">IF(OR(ISNUMBER(SEARCH("D",B539)), ISNUMBER(SEARCH("D", C539))),"Cangi","Yelle")</f>
        <v>Yelle</v>
      </c>
    </row>
    <row r="540" customFormat="false" ht="12.8" hidden="false" customHeight="false" outlineLevel="0" collapsed="false">
      <c r="A540" s="0" t="n">
        <f aca="false">ROW()-1</f>
        <v>539</v>
      </c>
      <c r="B540" s="0" t="s">
        <v>276</v>
      </c>
      <c r="C540" s="0" t="s">
        <v>92</v>
      </c>
      <c r="D540" s="0" t="s">
        <v>275</v>
      </c>
      <c r="E540" s="0" t="s">
        <v>70</v>
      </c>
      <c r="G540" s="0" t="n">
        <v>-2</v>
      </c>
      <c r="L540" s="0" t="n">
        <v>6.6E-010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W540" s="0" t="s">
        <v>259</v>
      </c>
      <c r="Y540" s="0" t="str">
        <f aca="false">IF(OR(ISNUMBER(SEARCH("D",B540)), ISNUMBER(SEARCH("D", C540))),"Cangi","Yelle")</f>
        <v>Yelle</v>
      </c>
    </row>
    <row r="541" customFormat="false" ht="12.8" hidden="false" customHeight="false" outlineLevel="0" collapsed="false">
      <c r="A541" s="0" t="n">
        <f aca="false">ROW()-1</f>
        <v>540</v>
      </c>
      <c r="B541" s="0" t="s">
        <v>336</v>
      </c>
      <c r="C541" s="0" t="s">
        <v>48</v>
      </c>
      <c r="D541" s="0" t="s">
        <v>248</v>
      </c>
      <c r="E541" s="0" t="s">
        <v>32</v>
      </c>
      <c r="G541" s="0" t="n">
        <v>-2</v>
      </c>
      <c r="H541" s="0" t="n">
        <v>18</v>
      </c>
      <c r="I541" s="0" t="n">
        <v>17</v>
      </c>
      <c r="J541" s="0" t="n">
        <v>-0.5</v>
      </c>
      <c r="L541" s="3" t="n">
        <v>8.4E-010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W541" s="0" t="s">
        <v>88</v>
      </c>
      <c r="Y541" s="0" t="str">
        <f aca="false">IF(OR(ISNUMBER(SEARCH("D",B541)), ISNUMBER(SEARCH("D", C541))),"Cangi","Yelle")</f>
        <v>Cangi</v>
      </c>
    </row>
    <row r="542" customFormat="false" ht="12.8" hidden="false" customHeight="false" outlineLevel="0" collapsed="false">
      <c r="A542" s="0" t="n">
        <f aca="false">ROW()-1</f>
        <v>541</v>
      </c>
      <c r="B542" s="0" t="s">
        <v>336</v>
      </c>
      <c r="C542" s="0" t="s">
        <v>64</v>
      </c>
      <c r="D542" s="0" t="s">
        <v>251</v>
      </c>
      <c r="E542" s="0" t="s">
        <v>32</v>
      </c>
      <c r="G542" s="0" t="n">
        <v>-2</v>
      </c>
      <c r="H542" s="0" t="n">
        <v>18</v>
      </c>
      <c r="I542" s="0" t="n">
        <v>17</v>
      </c>
      <c r="J542" s="0" t="n">
        <v>-0.5</v>
      </c>
      <c r="L542" s="3" t="n">
        <v>1.35E-009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W542" s="0" t="s">
        <v>88</v>
      </c>
      <c r="Y542" s="0" t="str">
        <f aca="false">IF(OR(ISNUMBER(SEARCH("D",B542)), ISNUMBER(SEARCH("D", C542))),"Cangi","Yelle")</f>
        <v>Cangi</v>
      </c>
    </row>
    <row r="543" customFormat="false" ht="12.8" hidden="false" customHeight="false" outlineLevel="0" collapsed="false">
      <c r="A543" s="0" t="n">
        <f aca="false">ROW()-1</f>
        <v>542</v>
      </c>
      <c r="B543" s="0" t="s">
        <v>336</v>
      </c>
      <c r="C543" s="0" t="s">
        <v>39</v>
      </c>
      <c r="D543" s="0" t="s">
        <v>308</v>
      </c>
      <c r="E543" s="0" t="s">
        <v>34</v>
      </c>
      <c r="G543" s="0" t="n">
        <v>-2</v>
      </c>
      <c r="H543" s="0" t="n">
        <v>18</v>
      </c>
      <c r="I543" s="0" t="n">
        <v>17</v>
      </c>
      <c r="J543" s="0" t="n">
        <v>-0.5</v>
      </c>
      <c r="K543" s="0" t="n">
        <v>0.5</v>
      </c>
      <c r="L543" s="3" t="n">
        <v>9.7E-010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W543" s="0" t="s">
        <v>88</v>
      </c>
      <c r="Y543" s="0" t="str">
        <f aca="false">IF(OR(ISNUMBER(SEARCH("D",B543)), ISNUMBER(SEARCH("D", C543))),"Cangi","Yelle")</f>
        <v>Cangi</v>
      </c>
    </row>
    <row r="544" customFormat="false" ht="12.8" hidden="false" customHeight="false" outlineLevel="0" collapsed="false">
      <c r="A544" s="0" t="n">
        <f aca="false">ROW()-1</f>
        <v>543</v>
      </c>
      <c r="B544" s="0" t="s">
        <v>336</v>
      </c>
      <c r="C544" s="0" t="s">
        <v>39</v>
      </c>
      <c r="D544" s="0" t="s">
        <v>269</v>
      </c>
      <c r="E544" s="0" t="s">
        <v>72</v>
      </c>
      <c r="G544" s="0" t="n">
        <v>-2</v>
      </c>
      <c r="H544" s="0" t="n">
        <v>18</v>
      </c>
      <c r="I544" s="0" t="n">
        <v>17</v>
      </c>
      <c r="J544" s="0" t="n">
        <v>-0.5</v>
      </c>
      <c r="K544" s="0" t="n">
        <v>0.5</v>
      </c>
      <c r="L544" s="3" t="n">
        <v>9.7E-010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W544" s="0" t="s">
        <v>88</v>
      </c>
      <c r="Y544" s="0" t="str">
        <f aca="false">IF(OR(ISNUMBER(SEARCH("D",B544)), ISNUMBER(SEARCH("D", C544))),"Cangi","Yelle")</f>
        <v>Cangi</v>
      </c>
    </row>
    <row r="545" customFormat="false" ht="12.8" hidden="false" customHeight="false" outlineLevel="0" collapsed="false">
      <c r="A545" s="0" t="n">
        <f aca="false">ROW()-1</f>
        <v>544</v>
      </c>
      <c r="B545" s="0" t="s">
        <v>336</v>
      </c>
      <c r="C545" s="0" t="s">
        <v>27</v>
      </c>
      <c r="D545" s="0" t="s">
        <v>273</v>
      </c>
      <c r="E545" s="0" t="s">
        <v>72</v>
      </c>
      <c r="G545" s="0" t="n">
        <v>-2</v>
      </c>
      <c r="H545" s="0" t="n">
        <v>18</v>
      </c>
      <c r="I545" s="0" t="n">
        <v>17</v>
      </c>
      <c r="J545" s="0" t="n">
        <v>-0.5</v>
      </c>
      <c r="L545" s="3" t="n">
        <v>8.9E-010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W545" s="0" t="s">
        <v>88</v>
      </c>
      <c r="Y545" s="0" t="str">
        <f aca="false">IF(OR(ISNUMBER(SEARCH("D",B545)), ISNUMBER(SEARCH("D", C545))),"Cangi","Yelle")</f>
        <v>Cangi</v>
      </c>
    </row>
    <row r="546" customFormat="false" ht="12.8" hidden="false" customHeight="false" outlineLevel="0" collapsed="false">
      <c r="A546" s="0" t="n">
        <f aca="false">ROW()-1</f>
        <v>545</v>
      </c>
      <c r="B546" s="0" t="s">
        <v>336</v>
      </c>
      <c r="C546" s="0" t="s">
        <v>57</v>
      </c>
      <c r="D546" s="0" t="s">
        <v>255</v>
      </c>
      <c r="E546" s="0" t="s">
        <v>32</v>
      </c>
      <c r="G546" s="0" t="n">
        <v>-2</v>
      </c>
      <c r="H546" s="0" t="n">
        <v>18</v>
      </c>
      <c r="I546" s="0" t="n">
        <v>17</v>
      </c>
      <c r="J546" s="0" t="n">
        <v>-0.5</v>
      </c>
      <c r="L546" s="3" t="n">
        <v>2.4E-010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W546" s="0" t="s">
        <v>88</v>
      </c>
      <c r="Y546" s="0" t="str">
        <f aca="false">IF(OR(ISNUMBER(SEARCH("D",B546)), ISNUMBER(SEARCH("D", C546))),"Cangi","Yelle")</f>
        <v>Cangi</v>
      </c>
    </row>
    <row r="547" customFormat="false" ht="12.8" hidden="false" customHeight="false" outlineLevel="0" collapsed="false">
      <c r="A547" s="0" t="n">
        <f aca="false">ROW()-1</f>
        <v>546</v>
      </c>
      <c r="B547" s="0" t="s">
        <v>336</v>
      </c>
      <c r="C547" s="0" t="s">
        <v>32</v>
      </c>
      <c r="D547" s="0" t="s">
        <v>276</v>
      </c>
      <c r="E547" s="0" t="s">
        <v>72</v>
      </c>
      <c r="G547" s="0" t="n">
        <v>-2</v>
      </c>
      <c r="H547" s="0" t="n">
        <v>18</v>
      </c>
      <c r="I547" s="0" t="n">
        <v>17</v>
      </c>
      <c r="J547" s="0" t="n">
        <v>-0.5</v>
      </c>
      <c r="L547" s="3" t="n">
        <v>7.1E-010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W547" s="0" t="s">
        <v>88</v>
      </c>
      <c r="Y547" s="0" t="str">
        <f aca="false">IF(OR(ISNUMBER(SEARCH("D",B547)), ISNUMBER(SEARCH("D", C547))),"Cangi","Yelle")</f>
        <v>Cangi</v>
      </c>
    </row>
    <row r="548" customFormat="false" ht="12.8" hidden="false" customHeight="false" outlineLevel="0" collapsed="false">
      <c r="A548" s="0" t="n">
        <f aca="false">ROW()-1</f>
        <v>547</v>
      </c>
      <c r="B548" s="0" t="s">
        <v>336</v>
      </c>
      <c r="C548" s="0" t="s">
        <v>70</v>
      </c>
      <c r="D548" s="0" t="s">
        <v>276</v>
      </c>
      <c r="E548" s="0" t="s">
        <v>81</v>
      </c>
      <c r="G548" s="0" t="n">
        <v>-2</v>
      </c>
      <c r="H548" s="0" t="n">
        <v>18</v>
      </c>
      <c r="I548" s="0" t="n">
        <v>17</v>
      </c>
      <c r="J548" s="0" t="n">
        <v>-0.5</v>
      </c>
      <c r="L548" s="3" t="n">
        <v>3.8E-010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W548" s="0" t="s">
        <v>88</v>
      </c>
      <c r="Y548" s="0" t="str">
        <f aca="false">IF(OR(ISNUMBER(SEARCH("D",B548)), ISNUMBER(SEARCH("D", C548))),"Cangi","Yelle")</f>
        <v>Cangi</v>
      </c>
    </row>
    <row r="549" customFormat="false" ht="12.8" hidden="false" customHeight="false" outlineLevel="0" collapsed="false">
      <c r="A549" s="0" t="n">
        <f aca="false">ROW()-1</f>
        <v>548</v>
      </c>
      <c r="B549" s="0" t="s">
        <v>263</v>
      </c>
      <c r="C549" s="0" t="s">
        <v>33</v>
      </c>
      <c r="D549" s="0" t="s">
        <v>257</v>
      </c>
      <c r="E549" s="0" t="s">
        <v>32</v>
      </c>
      <c r="G549" s="0" t="n">
        <v>-2</v>
      </c>
      <c r="L549" s="0" t="n">
        <v>1.2E-009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278</v>
      </c>
      <c r="W549" s="0" t="s">
        <v>37</v>
      </c>
      <c r="Y549" s="0" t="str">
        <f aca="false">IF(OR(ISNUMBER(SEARCH("D",B549)), ISNUMBER(SEARCH("D", C549))),"Cangi","Yelle")</f>
        <v>Yelle</v>
      </c>
    </row>
    <row r="550" customFormat="false" ht="12.8" hidden="false" customHeight="false" outlineLevel="0" collapsed="false">
      <c r="A550" s="0" t="n">
        <f aca="false">ROW()-1</f>
        <v>549</v>
      </c>
      <c r="B550" s="0" t="s">
        <v>263</v>
      </c>
      <c r="C550" s="0" t="s">
        <v>35</v>
      </c>
      <c r="D550" s="0" t="s">
        <v>281</v>
      </c>
      <c r="E550" s="0" t="s">
        <v>32</v>
      </c>
      <c r="G550" s="0" t="n">
        <v>-2</v>
      </c>
      <c r="L550" s="0" t="n">
        <v>6.06E-009</v>
      </c>
      <c r="M550" s="0" t="n">
        <v>-0.5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278</v>
      </c>
      <c r="W550" s="0" t="s">
        <v>37</v>
      </c>
      <c r="Y550" s="0" t="str">
        <f aca="false">IF(OR(ISNUMBER(SEARCH("D",B550)), ISNUMBER(SEARCH("D", C550))),"Cangi","Yelle")</f>
        <v>Yelle</v>
      </c>
    </row>
    <row r="551" customFormat="false" ht="12.8" hidden="false" customHeight="false" outlineLevel="0" collapsed="false">
      <c r="A551" s="0" t="n">
        <f aca="false">ROW()-1</f>
        <v>550</v>
      </c>
      <c r="B551" s="0" t="s">
        <v>263</v>
      </c>
      <c r="C551" s="0" t="s">
        <v>35</v>
      </c>
      <c r="D551" s="0" t="s">
        <v>257</v>
      </c>
      <c r="E551" s="0" t="s">
        <v>53</v>
      </c>
      <c r="G551" s="0" t="n">
        <v>-2</v>
      </c>
      <c r="L551" s="0" t="n">
        <v>6.06E-009</v>
      </c>
      <c r="M551" s="0" t="n">
        <v>-0.5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278</v>
      </c>
      <c r="W551" s="0" t="s">
        <v>37</v>
      </c>
      <c r="Y551" s="0" t="str">
        <f aca="false">IF(OR(ISNUMBER(SEARCH("D",B551)), ISNUMBER(SEARCH("D", C551))),"Cangi","Yelle")</f>
        <v>Yelle</v>
      </c>
    </row>
    <row r="552" customFormat="false" ht="12.8" hidden="false" customHeight="false" outlineLevel="0" collapsed="false">
      <c r="A552" s="0" t="n">
        <f aca="false">ROW()-1</f>
        <v>551</v>
      </c>
      <c r="B552" s="0" t="s">
        <v>263</v>
      </c>
      <c r="C552" s="0" t="s">
        <v>45</v>
      </c>
      <c r="D552" s="0" t="s">
        <v>293</v>
      </c>
      <c r="E552" s="0" t="s">
        <v>32</v>
      </c>
      <c r="G552" s="0" t="n">
        <v>-2</v>
      </c>
      <c r="L552" s="0" t="n">
        <v>1.73E-008</v>
      </c>
      <c r="M552" s="0" t="n">
        <v>-0.5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278</v>
      </c>
      <c r="W552" s="0" t="s">
        <v>37</v>
      </c>
      <c r="Y552" s="0" t="str">
        <f aca="false">IF(OR(ISNUMBER(SEARCH("D",B552)), ISNUMBER(SEARCH("D", C552))),"Cangi","Yelle")</f>
        <v>Yelle</v>
      </c>
    </row>
    <row r="553" customFormat="false" ht="12.8" hidden="false" customHeight="false" outlineLevel="0" collapsed="false">
      <c r="A553" s="0" t="n">
        <f aca="false">ROW()-1</f>
        <v>552</v>
      </c>
      <c r="B553" s="0" t="s">
        <v>263</v>
      </c>
      <c r="C553" s="0" t="s">
        <v>48</v>
      </c>
      <c r="D553" s="0" t="s">
        <v>51</v>
      </c>
      <c r="E553" s="0" t="s">
        <v>32</v>
      </c>
      <c r="G553" s="0" t="n">
        <v>-2</v>
      </c>
      <c r="L553" s="0" t="n">
        <v>8.4E-010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W553" s="0" t="s">
        <v>259</v>
      </c>
      <c r="Y553" s="0" t="str">
        <f aca="false">IF(OR(ISNUMBER(SEARCH("D",B553)), ISNUMBER(SEARCH("D", C553))),"Cangi","Yelle")</f>
        <v>Yelle</v>
      </c>
    </row>
    <row r="554" customFormat="false" ht="12.8" hidden="false" customHeight="false" outlineLevel="0" collapsed="false">
      <c r="A554" s="0" t="n">
        <f aca="false">ROW()-1</f>
        <v>553</v>
      </c>
      <c r="B554" s="0" t="s">
        <v>263</v>
      </c>
      <c r="C554" s="0" t="s">
        <v>64</v>
      </c>
      <c r="D554" s="0" t="s">
        <v>260</v>
      </c>
      <c r="E554" s="0" t="s">
        <v>32</v>
      </c>
      <c r="G554" s="0" t="n">
        <v>-2</v>
      </c>
      <c r="L554" s="0" t="n">
        <v>1.35E-009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W554" s="0" t="s">
        <v>259</v>
      </c>
      <c r="Y554" s="0" t="str">
        <f aca="false">IF(OR(ISNUMBER(SEARCH("D",B554)), ISNUMBER(SEARCH("D", C554))),"Cangi","Yelle")</f>
        <v>Yelle</v>
      </c>
    </row>
    <row r="555" customFormat="false" ht="12.8" hidden="false" customHeight="false" outlineLevel="0" collapsed="false">
      <c r="A555" s="0" t="n">
        <f aca="false">ROW()-1</f>
        <v>554</v>
      </c>
      <c r="B555" s="0" t="s">
        <v>263</v>
      </c>
      <c r="C555" s="0" t="s">
        <v>39</v>
      </c>
      <c r="D555" s="0" t="s">
        <v>269</v>
      </c>
      <c r="E555" s="0" t="s">
        <v>34</v>
      </c>
      <c r="G555" s="0" t="n">
        <v>-2</v>
      </c>
      <c r="L555" s="0" t="n">
        <v>9.7E-010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W555" s="0" t="s">
        <v>259</v>
      </c>
      <c r="Y555" s="0" t="str">
        <f aca="false">IF(OR(ISNUMBER(SEARCH("D",B555)), ISNUMBER(SEARCH("D", C555))),"Cangi","Yelle")</f>
        <v>Yelle</v>
      </c>
    </row>
    <row r="556" customFormat="false" ht="12.8" hidden="false" customHeight="false" outlineLevel="0" collapsed="false">
      <c r="A556" s="0" t="n">
        <f aca="false">ROW()-1</f>
        <v>555</v>
      </c>
      <c r="B556" s="0" t="s">
        <v>263</v>
      </c>
      <c r="C556" s="0" t="s">
        <v>80</v>
      </c>
      <c r="D556" s="0" t="s">
        <v>269</v>
      </c>
      <c r="E556" s="0" t="s">
        <v>53</v>
      </c>
      <c r="G556" s="0" t="n">
        <v>-2</v>
      </c>
      <c r="L556" s="0" t="n">
        <v>1.59E-009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W556" s="0" t="s">
        <v>259</v>
      </c>
      <c r="Y556" s="0" t="str">
        <f aca="false">IF(OR(ISNUMBER(SEARCH("D",B556)), ISNUMBER(SEARCH("D", C556))),"Cangi","Yelle")</f>
        <v>Yelle</v>
      </c>
    </row>
    <row r="557" customFormat="false" ht="12.8" hidden="false" customHeight="false" outlineLevel="0" collapsed="false">
      <c r="A557" s="0" t="n">
        <f aca="false">ROW()-1</f>
        <v>556</v>
      </c>
      <c r="B557" s="0" t="s">
        <v>263</v>
      </c>
      <c r="C557" s="0" t="s">
        <v>80</v>
      </c>
      <c r="D557" s="0" t="s">
        <v>283</v>
      </c>
      <c r="E557" s="0" t="s">
        <v>32</v>
      </c>
      <c r="G557" s="0" t="n">
        <v>-2</v>
      </c>
      <c r="L557" s="0" t="n">
        <v>1.3E-009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W557" s="0" t="s">
        <v>259</v>
      </c>
      <c r="Y557" s="0" t="str">
        <f aca="false">IF(OR(ISNUMBER(SEARCH("D",B557)), ISNUMBER(SEARCH("D", C557))),"Cangi","Yelle")</f>
        <v>Yelle</v>
      </c>
    </row>
    <row r="558" customFormat="false" ht="12.8" hidden="false" customHeight="false" outlineLevel="0" collapsed="false">
      <c r="A558" s="0" t="n">
        <f aca="false">ROW()-1</f>
        <v>557</v>
      </c>
      <c r="B558" s="0" t="s">
        <v>263</v>
      </c>
      <c r="C558" s="0" t="s">
        <v>55</v>
      </c>
      <c r="D558" s="0" t="s">
        <v>285</v>
      </c>
      <c r="E558" s="0" t="s">
        <v>32</v>
      </c>
      <c r="G558" s="0" t="n">
        <v>-2</v>
      </c>
      <c r="L558" s="0" t="n">
        <v>2.08E-008</v>
      </c>
      <c r="M558" s="0" t="n">
        <v>-0.5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278</v>
      </c>
      <c r="W558" s="0" t="s">
        <v>37</v>
      </c>
      <c r="Y558" s="0" t="str">
        <f aca="false">IF(OR(ISNUMBER(SEARCH("D",B558)), ISNUMBER(SEARCH("D", C558))),"Cangi","Yelle")</f>
        <v>Yelle</v>
      </c>
    </row>
    <row r="559" customFormat="false" ht="12.8" hidden="false" customHeight="false" outlineLevel="0" collapsed="false">
      <c r="A559" s="0" t="n">
        <f aca="false">ROW()-1</f>
        <v>558</v>
      </c>
      <c r="B559" s="0" t="s">
        <v>263</v>
      </c>
      <c r="C559" s="0" t="s">
        <v>65</v>
      </c>
      <c r="D559" s="0" t="s">
        <v>282</v>
      </c>
      <c r="E559" s="0" t="s">
        <v>32</v>
      </c>
      <c r="G559" s="0" t="n">
        <v>-2</v>
      </c>
      <c r="L559" s="0" t="n">
        <v>4.85E-009</v>
      </c>
      <c r="M559" s="0" t="n">
        <v>-0.5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278</v>
      </c>
      <c r="W559" s="0" t="s">
        <v>37</v>
      </c>
      <c r="Y559" s="0" t="str">
        <f aca="false">IF(OR(ISNUMBER(SEARCH("D",B559)), ISNUMBER(SEARCH("D", C559))),"Cangi","Yelle")</f>
        <v>Yelle</v>
      </c>
    </row>
    <row r="560" customFormat="false" ht="12.8" hidden="false" customHeight="false" outlineLevel="0" collapsed="false">
      <c r="A560" s="0" t="n">
        <f aca="false">ROW()-1</f>
        <v>559</v>
      </c>
      <c r="B560" s="0" t="s">
        <v>263</v>
      </c>
      <c r="C560" s="0" t="s">
        <v>65</v>
      </c>
      <c r="D560" s="0" t="s">
        <v>269</v>
      </c>
      <c r="E560" s="0" t="s">
        <v>48</v>
      </c>
      <c r="G560" s="0" t="n">
        <v>-2</v>
      </c>
      <c r="L560" s="0" t="n">
        <v>4.85E-009</v>
      </c>
      <c r="M560" s="0" t="n">
        <v>-0.5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278</v>
      </c>
      <c r="W560" s="0" t="s">
        <v>37</v>
      </c>
      <c r="Y560" s="0" t="str">
        <f aca="false">IF(OR(ISNUMBER(SEARCH("D",B560)), ISNUMBER(SEARCH("D", C560))),"Cangi","Yelle")</f>
        <v>Yelle</v>
      </c>
    </row>
    <row r="561" customFormat="false" ht="12.8" hidden="false" customHeight="false" outlineLevel="0" collapsed="false">
      <c r="A561" s="0" t="n">
        <f aca="false">ROW()-1</f>
        <v>560</v>
      </c>
      <c r="B561" s="0" t="s">
        <v>263</v>
      </c>
      <c r="C561" s="0" t="s">
        <v>65</v>
      </c>
      <c r="D561" s="0" t="s">
        <v>51</v>
      </c>
      <c r="E561" s="0" t="s">
        <v>53</v>
      </c>
      <c r="G561" s="0" t="n">
        <v>-2</v>
      </c>
      <c r="L561" s="0" t="n">
        <v>4.85E-009</v>
      </c>
      <c r="M561" s="0" t="n">
        <v>-0.5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278</v>
      </c>
      <c r="W561" s="0" t="s">
        <v>37</v>
      </c>
      <c r="Y561" s="0" t="str">
        <f aca="false">IF(OR(ISNUMBER(SEARCH("D",B561)), ISNUMBER(SEARCH("D", C561))),"Cangi","Yelle")</f>
        <v>Yelle</v>
      </c>
    </row>
    <row r="562" customFormat="false" ht="12.8" hidden="false" customHeight="false" outlineLevel="0" collapsed="false">
      <c r="A562" s="0" t="n">
        <f aca="false">ROW()-1</f>
        <v>561</v>
      </c>
      <c r="B562" s="0" t="s">
        <v>263</v>
      </c>
      <c r="C562" s="0" t="s">
        <v>73</v>
      </c>
      <c r="D562" s="0" t="s">
        <v>308</v>
      </c>
      <c r="E562" s="0" t="s">
        <v>34</v>
      </c>
      <c r="G562" s="0" t="n">
        <v>-2</v>
      </c>
      <c r="H562" s="0" t="n">
        <v>3</v>
      </c>
      <c r="I562" s="0" t="n">
        <v>2</v>
      </c>
      <c r="J562" s="0" t="n">
        <v>-0.5</v>
      </c>
      <c r="L562" s="3" t="n">
        <v>9.7E-010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W562" s="0" t="s">
        <v>88</v>
      </c>
      <c r="Y562" s="0" t="str">
        <f aca="false">IF(OR(ISNUMBER(SEARCH("D",B562)), ISNUMBER(SEARCH("D", C562))),"Cangi","Yelle")</f>
        <v>Cangi</v>
      </c>
    </row>
    <row r="563" customFormat="false" ht="12.8" hidden="false" customHeight="false" outlineLevel="0" collapsed="false">
      <c r="A563" s="0" t="n">
        <f aca="false">ROW()-1</f>
        <v>562</v>
      </c>
      <c r="B563" s="0" t="s">
        <v>263</v>
      </c>
      <c r="C563" s="0" t="s">
        <v>73</v>
      </c>
      <c r="D563" s="0" t="s">
        <v>269</v>
      </c>
      <c r="E563" s="0" t="s">
        <v>72</v>
      </c>
      <c r="G563" s="0" t="n">
        <v>-2</v>
      </c>
      <c r="H563" s="0" t="n">
        <v>3</v>
      </c>
      <c r="I563" s="0" t="n">
        <v>2</v>
      </c>
      <c r="J563" s="0" t="n">
        <v>-0.5</v>
      </c>
      <c r="L563" s="3" t="n">
        <v>9.7E-010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W563" s="0" t="s">
        <v>88</v>
      </c>
      <c r="Y563" s="0" t="str">
        <f aca="false">IF(OR(ISNUMBER(SEARCH("D",B563)), ISNUMBER(SEARCH("D", C563))),"Cangi","Yelle")</f>
        <v>Cangi</v>
      </c>
    </row>
    <row r="564" customFormat="false" ht="12.8" hidden="false" customHeight="false" outlineLevel="0" collapsed="false">
      <c r="A564" s="0" t="n">
        <f aca="false">ROW()-1</f>
        <v>563</v>
      </c>
      <c r="B564" s="0" t="s">
        <v>263</v>
      </c>
      <c r="C564" s="0" t="s">
        <v>27</v>
      </c>
      <c r="D564" s="0" t="s">
        <v>273</v>
      </c>
      <c r="E564" s="0" t="s">
        <v>34</v>
      </c>
      <c r="G564" s="0" t="n">
        <v>-2</v>
      </c>
      <c r="L564" s="0" t="n">
        <v>8.9E-010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278</v>
      </c>
      <c r="W564" s="0" t="s">
        <v>37</v>
      </c>
      <c r="Y564" s="0" t="str">
        <f aca="false">IF(OR(ISNUMBER(SEARCH("D",B564)), ISNUMBER(SEARCH("D", C564))),"Cangi","Yelle")</f>
        <v>Yelle</v>
      </c>
    </row>
    <row r="565" customFormat="false" ht="12.8" hidden="false" customHeight="false" outlineLevel="0" collapsed="false">
      <c r="A565" s="0" t="n">
        <f aca="false">ROW()-1</f>
        <v>564</v>
      </c>
      <c r="B565" s="0" t="s">
        <v>263</v>
      </c>
      <c r="C565" s="0" t="s">
        <v>57</v>
      </c>
      <c r="D565" s="0" t="s">
        <v>262</v>
      </c>
      <c r="E565" s="0" t="s">
        <v>32</v>
      </c>
      <c r="G565" s="0" t="n">
        <v>-2</v>
      </c>
      <c r="L565" s="0" t="n">
        <v>2.4E-010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W565" s="0" t="s">
        <v>259</v>
      </c>
      <c r="Y565" s="0" t="str">
        <f aca="false">IF(OR(ISNUMBER(SEARCH("D",B565)), ISNUMBER(SEARCH("D", C565))),"Cangi","Yelle")</f>
        <v>Yelle</v>
      </c>
    </row>
    <row r="566" customFormat="false" ht="12.8" hidden="false" customHeight="false" outlineLevel="0" collapsed="false">
      <c r="A566" s="0" t="n">
        <f aca="false">ROW()-1</f>
        <v>565</v>
      </c>
      <c r="B566" s="0" t="s">
        <v>263</v>
      </c>
      <c r="C566" s="0" t="s">
        <v>132</v>
      </c>
      <c r="D566" s="0" t="s">
        <v>325</v>
      </c>
      <c r="E566" s="0" t="s">
        <v>32</v>
      </c>
      <c r="G566" s="0" t="n">
        <v>-2</v>
      </c>
      <c r="L566" s="0" t="n">
        <v>9.58E-010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W566" s="0" t="s">
        <v>259</v>
      </c>
      <c r="Y566" s="0" t="str">
        <f aca="false">IF(OR(ISNUMBER(SEARCH("D",B566)), ISNUMBER(SEARCH("D", C566))),"Cangi","Yelle")</f>
        <v>Yelle</v>
      </c>
    </row>
    <row r="567" customFormat="false" ht="12.8" hidden="false" customHeight="false" outlineLevel="0" collapsed="false">
      <c r="A567" s="0" t="n">
        <f aca="false">ROW()-1</f>
        <v>566</v>
      </c>
      <c r="B567" s="0" t="s">
        <v>263</v>
      </c>
      <c r="C567" s="0" t="s">
        <v>132</v>
      </c>
      <c r="D567" s="0" t="s">
        <v>272</v>
      </c>
      <c r="E567" s="0" t="s">
        <v>53</v>
      </c>
      <c r="G567" s="0" t="n">
        <v>-2</v>
      </c>
      <c r="L567" s="0" t="n">
        <v>2.13E-010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W567" s="0" t="s">
        <v>259</v>
      </c>
      <c r="Y567" s="0" t="str">
        <f aca="false">IF(OR(ISNUMBER(SEARCH("D",B567)), ISNUMBER(SEARCH("D", C567))),"Cangi","Yelle")</f>
        <v>Yelle</v>
      </c>
    </row>
    <row r="568" customFormat="false" ht="12.8" hidden="false" customHeight="false" outlineLevel="0" collapsed="false">
      <c r="A568" s="0" t="n">
        <f aca="false">ROW()-1</f>
        <v>567</v>
      </c>
      <c r="B568" s="0" t="s">
        <v>263</v>
      </c>
      <c r="C568" s="0" t="s">
        <v>132</v>
      </c>
      <c r="D568" s="0" t="s">
        <v>273</v>
      </c>
      <c r="E568" s="0" t="s">
        <v>122</v>
      </c>
      <c r="G568" s="0" t="n">
        <v>-2</v>
      </c>
      <c r="L568" s="0" t="n">
        <v>1.46E-010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W568" s="0" t="s">
        <v>259</v>
      </c>
      <c r="Y568" s="0" t="str">
        <f aca="false">IF(OR(ISNUMBER(SEARCH("D",B568)), ISNUMBER(SEARCH("D", C568))),"Cangi","Yelle")</f>
        <v>Yelle</v>
      </c>
    </row>
    <row r="569" customFormat="false" ht="12.8" hidden="false" customHeight="false" outlineLevel="0" collapsed="false">
      <c r="A569" s="0" t="n">
        <f aca="false">ROW()-1</f>
        <v>568</v>
      </c>
      <c r="B569" s="0" t="s">
        <v>263</v>
      </c>
      <c r="C569" s="0" t="s">
        <v>59</v>
      </c>
      <c r="D569" s="0" t="s">
        <v>301</v>
      </c>
      <c r="E569" s="0" t="s">
        <v>32</v>
      </c>
      <c r="G569" s="0" t="n">
        <v>-2</v>
      </c>
      <c r="L569" s="0" t="n">
        <v>6.24E-009</v>
      </c>
      <c r="M569" s="0" t="n">
        <v>-0.5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278</v>
      </c>
      <c r="W569" s="0" t="s">
        <v>37</v>
      </c>
      <c r="Y569" s="0" t="str">
        <f aca="false">IF(OR(ISNUMBER(SEARCH("D",B569)), ISNUMBER(SEARCH("D", C569))),"Cangi","Yelle")</f>
        <v>Yelle</v>
      </c>
    </row>
    <row r="570" customFormat="false" ht="12.8" hidden="false" customHeight="false" outlineLevel="0" collapsed="false">
      <c r="A570" s="0" t="n">
        <f aca="false">ROW()-1</f>
        <v>569</v>
      </c>
      <c r="B570" s="0" t="s">
        <v>263</v>
      </c>
      <c r="C570" s="0" t="s">
        <v>127</v>
      </c>
      <c r="D570" s="0" t="s">
        <v>301</v>
      </c>
      <c r="E570" s="0" t="s">
        <v>53</v>
      </c>
      <c r="G570" s="0" t="n">
        <v>-2</v>
      </c>
      <c r="L570" s="0" t="n">
        <v>8.66E-009</v>
      </c>
      <c r="M570" s="0" t="n">
        <v>-0.5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278</v>
      </c>
      <c r="W570" s="0" t="s">
        <v>37</v>
      </c>
      <c r="Y570" s="0" t="str">
        <f aca="false">IF(OR(ISNUMBER(SEARCH("D",B570)), ISNUMBER(SEARCH("D", C570))),"Cangi","Yelle")</f>
        <v>Yelle</v>
      </c>
    </row>
    <row r="571" customFormat="false" ht="12.8" hidden="false" customHeight="false" outlineLevel="0" collapsed="false">
      <c r="A571" s="0" t="n">
        <f aca="false">ROW()-1</f>
        <v>570</v>
      </c>
      <c r="B571" s="0" t="s">
        <v>263</v>
      </c>
      <c r="C571" s="0" t="s">
        <v>127</v>
      </c>
      <c r="D571" s="0" t="s">
        <v>324</v>
      </c>
      <c r="E571" s="0" t="s">
        <v>32</v>
      </c>
      <c r="G571" s="0" t="n">
        <v>-2</v>
      </c>
      <c r="L571" s="0" t="n">
        <v>8.66E-009</v>
      </c>
      <c r="M571" s="0" t="n">
        <v>-0.5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278</v>
      </c>
      <c r="W571" s="0" t="s">
        <v>37</v>
      </c>
      <c r="Y571" s="0" t="str">
        <f aca="false">IF(OR(ISNUMBER(SEARCH("D",B571)), ISNUMBER(SEARCH("D", C571))),"Cangi","Yelle")</f>
        <v>Yelle</v>
      </c>
    </row>
    <row r="572" customFormat="false" ht="12.8" hidden="false" customHeight="false" outlineLevel="0" collapsed="false">
      <c r="A572" s="0" t="n">
        <f aca="false">ROW()-1</f>
        <v>571</v>
      </c>
      <c r="B572" s="0" t="s">
        <v>263</v>
      </c>
      <c r="C572" s="0" t="s">
        <v>62</v>
      </c>
      <c r="D572" s="0" t="s">
        <v>323</v>
      </c>
      <c r="E572" s="0" t="s">
        <v>32</v>
      </c>
      <c r="G572" s="0" t="n">
        <v>-2</v>
      </c>
      <c r="L572" s="0" t="n">
        <v>6.11E-010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278</v>
      </c>
      <c r="W572" s="0" t="s">
        <v>37</v>
      </c>
      <c r="Y572" s="0" t="str">
        <f aca="false">IF(OR(ISNUMBER(SEARCH("D",B572)), ISNUMBER(SEARCH("D", C572))),"Cangi","Yelle")</f>
        <v>Yelle</v>
      </c>
    </row>
    <row r="573" customFormat="false" ht="12.8" hidden="false" customHeight="false" outlineLevel="0" collapsed="false">
      <c r="A573" s="0" t="n">
        <f aca="false">ROW()-1</f>
        <v>572</v>
      </c>
      <c r="B573" s="0" t="s">
        <v>263</v>
      </c>
      <c r="C573" s="0" t="s">
        <v>62</v>
      </c>
      <c r="D573" s="0" t="s">
        <v>273</v>
      </c>
      <c r="E573" s="0" t="s">
        <v>53</v>
      </c>
      <c r="G573" s="0" t="n">
        <v>-2</v>
      </c>
      <c r="L573" s="0" t="n">
        <v>8.15E-010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W573" s="0" t="s">
        <v>259</v>
      </c>
      <c r="Y573" s="0" t="str">
        <f aca="false">IF(OR(ISNUMBER(SEARCH("D",B573)), ISNUMBER(SEARCH("D", C573))),"Cangi","Yelle")</f>
        <v>Yelle</v>
      </c>
    </row>
    <row r="574" customFormat="false" ht="12.8" hidden="false" customHeight="false" outlineLevel="0" collapsed="false">
      <c r="A574" s="0" t="n">
        <f aca="false">ROW()-1</f>
        <v>573</v>
      </c>
      <c r="B574" s="0" t="s">
        <v>263</v>
      </c>
      <c r="C574" s="0" t="s">
        <v>32</v>
      </c>
      <c r="D574" s="0" t="s">
        <v>276</v>
      </c>
      <c r="E574" s="0" t="s">
        <v>34</v>
      </c>
      <c r="G574" s="0" t="n">
        <v>-2</v>
      </c>
      <c r="L574" s="0" t="n">
        <v>7.1E-010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278</v>
      </c>
      <c r="W574" s="0" t="s">
        <v>37</v>
      </c>
      <c r="Y574" s="0" t="str">
        <f aca="false">IF(OR(ISNUMBER(SEARCH("D",B574)), ISNUMBER(SEARCH("D", C574))),"Cangi","Yelle")</f>
        <v>Yelle</v>
      </c>
    </row>
    <row r="575" customFormat="false" ht="12.8" hidden="false" customHeight="false" outlineLevel="0" collapsed="false">
      <c r="A575" s="0" t="n">
        <f aca="false">ROW()-1</f>
        <v>574</v>
      </c>
      <c r="B575" s="0" t="s">
        <v>263</v>
      </c>
      <c r="C575" s="0" t="s">
        <v>70</v>
      </c>
      <c r="D575" s="0" t="s">
        <v>276</v>
      </c>
      <c r="E575" s="0" t="s">
        <v>53</v>
      </c>
      <c r="G575" s="0" t="n">
        <v>-2</v>
      </c>
      <c r="L575" s="0" t="n">
        <v>3.8E-010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W575" s="0" t="s">
        <v>259</v>
      </c>
      <c r="Y575" s="0" t="str">
        <f aca="false">IF(OR(ISNUMBER(SEARCH("D",B575)), ISNUMBER(SEARCH("D", C575))),"Cangi","Yelle")</f>
        <v>Yelle</v>
      </c>
    </row>
    <row r="576" customFormat="false" ht="12.8" hidden="false" customHeight="false" outlineLevel="0" collapsed="false">
      <c r="A576" s="0" t="n">
        <f aca="false">ROW()-1</f>
        <v>575</v>
      </c>
      <c r="B576" s="0" t="s">
        <v>263</v>
      </c>
      <c r="C576" s="0" t="s">
        <v>53</v>
      </c>
      <c r="D576" s="0" t="s">
        <v>269</v>
      </c>
      <c r="E576" s="0" t="s">
        <v>32</v>
      </c>
      <c r="G576" s="0" t="n">
        <v>-2</v>
      </c>
      <c r="L576" s="0" t="n">
        <v>1.21E-008</v>
      </c>
      <c r="M576" s="0" t="n">
        <v>-0.5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278</v>
      </c>
      <c r="W576" s="0" t="s">
        <v>37</v>
      </c>
      <c r="Y576" s="0" t="str">
        <f aca="false">IF(OR(ISNUMBER(SEARCH("D",B576)), ISNUMBER(SEARCH("D", C576))),"Cangi","Yelle")</f>
        <v>Yelle</v>
      </c>
    </row>
    <row r="577" customFormat="false" ht="12.8" hidden="false" customHeight="false" outlineLevel="0" collapsed="false">
      <c r="A577" s="0" t="n">
        <f aca="false">ROW()-1</f>
        <v>576</v>
      </c>
      <c r="B577" s="0" t="s">
        <v>274</v>
      </c>
      <c r="C577" s="0" t="s">
        <v>35</v>
      </c>
      <c r="D577" s="0" t="s">
        <v>257</v>
      </c>
      <c r="E577" s="0" t="s">
        <v>32</v>
      </c>
      <c r="G577" s="0" t="n">
        <v>-2</v>
      </c>
      <c r="L577" s="0" t="n">
        <v>6.06E-009</v>
      </c>
      <c r="M577" s="0" t="n">
        <v>-0.5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278</v>
      </c>
      <c r="W577" s="0" t="s">
        <v>37</v>
      </c>
      <c r="Y577" s="0" t="str">
        <f aca="false">IF(OR(ISNUMBER(SEARCH("D",B577)), ISNUMBER(SEARCH("D", C577))),"Cangi","Yelle")</f>
        <v>Yelle</v>
      </c>
    </row>
    <row r="578" customFormat="false" ht="12.8" hidden="false" customHeight="false" outlineLevel="0" collapsed="false">
      <c r="A578" s="0" t="n">
        <f aca="false">ROW()-1</f>
        <v>577</v>
      </c>
      <c r="B578" s="0" t="s">
        <v>274</v>
      </c>
      <c r="C578" s="0" t="s">
        <v>35</v>
      </c>
      <c r="D578" s="0" t="s">
        <v>266</v>
      </c>
      <c r="E578" s="0" t="s">
        <v>34</v>
      </c>
      <c r="G578" s="0" t="n">
        <v>-2</v>
      </c>
      <c r="L578" s="0" t="n">
        <v>6.06E-009</v>
      </c>
      <c r="M578" s="0" t="n">
        <v>-0.5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278</v>
      </c>
      <c r="W578" s="0" t="s">
        <v>37</v>
      </c>
      <c r="Y578" s="0" t="str">
        <f aca="false">IF(OR(ISNUMBER(SEARCH("D",B578)), ISNUMBER(SEARCH("D", C578))),"Cangi","Yelle")</f>
        <v>Yelle</v>
      </c>
    </row>
    <row r="579" customFormat="false" ht="12.8" hidden="false" customHeight="false" outlineLevel="0" collapsed="false">
      <c r="A579" s="0" t="n">
        <f aca="false">ROW()-1</f>
        <v>578</v>
      </c>
      <c r="B579" s="0" t="s">
        <v>274</v>
      </c>
      <c r="C579" s="0" t="s">
        <v>45</v>
      </c>
      <c r="D579" s="0" t="s">
        <v>273</v>
      </c>
      <c r="E579" s="0" t="s">
        <v>33</v>
      </c>
      <c r="G579" s="0" t="n">
        <v>-2</v>
      </c>
      <c r="L579" s="0" t="n">
        <v>1.73E-008</v>
      </c>
      <c r="M579" s="0" t="n">
        <v>-0.5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278</v>
      </c>
      <c r="W579" s="0" t="s">
        <v>37</v>
      </c>
      <c r="Y579" s="0" t="str">
        <f aca="false">IF(OR(ISNUMBER(SEARCH("D",B579)), ISNUMBER(SEARCH("D", C579))),"Cangi","Yelle")</f>
        <v>Yelle</v>
      </c>
    </row>
    <row r="580" customFormat="false" ht="12.8" hidden="false" customHeight="false" outlineLevel="0" collapsed="false">
      <c r="A580" s="0" t="n">
        <f aca="false">ROW()-1</f>
        <v>579</v>
      </c>
      <c r="B580" s="0" t="s">
        <v>274</v>
      </c>
      <c r="C580" s="0" t="s">
        <v>64</v>
      </c>
      <c r="D580" s="0" t="s">
        <v>276</v>
      </c>
      <c r="E580" s="0" t="s">
        <v>48</v>
      </c>
      <c r="G580" s="0" t="n">
        <v>-2</v>
      </c>
      <c r="L580" s="0" t="n">
        <v>1.1E-009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W580" s="0" t="s">
        <v>259</v>
      </c>
      <c r="Y580" s="0" t="str">
        <f aca="false">IF(OR(ISNUMBER(SEARCH("D",B580)), ISNUMBER(SEARCH("D", C580))),"Cangi","Yelle")</f>
        <v>Yelle</v>
      </c>
    </row>
    <row r="581" customFormat="false" ht="12.8" hidden="false" customHeight="false" outlineLevel="0" collapsed="false">
      <c r="A581" s="0" t="n">
        <f aca="false">ROW()-1</f>
        <v>580</v>
      </c>
      <c r="B581" s="0" t="s">
        <v>274</v>
      </c>
      <c r="C581" s="0" t="s">
        <v>72</v>
      </c>
      <c r="D581" s="0" t="s">
        <v>303</v>
      </c>
      <c r="E581" s="0" t="s">
        <v>32</v>
      </c>
      <c r="G581" s="0" t="n">
        <v>-2</v>
      </c>
      <c r="H581" s="0" t="n">
        <v>2</v>
      </c>
      <c r="I581" s="0" t="n">
        <v>1</v>
      </c>
      <c r="J581" s="0" t="n">
        <v>-0.5</v>
      </c>
      <c r="L581" s="3" t="n">
        <v>6.4E-010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W581" s="0" t="s">
        <v>88</v>
      </c>
      <c r="Y581" s="0" t="str">
        <f aca="false">IF(OR(ISNUMBER(SEARCH("D",B581)), ISNUMBER(SEARCH("D", C581))),"Cangi","Yelle")</f>
        <v>Cangi</v>
      </c>
    </row>
    <row r="582" customFormat="false" ht="12.8" hidden="false" customHeight="false" outlineLevel="0" collapsed="false">
      <c r="A582" s="0" t="n">
        <f aca="false">ROW()-1</f>
        <v>581</v>
      </c>
      <c r="B582" s="0" t="s">
        <v>274</v>
      </c>
      <c r="C582" s="0" t="s">
        <v>34</v>
      </c>
      <c r="D582" s="0" t="s">
        <v>291</v>
      </c>
      <c r="E582" s="0" t="s">
        <v>32</v>
      </c>
      <c r="G582" s="0" t="n">
        <v>-2</v>
      </c>
      <c r="L582" s="0" t="n">
        <v>6.4E-010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W582" s="0" t="s">
        <v>259</v>
      </c>
      <c r="Y582" s="0" t="str">
        <f aca="false">IF(OR(ISNUMBER(SEARCH("D",B582)), ISNUMBER(SEARCH("D", C582))),"Cangi","Yelle")</f>
        <v>Yelle</v>
      </c>
    </row>
    <row r="583" customFormat="false" ht="12.8" hidden="false" customHeight="false" outlineLevel="0" collapsed="false">
      <c r="A583" s="0" t="n">
        <f aca="false">ROW()-1</f>
        <v>582</v>
      </c>
      <c r="B583" s="0" t="s">
        <v>274</v>
      </c>
      <c r="C583" s="0" t="s">
        <v>39</v>
      </c>
      <c r="D583" s="0" t="s">
        <v>263</v>
      </c>
      <c r="E583" s="0" t="s">
        <v>34</v>
      </c>
      <c r="G583" s="0" t="n">
        <v>-2</v>
      </c>
      <c r="L583" s="0" t="n">
        <v>1.62E-009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W583" s="0" t="s">
        <v>259</v>
      </c>
      <c r="Y583" s="0" t="str">
        <f aca="false">IF(OR(ISNUMBER(SEARCH("D",B583)), ISNUMBER(SEARCH("D", C583))),"Cangi","Yelle")</f>
        <v>Yelle</v>
      </c>
    </row>
    <row r="584" customFormat="false" ht="12.8" hidden="false" customHeight="false" outlineLevel="0" collapsed="false">
      <c r="A584" s="0" t="n">
        <f aca="false">ROW()-1</f>
        <v>583</v>
      </c>
      <c r="B584" s="0" t="s">
        <v>274</v>
      </c>
      <c r="C584" s="0" t="s">
        <v>80</v>
      </c>
      <c r="D584" s="0" t="s">
        <v>269</v>
      </c>
      <c r="E584" s="0" t="s">
        <v>32</v>
      </c>
      <c r="G584" s="0" t="n">
        <v>-2</v>
      </c>
      <c r="L584" s="0" t="n">
        <v>2.6E-009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W584" s="0" t="s">
        <v>259</v>
      </c>
      <c r="Y584" s="0" t="str">
        <f aca="false">IF(OR(ISNUMBER(SEARCH("D",B584)), ISNUMBER(SEARCH("D", C584))),"Cangi","Yelle")</f>
        <v>Yelle</v>
      </c>
    </row>
    <row r="585" customFormat="false" ht="12.8" hidden="false" customHeight="false" outlineLevel="0" collapsed="false">
      <c r="A585" s="0" t="n">
        <f aca="false">ROW()-1</f>
        <v>584</v>
      </c>
      <c r="B585" s="0" t="s">
        <v>274</v>
      </c>
      <c r="C585" s="0" t="s">
        <v>55</v>
      </c>
      <c r="D585" s="0" t="s">
        <v>266</v>
      </c>
      <c r="E585" s="0" t="s">
        <v>59</v>
      </c>
      <c r="G585" s="0" t="n">
        <v>-2</v>
      </c>
      <c r="L585" s="0" t="n">
        <v>1.17E-009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W585" s="0" t="s">
        <v>259</v>
      </c>
      <c r="Y585" s="0" t="str">
        <f aca="false">IF(OR(ISNUMBER(SEARCH("D",B585)), ISNUMBER(SEARCH("D", C585))),"Cangi","Yelle")</f>
        <v>Yelle</v>
      </c>
    </row>
    <row r="586" customFormat="false" ht="12.8" hidden="false" customHeight="false" outlineLevel="0" collapsed="false">
      <c r="A586" s="0" t="n">
        <f aca="false">ROW()-1</f>
        <v>585</v>
      </c>
      <c r="B586" s="0" t="s">
        <v>274</v>
      </c>
      <c r="C586" s="0" t="s">
        <v>55</v>
      </c>
      <c r="D586" s="0" t="s">
        <v>51</v>
      </c>
      <c r="E586" s="0" t="s">
        <v>27</v>
      </c>
      <c r="G586" s="0" t="n">
        <v>-2</v>
      </c>
      <c r="L586" s="0" t="n">
        <v>1.17E-009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W586" s="0" t="s">
        <v>259</v>
      </c>
      <c r="Y586" s="0" t="str">
        <f aca="false">IF(OR(ISNUMBER(SEARCH("D",B586)), ISNUMBER(SEARCH("D", C586))),"Cangi","Yelle")</f>
        <v>Yelle</v>
      </c>
    </row>
    <row r="587" customFormat="false" ht="12.8" hidden="false" customHeight="false" outlineLevel="0" collapsed="false">
      <c r="A587" s="0" t="n">
        <f aca="false">ROW()-1</f>
        <v>586</v>
      </c>
      <c r="B587" s="0" t="s">
        <v>274</v>
      </c>
      <c r="C587" s="0" t="s">
        <v>55</v>
      </c>
      <c r="D587" s="0" t="s">
        <v>273</v>
      </c>
      <c r="E587" s="0" t="s">
        <v>35</v>
      </c>
      <c r="G587" s="0" t="n">
        <v>-2</v>
      </c>
      <c r="L587" s="0" t="n">
        <v>1.17E-009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W587" s="0" t="s">
        <v>259</v>
      </c>
      <c r="Y587" s="0" t="str">
        <f aca="false">IF(OR(ISNUMBER(SEARCH("D",B587)), ISNUMBER(SEARCH("D", C587))),"Cangi","Yelle")</f>
        <v>Yelle</v>
      </c>
    </row>
    <row r="588" customFormat="false" ht="12.8" hidden="false" customHeight="false" outlineLevel="0" collapsed="false">
      <c r="A588" s="0" t="n">
        <f aca="false">ROW()-1</f>
        <v>587</v>
      </c>
      <c r="B588" s="0" t="s">
        <v>274</v>
      </c>
      <c r="C588" s="0" t="s">
        <v>65</v>
      </c>
      <c r="D588" s="0" t="s">
        <v>51</v>
      </c>
      <c r="E588" s="0" t="s">
        <v>32</v>
      </c>
      <c r="G588" s="0" t="n">
        <v>-2</v>
      </c>
      <c r="L588" s="0" t="n">
        <v>7.45E-009</v>
      </c>
      <c r="M588" s="0" t="n">
        <v>-0.5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278</v>
      </c>
      <c r="W588" s="0" t="s">
        <v>37</v>
      </c>
      <c r="Y588" s="0" t="str">
        <f aca="false">IF(OR(ISNUMBER(SEARCH("D",B588)), ISNUMBER(SEARCH("D", C588))),"Cangi","Yelle")</f>
        <v>Yelle</v>
      </c>
    </row>
    <row r="589" customFormat="false" ht="12.8" hidden="false" customHeight="false" outlineLevel="0" collapsed="false">
      <c r="A589" s="0" t="n">
        <f aca="false">ROW()-1</f>
        <v>588</v>
      </c>
      <c r="B589" s="0" t="s">
        <v>274</v>
      </c>
      <c r="C589" s="0" t="s">
        <v>65</v>
      </c>
      <c r="D589" s="0" t="s">
        <v>263</v>
      </c>
      <c r="E589" s="0" t="s">
        <v>48</v>
      </c>
      <c r="G589" s="0" t="n">
        <v>-2</v>
      </c>
      <c r="L589" s="0" t="n">
        <v>7.45E-009</v>
      </c>
      <c r="M589" s="0" t="n">
        <v>-0.5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278</v>
      </c>
      <c r="W589" s="0" t="s">
        <v>37</v>
      </c>
      <c r="Y589" s="0" t="str">
        <f aca="false">IF(OR(ISNUMBER(SEARCH("D",B589)), ISNUMBER(SEARCH("D", C589))),"Cangi","Yelle")</f>
        <v>Yelle</v>
      </c>
    </row>
    <row r="590" customFormat="false" ht="12.8" hidden="false" customHeight="false" outlineLevel="0" collapsed="false">
      <c r="A590" s="0" t="n">
        <f aca="false">ROW()-1</f>
        <v>589</v>
      </c>
      <c r="B590" s="0" t="s">
        <v>274</v>
      </c>
      <c r="C590" s="0" t="s">
        <v>73</v>
      </c>
      <c r="D590" s="0" t="s">
        <v>263</v>
      </c>
      <c r="E590" s="0" t="s">
        <v>72</v>
      </c>
      <c r="G590" s="0" t="n">
        <v>-2</v>
      </c>
      <c r="K590" s="0" t="n">
        <v>0.54</v>
      </c>
      <c r="L590" s="3" t="n">
        <v>1.25E-009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W590" s="0" t="s">
        <v>250</v>
      </c>
      <c r="Y590" s="0" t="str">
        <f aca="false">IF(OR(ISNUMBER(SEARCH("D",B590)), ISNUMBER(SEARCH("D", C590))),"Cangi","Yelle")</f>
        <v>Cangi</v>
      </c>
    </row>
    <row r="591" customFormat="false" ht="12.8" hidden="false" customHeight="false" outlineLevel="0" collapsed="false">
      <c r="A591" s="0" t="n">
        <f aca="false">ROW()-1</f>
        <v>590</v>
      </c>
      <c r="B591" s="0" t="s">
        <v>274</v>
      </c>
      <c r="C591" s="0" t="s">
        <v>73</v>
      </c>
      <c r="D591" s="0" t="s">
        <v>336</v>
      </c>
      <c r="E591" s="0" t="s">
        <v>34</v>
      </c>
      <c r="G591" s="0" t="n">
        <v>-2</v>
      </c>
      <c r="K591" s="0" t="n">
        <v>0.46</v>
      </c>
      <c r="L591" s="3" t="n">
        <v>1.25E-009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W591" s="0" t="s">
        <v>250</v>
      </c>
      <c r="Y591" s="0" t="str">
        <f aca="false">IF(OR(ISNUMBER(SEARCH("D",B591)), ISNUMBER(SEARCH("D", C591))),"Cangi","Yelle")</f>
        <v>Cangi</v>
      </c>
    </row>
    <row r="592" customFormat="false" ht="12.8" hidden="false" customHeight="false" outlineLevel="0" collapsed="false">
      <c r="A592" s="0" t="n">
        <f aca="false">ROW()-1</f>
        <v>591</v>
      </c>
      <c r="B592" s="0" t="s">
        <v>274</v>
      </c>
      <c r="C592" s="0" t="s">
        <v>77</v>
      </c>
      <c r="D592" s="0" t="s">
        <v>308</v>
      </c>
      <c r="E592" s="0" t="s">
        <v>32</v>
      </c>
      <c r="G592" s="0" t="n">
        <v>-2</v>
      </c>
      <c r="H592" s="0" t="n">
        <v>19</v>
      </c>
      <c r="I592" s="0" t="n">
        <v>18</v>
      </c>
      <c r="J592" s="0" t="n">
        <v>-0.5</v>
      </c>
      <c r="L592" s="3" t="n">
        <v>2.6E-009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W592" s="0" t="s">
        <v>88</v>
      </c>
      <c r="Y592" s="0" t="str">
        <f aca="false">IF(OR(ISNUMBER(SEARCH("D",B592)), ISNUMBER(SEARCH("D", C592))),"Cangi","Yelle")</f>
        <v>Cangi</v>
      </c>
    </row>
    <row r="593" customFormat="false" ht="12.8" hidden="false" customHeight="false" outlineLevel="0" collapsed="false">
      <c r="A593" s="0" t="n">
        <f aca="false">ROW()-1</f>
        <v>592</v>
      </c>
      <c r="B593" s="0" t="s">
        <v>274</v>
      </c>
      <c r="C593" s="0" t="s">
        <v>57</v>
      </c>
      <c r="D593" s="0" t="s">
        <v>273</v>
      </c>
      <c r="E593" s="0" t="s">
        <v>27</v>
      </c>
      <c r="G593" s="0" t="n">
        <v>-2</v>
      </c>
      <c r="L593" s="0" t="n">
        <v>4.58E-009</v>
      </c>
      <c r="M593" s="0" t="n">
        <v>-1.37</v>
      </c>
      <c r="N593" s="0" t="n">
        <v>-28.592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350</v>
      </c>
      <c r="W593" s="0" t="s">
        <v>351</v>
      </c>
      <c r="X593" s="0" t="s">
        <v>345</v>
      </c>
      <c r="Y593" s="0" t="str">
        <f aca="false">IF(OR(ISNUMBER(SEARCH("D",B593)), ISNUMBER(SEARCH("D", C593))),"Cangi","Yelle")</f>
        <v>Yelle</v>
      </c>
    </row>
    <row r="594" customFormat="false" ht="12.8" hidden="false" customHeight="false" outlineLevel="0" collapsed="false">
      <c r="A594" s="0" t="n">
        <f aca="false">ROW()-1</f>
        <v>593</v>
      </c>
      <c r="B594" s="0" t="s">
        <v>274</v>
      </c>
      <c r="C594" s="0" t="s">
        <v>132</v>
      </c>
      <c r="D594" s="0" t="s">
        <v>272</v>
      </c>
      <c r="E594" s="0" t="s">
        <v>32</v>
      </c>
      <c r="G594" s="0" t="n">
        <v>-2</v>
      </c>
      <c r="L594" s="0" t="n">
        <v>6.3E-010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393</v>
      </c>
      <c r="W594" s="0" t="s">
        <v>259</v>
      </c>
      <c r="Y594" s="0" t="str">
        <f aca="false">IF(OR(ISNUMBER(SEARCH("D",B594)), ISNUMBER(SEARCH("D", C594))),"Cangi","Yelle")</f>
        <v>Yelle</v>
      </c>
    </row>
    <row r="595" customFormat="false" ht="12.8" hidden="false" customHeight="false" outlineLevel="0" collapsed="false">
      <c r="A595" s="0" t="n">
        <f aca="false">ROW()-1</f>
        <v>594</v>
      </c>
      <c r="B595" s="0" t="s">
        <v>274</v>
      </c>
      <c r="C595" s="0" t="s">
        <v>59</v>
      </c>
      <c r="D595" s="0" t="s">
        <v>300</v>
      </c>
      <c r="E595" s="0" t="s">
        <v>32</v>
      </c>
      <c r="G595" s="0" t="n">
        <v>-2</v>
      </c>
      <c r="L595" s="0" t="n">
        <v>6.24E-009</v>
      </c>
      <c r="M595" s="0" t="n">
        <v>-0.5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278</v>
      </c>
      <c r="W595" s="0" t="s">
        <v>37</v>
      </c>
      <c r="Y595" s="0" t="str">
        <f aca="false">IF(OR(ISNUMBER(SEARCH("D",B595)), ISNUMBER(SEARCH("D", C595))),"Cangi","Yelle")</f>
        <v>Yelle</v>
      </c>
    </row>
    <row r="596" customFormat="false" ht="12.8" hidden="false" customHeight="false" outlineLevel="0" collapsed="false">
      <c r="A596" s="0" t="n">
        <f aca="false">ROW()-1</f>
        <v>595</v>
      </c>
      <c r="B596" s="0" t="s">
        <v>274</v>
      </c>
      <c r="C596" s="0" t="s">
        <v>59</v>
      </c>
      <c r="D596" s="0" t="s">
        <v>273</v>
      </c>
      <c r="E596" s="0" t="s">
        <v>34</v>
      </c>
      <c r="G596" s="0" t="n">
        <v>-2</v>
      </c>
      <c r="L596" s="0" t="n">
        <v>6.24E-009</v>
      </c>
      <c r="M596" s="0" t="n">
        <v>-0.5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278</v>
      </c>
      <c r="W596" s="0" t="s">
        <v>37</v>
      </c>
      <c r="Y596" s="0" t="str">
        <f aca="false">IF(OR(ISNUMBER(SEARCH("D",B596)), ISNUMBER(SEARCH("D", C596))),"Cangi","Yelle")</f>
        <v>Yelle</v>
      </c>
    </row>
    <row r="597" customFormat="false" ht="12.8" hidden="false" customHeight="false" outlineLevel="0" collapsed="false">
      <c r="A597" s="0" t="n">
        <f aca="false">ROW()-1</f>
        <v>596</v>
      </c>
      <c r="B597" s="0" t="s">
        <v>274</v>
      </c>
      <c r="C597" s="0" t="s">
        <v>127</v>
      </c>
      <c r="D597" s="0" t="s">
        <v>301</v>
      </c>
      <c r="E597" s="0" t="s">
        <v>32</v>
      </c>
      <c r="G597" s="0" t="n">
        <v>-2</v>
      </c>
      <c r="L597" s="0" t="n">
        <v>1.73E-008</v>
      </c>
      <c r="M597" s="0" t="n">
        <v>-0.5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278</v>
      </c>
      <c r="W597" s="0" t="s">
        <v>37</v>
      </c>
      <c r="Y597" s="0" t="str">
        <f aca="false">IF(OR(ISNUMBER(SEARCH("D",B597)), ISNUMBER(SEARCH("D", C597))),"Cangi","Yelle")</f>
        <v>Yelle</v>
      </c>
    </row>
    <row r="598" customFormat="false" ht="12.8" hidden="false" customHeight="false" outlineLevel="0" collapsed="false">
      <c r="A598" s="0" t="n">
        <f aca="false">ROW()-1</f>
        <v>597</v>
      </c>
      <c r="B598" s="0" t="s">
        <v>274</v>
      </c>
      <c r="C598" s="0" t="s">
        <v>62</v>
      </c>
      <c r="D598" s="0" t="s">
        <v>273</v>
      </c>
      <c r="E598" s="0" t="s">
        <v>32</v>
      </c>
      <c r="G598" s="0" t="n">
        <v>-2</v>
      </c>
      <c r="L598" s="0" t="n">
        <v>8E-013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W598" s="0" t="s">
        <v>259</v>
      </c>
      <c r="Y598" s="0" t="str">
        <f aca="false">IF(OR(ISNUMBER(SEARCH("D",B598)), ISNUMBER(SEARCH("D", C598))),"Cangi","Yelle")</f>
        <v>Yelle</v>
      </c>
    </row>
    <row r="599" customFormat="false" ht="12.8" hidden="false" customHeight="false" outlineLevel="0" collapsed="false">
      <c r="A599" s="0" t="n">
        <f aca="false">ROW()-1</f>
        <v>598</v>
      </c>
      <c r="B599" s="0" t="s">
        <v>274</v>
      </c>
      <c r="C599" s="0" t="s">
        <v>92</v>
      </c>
      <c r="D599" s="0" t="s">
        <v>275</v>
      </c>
      <c r="E599" s="0" t="s">
        <v>32</v>
      </c>
      <c r="G599" s="0" t="n">
        <v>-2</v>
      </c>
      <c r="L599" s="0" t="n">
        <v>1.6E-009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393</v>
      </c>
      <c r="W599" s="0" t="s">
        <v>259</v>
      </c>
      <c r="Y599" s="0" t="str">
        <f aca="false">IF(OR(ISNUMBER(SEARCH("D",B599)), ISNUMBER(SEARCH("D", C599))),"Cangi","Yelle")</f>
        <v>Yelle</v>
      </c>
    </row>
    <row r="600" customFormat="false" ht="12.8" hidden="false" customHeight="false" outlineLevel="0" collapsed="false">
      <c r="A600" s="0" t="n">
        <f aca="false">ROW()-1</f>
        <v>599</v>
      </c>
      <c r="B600" s="0" t="s">
        <v>274</v>
      </c>
      <c r="C600" s="0" t="s">
        <v>92</v>
      </c>
      <c r="D600" s="0" t="s">
        <v>273</v>
      </c>
      <c r="E600" s="0" t="s">
        <v>70</v>
      </c>
      <c r="G600" s="0" t="n">
        <v>-2</v>
      </c>
      <c r="L600" s="0" t="n">
        <v>8.3E-010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278</v>
      </c>
      <c r="W600" s="0" t="s">
        <v>37</v>
      </c>
      <c r="Y600" s="0" t="str">
        <f aca="false">IF(OR(ISNUMBER(SEARCH("D",B600)), ISNUMBER(SEARCH("D", C600))),"Cangi","Yelle")</f>
        <v>Yelle</v>
      </c>
    </row>
    <row r="601" customFormat="false" ht="12.8" hidden="false" customHeight="false" outlineLevel="0" collapsed="false">
      <c r="A601" s="0" t="n">
        <f aca="false">ROW()-1</f>
        <v>600</v>
      </c>
      <c r="B601" s="0" t="s">
        <v>274</v>
      </c>
      <c r="C601" s="0" t="s">
        <v>70</v>
      </c>
      <c r="D601" s="0" t="s">
        <v>276</v>
      </c>
      <c r="E601" s="0" t="s">
        <v>32</v>
      </c>
      <c r="G601" s="0" t="n">
        <v>-2</v>
      </c>
      <c r="L601" s="0" t="n">
        <v>2.1E-011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W601" s="0" t="s">
        <v>259</v>
      </c>
      <c r="Y601" s="0" t="str">
        <f aca="false">IF(OR(ISNUMBER(SEARCH("D",B601)), ISNUMBER(SEARCH("D", C601))),"Cangi","Yelle")</f>
        <v>Yelle</v>
      </c>
    </row>
    <row r="602" customFormat="false" ht="12.8" hidden="false" customHeight="false" outlineLevel="0" collapsed="false">
      <c r="A602" s="0" t="n">
        <f aca="false">ROW()-1</f>
        <v>601</v>
      </c>
      <c r="B602" s="0" t="s">
        <v>274</v>
      </c>
      <c r="C602" s="0" t="s">
        <v>53</v>
      </c>
      <c r="D602" s="0" t="s">
        <v>276</v>
      </c>
      <c r="E602" s="0" t="s">
        <v>34</v>
      </c>
      <c r="G602" s="0" t="n">
        <v>-2</v>
      </c>
      <c r="L602" s="0" t="n">
        <v>6.24E-009</v>
      </c>
      <c r="M602" s="0" t="n">
        <v>-0.5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278</v>
      </c>
      <c r="W602" s="0" t="s">
        <v>37</v>
      </c>
      <c r="Y602" s="0" t="str">
        <f aca="false">IF(OR(ISNUMBER(SEARCH("D",B602)), ISNUMBER(SEARCH("D", C602))),"Cangi","Yelle")</f>
        <v>Yelle</v>
      </c>
    </row>
    <row r="603" customFormat="false" ht="12.8" hidden="false" customHeight="false" outlineLevel="0" collapsed="false">
      <c r="A603" s="0" t="n">
        <f aca="false">ROW()-1</f>
        <v>602</v>
      </c>
      <c r="B603" s="0" t="s">
        <v>274</v>
      </c>
      <c r="C603" s="0" t="s">
        <v>53</v>
      </c>
      <c r="D603" s="0" t="s">
        <v>263</v>
      </c>
      <c r="E603" s="0" t="s">
        <v>32</v>
      </c>
      <c r="G603" s="0" t="n">
        <v>-2</v>
      </c>
      <c r="L603" s="0" t="n">
        <v>6.24E-009</v>
      </c>
      <c r="M603" s="0" t="n">
        <v>-0.5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278</v>
      </c>
      <c r="W603" s="0" t="s">
        <v>37</v>
      </c>
      <c r="Y603" s="0" t="str">
        <f aca="false">IF(OR(ISNUMBER(SEARCH("D",B603)), ISNUMBER(SEARCH("D", C603))),"Cangi","Yelle")</f>
        <v>Yelle</v>
      </c>
    </row>
    <row r="604" customFormat="false" ht="12.8" hidden="false" customHeight="false" outlineLevel="0" collapsed="false">
      <c r="A604" s="0" t="n">
        <f aca="false">ROW()-1</f>
        <v>603</v>
      </c>
      <c r="B604" s="0" t="s">
        <v>254</v>
      </c>
      <c r="C604" s="0" t="s">
        <v>52</v>
      </c>
      <c r="D604" s="0" t="s">
        <v>249</v>
      </c>
      <c r="E604" s="0" t="s">
        <v>34</v>
      </c>
      <c r="G604" s="0" t="n">
        <v>-4</v>
      </c>
      <c r="L604" s="0" t="n">
        <v>1E-009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352</v>
      </c>
      <c r="W604" s="0" t="s">
        <v>353</v>
      </c>
      <c r="X604" s="0" t="s">
        <v>354</v>
      </c>
      <c r="Y604" s="0" t="str">
        <f aca="false">IF(OR(ISNUMBER(SEARCH("D",B604)), ISNUMBER(SEARCH("D", C604))),"Cangi","Yelle")</f>
        <v>Yelle</v>
      </c>
    </row>
    <row r="605" customFormat="false" ht="12.8" hidden="false" customHeight="false" outlineLevel="0" collapsed="false">
      <c r="A605" s="0" t="n">
        <f aca="false">ROW()-1</f>
        <v>604</v>
      </c>
      <c r="B605" s="0" t="s">
        <v>265</v>
      </c>
      <c r="C605" s="0" t="s">
        <v>52</v>
      </c>
      <c r="D605" s="0" t="s">
        <v>249</v>
      </c>
      <c r="G605" s="0" t="n">
        <v>-4</v>
      </c>
      <c r="L605" s="0" t="n">
        <v>4E-012</v>
      </c>
      <c r="M605" s="0" t="n">
        <v>0.6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W605" s="0" t="s">
        <v>355</v>
      </c>
      <c r="Y605" s="0" t="str">
        <f aca="false">IF(OR(ISNUMBER(SEARCH("D",B605)), ISNUMBER(SEARCH("D", C605))),"Cangi","Yelle")</f>
        <v>Yelle</v>
      </c>
    </row>
    <row r="606" customFormat="false" ht="12.8" hidden="false" customHeight="false" outlineLevel="0" collapsed="false">
      <c r="A606" s="0" t="n">
        <f aca="false">ROW()-1</f>
        <v>605</v>
      </c>
      <c r="B606" s="0" t="s">
        <v>257</v>
      </c>
      <c r="C606" s="0" t="s">
        <v>52</v>
      </c>
      <c r="D606" s="0" t="s">
        <v>33</v>
      </c>
      <c r="E606" s="0" t="s">
        <v>34</v>
      </c>
      <c r="G606" s="0" t="n">
        <v>-4</v>
      </c>
      <c r="L606" s="0" t="n">
        <v>1.65E-006</v>
      </c>
      <c r="M606" s="0" t="n">
        <v>-0.42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314</v>
      </c>
      <c r="W606" s="0" t="s">
        <v>356</v>
      </c>
      <c r="Y606" s="0" t="str">
        <f aca="false">IF(OR(ISNUMBER(SEARCH("D",B606)), ISNUMBER(SEARCH("D", C606))),"Cangi","Yelle")</f>
        <v>Yelle</v>
      </c>
    </row>
    <row r="607" customFormat="false" ht="12.8" hidden="false" customHeight="false" outlineLevel="0" collapsed="false">
      <c r="A607" s="0" t="n">
        <f aca="false">ROW()-1</f>
        <v>606</v>
      </c>
      <c r="B607" s="0" t="s">
        <v>286</v>
      </c>
      <c r="C607" s="0" t="s">
        <v>52</v>
      </c>
      <c r="D607" s="0" t="s">
        <v>27</v>
      </c>
      <c r="E607" s="0" t="s">
        <v>33</v>
      </c>
      <c r="G607" s="0" t="n">
        <v>-4</v>
      </c>
      <c r="L607" s="0" t="n">
        <v>3.12E-006</v>
      </c>
      <c r="M607" s="0" t="n">
        <v>-0.5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314</v>
      </c>
      <c r="W607" s="0" t="s">
        <v>37</v>
      </c>
      <c r="Y607" s="0" t="str">
        <f aca="false">IF(OR(ISNUMBER(SEARCH("D",B607)), ISNUMBER(SEARCH("D", C607))),"Cangi","Yelle")</f>
        <v>Yelle</v>
      </c>
    </row>
    <row r="608" customFormat="false" ht="12.8" hidden="false" customHeight="false" outlineLevel="0" collapsed="false">
      <c r="A608" s="0" t="n">
        <f aca="false">ROW()-1</f>
        <v>607</v>
      </c>
      <c r="B608" s="0" t="s">
        <v>267</v>
      </c>
      <c r="C608" s="0" t="s">
        <v>52</v>
      </c>
      <c r="D608" s="0" t="s">
        <v>48</v>
      </c>
      <c r="E608" s="0" t="s">
        <v>32</v>
      </c>
      <c r="G608" s="0" t="n">
        <v>-4</v>
      </c>
      <c r="L608" s="0" t="n">
        <v>3.03E-005</v>
      </c>
      <c r="M608" s="0" t="n">
        <v>-0.75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W608" s="0" t="s">
        <v>357</v>
      </c>
      <c r="Y608" s="0" t="str">
        <f aca="false">IF(OR(ISNUMBER(SEARCH("D",B608)), ISNUMBER(SEARCH("D", C608))),"Cangi","Yelle")</f>
        <v>Yelle</v>
      </c>
    </row>
    <row r="609" customFormat="false" ht="12.8" hidden="false" customHeight="false" outlineLevel="0" collapsed="false">
      <c r="A609" s="0" t="n">
        <f aca="false">ROW()-1</f>
        <v>608</v>
      </c>
      <c r="B609" s="0" t="s">
        <v>266</v>
      </c>
      <c r="C609" s="0" t="s">
        <v>52</v>
      </c>
      <c r="D609" s="0" t="s">
        <v>32</v>
      </c>
      <c r="E609" s="0" t="s">
        <v>33</v>
      </c>
      <c r="G609" s="0" t="n">
        <v>-4</v>
      </c>
      <c r="L609" s="0" t="n">
        <v>4.82E-006</v>
      </c>
      <c r="M609" s="0" t="n">
        <v>-0.55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W609" s="0" t="s">
        <v>358</v>
      </c>
      <c r="X609" s="0" t="s">
        <v>359</v>
      </c>
      <c r="Y609" s="0" t="str">
        <f aca="false">IF(OR(ISNUMBER(SEARCH("D",B609)), ISNUMBER(SEARCH("D", C609))),"Cangi","Yelle")</f>
        <v>Yelle</v>
      </c>
    </row>
    <row r="610" customFormat="false" ht="12.8" hidden="false" customHeight="false" outlineLevel="0" collapsed="false">
      <c r="A610" s="0" t="n">
        <f aca="false">ROW()-1</f>
        <v>609</v>
      </c>
      <c r="B610" s="0" t="s">
        <v>266</v>
      </c>
      <c r="C610" s="0" t="s">
        <v>52</v>
      </c>
      <c r="D610" s="0" t="s">
        <v>31</v>
      </c>
      <c r="E610" s="0" t="s">
        <v>33</v>
      </c>
      <c r="G610" s="0" t="n">
        <v>-4</v>
      </c>
      <c r="L610" s="0" t="n">
        <v>2.48E-008</v>
      </c>
      <c r="M610" s="0" t="n">
        <v>-0.55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W610" s="0" t="s">
        <v>358</v>
      </c>
      <c r="X610" s="0" t="s">
        <v>359</v>
      </c>
      <c r="Y610" s="0" t="str">
        <f aca="false">IF(OR(ISNUMBER(SEARCH("D",B610)), ISNUMBER(SEARCH("D", C610))),"Cangi","Yelle")</f>
        <v>Yelle</v>
      </c>
    </row>
    <row r="611" customFormat="false" ht="12.8" hidden="false" customHeight="false" outlineLevel="0" collapsed="false">
      <c r="A611" s="0" t="n">
        <f aca="false">ROW()-1</f>
        <v>610</v>
      </c>
      <c r="B611" s="0" t="s">
        <v>280</v>
      </c>
      <c r="C611" s="0" t="s">
        <v>52</v>
      </c>
      <c r="D611" s="0" t="s">
        <v>33</v>
      </c>
      <c r="G611" s="0" t="n">
        <v>-4</v>
      </c>
      <c r="L611" s="0" t="n">
        <v>6.28E-010</v>
      </c>
      <c r="M611" s="0" t="n">
        <v>-0.59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360</v>
      </c>
      <c r="W611" s="0" t="s">
        <v>361</v>
      </c>
      <c r="X611" s="0" t="s">
        <v>345</v>
      </c>
      <c r="Y611" s="0" t="str">
        <f aca="false">IF(OR(ISNUMBER(SEARCH("D",B611)), ISNUMBER(SEARCH("D", C611))),"Cangi","Yelle")</f>
        <v>Yelle</v>
      </c>
    </row>
    <row r="612" customFormat="false" ht="12.8" hidden="false" customHeight="false" outlineLevel="0" collapsed="false">
      <c r="A612" s="0" t="n">
        <f aca="false">ROW()-1</f>
        <v>611</v>
      </c>
      <c r="B612" s="0" t="s">
        <v>251</v>
      </c>
      <c r="C612" s="0" t="s">
        <v>52</v>
      </c>
      <c r="D612" s="0" t="s">
        <v>48</v>
      </c>
      <c r="E612" s="0" t="s">
        <v>32</v>
      </c>
      <c r="F612" s="0" t="s">
        <v>72</v>
      </c>
      <c r="G612" s="0" t="n">
        <v>-4</v>
      </c>
      <c r="K612" s="0" t="n">
        <v>0.68</v>
      </c>
      <c r="L612" s="3" t="n">
        <v>4.62E-005</v>
      </c>
      <c r="M612" s="0" t="n">
        <v>-0.64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W612" s="0" t="s">
        <v>362</v>
      </c>
      <c r="Y612" s="0" t="str">
        <f aca="false">IF(OR(ISNUMBER(SEARCH("D",B612)), ISNUMBER(SEARCH("D", C612))),"Cangi","Yelle")</f>
        <v>Cangi</v>
      </c>
    </row>
    <row r="613" customFormat="false" ht="12.8" hidden="false" customHeight="false" outlineLevel="0" collapsed="false">
      <c r="A613" s="0" t="n">
        <f aca="false">ROW()-1</f>
        <v>612</v>
      </c>
      <c r="B613" s="0" t="s">
        <v>251</v>
      </c>
      <c r="C613" s="0" t="s">
        <v>52</v>
      </c>
      <c r="D613" s="0" t="s">
        <v>48</v>
      </c>
      <c r="E613" s="0" t="s">
        <v>81</v>
      </c>
      <c r="G613" s="0" t="n">
        <v>-4</v>
      </c>
      <c r="K613" s="0" t="n">
        <v>0.27</v>
      </c>
      <c r="L613" s="3" t="n">
        <v>4.62E-005</v>
      </c>
      <c r="M613" s="0" t="n">
        <v>-0.64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W613" s="0" t="s">
        <v>362</v>
      </c>
      <c r="Y613" s="0" t="str">
        <f aca="false">IF(OR(ISNUMBER(SEARCH("D",B613)), ISNUMBER(SEARCH("D", C613))),"Cangi","Yelle")</f>
        <v>Cangi</v>
      </c>
    </row>
    <row r="614" customFormat="false" ht="12.8" hidden="false" customHeight="false" outlineLevel="0" collapsed="false">
      <c r="A614" s="0" t="n">
        <f aca="false">ROW()-1</f>
        <v>613</v>
      </c>
      <c r="B614" s="0" t="s">
        <v>251</v>
      </c>
      <c r="C614" s="0" t="s">
        <v>52</v>
      </c>
      <c r="D614" s="0" t="s">
        <v>64</v>
      </c>
      <c r="E614" s="0" t="s">
        <v>72</v>
      </c>
      <c r="G614" s="0" t="n">
        <v>-4</v>
      </c>
      <c r="K614" s="0" t="n">
        <v>0.05</v>
      </c>
      <c r="L614" s="3" t="n">
        <v>4.62E-005</v>
      </c>
      <c r="M614" s="0" t="n">
        <v>-0.64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W614" s="0" t="s">
        <v>362</v>
      </c>
      <c r="Y614" s="0" t="str">
        <f aca="false">IF(OR(ISNUMBER(SEARCH("D",B614)), ISNUMBER(SEARCH("D", C614))),"Cangi","Yelle")</f>
        <v>Cangi</v>
      </c>
    </row>
    <row r="615" customFormat="false" ht="12.8" hidden="false" customHeight="false" outlineLevel="0" collapsed="false">
      <c r="A615" s="0" t="n">
        <f aca="false">ROW()-1</f>
        <v>614</v>
      </c>
      <c r="B615" s="0" t="s">
        <v>248</v>
      </c>
      <c r="C615" s="0" t="s">
        <v>52</v>
      </c>
      <c r="D615" s="0" t="s">
        <v>363</v>
      </c>
      <c r="E615" s="0" t="s">
        <v>32</v>
      </c>
      <c r="G615" s="0" t="n">
        <v>-4</v>
      </c>
      <c r="K615" s="0" t="n">
        <v>0.01</v>
      </c>
      <c r="L615" s="3" t="n">
        <v>9.02E-005</v>
      </c>
      <c r="M615" s="0" t="n">
        <v>-1.1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W615" s="0" t="s">
        <v>364</v>
      </c>
      <c r="Y615" s="0" t="str">
        <f aca="false">IF(OR(ISNUMBER(SEARCH("D",B615)), ISNUMBER(SEARCH("D", C615))),"Cangi","Yelle")</f>
        <v>Cangi</v>
      </c>
    </row>
    <row r="616" customFormat="false" ht="12.8" hidden="false" customHeight="false" outlineLevel="0" collapsed="false">
      <c r="A616" s="0" t="n">
        <f aca="false">ROW()-1</f>
        <v>615</v>
      </c>
      <c r="B616" s="0" t="s">
        <v>248</v>
      </c>
      <c r="C616" s="0" t="s">
        <v>52</v>
      </c>
      <c r="D616" s="0" t="s">
        <v>48</v>
      </c>
      <c r="E616" s="0" t="s">
        <v>72</v>
      </c>
      <c r="G616" s="0" t="n">
        <v>-4</v>
      </c>
      <c r="K616" s="0" t="n">
        <v>0.92</v>
      </c>
      <c r="L616" s="3" t="n">
        <v>9.02E-005</v>
      </c>
      <c r="M616" s="0" t="n">
        <v>-1.1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W616" s="0" t="s">
        <v>364</v>
      </c>
      <c r="Y616" s="0" t="str">
        <f aca="false">IF(OR(ISNUMBER(SEARCH("D",B616)), ISNUMBER(SEARCH("D", C616))),"Cangi","Yelle")</f>
        <v>Cangi</v>
      </c>
    </row>
    <row r="617" customFormat="false" ht="12.8" hidden="false" customHeight="false" outlineLevel="0" collapsed="false">
      <c r="A617" s="0" t="n">
        <f aca="false">ROW()-1</f>
        <v>616</v>
      </c>
      <c r="B617" s="0" t="s">
        <v>248</v>
      </c>
      <c r="C617" s="0" t="s">
        <v>52</v>
      </c>
      <c r="D617" s="0" t="s">
        <v>81</v>
      </c>
      <c r="E617" s="0" t="s">
        <v>33</v>
      </c>
      <c r="G617" s="0" t="n">
        <v>-4</v>
      </c>
      <c r="K617" s="0" t="n">
        <v>0.07</v>
      </c>
      <c r="L617" s="3" t="n">
        <v>9.02E-005</v>
      </c>
      <c r="M617" s="0" t="n">
        <v>-1.1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W617" s="0" t="s">
        <v>364</v>
      </c>
      <c r="Y617" s="0" t="str">
        <f aca="false">IF(OR(ISNUMBER(SEARCH("D",B617)), ISNUMBER(SEARCH("D", C617))),"Cangi","Yelle")</f>
        <v>Cangi</v>
      </c>
    </row>
    <row r="618" customFormat="false" ht="12.8" hidden="false" customHeight="false" outlineLevel="0" collapsed="false">
      <c r="A618" s="0" t="n">
        <f aca="false">ROW()-1</f>
        <v>617</v>
      </c>
      <c r="B618" s="0" t="s">
        <v>313</v>
      </c>
      <c r="C618" s="0" t="s">
        <v>52</v>
      </c>
      <c r="D618" s="0" t="s">
        <v>81</v>
      </c>
      <c r="E618" s="0" t="s">
        <v>33</v>
      </c>
      <c r="G618" s="0" t="n">
        <v>-4</v>
      </c>
      <c r="H618" s="0" t="n">
        <v>30</v>
      </c>
      <c r="I618" s="0" t="n">
        <v>29</v>
      </c>
      <c r="J618" s="0" t="n">
        <v>-0.5</v>
      </c>
      <c r="L618" s="3" t="n">
        <v>1.19E-008</v>
      </c>
      <c r="M618" s="0" t="n">
        <v>1.2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W618" s="0" t="s">
        <v>88</v>
      </c>
      <c r="Y618" s="0" t="str">
        <f aca="false">IF(OR(ISNUMBER(SEARCH("D",B618)), ISNUMBER(SEARCH("D", C618))),"Cangi","Yelle")</f>
        <v>Cangi</v>
      </c>
    </row>
    <row r="619" customFormat="false" ht="12.8" hidden="false" customHeight="false" outlineLevel="0" collapsed="false">
      <c r="A619" s="0" t="n">
        <f aca="false">ROW()-1</f>
        <v>618</v>
      </c>
      <c r="B619" s="0" t="s">
        <v>319</v>
      </c>
      <c r="C619" s="0" t="s">
        <v>52</v>
      </c>
      <c r="D619" s="0" t="s">
        <v>73</v>
      </c>
      <c r="E619" s="0" t="s">
        <v>32</v>
      </c>
      <c r="F619" s="0" t="s">
        <v>34</v>
      </c>
      <c r="G619" s="0" t="n">
        <v>-4</v>
      </c>
      <c r="H619" s="0" t="n">
        <v>20</v>
      </c>
      <c r="I619" s="0" t="n">
        <v>19</v>
      </c>
      <c r="J619" s="0" t="n">
        <v>-0.5</v>
      </c>
      <c r="K619" s="0" t="n">
        <v>0.5</v>
      </c>
      <c r="L619" s="3" t="n">
        <v>9.68E-008</v>
      </c>
      <c r="M619" s="0" t="n">
        <v>-0.5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W619" s="0" t="s">
        <v>88</v>
      </c>
      <c r="Y619" s="0" t="str">
        <f aca="false">IF(OR(ISNUMBER(SEARCH("D",B619)), ISNUMBER(SEARCH("D", C619))),"Cangi","Yelle")</f>
        <v>Cangi</v>
      </c>
    </row>
    <row r="620" customFormat="false" ht="12.8" hidden="false" customHeight="false" outlineLevel="0" collapsed="false">
      <c r="A620" s="0" t="n">
        <f aca="false">ROW()-1</f>
        <v>619</v>
      </c>
      <c r="B620" s="0" t="s">
        <v>319</v>
      </c>
      <c r="C620" s="0" t="s">
        <v>52</v>
      </c>
      <c r="D620" s="0" t="s">
        <v>39</v>
      </c>
      <c r="E620" s="0" t="s">
        <v>32</v>
      </c>
      <c r="F620" s="0" t="s">
        <v>72</v>
      </c>
      <c r="G620" s="0" t="n">
        <v>-4</v>
      </c>
      <c r="H620" s="0" t="n">
        <v>20</v>
      </c>
      <c r="I620" s="0" t="n">
        <v>19</v>
      </c>
      <c r="J620" s="0" t="n">
        <v>-0.5</v>
      </c>
      <c r="K620" s="0" t="n">
        <v>0.5</v>
      </c>
      <c r="L620" s="3" t="n">
        <v>9.68E-008</v>
      </c>
      <c r="M620" s="0" t="n">
        <v>-0.5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W620" s="0" t="s">
        <v>88</v>
      </c>
      <c r="Y620" s="0" t="str">
        <f aca="false">IF(OR(ISNUMBER(SEARCH("D",B620)), ISNUMBER(SEARCH("D", C620))),"Cangi","Yelle")</f>
        <v>Cangi</v>
      </c>
    </row>
    <row r="621" customFormat="false" ht="12.8" hidden="false" customHeight="false" outlineLevel="0" collapsed="false">
      <c r="A621" s="0" t="n">
        <f aca="false">ROW()-1</f>
        <v>620</v>
      </c>
      <c r="B621" s="0" t="s">
        <v>319</v>
      </c>
      <c r="C621" s="0" t="s">
        <v>52</v>
      </c>
      <c r="D621" s="0" t="s">
        <v>77</v>
      </c>
      <c r="E621" s="0" t="s">
        <v>34</v>
      </c>
      <c r="G621" s="0" t="n">
        <v>-4</v>
      </c>
      <c r="H621" s="0" t="n">
        <v>20</v>
      </c>
      <c r="I621" s="0" t="n">
        <v>19</v>
      </c>
      <c r="J621" s="0" t="n">
        <v>-0.5</v>
      </c>
      <c r="K621" s="0" t="n">
        <v>0.5</v>
      </c>
      <c r="L621" s="3" t="n">
        <v>1.86E-006</v>
      </c>
      <c r="M621" s="0" t="n">
        <v>-0.5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W621" s="0" t="s">
        <v>88</v>
      </c>
      <c r="Y621" s="0" t="str">
        <f aca="false">IF(OR(ISNUMBER(SEARCH("D",B621)), ISNUMBER(SEARCH("D", C621))),"Cangi","Yelle")</f>
        <v>Cangi</v>
      </c>
    </row>
    <row r="622" customFormat="false" ht="12.8" hidden="false" customHeight="false" outlineLevel="0" collapsed="false">
      <c r="A622" s="0" t="n">
        <f aca="false">ROW()-1</f>
        <v>621</v>
      </c>
      <c r="B622" s="0" t="s">
        <v>319</v>
      </c>
      <c r="C622" s="0" t="s">
        <v>52</v>
      </c>
      <c r="D622" s="0" t="s">
        <v>80</v>
      </c>
      <c r="E622" s="0" t="s">
        <v>72</v>
      </c>
      <c r="G622" s="0" t="n">
        <v>-4</v>
      </c>
      <c r="H622" s="0" t="n">
        <v>20</v>
      </c>
      <c r="I622" s="0" t="n">
        <v>19</v>
      </c>
      <c r="J622" s="0" t="n">
        <v>-0.5</v>
      </c>
      <c r="K622" s="0" t="n">
        <v>0.5</v>
      </c>
      <c r="L622" s="3" t="n">
        <v>1.86E-006</v>
      </c>
      <c r="M622" s="0" t="n">
        <v>-0.5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W622" s="0" t="s">
        <v>88</v>
      </c>
      <c r="Y622" s="0" t="str">
        <f aca="false">IF(OR(ISNUMBER(SEARCH("D",B622)), ISNUMBER(SEARCH("D", C622))),"Cangi","Yelle")</f>
        <v>Cangi</v>
      </c>
    </row>
    <row r="623" customFormat="false" ht="12.8" hidden="false" customHeight="false" outlineLevel="0" collapsed="false">
      <c r="A623" s="0" t="n">
        <f aca="false">ROW()-1</f>
        <v>622</v>
      </c>
      <c r="B623" s="0" t="s">
        <v>319</v>
      </c>
      <c r="C623" s="0" t="s">
        <v>52</v>
      </c>
      <c r="D623" s="0" t="s">
        <v>81</v>
      </c>
      <c r="E623" s="0" t="s">
        <v>34</v>
      </c>
      <c r="F623" s="0" t="s">
        <v>34</v>
      </c>
      <c r="G623" s="0" t="n">
        <v>-4</v>
      </c>
      <c r="H623" s="0" t="n">
        <v>20</v>
      </c>
      <c r="I623" s="0" t="n">
        <v>19</v>
      </c>
      <c r="J623" s="0" t="n">
        <v>-0.5</v>
      </c>
      <c r="K623" s="0" t="n">
        <v>0.5</v>
      </c>
      <c r="L623" s="3" t="n">
        <v>4.47E-006</v>
      </c>
      <c r="M623" s="0" t="n">
        <v>-0.5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W623" s="0" t="s">
        <v>88</v>
      </c>
      <c r="Y623" s="0" t="str">
        <f aca="false">IF(OR(ISNUMBER(SEARCH("D",B623)), ISNUMBER(SEARCH("D", C623))),"Cangi","Yelle")</f>
        <v>Cangi</v>
      </c>
    </row>
    <row r="624" customFormat="false" ht="12.8" hidden="false" customHeight="false" outlineLevel="0" collapsed="false">
      <c r="A624" s="0" t="n">
        <f aca="false">ROW()-1</f>
        <v>623</v>
      </c>
      <c r="B624" s="0" t="s">
        <v>319</v>
      </c>
      <c r="C624" s="0" t="s">
        <v>52</v>
      </c>
      <c r="D624" s="0" t="s">
        <v>53</v>
      </c>
      <c r="E624" s="0" t="s">
        <v>72</v>
      </c>
      <c r="F624" s="0" t="s">
        <v>34</v>
      </c>
      <c r="G624" s="0" t="n">
        <v>-4</v>
      </c>
      <c r="H624" s="0" t="n">
        <v>20</v>
      </c>
      <c r="I624" s="0" t="n">
        <v>19</v>
      </c>
      <c r="J624" s="0" t="n">
        <v>-0.5</v>
      </c>
      <c r="K624" s="0" t="n">
        <v>0.5</v>
      </c>
      <c r="L624" s="3" t="n">
        <v>4.47E-006</v>
      </c>
      <c r="M624" s="0" t="n">
        <v>-0.5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W624" s="0" t="s">
        <v>88</v>
      </c>
      <c r="Y624" s="0" t="str">
        <f aca="false">IF(OR(ISNUMBER(SEARCH("D",B624)), ISNUMBER(SEARCH("D", C624))),"Cangi","Yelle")</f>
        <v>Cangi</v>
      </c>
    </row>
    <row r="625" customFormat="false" ht="12.8" hidden="false" customHeight="false" outlineLevel="0" collapsed="false">
      <c r="A625" s="0" t="n">
        <f aca="false">ROW()-1</f>
        <v>624</v>
      </c>
      <c r="B625" s="0" t="s">
        <v>319</v>
      </c>
      <c r="C625" s="0" t="s">
        <v>52</v>
      </c>
      <c r="D625" s="0" t="s">
        <v>81</v>
      </c>
      <c r="E625" s="0" t="s">
        <v>39</v>
      </c>
      <c r="G625" s="0" t="n">
        <v>-4</v>
      </c>
      <c r="H625" s="0" t="n">
        <v>20</v>
      </c>
      <c r="I625" s="0" t="n">
        <v>19</v>
      </c>
      <c r="J625" s="0" t="n">
        <v>-0.5</v>
      </c>
      <c r="K625" s="0" t="n">
        <v>0.5</v>
      </c>
      <c r="L625" s="3" t="n">
        <v>1.04E-006</v>
      </c>
      <c r="M625" s="0" t="n">
        <v>-0.5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W625" s="0" t="s">
        <v>88</v>
      </c>
      <c r="Y625" s="0" t="str">
        <f aca="false">IF(OR(ISNUMBER(SEARCH("D",B625)), ISNUMBER(SEARCH("D", C625))),"Cangi","Yelle")</f>
        <v>Cangi</v>
      </c>
    </row>
    <row r="626" customFormat="false" ht="12.8" hidden="false" customHeight="false" outlineLevel="0" collapsed="false">
      <c r="A626" s="0" t="n">
        <f aca="false">ROW()-1</f>
        <v>625</v>
      </c>
      <c r="B626" s="0" t="s">
        <v>319</v>
      </c>
      <c r="C626" s="0" t="s">
        <v>52</v>
      </c>
      <c r="D626" s="0" t="s">
        <v>53</v>
      </c>
      <c r="E626" s="0" t="s">
        <v>73</v>
      </c>
      <c r="G626" s="0" t="n">
        <v>-4</v>
      </c>
      <c r="H626" s="0" t="n">
        <v>20</v>
      </c>
      <c r="I626" s="0" t="n">
        <v>19</v>
      </c>
      <c r="J626" s="0" t="n">
        <v>-0.5</v>
      </c>
      <c r="K626" s="0" t="n">
        <v>0.5</v>
      </c>
      <c r="L626" s="3" t="n">
        <v>1.04E-006</v>
      </c>
      <c r="M626" s="0" t="n">
        <v>-0.5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W626" s="0" t="s">
        <v>88</v>
      </c>
      <c r="Y626" s="0" t="str">
        <f aca="false">IF(OR(ISNUMBER(SEARCH("D",B626)), ISNUMBER(SEARCH("D", C626))),"Cangi","Yelle")</f>
        <v>Cangi</v>
      </c>
    </row>
    <row r="627" customFormat="false" ht="12.8" hidden="false" customHeight="false" outlineLevel="0" collapsed="false">
      <c r="A627" s="0" t="n">
        <f aca="false">ROW()-1</f>
        <v>626</v>
      </c>
      <c r="B627" s="0" t="s">
        <v>269</v>
      </c>
      <c r="C627" s="0" t="s">
        <v>52</v>
      </c>
      <c r="D627" s="0" t="s">
        <v>32</v>
      </c>
      <c r="E627" s="0" t="s">
        <v>34</v>
      </c>
      <c r="F627" s="0" t="s">
        <v>34</v>
      </c>
      <c r="G627" s="0" t="n">
        <v>-4</v>
      </c>
      <c r="L627" s="0" t="n">
        <v>2.08E-005</v>
      </c>
      <c r="M627" s="0" t="n">
        <v>-0.74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300</v>
      </c>
      <c r="W627" s="0" t="s">
        <v>365</v>
      </c>
      <c r="Y627" s="0" t="str">
        <f aca="false">IF(OR(ISNUMBER(SEARCH("D",B627)), ISNUMBER(SEARCH("D", C627))),"Cangi","Yelle")</f>
        <v>Yelle</v>
      </c>
    </row>
    <row r="628" customFormat="false" ht="12.8" hidden="false" customHeight="false" outlineLevel="0" collapsed="false">
      <c r="A628" s="0" t="n">
        <f aca="false">ROW()-1</f>
        <v>627</v>
      </c>
      <c r="B628" s="0" t="s">
        <v>269</v>
      </c>
      <c r="C628" s="0" t="s">
        <v>52</v>
      </c>
      <c r="D628" s="0" t="s">
        <v>39</v>
      </c>
      <c r="E628" s="0" t="s">
        <v>32</v>
      </c>
      <c r="G628" s="0" t="n">
        <v>-4</v>
      </c>
      <c r="L628" s="0" t="n">
        <v>2.64E-006</v>
      </c>
      <c r="M628" s="0" t="n">
        <v>-0.74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300</v>
      </c>
      <c r="W628" s="0" t="s">
        <v>365</v>
      </c>
      <c r="Y628" s="0" t="str">
        <f aca="false">IF(OR(ISNUMBER(SEARCH("D",B628)), ISNUMBER(SEARCH("D", C628))),"Cangi","Yelle")</f>
        <v>Yelle</v>
      </c>
    </row>
    <row r="629" customFormat="false" ht="12.8" hidden="false" customHeight="false" outlineLevel="0" collapsed="false">
      <c r="A629" s="0" t="n">
        <f aca="false">ROW()-1</f>
        <v>628</v>
      </c>
      <c r="B629" s="0" t="s">
        <v>269</v>
      </c>
      <c r="C629" s="0" t="s">
        <v>52</v>
      </c>
      <c r="D629" s="0" t="s">
        <v>53</v>
      </c>
      <c r="E629" s="0" t="s">
        <v>34</v>
      </c>
      <c r="G629" s="0" t="n">
        <v>-4</v>
      </c>
      <c r="L629" s="0" t="n">
        <v>5.86E-006</v>
      </c>
      <c r="M629" s="0" t="n">
        <v>-0.74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300</v>
      </c>
      <c r="W629" s="0" t="s">
        <v>365</v>
      </c>
      <c r="Y629" s="0" t="str">
        <f aca="false">IF(OR(ISNUMBER(SEARCH("D",B629)), ISNUMBER(SEARCH("D", C629))),"Cangi","Yelle")</f>
        <v>Yelle</v>
      </c>
    </row>
    <row r="630" customFormat="false" ht="12.8" hidden="false" customHeight="false" outlineLevel="0" collapsed="false">
      <c r="A630" s="0" t="n">
        <f aca="false">ROW()-1</f>
        <v>629</v>
      </c>
      <c r="B630" s="0" t="s">
        <v>268</v>
      </c>
      <c r="C630" s="0" t="s">
        <v>52</v>
      </c>
      <c r="D630" s="0" t="s">
        <v>34</v>
      </c>
      <c r="E630" s="0" t="s">
        <v>34</v>
      </c>
      <c r="G630" s="0" t="n">
        <v>-4</v>
      </c>
      <c r="L630" s="0" t="n">
        <v>1.86E-007</v>
      </c>
      <c r="M630" s="0" t="n">
        <v>-0.43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314</v>
      </c>
      <c r="W630" s="0" t="s">
        <v>356</v>
      </c>
      <c r="Y630" s="0" t="str">
        <f aca="false">IF(OR(ISNUMBER(SEARCH("D",B630)), ISNUMBER(SEARCH("D", C630))),"Cangi","Yelle")</f>
        <v>Yelle</v>
      </c>
    </row>
    <row r="631" customFormat="false" ht="12.8" hidden="false" customHeight="false" outlineLevel="0" collapsed="false">
      <c r="A631" s="0" t="n">
        <f aca="false">ROW()-1</f>
        <v>630</v>
      </c>
      <c r="B631" s="0" t="s">
        <v>283</v>
      </c>
      <c r="C631" s="0" t="s">
        <v>52</v>
      </c>
      <c r="D631" s="0" t="s">
        <v>39</v>
      </c>
      <c r="E631" s="0" t="s">
        <v>32</v>
      </c>
      <c r="F631" s="0" t="s">
        <v>34</v>
      </c>
      <c r="G631" s="0" t="n">
        <v>-4</v>
      </c>
      <c r="L631" s="0" t="n">
        <v>9.68E-008</v>
      </c>
      <c r="M631" s="0" t="n">
        <v>-0.5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W631" s="0" t="s">
        <v>366</v>
      </c>
      <c r="Y631" s="0" t="str">
        <f aca="false">IF(OR(ISNUMBER(SEARCH("D",B631)), ISNUMBER(SEARCH("D", C631))),"Cangi","Yelle")</f>
        <v>Yelle</v>
      </c>
    </row>
    <row r="632" customFormat="false" ht="12.8" hidden="false" customHeight="false" outlineLevel="0" collapsed="false">
      <c r="A632" s="0" t="n">
        <f aca="false">ROW()-1</f>
        <v>631</v>
      </c>
      <c r="B632" s="0" t="s">
        <v>283</v>
      </c>
      <c r="C632" s="0" t="s">
        <v>52</v>
      </c>
      <c r="D632" s="0" t="s">
        <v>80</v>
      </c>
      <c r="E632" s="0" t="s">
        <v>34</v>
      </c>
      <c r="G632" s="0" t="n">
        <v>-4</v>
      </c>
      <c r="L632" s="0" t="n">
        <v>1.86E-006</v>
      </c>
      <c r="M632" s="0" t="n">
        <v>-0.5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W632" s="0" t="s">
        <v>366</v>
      </c>
      <c r="Y632" s="0" t="str">
        <f aca="false">IF(OR(ISNUMBER(SEARCH("D",B632)), ISNUMBER(SEARCH("D", C632))),"Cangi","Yelle")</f>
        <v>Yelle</v>
      </c>
    </row>
    <row r="633" customFormat="false" ht="12.8" hidden="false" customHeight="false" outlineLevel="0" collapsed="false">
      <c r="A633" s="0" t="n">
        <f aca="false">ROW()-1</f>
        <v>632</v>
      </c>
      <c r="B633" s="0" t="s">
        <v>283</v>
      </c>
      <c r="C633" s="0" t="s">
        <v>52</v>
      </c>
      <c r="D633" s="0" t="s">
        <v>53</v>
      </c>
      <c r="E633" s="0" t="s">
        <v>34</v>
      </c>
      <c r="F633" s="0" t="s">
        <v>34</v>
      </c>
      <c r="G633" s="0" t="n">
        <v>-4</v>
      </c>
      <c r="L633" s="0" t="n">
        <v>4.47E-006</v>
      </c>
      <c r="M633" s="0" t="n">
        <v>-0.5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W633" s="0" t="s">
        <v>366</v>
      </c>
      <c r="Y633" s="0" t="str">
        <f aca="false">IF(OR(ISNUMBER(SEARCH("D",B633)), ISNUMBER(SEARCH("D", C633))),"Cangi","Yelle")</f>
        <v>Yelle</v>
      </c>
    </row>
    <row r="634" customFormat="false" ht="12.8" hidden="false" customHeight="false" outlineLevel="0" collapsed="false">
      <c r="A634" s="0" t="n">
        <f aca="false">ROW()-1</f>
        <v>633</v>
      </c>
      <c r="B634" s="0" t="s">
        <v>283</v>
      </c>
      <c r="C634" s="0" t="s">
        <v>52</v>
      </c>
      <c r="D634" s="0" t="s">
        <v>53</v>
      </c>
      <c r="E634" s="0" t="s">
        <v>39</v>
      </c>
      <c r="G634" s="0" t="n">
        <v>-4</v>
      </c>
      <c r="L634" s="0" t="n">
        <v>1.04E-006</v>
      </c>
      <c r="M634" s="0" t="n">
        <v>-0.5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W634" s="0" t="s">
        <v>366</v>
      </c>
      <c r="Y634" s="0" t="str">
        <f aca="false">IF(OR(ISNUMBER(SEARCH("D",B634)), ISNUMBER(SEARCH("D", C634))),"Cangi","Yelle")</f>
        <v>Yelle</v>
      </c>
    </row>
    <row r="635" customFormat="false" ht="12.8" hidden="false" customHeight="false" outlineLevel="0" collapsed="false">
      <c r="A635" s="0" t="n">
        <f aca="false">ROW()-1</f>
        <v>634</v>
      </c>
      <c r="B635" s="0" t="s">
        <v>261</v>
      </c>
      <c r="C635" s="0" t="s">
        <v>52</v>
      </c>
      <c r="D635" s="0" t="s">
        <v>34</v>
      </c>
      <c r="E635" s="0" t="s">
        <v>34</v>
      </c>
      <c r="F635" s="0" t="s">
        <v>34</v>
      </c>
      <c r="G635" s="0" t="n">
        <v>-4</v>
      </c>
      <c r="L635" s="0" t="n">
        <v>8.46E-007</v>
      </c>
      <c r="M635" s="0" t="n">
        <v>-0.52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360</v>
      </c>
      <c r="W635" s="0" t="s">
        <v>37</v>
      </c>
      <c r="Y635" s="0" t="str">
        <f aca="false">IF(OR(ISNUMBER(SEARCH("D",B635)), ISNUMBER(SEARCH("D", C635))),"Cangi","Yelle")</f>
        <v>Yelle</v>
      </c>
    </row>
    <row r="636" customFormat="false" ht="12.8" hidden="false" customHeight="false" outlineLevel="0" collapsed="false">
      <c r="A636" s="0" t="n">
        <f aca="false">ROW()-1</f>
        <v>635</v>
      </c>
      <c r="B636" s="0" t="s">
        <v>261</v>
      </c>
      <c r="C636" s="0" t="s">
        <v>52</v>
      </c>
      <c r="D636" s="0" t="s">
        <v>39</v>
      </c>
      <c r="E636" s="0" t="s">
        <v>34</v>
      </c>
      <c r="G636" s="0" t="n">
        <v>-4</v>
      </c>
      <c r="L636" s="0" t="n">
        <v>4.54E-007</v>
      </c>
      <c r="M636" s="0" t="n">
        <v>-0.52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360</v>
      </c>
      <c r="W636" s="0" t="s">
        <v>37</v>
      </c>
      <c r="Y636" s="0" t="str">
        <f aca="false">IF(OR(ISNUMBER(SEARCH("D",B636)), ISNUMBER(SEARCH("D", C636))),"Cangi","Yelle")</f>
        <v>Yelle</v>
      </c>
    </row>
    <row r="637" customFormat="false" ht="12.8" hidden="false" customHeight="false" outlineLevel="0" collapsed="false">
      <c r="A637" s="0" t="n">
        <f aca="false">ROW()-1</f>
        <v>636</v>
      </c>
      <c r="B637" s="0" t="s">
        <v>285</v>
      </c>
      <c r="C637" s="0" t="s">
        <v>52</v>
      </c>
      <c r="D637" s="0" t="s">
        <v>45</v>
      </c>
      <c r="E637" s="0" t="s">
        <v>34</v>
      </c>
      <c r="F637" s="0" t="s">
        <v>34</v>
      </c>
      <c r="G637" s="0" t="n">
        <v>-4</v>
      </c>
      <c r="L637" s="0" t="n">
        <v>3.79E-006</v>
      </c>
      <c r="M637" s="0" t="n">
        <v>-0.65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314</v>
      </c>
      <c r="W637" s="0" t="s">
        <v>37</v>
      </c>
      <c r="Y637" s="0" t="str">
        <f aca="false">IF(OR(ISNUMBER(SEARCH("D",B637)), ISNUMBER(SEARCH("D", C637))),"Cangi","Yelle")</f>
        <v>Yelle</v>
      </c>
    </row>
    <row r="638" customFormat="false" ht="12.8" hidden="false" customHeight="false" outlineLevel="0" collapsed="false">
      <c r="A638" s="0" t="n">
        <f aca="false">ROW()-1</f>
        <v>637</v>
      </c>
      <c r="B638" s="0" t="s">
        <v>293</v>
      </c>
      <c r="C638" s="0" t="s">
        <v>52</v>
      </c>
      <c r="D638" s="0" t="s">
        <v>45</v>
      </c>
      <c r="E638" s="0" t="s">
        <v>34</v>
      </c>
      <c r="G638" s="0" t="n">
        <v>-4</v>
      </c>
      <c r="L638" s="0" t="n">
        <v>3.46E-006</v>
      </c>
      <c r="M638" s="0" t="n">
        <v>-0.5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314</v>
      </c>
      <c r="W638" s="0" t="s">
        <v>37</v>
      </c>
      <c r="Y638" s="0" t="s">
        <v>43</v>
      </c>
    </row>
    <row r="639" customFormat="false" ht="12.8" hidden="false" customHeight="false" outlineLevel="0" collapsed="false">
      <c r="A639" s="0" t="n">
        <f aca="false">ROW()-1</f>
        <v>638</v>
      </c>
      <c r="B639" s="0" t="s">
        <v>260</v>
      </c>
      <c r="C639" s="0" t="s">
        <v>52</v>
      </c>
      <c r="D639" s="0" t="s">
        <v>48</v>
      </c>
      <c r="E639" s="0" t="s">
        <v>32</v>
      </c>
      <c r="F639" s="0" t="s">
        <v>34</v>
      </c>
      <c r="G639" s="0" t="n">
        <v>-4</v>
      </c>
      <c r="L639" s="0" t="n">
        <f aca="false">0.000000238*((1/300)^M638)</f>
        <v>4.12228092201393E-006</v>
      </c>
      <c r="M639" s="0" t="n">
        <v>-0.5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300</v>
      </c>
      <c r="W639" s="0" t="s">
        <v>367</v>
      </c>
      <c r="Y639" s="0" t="s">
        <v>43</v>
      </c>
    </row>
    <row r="640" customFormat="false" ht="12.8" hidden="false" customHeight="false" outlineLevel="0" collapsed="false">
      <c r="A640" s="0" t="n">
        <f aca="false">ROW()-1</f>
        <v>639</v>
      </c>
      <c r="B640" s="0" t="s">
        <v>260</v>
      </c>
      <c r="C640" s="0" t="s">
        <v>52</v>
      </c>
      <c r="D640" s="0" t="s">
        <v>48</v>
      </c>
      <c r="E640" s="0" t="s">
        <v>53</v>
      </c>
      <c r="G640" s="0" t="n">
        <v>-4</v>
      </c>
      <c r="L640" s="3" t="n">
        <f aca="false">0.0000000945 * ((1/300)^M640)</f>
        <v>1.63678801315259E-006</v>
      </c>
      <c r="M640" s="0" t="n">
        <v>-0.5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300</v>
      </c>
      <c r="W640" s="0" t="s">
        <v>367</v>
      </c>
      <c r="Y640" s="0" t="s">
        <v>43</v>
      </c>
    </row>
    <row r="641" customFormat="false" ht="12.8" hidden="false" customHeight="false" outlineLevel="0" collapsed="false">
      <c r="A641" s="0" t="n">
        <f aca="false">ROW()-1</f>
        <v>640</v>
      </c>
      <c r="B641" s="0" t="s">
        <v>260</v>
      </c>
      <c r="C641" s="0" t="s">
        <v>52</v>
      </c>
      <c r="D641" s="0" t="s">
        <v>64</v>
      </c>
      <c r="E641" s="0" t="s">
        <v>34</v>
      </c>
      <c r="G641" s="0" t="n">
        <v>-4</v>
      </c>
      <c r="L641" s="3" t="n">
        <f aca="false">0.0000000175 * ((1/300)^M641)</f>
        <v>3.03108891324554E-007</v>
      </c>
      <c r="M641" s="0" t="n">
        <v>-0.5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300</v>
      </c>
      <c r="W641" s="0" t="s">
        <v>367</v>
      </c>
      <c r="Y641" s="0" t="str">
        <f aca="false">IF(OR(ISNUMBER(SEARCH("D",B641)), ISNUMBER(SEARCH("D", C641))),"Cangi","Yelle")</f>
        <v>Yelle</v>
      </c>
    </row>
    <row r="642" customFormat="false" ht="12.8" hidden="false" customHeight="false" outlineLevel="0" collapsed="false">
      <c r="A642" s="0" t="n">
        <f aca="false">ROW()-1</f>
        <v>641</v>
      </c>
      <c r="B642" s="0" t="s">
        <v>51</v>
      </c>
      <c r="C642" s="0" t="s">
        <v>52</v>
      </c>
      <c r="D642" s="0" t="s">
        <v>35</v>
      </c>
      <c r="E642" s="0" t="s">
        <v>32</v>
      </c>
      <c r="G642" s="0" t="n">
        <v>-4</v>
      </c>
      <c r="K642" s="0" t="n">
        <v>0.01</v>
      </c>
      <c r="L642" s="0" t="n">
        <v>1.15E-007</v>
      </c>
      <c r="M642" s="0" t="n">
        <v>-0.64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W642" s="0" t="s">
        <v>362</v>
      </c>
      <c r="Y642" s="0" t="str">
        <f aca="false">IF(OR(ISNUMBER(SEARCH("D",B642)), ISNUMBER(SEARCH("D", C642))),"Cangi","Yelle")</f>
        <v>Yelle</v>
      </c>
    </row>
    <row r="643" customFormat="false" ht="12.8" hidden="false" customHeight="false" outlineLevel="0" collapsed="false">
      <c r="A643" s="0" t="n">
        <f aca="false">ROW()-1</f>
        <v>642</v>
      </c>
      <c r="B643" s="0" t="s">
        <v>51</v>
      </c>
      <c r="C643" s="0" t="s">
        <v>52</v>
      </c>
      <c r="D643" s="0" t="s">
        <v>48</v>
      </c>
      <c r="E643" s="0" t="s">
        <v>34</v>
      </c>
      <c r="G643" s="0" t="n">
        <v>-4</v>
      </c>
      <c r="K643" s="0" t="n">
        <v>0.92</v>
      </c>
      <c r="L643" s="0" t="n">
        <v>1.06E-005</v>
      </c>
      <c r="M643" s="0" t="n">
        <v>-0.64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W643" s="0" t="s">
        <v>362</v>
      </c>
      <c r="Y643" s="0" t="str">
        <f aca="false">IF(OR(ISNUMBER(SEARCH("D",B643)), ISNUMBER(SEARCH("D", C643))),"Cangi","Yelle")</f>
        <v>Yelle</v>
      </c>
    </row>
    <row r="644" customFormat="false" ht="12.8" hidden="false" customHeight="false" outlineLevel="0" collapsed="false">
      <c r="A644" s="0" t="n">
        <f aca="false">ROW()-1</f>
        <v>643</v>
      </c>
      <c r="B644" s="0" t="s">
        <v>51</v>
      </c>
      <c r="C644" s="0" t="s">
        <v>52</v>
      </c>
      <c r="D644" s="0" t="s">
        <v>53</v>
      </c>
      <c r="E644" s="0" t="s">
        <v>33</v>
      </c>
      <c r="G644" s="0" t="n">
        <v>-4</v>
      </c>
      <c r="K644" s="0" t="n">
        <v>0.07</v>
      </c>
      <c r="L644" s="0" t="n">
        <v>8.08E-007</v>
      </c>
      <c r="M644" s="0" t="n">
        <v>-0.64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W644" s="0" t="s">
        <v>362</v>
      </c>
      <c r="Y644" s="0" t="str">
        <f aca="false">IF(OR(ISNUMBER(SEARCH("D",B644)), ISNUMBER(SEARCH("D", C644))),"Cangi","Yelle")</f>
        <v>Yelle</v>
      </c>
    </row>
    <row r="645" customFormat="false" ht="12.8" hidden="false" customHeight="false" outlineLevel="0" collapsed="false">
      <c r="A645" s="0" t="n">
        <f aca="false">ROW()-1</f>
        <v>644</v>
      </c>
      <c r="B645" s="0" t="s">
        <v>308</v>
      </c>
      <c r="C645" s="0" t="s">
        <v>52</v>
      </c>
      <c r="D645" s="0" t="s">
        <v>32</v>
      </c>
      <c r="E645" s="0" t="s">
        <v>72</v>
      </c>
      <c r="F645" s="0" t="s">
        <v>34</v>
      </c>
      <c r="G645" s="0" t="n">
        <v>-4</v>
      </c>
      <c r="H645" s="0" t="n">
        <v>19</v>
      </c>
      <c r="I645" s="0" t="n">
        <v>18</v>
      </c>
      <c r="J645" s="0" t="n">
        <v>-0.5</v>
      </c>
      <c r="L645" s="3" t="n">
        <v>2.08E-005</v>
      </c>
      <c r="M645" s="0" t="n">
        <v>-0.74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W645" s="0" t="s">
        <v>88</v>
      </c>
      <c r="Y645" s="0" t="str">
        <f aca="false">IF(OR(ISNUMBER(SEARCH("D",B645)), ISNUMBER(SEARCH("D", C645))),"Cangi","Yelle")</f>
        <v>Cangi</v>
      </c>
    </row>
    <row r="646" customFormat="false" ht="12.8" hidden="false" customHeight="false" outlineLevel="0" collapsed="false">
      <c r="A646" s="0" t="n">
        <f aca="false">ROW()-1</f>
        <v>645</v>
      </c>
      <c r="B646" s="0" t="s">
        <v>308</v>
      </c>
      <c r="C646" s="0" t="s">
        <v>52</v>
      </c>
      <c r="D646" s="0" t="s">
        <v>73</v>
      </c>
      <c r="E646" s="0" t="s">
        <v>32</v>
      </c>
      <c r="G646" s="0" t="n">
        <v>-4</v>
      </c>
      <c r="H646" s="0" t="n">
        <v>19</v>
      </c>
      <c r="I646" s="0" t="n">
        <v>18</v>
      </c>
      <c r="J646" s="0" t="n">
        <v>-0.5</v>
      </c>
      <c r="L646" s="3" t="n">
        <v>2.64E-006</v>
      </c>
      <c r="M646" s="0" t="n">
        <v>-0.74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W646" s="0" t="s">
        <v>88</v>
      </c>
      <c r="Y646" s="0" t="str">
        <f aca="false">IF(OR(ISNUMBER(SEARCH("D",B646)), ISNUMBER(SEARCH("D", C646))),"Cangi","Yelle")</f>
        <v>Cangi</v>
      </c>
    </row>
    <row r="647" customFormat="false" ht="12.8" hidden="false" customHeight="false" outlineLevel="0" collapsed="false">
      <c r="A647" s="0" t="n">
        <f aca="false">ROW()-1</f>
        <v>646</v>
      </c>
      <c r="B647" s="0" t="s">
        <v>308</v>
      </c>
      <c r="C647" s="0" t="s">
        <v>52</v>
      </c>
      <c r="D647" s="0" t="s">
        <v>53</v>
      </c>
      <c r="E647" s="0" t="s">
        <v>72</v>
      </c>
      <c r="G647" s="0" t="n">
        <v>-4</v>
      </c>
      <c r="H647" s="0" t="n">
        <v>19</v>
      </c>
      <c r="I647" s="0" t="n">
        <v>18</v>
      </c>
      <c r="J647" s="0" t="n">
        <v>-0.5</v>
      </c>
      <c r="K647" s="0" t="n">
        <v>0.5</v>
      </c>
      <c r="L647" s="3" t="n">
        <v>5.86E-006</v>
      </c>
      <c r="M647" s="0" t="n">
        <v>-0.74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W647" s="0" t="s">
        <v>88</v>
      </c>
      <c r="Y647" s="0" t="str">
        <f aca="false">IF(OR(ISNUMBER(SEARCH("D",B647)), ISNUMBER(SEARCH("D", C647))),"Cangi","Yelle")</f>
        <v>Cangi</v>
      </c>
    </row>
    <row r="648" customFormat="false" ht="12.8" hidden="false" customHeight="false" outlineLevel="0" collapsed="false">
      <c r="A648" s="0" t="n">
        <f aca="false">ROW()-1</f>
        <v>647</v>
      </c>
      <c r="B648" s="0" t="s">
        <v>308</v>
      </c>
      <c r="C648" s="0" t="s">
        <v>52</v>
      </c>
      <c r="D648" s="0" t="s">
        <v>81</v>
      </c>
      <c r="E648" s="0" t="s">
        <v>34</v>
      </c>
      <c r="G648" s="0" t="n">
        <v>-4</v>
      </c>
      <c r="H648" s="0" t="n">
        <v>19</v>
      </c>
      <c r="I648" s="0" t="n">
        <v>18</v>
      </c>
      <c r="J648" s="0" t="n">
        <v>-0.5</v>
      </c>
      <c r="K648" s="0" t="n">
        <v>0.5</v>
      </c>
      <c r="L648" s="3" t="n">
        <v>5.86E-006</v>
      </c>
      <c r="M648" s="0" t="n">
        <v>-0.74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W648" s="0" t="s">
        <v>88</v>
      </c>
      <c r="Y648" s="0" t="str">
        <f aca="false">IF(OR(ISNUMBER(SEARCH("D",B648)), ISNUMBER(SEARCH("D", C648))),"Cangi","Yelle")</f>
        <v>Cangi</v>
      </c>
    </row>
    <row r="649" customFormat="false" ht="12.8" hidden="false" customHeight="false" outlineLevel="0" collapsed="false">
      <c r="A649" s="0" t="n">
        <f aca="false">ROW()-1</f>
        <v>648</v>
      </c>
      <c r="B649" s="0" t="s">
        <v>270</v>
      </c>
      <c r="C649" s="0" t="s">
        <v>52</v>
      </c>
      <c r="D649" s="0" t="s">
        <v>34</v>
      </c>
      <c r="E649" s="0" t="s">
        <v>72</v>
      </c>
      <c r="G649" s="0" t="n">
        <v>-4</v>
      </c>
      <c r="L649" s="3" t="n">
        <v>1.93273E-006</v>
      </c>
      <c r="M649" s="0" t="n">
        <v>-0.853</v>
      </c>
      <c r="N649" s="0" t="n">
        <v>-43.3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368</v>
      </c>
      <c r="W649" s="0" t="s">
        <v>42</v>
      </c>
      <c r="Y649" s="0" t="str">
        <f aca="false">IF(OR(ISNUMBER(SEARCH("D",B649)), ISNUMBER(SEARCH("D", C649))),"Cangi","Yelle")</f>
        <v>Cangi</v>
      </c>
    </row>
    <row r="650" customFormat="false" ht="12.8" hidden="false" customHeight="false" outlineLevel="0" collapsed="false">
      <c r="A650" s="0" t="n">
        <f aca="false">ROW()-1</f>
        <v>649</v>
      </c>
      <c r="B650" s="0" t="s">
        <v>325</v>
      </c>
      <c r="C650" s="0" t="s">
        <v>52</v>
      </c>
      <c r="D650" s="0" t="s">
        <v>57</v>
      </c>
      <c r="E650" s="0" t="s">
        <v>32</v>
      </c>
      <c r="F650" s="0" t="s">
        <v>34</v>
      </c>
      <c r="G650" s="0" t="n">
        <v>-4</v>
      </c>
      <c r="L650" s="0" t="n">
        <v>3.81E-005</v>
      </c>
      <c r="M650" s="0" t="n">
        <v>-0.74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278</v>
      </c>
      <c r="W650" s="0" t="s">
        <v>37</v>
      </c>
      <c r="Y650" s="0" t="str">
        <f aca="false">IF(OR(ISNUMBER(SEARCH("D",B650)), ISNUMBER(SEARCH("D", C650))),"Cangi","Yelle")</f>
        <v>Yelle</v>
      </c>
    </row>
    <row r="651" customFormat="false" ht="12.8" hidden="false" customHeight="false" outlineLevel="0" collapsed="false">
      <c r="A651" s="0" t="n">
        <f aca="false">ROW()-1</f>
        <v>650</v>
      </c>
      <c r="B651" s="0" t="s">
        <v>325</v>
      </c>
      <c r="C651" s="0" t="s">
        <v>52</v>
      </c>
      <c r="D651" s="0" t="s">
        <v>57</v>
      </c>
      <c r="E651" s="0" t="s">
        <v>53</v>
      </c>
      <c r="G651" s="0" t="n">
        <v>-4</v>
      </c>
      <c r="L651" s="0" t="n">
        <v>4.38E-005</v>
      </c>
      <c r="M651" s="0" t="n">
        <v>-0.74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278</v>
      </c>
      <c r="W651" s="0" t="s">
        <v>37</v>
      </c>
      <c r="Y651" s="0" t="str">
        <f aca="false">IF(OR(ISNUMBER(SEARCH("D",B651)), ISNUMBER(SEARCH("D", C651))),"Cangi","Yelle")</f>
        <v>Yelle</v>
      </c>
    </row>
    <row r="652" customFormat="false" ht="12.8" hidden="false" customHeight="false" outlineLevel="0" collapsed="false">
      <c r="A652" s="0" t="n">
        <f aca="false">ROW()-1</f>
        <v>651</v>
      </c>
      <c r="B652" s="0" t="s">
        <v>323</v>
      </c>
      <c r="C652" s="0" t="s">
        <v>52</v>
      </c>
      <c r="D652" s="0" t="s">
        <v>62</v>
      </c>
      <c r="E652" s="0" t="s">
        <v>34</v>
      </c>
      <c r="G652" s="0" t="n">
        <v>-4</v>
      </c>
      <c r="L652" s="0" t="n">
        <v>5.2E-006</v>
      </c>
      <c r="M652" s="0" t="n">
        <v>-0.5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314</v>
      </c>
      <c r="W652" s="0" t="s">
        <v>37</v>
      </c>
      <c r="Y652" s="0" t="str">
        <f aca="false">IF(OR(ISNUMBER(SEARCH("D",B652)), ISNUMBER(SEARCH("D", C652))),"Cangi","Yelle")</f>
        <v>Yelle</v>
      </c>
    </row>
    <row r="653" customFormat="false" ht="12.8" hidden="false" customHeight="false" outlineLevel="0" collapsed="false">
      <c r="A653" s="0" t="n">
        <f aca="false">ROW()-1</f>
        <v>652</v>
      </c>
      <c r="B653" s="0" t="s">
        <v>264</v>
      </c>
      <c r="C653" s="0" t="s">
        <v>52</v>
      </c>
      <c r="D653" s="0" t="s">
        <v>70</v>
      </c>
      <c r="E653" s="0" t="s">
        <v>34</v>
      </c>
      <c r="G653" s="0" t="n">
        <v>-4</v>
      </c>
      <c r="L653" s="0" t="n">
        <v>5.2E-006</v>
      </c>
      <c r="M653" s="0" t="n">
        <v>-0.5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314</v>
      </c>
      <c r="W653" s="0" t="s">
        <v>37</v>
      </c>
      <c r="Y653" s="0" t="str">
        <f aca="false">IF(OR(ISNUMBER(SEARCH("D",B653)), ISNUMBER(SEARCH("D", C653))),"Cangi","Yelle")</f>
        <v>Yelle</v>
      </c>
    </row>
    <row r="654" customFormat="false" ht="12.8" hidden="false" customHeight="false" outlineLevel="0" collapsed="false">
      <c r="A654" s="0" t="n">
        <f aca="false">ROW()-1</f>
        <v>653</v>
      </c>
      <c r="B654" s="0" t="s">
        <v>312</v>
      </c>
      <c r="C654" s="0" t="s">
        <v>52</v>
      </c>
      <c r="D654" s="0" t="s">
        <v>35</v>
      </c>
      <c r="E654" s="0" t="s">
        <v>32</v>
      </c>
      <c r="G654" s="0" t="n">
        <v>-4</v>
      </c>
      <c r="L654" s="0" t="n">
        <v>1.7E-009</v>
      </c>
      <c r="M654" s="0" t="n">
        <v>1.2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W654" s="0" t="s">
        <v>369</v>
      </c>
      <c r="Y654" s="0" t="str">
        <f aca="false">IF(OR(ISNUMBER(SEARCH("D",B654)), ISNUMBER(SEARCH("D", C654))),"Cangi","Yelle")</f>
        <v>Yelle</v>
      </c>
    </row>
    <row r="655" customFormat="false" ht="12.8" hidden="false" customHeight="false" outlineLevel="0" collapsed="false">
      <c r="A655" s="0" t="n">
        <f aca="false">ROW()-1</f>
        <v>654</v>
      </c>
      <c r="B655" s="0" t="s">
        <v>312</v>
      </c>
      <c r="C655" s="0" t="s">
        <v>52</v>
      </c>
      <c r="D655" s="0" t="s">
        <v>48</v>
      </c>
      <c r="E655" s="0" t="s">
        <v>34</v>
      </c>
      <c r="G655" s="0" t="n">
        <v>-4</v>
      </c>
      <c r="L655" s="0" t="n">
        <v>3.3E-005</v>
      </c>
      <c r="M655" s="0" t="n">
        <v>-1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314</v>
      </c>
      <c r="W655" s="0" t="s">
        <v>37</v>
      </c>
      <c r="Y655" s="0" t="str">
        <f aca="false">IF(OR(ISNUMBER(SEARCH("D",B655)), ISNUMBER(SEARCH("D", C655))),"Cangi","Yelle")</f>
        <v>Yelle</v>
      </c>
    </row>
    <row r="656" customFormat="false" ht="12.8" hidden="false" customHeight="false" outlineLevel="0" collapsed="false">
      <c r="A656" s="0" t="n">
        <f aca="false">ROW()-1</f>
        <v>655</v>
      </c>
      <c r="B656" s="0" t="s">
        <v>312</v>
      </c>
      <c r="C656" s="0" t="s">
        <v>52</v>
      </c>
      <c r="D656" s="0" t="s">
        <v>53</v>
      </c>
      <c r="E656" s="0" t="s">
        <v>33</v>
      </c>
      <c r="G656" s="0" t="n">
        <v>-4</v>
      </c>
      <c r="L656" s="0" t="n">
        <v>1.19E-008</v>
      </c>
      <c r="M656" s="0" t="n">
        <v>1.2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W656" s="0" t="s">
        <v>369</v>
      </c>
      <c r="Y656" s="0" t="str">
        <f aca="false">IF(OR(ISNUMBER(SEARCH("D",B656)), ISNUMBER(SEARCH("D", C656))),"Cangi","Yelle")</f>
        <v>Yelle</v>
      </c>
    </row>
    <row r="657" customFormat="false" ht="12.8" hidden="false" customHeight="false" outlineLevel="0" collapsed="false">
      <c r="A657" s="0" t="n">
        <f aca="false">ROW()-1</f>
        <v>656</v>
      </c>
      <c r="B657" s="0" t="s">
        <v>291</v>
      </c>
      <c r="C657" s="0" t="s">
        <v>52</v>
      </c>
      <c r="D657" s="0" t="s">
        <v>34</v>
      </c>
      <c r="G657" s="0" t="n">
        <v>-4</v>
      </c>
      <c r="L657" s="0" t="n">
        <v>6.46E-014</v>
      </c>
      <c r="M657" s="0" t="n">
        <v>0.7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W657" s="0" t="s">
        <v>42</v>
      </c>
      <c r="Y657" s="0" t="str">
        <f aca="false">IF(OR(ISNUMBER(SEARCH("D",B657)), ISNUMBER(SEARCH("D", C657))),"Cangi","Yelle")</f>
        <v>Yelle</v>
      </c>
    </row>
    <row r="658" customFormat="false" ht="12.8" hidden="false" customHeight="false" outlineLevel="0" collapsed="false">
      <c r="A658" s="0" t="n">
        <f aca="false">ROW()-1</f>
        <v>657</v>
      </c>
      <c r="B658" s="0" t="s">
        <v>255</v>
      </c>
      <c r="C658" s="0" t="s">
        <v>52</v>
      </c>
      <c r="D658" s="0" t="s">
        <v>57</v>
      </c>
      <c r="E658" s="0" t="s">
        <v>72</v>
      </c>
      <c r="G658" s="0" t="n">
        <v>-4</v>
      </c>
      <c r="H658" s="0" t="n">
        <v>30</v>
      </c>
      <c r="I658" s="0" t="n">
        <v>29</v>
      </c>
      <c r="J658" s="0" t="n">
        <v>-0.5</v>
      </c>
      <c r="L658" s="3" t="n">
        <v>6.6E-007</v>
      </c>
      <c r="M658" s="0" t="n">
        <v>-0.51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W658" s="0" t="s">
        <v>88</v>
      </c>
      <c r="Y658" s="0" t="str">
        <f aca="false">IF(OR(ISNUMBER(SEARCH("D",B658)), ISNUMBER(SEARCH("D", C658))),"Cangi","Yelle")</f>
        <v>Cangi</v>
      </c>
    </row>
    <row r="659" customFormat="false" ht="12.8" hidden="false" customHeight="false" outlineLevel="0" collapsed="false">
      <c r="A659" s="0" t="n">
        <f aca="false">ROW()-1</f>
        <v>658</v>
      </c>
      <c r="B659" s="0" t="s">
        <v>262</v>
      </c>
      <c r="C659" s="0" t="s">
        <v>52</v>
      </c>
      <c r="D659" s="0" t="s">
        <v>57</v>
      </c>
      <c r="E659" s="0" t="s">
        <v>34</v>
      </c>
      <c r="G659" s="0" t="n">
        <v>-4</v>
      </c>
      <c r="K659" s="0" t="n">
        <v>0.93</v>
      </c>
      <c r="L659" s="3" t="n">
        <f aca="false">0.00000025*((1/300)^M659)</f>
        <v>3.01107700760384E-005</v>
      </c>
      <c r="M659" s="0" t="n">
        <v>-0.84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W659" s="0" t="s">
        <v>370</v>
      </c>
      <c r="Y659" s="0" t="s">
        <v>43</v>
      </c>
    </row>
    <row r="660" customFormat="false" ht="12.8" hidden="false" customHeight="false" outlineLevel="0" collapsed="false">
      <c r="A660" s="0" t="n">
        <f aca="false">ROW()-1</f>
        <v>659</v>
      </c>
      <c r="B660" s="0" t="s">
        <v>262</v>
      </c>
      <c r="C660" s="0" t="s">
        <v>52</v>
      </c>
      <c r="D660" s="0" t="s">
        <v>59</v>
      </c>
      <c r="E660" s="0" t="s">
        <v>27</v>
      </c>
      <c r="G660" s="0" t="n">
        <v>-4</v>
      </c>
      <c r="K660" s="0" t="n">
        <v>0.07</v>
      </c>
      <c r="L660" s="3" t="n">
        <f aca="false">0.00000025*((1/300)^M660)</f>
        <v>3.01107700760384E-005</v>
      </c>
      <c r="M660" s="0" t="n">
        <v>-0.84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W660" s="0" t="s">
        <v>370</v>
      </c>
      <c r="Y660" s="0" t="s">
        <v>43</v>
      </c>
    </row>
    <row r="661" customFormat="false" ht="12.8" hidden="false" customHeight="false" outlineLevel="0" collapsed="false">
      <c r="A661" s="0" t="n">
        <f aca="false">ROW()-1</f>
        <v>660</v>
      </c>
      <c r="B661" s="0" t="s">
        <v>272</v>
      </c>
      <c r="C661" s="0" t="s">
        <v>52</v>
      </c>
      <c r="D661" s="0" t="s">
        <v>27</v>
      </c>
      <c r="E661" s="0" t="s">
        <v>27</v>
      </c>
      <c r="F661" s="0" t="s">
        <v>32</v>
      </c>
      <c r="G661" s="0" t="n">
        <v>-4</v>
      </c>
      <c r="L661" s="0" t="n">
        <v>1.36E-006</v>
      </c>
      <c r="M661" s="0" t="n">
        <v>-0.57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W661" s="0" t="s">
        <v>362</v>
      </c>
      <c r="Y661" s="0" t="str">
        <f aca="false">IF(OR(ISNUMBER(SEARCH("D",B661)), ISNUMBER(SEARCH("D", C661))),"Cangi","Yelle")</f>
        <v>Yelle</v>
      </c>
    </row>
    <row r="662" customFormat="false" ht="12.8" hidden="false" customHeight="false" outlineLevel="0" collapsed="false">
      <c r="A662" s="0" t="n">
        <f aca="false">ROW()-1</f>
        <v>661</v>
      </c>
      <c r="B662" s="0" t="s">
        <v>272</v>
      </c>
      <c r="C662" s="0" t="s">
        <v>52</v>
      </c>
      <c r="D662" s="0" t="s">
        <v>57</v>
      </c>
      <c r="E662" s="0" t="s">
        <v>32</v>
      </c>
      <c r="G662" s="0" t="n">
        <v>-4</v>
      </c>
      <c r="L662" s="0" t="n">
        <v>4.09E-006</v>
      </c>
      <c r="M662" s="0" t="n">
        <v>-0.57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W662" s="0" t="s">
        <v>362</v>
      </c>
      <c r="Y662" s="0" t="str">
        <f aca="false">IF(OR(ISNUMBER(SEARCH("D",B662)), ISNUMBER(SEARCH("D", C662))),"Cangi","Yelle")</f>
        <v>Yelle</v>
      </c>
    </row>
    <row r="663" customFormat="false" ht="12.8" hidden="false" customHeight="false" outlineLevel="0" collapsed="false">
      <c r="A663" s="0" t="n">
        <f aca="false">ROW()-1</f>
        <v>662</v>
      </c>
      <c r="B663" s="0" t="s">
        <v>272</v>
      </c>
      <c r="C663" s="0" t="s">
        <v>52</v>
      </c>
      <c r="D663" s="0" t="s">
        <v>62</v>
      </c>
      <c r="E663" s="0" t="s">
        <v>27</v>
      </c>
      <c r="G663" s="0" t="n">
        <v>-4</v>
      </c>
      <c r="L663" s="0" t="n">
        <v>3.07E-006</v>
      </c>
      <c r="M663" s="0" t="n">
        <v>-0.57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W663" s="0" t="s">
        <v>362</v>
      </c>
      <c r="Y663" s="0" t="str">
        <f aca="false">IF(OR(ISNUMBER(SEARCH("D",B663)), ISNUMBER(SEARCH("D", C663))),"Cangi","Yelle")</f>
        <v>Yelle</v>
      </c>
    </row>
    <row r="664" customFormat="false" ht="12.8" hidden="false" customHeight="false" outlineLevel="0" collapsed="false">
      <c r="A664" s="0" t="n">
        <f aca="false">ROW()-1</f>
        <v>663</v>
      </c>
      <c r="B664" s="0" t="s">
        <v>271</v>
      </c>
      <c r="C664" s="0" t="s">
        <v>52</v>
      </c>
      <c r="D664" s="0" t="s">
        <v>27</v>
      </c>
      <c r="E664" s="0" t="s">
        <v>27</v>
      </c>
      <c r="G664" s="0" t="n">
        <v>-4</v>
      </c>
      <c r="L664" s="0" t="n">
        <v>5.09E-007</v>
      </c>
      <c r="M664" s="0" t="n">
        <v>-0.39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W664" s="0" t="s">
        <v>344</v>
      </c>
      <c r="X664" s="0" t="s">
        <v>371</v>
      </c>
      <c r="Y664" s="0" t="str">
        <f aca="false">IF(OR(ISNUMBER(SEARCH("D",B664)), ISNUMBER(SEARCH("D", C664))),"Cangi","Yelle")</f>
        <v>Yelle</v>
      </c>
    </row>
    <row r="665" customFormat="false" ht="12.8" hidden="false" customHeight="false" outlineLevel="0" collapsed="false">
      <c r="A665" s="0" t="n">
        <f aca="false">ROW()-1</f>
        <v>664</v>
      </c>
      <c r="B665" s="0" t="s">
        <v>271</v>
      </c>
      <c r="C665" s="0" t="s">
        <v>52</v>
      </c>
      <c r="D665" s="0" t="s">
        <v>26</v>
      </c>
      <c r="E665" s="0" t="s">
        <v>26</v>
      </c>
      <c r="G665" s="0" t="n">
        <v>-4</v>
      </c>
      <c r="L665" s="0" t="n">
        <v>1.42E-006</v>
      </c>
      <c r="M665" s="0" t="n">
        <v>-0.39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W665" s="0" t="s">
        <v>344</v>
      </c>
      <c r="X665" s="0" t="s">
        <v>371</v>
      </c>
      <c r="Y665" s="0" t="str">
        <f aca="false">IF(OR(ISNUMBER(SEARCH("D",B665)), ISNUMBER(SEARCH("D", C665))),"Cangi","Yelle")</f>
        <v>Yelle</v>
      </c>
    </row>
    <row r="666" customFormat="false" ht="12.8" hidden="false" customHeight="false" outlineLevel="0" collapsed="false">
      <c r="A666" s="0" t="n">
        <f aca="false">ROW()-1</f>
        <v>665</v>
      </c>
      <c r="B666" s="0" t="s">
        <v>301</v>
      </c>
      <c r="C666" s="0" t="s">
        <v>52</v>
      </c>
      <c r="D666" s="0" t="s">
        <v>27</v>
      </c>
      <c r="E666" s="0" t="s">
        <v>34</v>
      </c>
      <c r="F666" s="0" t="s">
        <v>34</v>
      </c>
      <c r="G666" s="0" t="n">
        <v>-4</v>
      </c>
      <c r="L666" s="0" t="n">
        <v>1.71E-005</v>
      </c>
      <c r="M666" s="0" t="n">
        <v>-0.8</v>
      </c>
      <c r="N666" s="0" t="n">
        <v>-17.1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372</v>
      </c>
      <c r="W666" s="0" t="s">
        <v>37</v>
      </c>
      <c r="Y666" s="0" t="str">
        <f aca="false">IF(OR(ISNUMBER(SEARCH("D",B666)), ISNUMBER(SEARCH("D", C666))),"Cangi","Yelle")</f>
        <v>Yelle</v>
      </c>
    </row>
    <row r="667" customFormat="false" ht="12.8" hidden="false" customHeight="false" outlineLevel="0" collapsed="false">
      <c r="A667" s="0" t="n">
        <f aca="false">ROW()-1</f>
        <v>666</v>
      </c>
      <c r="B667" s="0" t="s">
        <v>301</v>
      </c>
      <c r="C667" s="0" t="s">
        <v>52</v>
      </c>
      <c r="D667" s="0" t="s">
        <v>59</v>
      </c>
      <c r="E667" s="0" t="s">
        <v>34</v>
      </c>
      <c r="G667" s="0" t="n">
        <v>-4</v>
      </c>
      <c r="L667" s="0" t="n">
        <v>8.34E-006</v>
      </c>
      <c r="M667" s="0" t="n">
        <v>-0.79</v>
      </c>
      <c r="N667" s="0" t="n">
        <v>-17.1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372</v>
      </c>
      <c r="W667" s="0" t="s">
        <v>37</v>
      </c>
      <c r="Y667" s="0" t="str">
        <f aca="false">IF(OR(ISNUMBER(SEARCH("D",B667)), ISNUMBER(SEARCH("D", C667))),"Cangi","Yelle")</f>
        <v>Yelle</v>
      </c>
    </row>
    <row r="668" customFormat="false" ht="12.8" hidden="false" customHeight="false" outlineLevel="0" collapsed="false">
      <c r="A668" s="0" t="n">
        <f aca="false">ROW()-1</f>
        <v>667</v>
      </c>
      <c r="B668" s="0" t="s">
        <v>324</v>
      </c>
      <c r="C668" s="0" t="s">
        <v>52</v>
      </c>
      <c r="D668" s="0" t="s">
        <v>59</v>
      </c>
      <c r="E668" s="0" t="s">
        <v>34</v>
      </c>
      <c r="F668" s="0" t="s">
        <v>34</v>
      </c>
      <c r="G668" s="0" t="n">
        <v>-4</v>
      </c>
      <c r="L668" s="0" t="n">
        <v>2.68E-006</v>
      </c>
      <c r="M668" s="0" t="n">
        <v>-0.5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314</v>
      </c>
      <c r="W668" s="0" t="s">
        <v>37</v>
      </c>
      <c r="Y668" s="0" t="str">
        <f aca="false">IF(OR(ISNUMBER(SEARCH("D",B668)), ISNUMBER(SEARCH("D", C668))),"Cangi","Yelle")</f>
        <v>Yelle</v>
      </c>
    </row>
    <row r="669" customFormat="false" ht="12.8" hidden="false" customHeight="false" outlineLevel="0" collapsed="false">
      <c r="A669" s="0" t="n">
        <f aca="false">ROW()-1</f>
        <v>668</v>
      </c>
      <c r="B669" s="0" t="s">
        <v>324</v>
      </c>
      <c r="C669" s="0" t="s">
        <v>52</v>
      </c>
      <c r="D669" s="0" t="s">
        <v>127</v>
      </c>
      <c r="E669" s="0" t="s">
        <v>34</v>
      </c>
      <c r="G669" s="0" t="n">
        <v>-4</v>
      </c>
      <c r="L669" s="0" t="n">
        <v>2.68E-006</v>
      </c>
      <c r="M669" s="0" t="n">
        <v>-0.5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314</v>
      </c>
      <c r="W669" s="0" t="s">
        <v>37</v>
      </c>
      <c r="Y669" s="0" t="str">
        <f aca="false">IF(OR(ISNUMBER(SEARCH("D",B669)), ISNUMBER(SEARCH("D", C669))),"Cangi","Yelle")</f>
        <v>Yelle</v>
      </c>
    </row>
    <row r="670" customFormat="false" ht="12.8" hidden="false" customHeight="false" outlineLevel="0" collapsed="false">
      <c r="A670" s="0" t="n">
        <f aca="false">ROW()-1</f>
        <v>669</v>
      </c>
      <c r="B670" s="0" t="s">
        <v>300</v>
      </c>
      <c r="C670" s="0" t="s">
        <v>52</v>
      </c>
      <c r="D670" s="0" t="s">
        <v>27</v>
      </c>
      <c r="E670" s="0" t="s">
        <v>34</v>
      </c>
      <c r="G670" s="0" t="n">
        <v>-4</v>
      </c>
      <c r="L670" s="0" t="n">
        <v>7.45E-007</v>
      </c>
      <c r="M670" s="0" t="n">
        <v>-0.5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314</v>
      </c>
      <c r="W670" s="0" t="s">
        <v>356</v>
      </c>
      <c r="Y670" s="0" t="str">
        <f aca="false">IF(OR(ISNUMBER(SEARCH("D",B670)), ISNUMBER(SEARCH("D", C670))),"Cangi","Yelle")</f>
        <v>Yelle</v>
      </c>
    </row>
    <row r="671" customFormat="false" ht="12.8" hidden="false" customHeight="false" outlineLevel="0" collapsed="false">
      <c r="A671" s="0" t="n">
        <f aca="false">ROW()-1</f>
        <v>670</v>
      </c>
      <c r="B671" s="0" t="s">
        <v>275</v>
      </c>
      <c r="C671" s="0" t="s">
        <v>52</v>
      </c>
      <c r="D671" s="0" t="s">
        <v>62</v>
      </c>
      <c r="E671" s="0" t="s">
        <v>32</v>
      </c>
      <c r="G671" s="0" t="n">
        <v>-4</v>
      </c>
      <c r="L671" s="0" t="n">
        <v>5.2E-006</v>
      </c>
      <c r="M671" s="0" t="n">
        <v>-0.5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314</v>
      </c>
      <c r="W671" s="0" t="s">
        <v>37</v>
      </c>
      <c r="Y671" s="0" t="str">
        <f aca="false">IF(OR(ISNUMBER(SEARCH("D",B671)), ISNUMBER(SEARCH("D", C671))),"Cangi","Yelle")</f>
        <v>Yelle</v>
      </c>
    </row>
    <row r="672" customFormat="false" ht="12.8" hidden="false" customHeight="false" outlineLevel="0" collapsed="false">
      <c r="A672" s="0" t="n">
        <f aca="false">ROW()-1</f>
        <v>671</v>
      </c>
      <c r="B672" s="0" t="s">
        <v>273</v>
      </c>
      <c r="C672" s="0" t="s">
        <v>52</v>
      </c>
      <c r="D672" s="0" t="s">
        <v>32</v>
      </c>
      <c r="E672" s="0" t="s">
        <v>27</v>
      </c>
      <c r="G672" s="0" t="n">
        <v>-4</v>
      </c>
      <c r="K672" s="0" t="n">
        <v>0.05</v>
      </c>
      <c r="L672" s="3" t="n">
        <v>6.928E-006</v>
      </c>
      <c r="M672" s="0" t="n">
        <v>-0.5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W672" s="0" t="s">
        <v>373</v>
      </c>
      <c r="Y672" s="0" t="s">
        <v>43</v>
      </c>
    </row>
    <row r="673" customFormat="false" ht="12.8" hidden="false" customHeight="false" outlineLevel="0" collapsed="false">
      <c r="A673" s="0" t="n">
        <f aca="false">ROW()-1</f>
        <v>672</v>
      </c>
      <c r="B673" s="0" t="s">
        <v>273</v>
      </c>
      <c r="C673" s="0" t="s">
        <v>52</v>
      </c>
      <c r="D673" s="0" t="s">
        <v>32</v>
      </c>
      <c r="E673" s="0" t="s">
        <v>26</v>
      </c>
      <c r="G673" s="0" t="n">
        <v>-4</v>
      </c>
      <c r="K673" s="0" t="n">
        <v>0.95</v>
      </c>
      <c r="L673" s="3" t="n">
        <v>6.928E-006</v>
      </c>
      <c r="M673" s="0" t="n">
        <v>-0.5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W673" s="0" t="s">
        <v>373</v>
      </c>
      <c r="Y673" s="0" t="s">
        <v>43</v>
      </c>
    </row>
    <row r="674" customFormat="false" ht="12.8" hidden="false" customHeight="false" outlineLevel="0" collapsed="false">
      <c r="A674" s="0" t="n">
        <f aca="false">ROW()-1</f>
        <v>673</v>
      </c>
      <c r="B674" s="0" t="s">
        <v>346</v>
      </c>
      <c r="C674" s="0" t="s">
        <v>52</v>
      </c>
      <c r="D674" s="0" t="s">
        <v>27</v>
      </c>
      <c r="G674" s="0" t="n">
        <v>-4</v>
      </c>
      <c r="L674" s="0" t="n">
        <v>1.9E-010</v>
      </c>
      <c r="M674" s="0" t="n">
        <v>-0.7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W674" s="0" t="s">
        <v>344</v>
      </c>
      <c r="Y674" s="0" t="str">
        <f aca="false">IF(OR(ISNUMBER(SEARCH("D",B674)), ISNUMBER(SEARCH("D", C674))),"Cangi","Yelle")</f>
        <v>Yelle</v>
      </c>
    </row>
    <row r="675" customFormat="false" ht="12.8" hidden="false" customHeight="false" outlineLevel="0" collapsed="false">
      <c r="A675" s="0" t="n">
        <f aca="false">ROW()-1</f>
        <v>674</v>
      </c>
      <c r="B675" s="0" t="s">
        <v>276</v>
      </c>
      <c r="C675" s="0" t="s">
        <v>52</v>
      </c>
      <c r="D675" s="0" t="s">
        <v>32</v>
      </c>
      <c r="E675" s="0" t="s">
        <v>32</v>
      </c>
      <c r="G675" s="0" t="n">
        <v>-4</v>
      </c>
      <c r="L675" s="0" t="n">
        <v>8.15E-006</v>
      </c>
      <c r="M675" s="0" t="n">
        <v>-0.65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374</v>
      </c>
      <c r="W675" s="0" t="s">
        <v>375</v>
      </c>
      <c r="Y675" s="0" t="str">
        <f aca="false">IF(OR(ISNUMBER(SEARCH("D",B675)), ISNUMBER(SEARCH("D", C675))),"Cangi","Yelle")</f>
        <v>Yelle</v>
      </c>
    </row>
    <row r="676" customFormat="false" ht="12.8" hidden="false" customHeight="false" outlineLevel="0" collapsed="false">
      <c r="A676" s="0" t="n">
        <f aca="false">ROW()-1</f>
        <v>675</v>
      </c>
      <c r="B676" s="0" t="s">
        <v>336</v>
      </c>
      <c r="C676" s="0" t="s">
        <v>52</v>
      </c>
      <c r="D676" s="0" t="s">
        <v>32</v>
      </c>
      <c r="E676" s="0" t="s">
        <v>72</v>
      </c>
      <c r="G676" s="0" t="n">
        <v>-4</v>
      </c>
      <c r="H676" s="0" t="n">
        <v>18</v>
      </c>
      <c r="I676" s="0" t="n">
        <v>17</v>
      </c>
      <c r="J676" s="0" t="n">
        <v>-0.5</v>
      </c>
      <c r="L676" s="3" t="n">
        <v>6.5E-007</v>
      </c>
      <c r="M676" s="0" t="n">
        <v>-0.5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W676" s="0" t="s">
        <v>88</v>
      </c>
      <c r="Y676" s="0" t="str">
        <f aca="false">IF(OR(ISNUMBER(SEARCH("D",B676)), ISNUMBER(SEARCH("D", C676))),"Cangi","Yelle")</f>
        <v>Cangi</v>
      </c>
    </row>
    <row r="677" customFormat="false" ht="12.8" hidden="false" customHeight="false" outlineLevel="0" collapsed="false">
      <c r="A677" s="0" t="n">
        <f aca="false">ROW()-1</f>
        <v>676</v>
      </c>
      <c r="B677" s="0" t="s">
        <v>263</v>
      </c>
      <c r="C677" s="0" t="s">
        <v>52</v>
      </c>
      <c r="D677" s="0" t="s">
        <v>32</v>
      </c>
      <c r="E677" s="0" t="s">
        <v>34</v>
      </c>
      <c r="G677" s="0" t="n">
        <v>-4</v>
      </c>
      <c r="L677" s="0" t="n">
        <v>6.5E-007</v>
      </c>
      <c r="M677" s="0" t="n">
        <v>-0.5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314</v>
      </c>
      <c r="W677" s="0" t="s">
        <v>356</v>
      </c>
      <c r="Y677" s="0" t="str">
        <f aca="false">IF(OR(ISNUMBER(SEARCH("D",B677)), ISNUMBER(SEARCH("D", C677))),"Cangi","Yelle")</f>
        <v>Yelle</v>
      </c>
    </row>
    <row r="678" customFormat="false" ht="12.8" hidden="false" customHeight="false" outlineLevel="0" collapsed="false">
      <c r="A678" s="0" t="n">
        <f aca="false">ROW()-1</f>
        <v>677</v>
      </c>
      <c r="B678" s="0" t="s">
        <v>274</v>
      </c>
      <c r="C678" s="0" t="s">
        <v>52</v>
      </c>
      <c r="D678" s="0" t="s">
        <v>32</v>
      </c>
      <c r="G678" s="0" t="n">
        <v>-4</v>
      </c>
      <c r="L678" s="0" t="n">
        <v>1.4E-010</v>
      </c>
      <c r="M678" s="0" t="n">
        <v>-0.66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278</v>
      </c>
      <c r="W678" s="0" t="s">
        <v>37</v>
      </c>
      <c r="Y678" s="0" t="str">
        <f aca="false">IF(OR(ISNUMBER(SEARCH("D",B678)), ISNUMBER(SEARCH("D", C678))),"Cangi","Yelle")</f>
        <v>Yelle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0" activeCellId="0" sqref="I1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.65"/>
    <col collapsed="false" customWidth="true" hidden="false" outlineLevel="0" max="3" min="3" style="0" width="5.16"/>
    <col collapsed="false" customWidth="true" hidden="false" outlineLevel="0" max="4" min="4" style="0" width="5.36"/>
    <col collapsed="false" customWidth="true" hidden="false" outlineLevel="0" max="5" min="5" style="0" width="9.03"/>
    <col collapsed="false" customWidth="true" hidden="false" outlineLevel="0" max="6" min="6" style="0" width="4.56"/>
    <col collapsed="false" customWidth="true" hidden="false" outlineLevel="0" max="7" min="7" style="0" width="5.16"/>
    <col collapsed="false" customWidth="true" hidden="false" outlineLevel="0" max="8" min="8" style="0" width="8.33"/>
    <col collapsed="false" customWidth="true" hidden="false" outlineLevel="0" max="9" min="9" style="0" width="11.04"/>
    <col collapsed="false" customWidth="true" hidden="false" outlineLevel="0" max="10" min="10" style="0" width="8.73"/>
    <col collapsed="false" customWidth="true" hidden="false" outlineLevel="0" max="12" min="12" style="0" width="12.03"/>
    <col collapsed="false" customWidth="true" hidden="false" outlineLevel="0" max="14" min="14" style="0" width="6.15"/>
    <col collapsed="false" customWidth="true" hidden="false" outlineLevel="0" max="15" min="15" style="0" width="5.95"/>
    <col collapsed="false" customWidth="true" hidden="false" outlineLevel="0" max="17" min="16" style="0" width="4.76"/>
    <col collapsed="false" customWidth="true" hidden="false" outlineLevel="0" max="19" min="19" style="0" width="19.84"/>
    <col collapsed="false" customWidth="true" hidden="false" outlineLevel="0" max="20" min="20" style="0" width="22.72"/>
  </cols>
  <sheetData>
    <row r="1" s="1" customFormat="true" ht="12.8" hidden="false" customHeight="false" outlineLevel="0" collapsed="false">
      <c r="B1" s="1" t="s">
        <v>1</v>
      </c>
      <c r="C1" s="1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245</v>
      </c>
      <c r="T1" s="1" t="s">
        <v>23</v>
      </c>
      <c r="U1" s="1" t="s">
        <v>24</v>
      </c>
      <c r="V1" s="1" t="s">
        <v>25</v>
      </c>
    </row>
    <row r="2" s="1" customFormat="true" ht="12.8" hidden="false" customHeight="false" outlineLevel="0" collapsed="false">
      <c r="A2" s="1" t="n">
        <v>175</v>
      </c>
      <c r="B2" s="1" t="s">
        <v>32</v>
      </c>
      <c r="C2" s="1" t="s">
        <v>32</v>
      </c>
      <c r="D2" s="0"/>
      <c r="E2" s="1" t="s">
        <v>70</v>
      </c>
      <c r="F2" s="1" t="n">
        <v>0</v>
      </c>
      <c r="G2" s="0"/>
      <c r="H2" s="1" t="n">
        <v>4</v>
      </c>
      <c r="I2" s="1" t="n">
        <v>1</v>
      </c>
      <c r="J2" s="1" t="n">
        <v>0</v>
      </c>
      <c r="K2" s="1" t="n">
        <v>900</v>
      </c>
      <c r="L2" s="1" t="n">
        <v>5.21E-035</v>
      </c>
      <c r="M2" s="1" t="n">
        <v>0</v>
      </c>
      <c r="N2" s="1" t="n">
        <v>900</v>
      </c>
      <c r="O2" s="1" t="n">
        <v>0</v>
      </c>
      <c r="P2" s="1" t="n">
        <v>0</v>
      </c>
      <c r="Q2" s="1" t="n">
        <v>0</v>
      </c>
      <c r="R2" s="1" t="n">
        <v>0</v>
      </c>
      <c r="S2" s="1" t="s">
        <v>177</v>
      </c>
      <c r="T2" s="1" t="s">
        <v>141</v>
      </c>
      <c r="U2" s="1" t="s">
        <v>167</v>
      </c>
      <c r="V2" s="1" t="s">
        <v>30</v>
      </c>
    </row>
    <row r="3" s="1" customFormat="true" ht="12.8" hidden="false" customHeight="false" outlineLevel="0" collapsed="false">
      <c r="A3" s="1" t="n">
        <v>208</v>
      </c>
      <c r="B3" s="1" t="s">
        <v>70</v>
      </c>
      <c r="C3" s="1" t="s">
        <v>32</v>
      </c>
      <c r="D3" s="0"/>
      <c r="E3" s="1" t="s">
        <v>86</v>
      </c>
      <c r="F3" s="1" t="n">
        <v>0</v>
      </c>
      <c r="G3" s="0"/>
      <c r="H3" s="1" t="n">
        <v>4</v>
      </c>
      <c r="I3" s="1" t="n">
        <v>2.8E-012</v>
      </c>
      <c r="J3" s="1" t="n">
        <v>0</v>
      </c>
      <c r="K3" s="1" t="n">
        <v>0</v>
      </c>
      <c r="L3" s="1" t="n">
        <v>5.29E-028</v>
      </c>
      <c r="M3" s="1" t="n">
        <v>-2.4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0.65</v>
      </c>
      <c r="S3" s="1" t="s">
        <v>177</v>
      </c>
      <c r="T3" s="1" t="s">
        <v>376</v>
      </c>
      <c r="V3" s="1" t="s">
        <v>30</v>
      </c>
    </row>
    <row r="4" s="1" customFormat="true" ht="12.8" hidden="false" customHeight="false" outlineLevel="0" collapsed="false">
      <c r="B4" s="1" t="s">
        <v>39</v>
      </c>
      <c r="C4" s="1" t="s">
        <v>32</v>
      </c>
      <c r="E4" s="1" t="s">
        <v>53</v>
      </c>
      <c r="F4" s="1" t="s">
        <v>34</v>
      </c>
      <c r="G4" s="0"/>
      <c r="H4" s="1" t="n">
        <v>2</v>
      </c>
      <c r="I4" s="1" t="n">
        <v>6.44E-020</v>
      </c>
      <c r="J4" s="1" t="n">
        <v>2.7</v>
      </c>
      <c r="K4" s="1" t="n">
        <v>-3150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s">
        <v>102</v>
      </c>
      <c r="T4" s="1" t="s">
        <v>37</v>
      </c>
      <c r="U4" s="0"/>
      <c r="W4" s="1" t="s">
        <v>30</v>
      </c>
    </row>
    <row r="5" s="1" customFormat="true" ht="12.8" hidden="false" customHeight="false" outlineLevel="0" collapsed="false">
      <c r="B5" s="1" t="s">
        <v>34</v>
      </c>
      <c r="C5" s="1" t="s">
        <v>34</v>
      </c>
      <c r="E5" s="1" t="s">
        <v>39</v>
      </c>
      <c r="F5" s="1" t="n">
        <v>0</v>
      </c>
      <c r="G5" s="0"/>
      <c r="H5" s="1" t="n">
        <v>4</v>
      </c>
      <c r="I5" s="1" t="n">
        <v>1</v>
      </c>
      <c r="J5" s="1" t="n">
        <v>-1</v>
      </c>
      <c r="K5" s="1" t="n">
        <v>0</v>
      </c>
      <c r="L5" s="1" t="n">
        <v>1.8E-030</v>
      </c>
      <c r="M5" s="1" t="n">
        <v>-1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0.4</v>
      </c>
      <c r="S5" s="1" t="s">
        <v>96</v>
      </c>
      <c r="T5" s="1" t="s">
        <v>50</v>
      </c>
      <c r="U5" s="0"/>
      <c r="V5" s="1" t="s">
        <v>67</v>
      </c>
      <c r="W5" s="1" t="s">
        <v>30</v>
      </c>
    </row>
    <row r="6" s="1" customFormat="true" ht="12.8" hidden="false" customHeight="false" outlineLevel="0" collapsed="false">
      <c r="B6" s="1" t="s">
        <v>53</v>
      </c>
      <c r="C6" s="1" t="s">
        <v>34</v>
      </c>
      <c r="E6" s="1" t="s">
        <v>80</v>
      </c>
      <c r="F6" s="1" t="n">
        <v>0</v>
      </c>
      <c r="G6" s="0"/>
      <c r="H6" s="1" t="n">
        <v>4</v>
      </c>
      <c r="I6" s="1" t="n">
        <v>1</v>
      </c>
      <c r="J6" s="1" t="n">
        <v>-2</v>
      </c>
      <c r="K6" s="1" t="n">
        <v>0</v>
      </c>
      <c r="L6" s="1" t="n">
        <v>6.1E-026</v>
      </c>
      <c r="M6" s="1" t="n">
        <v>-2</v>
      </c>
      <c r="N6" s="1" t="n">
        <v>0</v>
      </c>
      <c r="O6" s="1" t="n">
        <v>6E-016</v>
      </c>
      <c r="P6" s="1" t="n">
        <v>0</v>
      </c>
      <c r="Q6" s="1" t="n">
        <v>0</v>
      </c>
      <c r="R6" s="1" t="n">
        <v>0.4</v>
      </c>
      <c r="S6" s="1" t="s">
        <v>166</v>
      </c>
      <c r="T6" s="1" t="s">
        <v>50</v>
      </c>
      <c r="U6" s="0"/>
      <c r="V6" s="1" t="s">
        <v>67</v>
      </c>
      <c r="W6" s="1" t="s">
        <v>30</v>
      </c>
    </row>
    <row r="7" s="1" customFormat="true" ht="12.8" hidden="false" customHeight="false" outlineLevel="0" collapsed="false">
      <c r="B7" s="1" t="s">
        <v>70</v>
      </c>
      <c r="C7" s="1" t="s">
        <v>34</v>
      </c>
      <c r="D7" s="0"/>
      <c r="E7" s="1" t="s">
        <v>82</v>
      </c>
      <c r="F7" s="1" t="n">
        <v>0</v>
      </c>
      <c r="G7" s="0"/>
      <c r="H7" s="1" t="n">
        <v>5</v>
      </c>
      <c r="I7" s="1" t="n">
        <v>2.4E-011</v>
      </c>
      <c r="J7" s="1" t="n">
        <v>0.2</v>
      </c>
      <c r="K7" s="1" t="n">
        <v>0</v>
      </c>
      <c r="L7" s="1" t="n">
        <v>7.31E-029</v>
      </c>
      <c r="M7" s="1" t="n">
        <v>-1.3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T7" s="1" t="s">
        <v>108</v>
      </c>
      <c r="U7" s="0"/>
      <c r="W7" s="1" t="s">
        <v>30</v>
      </c>
    </row>
    <row r="8" customFormat="false" ht="12.8" hidden="false" customHeight="false" outlineLevel="0" collapsed="false">
      <c r="B8" s="0" t="s">
        <v>82</v>
      </c>
      <c r="C8" s="0" t="s">
        <v>82</v>
      </c>
      <c r="E8" s="0" t="s">
        <v>76</v>
      </c>
      <c r="F8" s="0" t="s">
        <v>70</v>
      </c>
      <c r="G8" s="0" t="n">
        <v>0</v>
      </c>
      <c r="H8" s="0" t="n">
        <v>3</v>
      </c>
      <c r="I8" s="0" t="n">
        <v>1</v>
      </c>
      <c r="J8" s="0" t="n">
        <v>0</v>
      </c>
      <c r="K8" s="0" t="n">
        <v>920</v>
      </c>
      <c r="L8" s="0" t="n">
        <v>2.1E-033</v>
      </c>
      <c r="M8" s="0" t="n">
        <v>0</v>
      </c>
      <c r="N8" s="0" t="n">
        <v>920</v>
      </c>
      <c r="O8" s="0" t="n">
        <v>0</v>
      </c>
      <c r="P8" s="0" t="n">
        <v>0</v>
      </c>
      <c r="Q8" s="0" t="n">
        <v>0</v>
      </c>
      <c r="R8" s="0" t="n">
        <v>0</v>
      </c>
      <c r="S8" s="0" t="s">
        <v>142</v>
      </c>
      <c r="T8" s="0" t="s">
        <v>108</v>
      </c>
      <c r="U8" s="0" t="s">
        <v>67</v>
      </c>
      <c r="V8" s="1" t="s">
        <v>30</v>
      </c>
    </row>
    <row r="9" customFormat="false" ht="12.8" hidden="false" customHeight="false" outlineLevel="0" collapsed="false">
      <c r="B9" s="0" t="s">
        <v>48</v>
      </c>
      <c r="C9" s="0" t="s">
        <v>53</v>
      </c>
      <c r="E9" s="0" t="s">
        <v>64</v>
      </c>
      <c r="F9" s="0" t="s">
        <v>34</v>
      </c>
      <c r="G9" s="0" t="n">
        <v>0</v>
      </c>
      <c r="H9" s="0" t="n">
        <v>2</v>
      </c>
      <c r="I9" s="0" t="n">
        <v>1.5E-013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T9" s="0" t="s">
        <v>108</v>
      </c>
      <c r="V9" s="1" t="s">
        <v>30</v>
      </c>
    </row>
    <row r="10" customFormat="false" ht="12.8" hidden="false" customHeight="false" outlineLevel="0" collapsed="false">
      <c r="B10" s="0" t="s">
        <v>48</v>
      </c>
      <c r="C10" s="0" t="s">
        <v>53</v>
      </c>
      <c r="E10" s="0" t="s">
        <v>148</v>
      </c>
      <c r="F10" s="0" t="n">
        <v>0</v>
      </c>
      <c r="G10" s="0" t="n">
        <v>0</v>
      </c>
      <c r="H10" s="0" t="n">
        <v>5</v>
      </c>
      <c r="I10" s="0" t="n">
        <v>6.62E-016</v>
      </c>
      <c r="J10" s="0" t="n">
        <v>1.3</v>
      </c>
      <c r="K10" s="0" t="n">
        <v>0</v>
      </c>
      <c r="L10" s="0" t="n">
        <v>1.77E-030</v>
      </c>
      <c r="M10" s="0" t="n">
        <v>-1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T10" s="0" t="s">
        <v>108</v>
      </c>
      <c r="V10" s="1" t="s">
        <v>30</v>
      </c>
    </row>
    <row r="11" customFormat="false" ht="12.8" hidden="false" customHeight="false" outlineLevel="0" collapsed="false">
      <c r="B11" s="0" t="s">
        <v>33</v>
      </c>
      <c r="C11" s="0" t="s">
        <v>27</v>
      </c>
      <c r="E11" s="0" t="s">
        <v>45</v>
      </c>
      <c r="F11" s="0" t="n">
        <v>0</v>
      </c>
      <c r="G11" s="0" t="n">
        <v>0</v>
      </c>
      <c r="H11" s="0" t="n">
        <v>2</v>
      </c>
      <c r="I11" s="0" t="n">
        <v>6.93E-020</v>
      </c>
      <c r="J11" s="0" t="n">
        <v>0.37</v>
      </c>
      <c r="K11" s="0" t="n">
        <v>-51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s">
        <v>377</v>
      </c>
      <c r="T11" s="0" t="s">
        <v>37</v>
      </c>
      <c r="V11" s="1" t="s">
        <v>30</v>
      </c>
    </row>
    <row r="12" customFormat="false" ht="12.8" hidden="false" customHeight="false" outlineLevel="0" collapsed="false">
      <c r="B12" s="0" t="s">
        <v>35</v>
      </c>
      <c r="C12" s="0" t="s">
        <v>39</v>
      </c>
      <c r="E12" s="0" t="s">
        <v>41</v>
      </c>
      <c r="F12" s="0" t="s">
        <v>34</v>
      </c>
      <c r="G12" s="0" t="n">
        <v>0</v>
      </c>
      <c r="H12" s="0" t="n">
        <v>2</v>
      </c>
      <c r="I12" s="0" t="n">
        <v>2.9E-010</v>
      </c>
      <c r="J12" s="0" t="n">
        <v>0</v>
      </c>
      <c r="K12" s="0" t="n">
        <v>-1670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s">
        <v>378</v>
      </c>
      <c r="T12" s="0" t="s">
        <v>50</v>
      </c>
      <c r="V12" s="1" t="s">
        <v>30</v>
      </c>
    </row>
    <row r="13" customFormat="false" ht="12.8" hidden="false" customHeight="false" outlineLevel="0" collapsed="false">
      <c r="B13" s="0" t="s">
        <v>35</v>
      </c>
      <c r="C13" s="0" t="s">
        <v>39</v>
      </c>
      <c r="E13" s="0" t="s">
        <v>41</v>
      </c>
      <c r="F13" s="0" t="s">
        <v>34</v>
      </c>
      <c r="G13" s="0" t="n">
        <v>0</v>
      </c>
      <c r="H13" s="0" t="n">
        <v>4</v>
      </c>
      <c r="I13" s="0" t="n">
        <v>8.5E-011</v>
      </c>
      <c r="J13" s="0" t="n">
        <v>0.15</v>
      </c>
      <c r="K13" s="0" t="n">
        <v>0</v>
      </c>
      <c r="L13" s="0" t="n">
        <v>4.7E-026</v>
      </c>
      <c r="M13" s="0" t="n">
        <v>-1.6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0.6</v>
      </c>
      <c r="S13" s="0" t="s">
        <v>177</v>
      </c>
      <c r="T13" s="0" t="s">
        <v>50</v>
      </c>
      <c r="U13" s="0" t="s">
        <v>379</v>
      </c>
      <c r="V13" s="1" t="s">
        <v>30</v>
      </c>
    </row>
    <row r="14" customFormat="false" ht="12.8" hidden="false" customHeight="false" outlineLevel="0" collapsed="false">
      <c r="A14" s="2" t="n">
        <f aca="false">ROW()-1</f>
        <v>13</v>
      </c>
      <c r="B14" s="0" t="s">
        <v>48</v>
      </c>
      <c r="C14" s="0" t="s">
        <v>53</v>
      </c>
      <c r="E14" s="0" t="s">
        <v>64</v>
      </c>
      <c r="F14" s="0" t="s">
        <v>34</v>
      </c>
      <c r="H14" s="0" t="n">
        <v>2</v>
      </c>
      <c r="M14" s="3" t="n">
        <v>1.62847E-006</v>
      </c>
      <c r="N14" s="0" t="n">
        <v>6.1</v>
      </c>
      <c r="O14" s="0" t="n">
        <v>0</v>
      </c>
      <c r="P14" s="3" t="n">
        <v>4.89574E-015</v>
      </c>
      <c r="Q14" s="0" t="n">
        <v>0.6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X14" s="0" t="s">
        <v>108</v>
      </c>
      <c r="Z14" s="1" t="s">
        <v>30</v>
      </c>
    </row>
    <row r="15" customFormat="false" ht="13.3" hidden="false" customHeight="true" outlineLevel="0" collapsed="false">
      <c r="A15" s="2" t="n">
        <f aca="false">ROW()-1</f>
        <v>14</v>
      </c>
      <c r="B15" s="0" t="s">
        <v>214</v>
      </c>
      <c r="C15" s="0" t="s">
        <v>92</v>
      </c>
      <c r="E15" s="0" t="s">
        <v>380</v>
      </c>
      <c r="H15" s="0" t="n">
        <v>5</v>
      </c>
      <c r="M15" s="0" t="n">
        <v>9.04E-013</v>
      </c>
      <c r="N15" s="0" t="n">
        <v>0.1</v>
      </c>
      <c r="O15" s="0" t="n">
        <v>0</v>
      </c>
      <c r="P15" s="0" t="n">
        <v>6.48E-023</v>
      </c>
      <c r="Q15" s="0" t="n">
        <v>-3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X15" s="0" t="s">
        <v>108</v>
      </c>
      <c r="Z15" s="0" t="s">
        <v>43</v>
      </c>
    </row>
    <row r="16" customFormat="false" ht="13.3" hidden="false" customHeight="true" outlineLevel="0" collapsed="false">
      <c r="A16" s="2" t="n">
        <f aca="false">ROW()-1</f>
        <v>15</v>
      </c>
      <c r="B16" s="0" t="s">
        <v>241</v>
      </c>
      <c r="C16" s="0" t="s">
        <v>32</v>
      </c>
      <c r="E16" s="0" t="s">
        <v>92</v>
      </c>
      <c r="F16" s="0" t="s">
        <v>70</v>
      </c>
      <c r="G16" s="0" t="s">
        <v>53</v>
      </c>
      <c r="H16" s="0" t="n">
        <v>2</v>
      </c>
      <c r="M16" s="0" t="n">
        <v>7.8E-011</v>
      </c>
      <c r="N16" s="0" t="n">
        <v>0</v>
      </c>
      <c r="O16" s="0" t="n">
        <v>-3400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s">
        <v>381</v>
      </c>
      <c r="X16" s="0" t="s">
        <v>108</v>
      </c>
      <c r="Z16" s="1" t="s">
        <v>30</v>
      </c>
    </row>
    <row r="17" customFormat="false" ht="13.3" hidden="false" customHeight="true" outlineLevel="0" collapsed="false">
      <c r="A17" s="2" t="n">
        <f aca="false">ROW()-1</f>
        <v>16</v>
      </c>
      <c r="B17" s="0" t="s">
        <v>241</v>
      </c>
      <c r="C17" s="0" t="s">
        <v>53</v>
      </c>
      <c r="E17" s="0" t="s">
        <v>92</v>
      </c>
      <c r="F17" s="0" t="s">
        <v>80</v>
      </c>
      <c r="G17" s="0" t="s">
        <v>70</v>
      </c>
      <c r="H17" s="0" t="n">
        <v>2</v>
      </c>
      <c r="M17" s="0" t="n">
        <v>1.3E-012</v>
      </c>
      <c r="N17" s="0" t="n">
        <v>0</v>
      </c>
      <c r="O17" s="0" t="n">
        <v>380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s">
        <v>382</v>
      </c>
      <c r="X17" s="0" t="s">
        <v>108</v>
      </c>
      <c r="Z17" s="1" t="s">
        <v>30</v>
      </c>
    </row>
    <row r="18" customFormat="false" ht="13.3" hidden="false" customHeight="true" outlineLevel="0" collapsed="false">
      <c r="A18" s="2" t="n">
        <f aca="false">ROW()-1</f>
        <v>17</v>
      </c>
      <c r="B18" s="0" t="s">
        <v>240</v>
      </c>
      <c r="C18" s="0" t="s">
        <v>34</v>
      </c>
      <c r="E18" s="0" t="s">
        <v>80</v>
      </c>
      <c r="F18" s="0" t="s">
        <v>62</v>
      </c>
      <c r="H18" s="0" t="n">
        <v>2</v>
      </c>
      <c r="M18" s="0" t="n">
        <v>1.35E-017</v>
      </c>
      <c r="N18" s="0" t="n">
        <v>1.89</v>
      </c>
      <c r="O18" s="0" t="n">
        <v>-1940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298</v>
      </c>
      <c r="X18" s="0" t="s">
        <v>383</v>
      </c>
      <c r="Z18" s="1" t="s">
        <v>30</v>
      </c>
    </row>
    <row r="19" customFormat="false" ht="13.3" hidden="false" customHeight="true" outlineLevel="0" collapsed="false">
      <c r="A19" s="2" t="n">
        <f aca="false">ROW()-1</f>
        <v>18</v>
      </c>
      <c r="B19" s="0" t="s">
        <v>240</v>
      </c>
      <c r="C19" s="0" t="s">
        <v>32</v>
      </c>
      <c r="E19" s="0" t="s">
        <v>92</v>
      </c>
      <c r="F19" s="0" t="s">
        <v>53</v>
      </c>
      <c r="H19" s="0" t="n">
        <v>2</v>
      </c>
      <c r="M19" s="0" t="n">
        <v>2.01E-011</v>
      </c>
      <c r="N19" s="0" t="n">
        <v>0</v>
      </c>
      <c r="O19" s="0" t="n">
        <v>-3000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s">
        <v>58</v>
      </c>
      <c r="X19" s="0" t="s">
        <v>235</v>
      </c>
      <c r="Z19" s="1" t="s">
        <v>30</v>
      </c>
    </row>
    <row r="20" customFormat="false" ht="13.3" hidden="false" customHeight="true" outlineLevel="0" collapsed="false">
      <c r="A20" s="2" t="n">
        <f aca="false">ROW()-1</f>
        <v>19</v>
      </c>
      <c r="B20" s="0" t="s">
        <v>240</v>
      </c>
      <c r="C20" s="0" t="s">
        <v>53</v>
      </c>
      <c r="E20" s="0" t="s">
        <v>92</v>
      </c>
      <c r="F20" s="0" t="s">
        <v>80</v>
      </c>
      <c r="H20" s="0" t="n">
        <v>2</v>
      </c>
      <c r="M20" s="0" t="n">
        <v>1.8E-011</v>
      </c>
      <c r="N20" s="0" t="n">
        <v>0</v>
      </c>
      <c r="O20" s="0" t="n">
        <v>-390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s">
        <v>384</v>
      </c>
      <c r="X20" s="0" t="s">
        <v>108</v>
      </c>
      <c r="Z20" s="1" t="s">
        <v>30</v>
      </c>
    </row>
    <row r="21" customFormat="false" ht="13.3" hidden="false" customHeight="true" outlineLevel="0" collapsed="false">
      <c r="A21" s="2" t="n">
        <f aca="false">ROW()-1</f>
        <v>20</v>
      </c>
      <c r="B21" s="0" t="s">
        <v>214</v>
      </c>
      <c r="C21" s="0" t="s">
        <v>82</v>
      </c>
      <c r="E21" s="0" t="s">
        <v>92</v>
      </c>
      <c r="F21" s="0" t="s">
        <v>70</v>
      </c>
      <c r="G21" s="0" t="s">
        <v>53</v>
      </c>
      <c r="H21" s="0" t="n">
        <v>2</v>
      </c>
      <c r="M21" s="0" t="n">
        <v>3.5E-012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298</v>
      </c>
      <c r="X21" s="0" t="s">
        <v>108</v>
      </c>
      <c r="Z21" s="1" t="s">
        <v>30</v>
      </c>
    </row>
    <row r="22" customFormat="false" ht="13.3" hidden="false" customHeight="true" outlineLevel="0" collapsed="false">
      <c r="A22" s="2" t="n">
        <f aca="false">ROW()-1</f>
        <v>21</v>
      </c>
      <c r="B22" s="0" t="s">
        <v>214</v>
      </c>
      <c r="C22" s="0" t="s">
        <v>62</v>
      </c>
      <c r="E22" s="0" t="s">
        <v>92</v>
      </c>
      <c r="F22" s="0" t="s">
        <v>92</v>
      </c>
      <c r="H22" s="0" t="n">
        <v>2</v>
      </c>
      <c r="M22" s="0" t="n">
        <v>1.5E-011</v>
      </c>
      <c r="N22" s="0" t="n">
        <v>0</v>
      </c>
      <c r="O22" s="0" t="n">
        <v>170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s">
        <v>385</v>
      </c>
      <c r="X22" s="0" t="s">
        <v>108</v>
      </c>
      <c r="Z22" s="1" t="s">
        <v>30</v>
      </c>
    </row>
    <row r="23" customFormat="false" ht="13.3" hidden="false" customHeight="true" outlineLevel="0" collapsed="false">
      <c r="A23" s="2" t="n">
        <f aca="false">ROW()-1</f>
        <v>22</v>
      </c>
      <c r="B23" s="0" t="s">
        <v>214</v>
      </c>
      <c r="C23" s="0" t="s">
        <v>92</v>
      </c>
      <c r="E23" s="0" t="s">
        <v>92</v>
      </c>
      <c r="F23" s="0" t="s">
        <v>62</v>
      </c>
      <c r="G23" s="0" t="s">
        <v>70</v>
      </c>
      <c r="H23" s="0" t="n">
        <v>2</v>
      </c>
      <c r="M23" s="0" t="n">
        <v>4.5E-014</v>
      </c>
      <c r="N23" s="0" t="n">
        <v>0</v>
      </c>
      <c r="O23" s="0" t="n">
        <v>-1260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s">
        <v>386</v>
      </c>
      <c r="X23" s="0" t="s">
        <v>108</v>
      </c>
      <c r="Z23" s="1" t="s">
        <v>30</v>
      </c>
    </row>
    <row r="24" customFormat="false" ht="13.3" hidden="false" customHeight="true" outlineLevel="0" collapsed="false">
      <c r="A24" s="2" t="n">
        <f aca="false">ROW()-1</f>
        <v>23</v>
      </c>
      <c r="B24" s="0" t="s">
        <v>214</v>
      </c>
      <c r="C24" s="0" t="s">
        <v>214</v>
      </c>
      <c r="E24" s="0" t="s">
        <v>92</v>
      </c>
      <c r="F24" s="0" t="s">
        <v>92</v>
      </c>
      <c r="G24" s="0" t="s">
        <v>70</v>
      </c>
      <c r="H24" s="0" t="n">
        <v>2</v>
      </c>
      <c r="M24" s="0" t="n">
        <v>8.5E-013</v>
      </c>
      <c r="N24" s="0" t="n">
        <v>0</v>
      </c>
      <c r="O24" s="0" t="n">
        <v>-2450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s">
        <v>387</v>
      </c>
      <c r="X24" s="0" t="s">
        <v>108</v>
      </c>
      <c r="Z24" s="1" t="s">
        <v>30</v>
      </c>
    </row>
    <row r="25" customFormat="false" ht="13.3" hidden="false" customHeight="true" outlineLevel="0" collapsed="false">
      <c r="A25" s="2" t="n">
        <f aca="false">ROW()-1</f>
        <v>24</v>
      </c>
      <c r="B25" s="0" t="s">
        <v>214</v>
      </c>
      <c r="C25" s="0" t="s">
        <v>32</v>
      </c>
      <c r="E25" s="0" t="s">
        <v>92</v>
      </c>
      <c r="F25" s="0" t="s">
        <v>70</v>
      </c>
      <c r="H25" s="0" t="n">
        <v>2</v>
      </c>
      <c r="M25" s="0" t="n">
        <v>1E-011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s">
        <v>388</v>
      </c>
      <c r="X25" s="0" t="s">
        <v>108</v>
      </c>
      <c r="Z25" s="1" t="s">
        <v>30</v>
      </c>
    </row>
    <row r="26" customFormat="false" ht="13.3" hidden="false" customHeight="true" outlineLevel="0" collapsed="false">
      <c r="A26" s="2" t="n">
        <f aca="false">ROW()-1</f>
        <v>25</v>
      </c>
      <c r="B26" s="0" t="s">
        <v>214</v>
      </c>
      <c r="C26" s="0" t="s">
        <v>53</v>
      </c>
      <c r="E26" s="0" t="s">
        <v>92</v>
      </c>
      <c r="F26" s="0" t="s">
        <v>82</v>
      </c>
      <c r="H26" s="0" t="n">
        <v>2</v>
      </c>
      <c r="M26" s="0" t="n">
        <v>2.2E-011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298</v>
      </c>
      <c r="X26" s="0" t="s">
        <v>108</v>
      </c>
      <c r="Z26" s="1" t="s">
        <v>30</v>
      </c>
    </row>
    <row r="27" customFormat="false" ht="13.3" hidden="false" customHeight="true" outlineLevel="0" collapsed="false">
      <c r="A27" s="2" t="n">
        <f aca="false">ROW()-1</f>
        <v>26</v>
      </c>
      <c r="B27" s="0" t="s">
        <v>76</v>
      </c>
      <c r="C27" s="0" t="s">
        <v>53</v>
      </c>
      <c r="E27" s="0" t="s">
        <v>82</v>
      </c>
      <c r="F27" s="0" t="s">
        <v>80</v>
      </c>
      <c r="H27" s="0" t="n">
        <v>2</v>
      </c>
      <c r="M27" s="0" t="n">
        <v>1.8E-012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s">
        <v>177</v>
      </c>
      <c r="X27" s="0" t="s">
        <v>108</v>
      </c>
      <c r="Z27" s="1" t="s">
        <v>30</v>
      </c>
    </row>
    <row r="28" customFormat="false" ht="13.3" hidden="false" customHeight="true" outlineLevel="0" collapsed="false">
      <c r="A28" s="2" t="n">
        <f aca="false">ROW()-1</f>
        <v>27</v>
      </c>
      <c r="B28" s="0" t="s">
        <v>33</v>
      </c>
      <c r="C28" s="0" t="s">
        <v>33</v>
      </c>
      <c r="E28" s="0" t="s">
        <v>38</v>
      </c>
      <c r="H28" s="0" t="n">
        <v>2</v>
      </c>
      <c r="M28" s="0" t="n">
        <v>2.16E-011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298</v>
      </c>
      <c r="X28" s="0" t="s">
        <v>389</v>
      </c>
    </row>
    <row r="29" customFormat="false" ht="13.3" hidden="false" customHeight="true" outlineLevel="0" collapsed="false">
      <c r="A29" s="2" t="n">
        <f aca="false">ROW()-1</f>
        <v>28</v>
      </c>
      <c r="B29" s="0" t="s">
        <v>59</v>
      </c>
      <c r="C29" s="0" t="s">
        <v>59</v>
      </c>
      <c r="E29" s="0" t="s">
        <v>57</v>
      </c>
      <c r="F29" s="0" t="s">
        <v>34</v>
      </c>
      <c r="G29" s="0" t="s">
        <v>34</v>
      </c>
      <c r="H29" s="0" t="n">
        <v>2</v>
      </c>
      <c r="M29" s="0" t="n">
        <v>1.16E-009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298</v>
      </c>
      <c r="X29" s="0" t="s">
        <v>37</v>
      </c>
      <c r="Z29" s="1" t="s">
        <v>30</v>
      </c>
    </row>
    <row r="30" customFormat="false" ht="13.3" hidden="false" customHeight="true" outlineLevel="0" collapsed="false">
      <c r="A30" s="2" t="n">
        <f aca="false">ROW()-1</f>
        <v>29</v>
      </c>
      <c r="B30" s="0" t="s">
        <v>59</v>
      </c>
      <c r="C30" s="0" t="s">
        <v>59</v>
      </c>
      <c r="E30" s="0" t="s">
        <v>57</v>
      </c>
      <c r="F30" s="0" t="s">
        <v>39</v>
      </c>
      <c r="H30" s="0" t="n">
        <v>2</v>
      </c>
      <c r="M30" s="0" t="n">
        <v>1.7E-011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s">
        <v>36</v>
      </c>
      <c r="X30" s="0" t="s">
        <v>37</v>
      </c>
      <c r="Z30" s="1" t="s">
        <v>30</v>
      </c>
    </row>
    <row r="31" customFormat="false" ht="13.3" hidden="false" customHeight="true" outlineLevel="0" collapsed="false">
      <c r="A31" s="2" t="n">
        <f aca="false">ROW()-1</f>
        <v>30</v>
      </c>
      <c r="B31" s="0" t="s">
        <v>59</v>
      </c>
      <c r="C31" s="0" t="s">
        <v>59</v>
      </c>
      <c r="E31" s="0" t="s">
        <v>127</v>
      </c>
      <c r="F31" s="0" t="s">
        <v>27</v>
      </c>
      <c r="H31" s="0" t="n">
        <v>2</v>
      </c>
      <c r="M31" s="0" t="n">
        <v>6.29E-018</v>
      </c>
      <c r="N31" s="0" t="n">
        <v>1.8</v>
      </c>
      <c r="O31" s="0" t="n">
        <v>70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s">
        <v>166</v>
      </c>
      <c r="X31" s="0" t="s">
        <v>37</v>
      </c>
      <c r="Z31" s="1" t="s">
        <v>30</v>
      </c>
    </row>
    <row r="32" customFormat="false" ht="13.3" hidden="false" customHeight="true" outlineLevel="0" collapsed="false">
      <c r="A32" s="2" t="n">
        <f aca="false">ROW()-1</f>
        <v>31</v>
      </c>
      <c r="B32" s="0" t="s">
        <v>81</v>
      </c>
      <c r="C32" s="0" t="s">
        <v>39</v>
      </c>
      <c r="E32" s="0" t="s">
        <v>80</v>
      </c>
      <c r="F32" s="0" t="s">
        <v>72</v>
      </c>
      <c r="H32" s="0" t="n">
        <v>2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X32" s="0" t="s">
        <v>85</v>
      </c>
      <c r="Z32" s="0" t="s">
        <v>43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44" activeCellId="0" sqref="A44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n">
        <v>331</v>
      </c>
      <c r="B1" s="0" t="s">
        <v>390</v>
      </c>
      <c r="C1" s="0" t="s">
        <v>33</v>
      </c>
      <c r="D1" s="0" t="s">
        <v>280</v>
      </c>
      <c r="E1" s="0" t="s">
        <v>391</v>
      </c>
      <c r="G1" s="0" t="n">
        <v>-2</v>
      </c>
      <c r="L1" s="0" t="n">
        <v>8.74E-017</v>
      </c>
      <c r="M1" s="0" t="n">
        <v>0.75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s">
        <v>314</v>
      </c>
      <c r="W1" s="0" t="s">
        <v>37</v>
      </c>
    </row>
    <row r="2" customFormat="false" ht="12.8" hidden="false" customHeight="false" outlineLevel="0" collapsed="false">
      <c r="A2" s="0" t="n">
        <v>332</v>
      </c>
      <c r="B2" s="0" t="s">
        <v>390</v>
      </c>
      <c r="C2" s="0" t="s">
        <v>35</v>
      </c>
      <c r="D2" s="0" t="s">
        <v>257</v>
      </c>
      <c r="E2" s="0" t="s">
        <v>391</v>
      </c>
      <c r="G2" s="0" t="n">
        <v>-2</v>
      </c>
      <c r="L2" s="0" t="n">
        <v>8.66E-009</v>
      </c>
      <c r="M2" s="0" t="n">
        <v>-0.5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278</v>
      </c>
      <c r="W2" s="0" t="s">
        <v>37</v>
      </c>
    </row>
    <row r="3" customFormat="false" ht="12.8" hidden="false" customHeight="false" outlineLevel="0" collapsed="false">
      <c r="A3" s="0" t="n">
        <v>333</v>
      </c>
      <c r="B3" s="0" t="s">
        <v>390</v>
      </c>
      <c r="C3" s="0" t="s">
        <v>35</v>
      </c>
      <c r="D3" s="0" t="s">
        <v>280</v>
      </c>
      <c r="E3" s="0" t="s">
        <v>391</v>
      </c>
      <c r="F3" s="0" t="s">
        <v>34</v>
      </c>
      <c r="G3" s="0" t="n">
        <v>-2</v>
      </c>
      <c r="L3" s="0" t="n">
        <v>1.91E-008</v>
      </c>
      <c r="M3" s="0" t="n">
        <v>-0.5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278</v>
      </c>
      <c r="W3" s="0" t="s">
        <v>37</v>
      </c>
    </row>
    <row r="4" customFormat="false" ht="12.8" hidden="false" customHeight="false" outlineLevel="0" collapsed="false">
      <c r="A4" s="0" t="n">
        <v>334</v>
      </c>
      <c r="B4" s="0" t="s">
        <v>390</v>
      </c>
      <c r="C4" s="0" t="s">
        <v>45</v>
      </c>
      <c r="D4" s="0" t="s">
        <v>280</v>
      </c>
      <c r="E4" s="0" t="s">
        <v>27</v>
      </c>
      <c r="F4" s="0" t="s">
        <v>391</v>
      </c>
      <c r="G4" s="0" t="n">
        <v>-2</v>
      </c>
      <c r="L4" s="0" t="n">
        <v>1.52E-008</v>
      </c>
      <c r="M4" s="0" t="n">
        <v>-0.5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278</v>
      </c>
      <c r="W4" s="0" t="s">
        <v>37</v>
      </c>
    </row>
    <row r="5" customFormat="false" ht="12.8" hidden="false" customHeight="false" outlineLevel="0" collapsed="false">
      <c r="A5" s="0" t="n">
        <v>335</v>
      </c>
      <c r="B5" s="0" t="s">
        <v>390</v>
      </c>
      <c r="C5" s="0" t="s">
        <v>45</v>
      </c>
      <c r="D5" s="0" t="s">
        <v>346</v>
      </c>
      <c r="E5" s="0" t="s">
        <v>33</v>
      </c>
      <c r="F5" s="0" t="s">
        <v>391</v>
      </c>
      <c r="G5" s="0" t="n">
        <v>-2</v>
      </c>
      <c r="L5" s="0" t="n">
        <v>1.52E-008</v>
      </c>
      <c r="M5" s="0" t="n">
        <v>-0.5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278</v>
      </c>
      <c r="W5" s="0" t="s">
        <v>37</v>
      </c>
    </row>
    <row r="6" customFormat="false" ht="12.8" hidden="false" customHeight="false" outlineLevel="0" collapsed="false">
      <c r="A6" s="0" t="n">
        <v>336</v>
      </c>
      <c r="B6" s="0" t="s">
        <v>390</v>
      </c>
      <c r="C6" s="0" t="s">
        <v>48</v>
      </c>
      <c r="D6" s="0" t="s">
        <v>280</v>
      </c>
      <c r="E6" s="0" t="s">
        <v>32</v>
      </c>
      <c r="F6" s="0" t="s">
        <v>391</v>
      </c>
      <c r="G6" s="0" t="n">
        <v>-2</v>
      </c>
      <c r="L6" s="0" t="n">
        <v>1.6E-009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s">
        <v>259</v>
      </c>
    </row>
    <row r="7" customFormat="false" ht="12.8" hidden="false" customHeight="false" outlineLevel="0" collapsed="false">
      <c r="A7" s="0" t="n">
        <v>337</v>
      </c>
      <c r="B7" s="0" t="s">
        <v>390</v>
      </c>
      <c r="C7" s="0" t="s">
        <v>64</v>
      </c>
      <c r="D7" s="0" t="s">
        <v>267</v>
      </c>
      <c r="E7" s="0" t="s">
        <v>391</v>
      </c>
      <c r="G7" s="0" t="n">
        <v>-2</v>
      </c>
      <c r="L7" s="0" t="n">
        <v>5E-011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">
        <v>259</v>
      </c>
    </row>
    <row r="8" customFormat="false" ht="12.8" hidden="false" customHeight="false" outlineLevel="0" collapsed="false">
      <c r="A8" s="0" t="n">
        <v>338</v>
      </c>
      <c r="B8" s="0" t="s">
        <v>390</v>
      </c>
      <c r="C8" s="0" t="s">
        <v>64</v>
      </c>
      <c r="D8" s="0" t="s">
        <v>266</v>
      </c>
      <c r="E8" s="0" t="s">
        <v>32</v>
      </c>
      <c r="F8" s="0" t="s">
        <v>391</v>
      </c>
      <c r="G8" s="0" t="n">
        <v>-2</v>
      </c>
      <c r="L8" s="0" t="n">
        <v>7.8E-010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s">
        <v>259</v>
      </c>
    </row>
    <row r="9" customFormat="false" ht="12.8" hidden="false" customHeight="false" outlineLevel="0" collapsed="false">
      <c r="A9" s="0" t="n">
        <v>339</v>
      </c>
      <c r="B9" s="0" t="s">
        <v>390</v>
      </c>
      <c r="C9" s="0" t="s">
        <v>64</v>
      </c>
      <c r="D9" s="0" t="s">
        <v>280</v>
      </c>
      <c r="E9" s="0" t="s">
        <v>70</v>
      </c>
      <c r="F9" s="0" t="s">
        <v>391</v>
      </c>
      <c r="G9" s="0" t="n">
        <v>-2</v>
      </c>
      <c r="L9" s="0" t="n">
        <v>2E-011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s">
        <v>259</v>
      </c>
    </row>
    <row r="10" customFormat="false" ht="12.8" hidden="false" customHeight="false" outlineLevel="0" collapsed="false">
      <c r="A10" s="0" t="n">
        <v>340</v>
      </c>
      <c r="B10" s="0" t="s">
        <v>390</v>
      </c>
      <c r="C10" s="0" t="s">
        <v>64</v>
      </c>
      <c r="D10" s="0" t="s">
        <v>276</v>
      </c>
      <c r="E10" s="0" t="s">
        <v>33</v>
      </c>
      <c r="F10" s="0" t="s">
        <v>391</v>
      </c>
      <c r="G10" s="0" t="n">
        <v>-2</v>
      </c>
      <c r="L10" s="0" t="n">
        <v>1.1E-011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278</v>
      </c>
      <c r="W10" s="0" t="s">
        <v>37</v>
      </c>
    </row>
    <row r="11" customFormat="false" ht="12.8" hidden="false" customHeight="false" outlineLevel="0" collapsed="false">
      <c r="A11" s="0" t="n">
        <v>341</v>
      </c>
      <c r="B11" s="0" t="s">
        <v>390</v>
      </c>
      <c r="C11" s="0" t="s">
        <v>64</v>
      </c>
      <c r="D11" s="0" t="s">
        <v>274</v>
      </c>
      <c r="E11" s="0" t="s">
        <v>48</v>
      </c>
      <c r="F11" s="0" t="s">
        <v>391</v>
      </c>
      <c r="G11" s="0" t="n">
        <v>-2</v>
      </c>
      <c r="L11" s="0" t="n">
        <v>1.4E-010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s">
        <v>259</v>
      </c>
    </row>
    <row r="12" customFormat="false" ht="12.8" hidden="false" customHeight="false" outlineLevel="0" collapsed="false">
      <c r="A12" s="0" t="n">
        <v>342</v>
      </c>
      <c r="B12" s="0" t="s">
        <v>390</v>
      </c>
      <c r="C12" s="0" t="s">
        <v>34</v>
      </c>
      <c r="D12" s="0" t="s">
        <v>392</v>
      </c>
      <c r="E12" s="0" t="n">
        <v>0</v>
      </c>
      <c r="G12" s="0" t="n">
        <v>-2</v>
      </c>
      <c r="L12" s="0" t="n">
        <v>3.43E-015</v>
      </c>
      <c r="M12" s="0" t="n">
        <v>-0.37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s">
        <v>393</v>
      </c>
    </row>
    <row r="13" customFormat="false" ht="12.8" hidden="false" customHeight="false" outlineLevel="0" collapsed="false">
      <c r="A13" s="0" t="n">
        <v>343</v>
      </c>
      <c r="B13" s="0" t="s">
        <v>390</v>
      </c>
      <c r="C13" s="0" t="s">
        <v>34</v>
      </c>
      <c r="D13" s="0" t="s">
        <v>291</v>
      </c>
      <c r="E13" s="0" t="s">
        <v>391</v>
      </c>
      <c r="G13" s="0" t="n">
        <v>-2</v>
      </c>
      <c r="L13" s="0" t="n">
        <v>2.88E-016</v>
      </c>
      <c r="M13" s="0" t="n">
        <v>0.25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278</v>
      </c>
      <c r="W13" s="0" t="s">
        <v>37</v>
      </c>
    </row>
    <row r="14" customFormat="false" ht="12.8" hidden="false" customHeight="false" outlineLevel="0" collapsed="false">
      <c r="A14" s="0" t="n">
        <v>344</v>
      </c>
      <c r="B14" s="0" t="s">
        <v>390</v>
      </c>
      <c r="C14" s="0" t="s">
        <v>39</v>
      </c>
      <c r="D14" s="0" t="s">
        <v>268</v>
      </c>
      <c r="E14" s="0" t="s">
        <v>391</v>
      </c>
      <c r="G14" s="0" t="n">
        <v>-2</v>
      </c>
      <c r="L14" s="0" t="n">
        <v>1.7E-014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s">
        <v>259</v>
      </c>
    </row>
    <row r="15" customFormat="false" ht="12.8" hidden="false" customHeight="false" outlineLevel="0" collapsed="false">
      <c r="A15" s="0" t="n">
        <v>345</v>
      </c>
      <c r="B15" s="0" t="s">
        <v>390</v>
      </c>
      <c r="C15" s="0" t="s">
        <v>39</v>
      </c>
      <c r="D15" s="0" t="s">
        <v>291</v>
      </c>
      <c r="E15" s="0" t="s">
        <v>391</v>
      </c>
      <c r="F15" s="0" t="s">
        <v>34</v>
      </c>
      <c r="G15" s="0" t="n">
        <v>-2</v>
      </c>
      <c r="L15" s="0" t="n">
        <v>8.3E-014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s">
        <v>259</v>
      </c>
    </row>
    <row r="16" customFormat="false" ht="12.8" hidden="false" customHeight="false" outlineLevel="0" collapsed="false">
      <c r="A16" s="0" t="n">
        <v>346</v>
      </c>
      <c r="B16" s="0" t="s">
        <v>390</v>
      </c>
      <c r="C16" s="0" t="s">
        <v>80</v>
      </c>
      <c r="D16" s="0" t="s">
        <v>269</v>
      </c>
      <c r="E16" s="0" t="s">
        <v>391</v>
      </c>
      <c r="G16" s="0" t="n">
        <v>-2</v>
      </c>
      <c r="L16" s="0" t="n">
        <v>5.5E-011</v>
      </c>
      <c r="M16" s="0" t="n">
        <v>-0.5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s">
        <v>259</v>
      </c>
    </row>
    <row r="17" customFormat="false" ht="12.8" hidden="false" customHeight="false" outlineLevel="0" collapsed="false">
      <c r="A17" s="0" t="n">
        <v>347</v>
      </c>
      <c r="B17" s="0" t="s">
        <v>390</v>
      </c>
      <c r="C17" s="0" t="s">
        <v>80</v>
      </c>
      <c r="D17" s="0" t="s">
        <v>291</v>
      </c>
      <c r="E17" s="0" t="s">
        <v>53</v>
      </c>
      <c r="F17" s="0" t="s">
        <v>391</v>
      </c>
      <c r="G17" s="0" t="n">
        <v>-2</v>
      </c>
      <c r="L17" s="0" t="n">
        <v>1.85E-010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s">
        <v>259</v>
      </c>
    </row>
    <row r="18" customFormat="false" ht="12.8" hidden="false" customHeight="false" outlineLevel="0" collapsed="false">
      <c r="A18" s="0" t="n">
        <v>348</v>
      </c>
      <c r="B18" s="0" t="s">
        <v>390</v>
      </c>
      <c r="C18" s="0" t="s">
        <v>80</v>
      </c>
      <c r="D18" s="0" t="s">
        <v>263</v>
      </c>
      <c r="E18" s="0" t="s">
        <v>391</v>
      </c>
      <c r="F18" s="0" t="s">
        <v>34</v>
      </c>
      <c r="G18" s="0" t="n">
        <v>-2</v>
      </c>
      <c r="L18" s="0" t="n">
        <v>2.6E-010</v>
      </c>
      <c r="M18" s="0" t="n">
        <v>-0.5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s">
        <v>259</v>
      </c>
    </row>
    <row r="19" customFormat="false" ht="12.8" hidden="false" customHeight="false" outlineLevel="0" collapsed="false">
      <c r="A19" s="0" t="n">
        <v>349</v>
      </c>
      <c r="B19" s="0" t="s">
        <v>390</v>
      </c>
      <c r="C19" s="0" t="s">
        <v>55</v>
      </c>
      <c r="D19" s="0" t="s">
        <v>257</v>
      </c>
      <c r="E19" s="0" t="s">
        <v>27</v>
      </c>
      <c r="F19" s="0" t="s">
        <v>391</v>
      </c>
      <c r="G19" s="0" t="n">
        <v>-2</v>
      </c>
      <c r="L19" s="0" t="n">
        <v>6.93E-010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">
        <v>259</v>
      </c>
    </row>
    <row r="20" customFormat="false" ht="12.8" hidden="false" customHeight="false" outlineLevel="0" collapsed="false">
      <c r="A20" s="0" t="n">
        <v>350</v>
      </c>
      <c r="B20" s="0" t="s">
        <v>390</v>
      </c>
      <c r="C20" s="0" t="s">
        <v>55</v>
      </c>
      <c r="D20" s="0" t="s">
        <v>286</v>
      </c>
      <c r="E20" s="0" t="s">
        <v>391</v>
      </c>
      <c r="F20" s="0" t="s">
        <v>34</v>
      </c>
      <c r="G20" s="0" t="n">
        <v>-2</v>
      </c>
      <c r="L20" s="0" t="n">
        <v>1.55E-009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s">
        <v>259</v>
      </c>
    </row>
    <row r="21" customFormat="false" ht="12.8" hidden="false" customHeight="false" outlineLevel="0" collapsed="false">
      <c r="A21" s="0" t="n">
        <v>351</v>
      </c>
      <c r="B21" s="0" t="s">
        <v>390</v>
      </c>
      <c r="C21" s="0" t="s">
        <v>55</v>
      </c>
      <c r="D21" s="0" t="s">
        <v>280</v>
      </c>
      <c r="E21" s="0" t="s">
        <v>59</v>
      </c>
      <c r="F21" s="0" t="s">
        <v>391</v>
      </c>
      <c r="G21" s="0" t="n">
        <v>-2</v>
      </c>
      <c r="L21" s="0" t="n">
        <v>8.25E-010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s">
        <v>259</v>
      </c>
    </row>
    <row r="22" customFormat="false" ht="12.8" hidden="false" customHeight="false" outlineLevel="0" collapsed="false">
      <c r="A22" s="0" t="n">
        <v>352</v>
      </c>
      <c r="B22" s="0" t="s">
        <v>390</v>
      </c>
      <c r="C22" s="0" t="s">
        <v>55</v>
      </c>
      <c r="D22" s="0" t="s">
        <v>346</v>
      </c>
      <c r="E22" s="0" t="s">
        <v>35</v>
      </c>
      <c r="F22" s="0" t="s">
        <v>391</v>
      </c>
      <c r="G22" s="0" t="n">
        <v>-2</v>
      </c>
      <c r="L22" s="0" t="n">
        <v>2.31E-010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s">
        <v>259</v>
      </c>
    </row>
    <row r="23" customFormat="false" ht="12.8" hidden="false" customHeight="false" outlineLevel="0" collapsed="false">
      <c r="A23" s="0" t="n">
        <v>353</v>
      </c>
      <c r="B23" s="0" t="s">
        <v>390</v>
      </c>
      <c r="C23" s="0" t="s">
        <v>65</v>
      </c>
      <c r="D23" s="0" t="s">
        <v>257</v>
      </c>
      <c r="E23" s="0" t="s">
        <v>32</v>
      </c>
      <c r="F23" s="0" t="s">
        <v>391</v>
      </c>
      <c r="G23" s="0" t="n">
        <v>-2</v>
      </c>
      <c r="L23" s="0" t="n">
        <v>8.49E-009</v>
      </c>
      <c r="M23" s="0" t="n">
        <v>-0.5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278</v>
      </c>
      <c r="W23" s="0" t="s">
        <v>37</v>
      </c>
    </row>
    <row r="24" customFormat="false" ht="12.8" hidden="false" customHeight="false" outlineLevel="0" collapsed="false">
      <c r="A24" s="0" t="n">
        <v>354</v>
      </c>
      <c r="B24" s="0" t="s">
        <v>390</v>
      </c>
      <c r="C24" s="0" t="s">
        <v>65</v>
      </c>
      <c r="D24" s="0" t="s">
        <v>266</v>
      </c>
      <c r="E24" s="0" t="s">
        <v>391</v>
      </c>
      <c r="F24" s="0" t="s">
        <v>34</v>
      </c>
      <c r="G24" s="0" t="n">
        <v>-2</v>
      </c>
      <c r="L24" s="0" t="n">
        <v>8.49E-009</v>
      </c>
      <c r="M24" s="0" t="n">
        <v>-0.5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278</v>
      </c>
      <c r="W24" s="0" t="s">
        <v>37</v>
      </c>
    </row>
    <row r="25" customFormat="false" ht="12.8" hidden="false" customHeight="false" outlineLevel="0" collapsed="false">
      <c r="A25" s="0" t="n">
        <v>355</v>
      </c>
      <c r="B25" s="0" t="s">
        <v>390</v>
      </c>
      <c r="C25" s="0" t="s">
        <v>65</v>
      </c>
      <c r="D25" s="0" t="s">
        <v>392</v>
      </c>
      <c r="E25" s="0" t="s">
        <v>48</v>
      </c>
      <c r="G25" s="0" t="n">
        <v>-2</v>
      </c>
      <c r="L25" s="0" t="n">
        <v>5.2E-009</v>
      </c>
      <c r="M25" s="0" t="n">
        <v>-0.5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278</v>
      </c>
      <c r="W25" s="0" t="s">
        <v>37</v>
      </c>
    </row>
    <row r="26" customFormat="false" ht="12.8" hidden="false" customHeight="false" outlineLevel="0" collapsed="false">
      <c r="A26" s="0" t="n">
        <v>356</v>
      </c>
      <c r="B26" s="0" t="s">
        <v>390</v>
      </c>
      <c r="C26" s="0" t="s">
        <v>122</v>
      </c>
      <c r="D26" s="0" t="s">
        <v>291</v>
      </c>
      <c r="E26" s="0" t="s">
        <v>62</v>
      </c>
      <c r="F26" s="0" t="s">
        <v>391</v>
      </c>
      <c r="G26" s="0" t="n">
        <v>-2</v>
      </c>
      <c r="L26" s="0" t="n">
        <v>1.73E-008</v>
      </c>
      <c r="M26" s="0" t="n">
        <v>-0.5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278</v>
      </c>
      <c r="W26" s="0" t="s">
        <v>37</v>
      </c>
    </row>
    <row r="27" customFormat="false" ht="12.8" hidden="false" customHeight="false" outlineLevel="0" collapsed="false">
      <c r="A27" s="0" t="n">
        <v>357</v>
      </c>
      <c r="B27" s="0" t="s">
        <v>390</v>
      </c>
      <c r="C27" s="0" t="s">
        <v>122</v>
      </c>
      <c r="D27" s="0" t="s">
        <v>273</v>
      </c>
      <c r="E27" s="0" t="s">
        <v>391</v>
      </c>
      <c r="F27" s="0" t="s">
        <v>34</v>
      </c>
      <c r="G27" s="0" t="n">
        <v>-2</v>
      </c>
      <c r="L27" s="0" t="n">
        <v>1.73E-008</v>
      </c>
      <c r="M27" s="0" t="n">
        <v>-0.5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278</v>
      </c>
      <c r="W27" s="0" t="s">
        <v>37</v>
      </c>
    </row>
    <row r="28" customFormat="false" ht="12.8" hidden="false" customHeight="false" outlineLevel="0" collapsed="false">
      <c r="A28" s="0" t="n">
        <v>358</v>
      </c>
      <c r="B28" s="0" t="s">
        <v>390</v>
      </c>
      <c r="C28" s="0" t="s">
        <v>57</v>
      </c>
      <c r="D28" s="0" t="s">
        <v>271</v>
      </c>
      <c r="E28" s="0" t="s">
        <v>391</v>
      </c>
      <c r="G28" s="0" t="n">
        <v>-2</v>
      </c>
      <c r="L28" s="0" t="n">
        <v>5.2E-010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s">
        <v>259</v>
      </c>
    </row>
    <row r="29" customFormat="false" ht="12.8" hidden="false" customHeight="false" outlineLevel="0" collapsed="false">
      <c r="A29" s="0" t="n">
        <v>359</v>
      </c>
      <c r="B29" s="0" t="s">
        <v>390</v>
      </c>
      <c r="C29" s="0" t="s">
        <v>57</v>
      </c>
      <c r="D29" s="0" t="s">
        <v>346</v>
      </c>
      <c r="E29" s="0" t="s">
        <v>27</v>
      </c>
      <c r="F29" s="0" t="s">
        <v>391</v>
      </c>
      <c r="G29" s="0" t="n">
        <v>-2</v>
      </c>
      <c r="L29" s="0" t="n">
        <v>7.8E-010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s">
        <v>259</v>
      </c>
    </row>
    <row r="30" customFormat="false" ht="12.8" hidden="false" customHeight="false" outlineLevel="0" collapsed="false">
      <c r="A30" s="0" t="n">
        <v>360</v>
      </c>
      <c r="B30" s="0" t="s">
        <v>390</v>
      </c>
      <c r="C30" s="0" t="s">
        <v>132</v>
      </c>
      <c r="D30" s="0" t="s">
        <v>271</v>
      </c>
      <c r="E30" s="0" t="s">
        <v>32</v>
      </c>
      <c r="F30" s="0" t="s">
        <v>391</v>
      </c>
      <c r="G30" s="0" t="n">
        <v>-2</v>
      </c>
      <c r="L30" s="0" t="n">
        <v>1.24E-009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s">
        <v>259</v>
      </c>
    </row>
    <row r="31" customFormat="false" ht="12.8" hidden="false" customHeight="false" outlineLevel="0" collapsed="false">
      <c r="A31" s="0" t="n">
        <v>361</v>
      </c>
      <c r="B31" s="0" t="s">
        <v>390</v>
      </c>
      <c r="C31" s="0" t="s">
        <v>132</v>
      </c>
      <c r="D31" s="0" t="s">
        <v>273</v>
      </c>
      <c r="E31" s="0" t="s">
        <v>27</v>
      </c>
      <c r="F31" s="0" t="s">
        <v>391</v>
      </c>
      <c r="G31" s="0" t="n">
        <v>-2</v>
      </c>
      <c r="L31" s="0" t="n">
        <v>4.83E-010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s">
        <v>259</v>
      </c>
    </row>
    <row r="32" customFormat="false" ht="12.8" hidden="false" customHeight="false" outlineLevel="0" collapsed="false">
      <c r="A32" s="0" t="n">
        <v>362</v>
      </c>
      <c r="B32" s="0" t="s">
        <v>390</v>
      </c>
      <c r="C32" s="0" t="s">
        <v>132</v>
      </c>
      <c r="D32" s="0" t="s">
        <v>346</v>
      </c>
      <c r="E32" s="0" t="s">
        <v>62</v>
      </c>
      <c r="F32" s="0" t="s">
        <v>391</v>
      </c>
      <c r="G32" s="0" t="n">
        <v>-2</v>
      </c>
      <c r="L32" s="0" t="n">
        <v>2.99E-010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s">
        <v>259</v>
      </c>
    </row>
    <row r="33" customFormat="false" ht="12.8" hidden="false" customHeight="false" outlineLevel="0" collapsed="false">
      <c r="A33" s="0" t="n">
        <v>363</v>
      </c>
      <c r="B33" s="0" t="s">
        <v>390</v>
      </c>
      <c r="C33" s="0" t="s">
        <v>132</v>
      </c>
      <c r="D33" s="0" t="s">
        <v>274</v>
      </c>
      <c r="E33" s="0" t="s">
        <v>57</v>
      </c>
      <c r="F33" s="0" t="s">
        <v>391</v>
      </c>
      <c r="G33" s="0" t="n">
        <v>-2</v>
      </c>
      <c r="L33" s="0" t="n">
        <v>2.76E-010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s">
        <v>259</v>
      </c>
    </row>
    <row r="34" customFormat="false" ht="12.8" hidden="false" customHeight="false" outlineLevel="0" collapsed="false">
      <c r="A34" s="0" t="n">
        <v>364</v>
      </c>
      <c r="B34" s="0" t="s">
        <v>390</v>
      </c>
      <c r="C34" s="0" t="s">
        <v>59</v>
      </c>
      <c r="D34" s="0" t="s">
        <v>346</v>
      </c>
      <c r="E34" s="0" t="s">
        <v>391</v>
      </c>
      <c r="F34" s="0" t="s">
        <v>34</v>
      </c>
      <c r="G34" s="0" t="n">
        <v>-2</v>
      </c>
      <c r="L34" s="0" t="n">
        <v>1.91E-008</v>
      </c>
      <c r="M34" s="0" t="n">
        <v>-0.5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278</v>
      </c>
      <c r="W34" s="0" t="s">
        <v>37</v>
      </c>
    </row>
    <row r="35" customFormat="false" ht="12.8" hidden="false" customHeight="false" outlineLevel="0" collapsed="false">
      <c r="A35" s="0" t="n">
        <v>365</v>
      </c>
      <c r="B35" s="0" t="s">
        <v>390</v>
      </c>
      <c r="C35" s="0" t="s">
        <v>127</v>
      </c>
      <c r="D35" s="0" t="s">
        <v>300</v>
      </c>
      <c r="E35" s="0" t="s">
        <v>391</v>
      </c>
      <c r="F35" s="0" t="s">
        <v>34</v>
      </c>
      <c r="G35" s="0" t="n">
        <v>-2</v>
      </c>
      <c r="L35" s="0" t="n">
        <v>1.39E-008</v>
      </c>
      <c r="M35" s="0" t="n">
        <v>-0.5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278</v>
      </c>
      <c r="W35" s="0" t="s">
        <v>37</v>
      </c>
    </row>
    <row r="36" customFormat="false" ht="12.8" hidden="false" customHeight="false" outlineLevel="0" collapsed="false">
      <c r="A36" s="0" t="n">
        <v>366</v>
      </c>
      <c r="B36" s="0" t="s">
        <v>390</v>
      </c>
      <c r="C36" s="0" t="s">
        <v>62</v>
      </c>
      <c r="D36" s="0" t="s">
        <v>346</v>
      </c>
      <c r="E36" s="0" t="s">
        <v>32</v>
      </c>
      <c r="F36" s="0" t="s">
        <v>391</v>
      </c>
      <c r="G36" s="0" t="n">
        <v>-2</v>
      </c>
      <c r="L36" s="0" t="n">
        <v>1.35E-009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s">
        <v>259</v>
      </c>
    </row>
    <row r="37" customFormat="false" ht="12.8" hidden="false" customHeight="false" outlineLevel="0" collapsed="false">
      <c r="A37" s="0" t="n">
        <v>367</v>
      </c>
      <c r="B37" s="0" t="s">
        <v>390</v>
      </c>
      <c r="C37" s="0" t="s">
        <v>62</v>
      </c>
      <c r="D37" s="0" t="s">
        <v>274</v>
      </c>
      <c r="E37" s="0" t="s">
        <v>27</v>
      </c>
      <c r="F37" s="0" t="s">
        <v>391</v>
      </c>
      <c r="G37" s="0" t="n">
        <v>-2</v>
      </c>
      <c r="L37" s="0" t="n">
        <v>1.02E-010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s">
        <v>259</v>
      </c>
    </row>
    <row r="38" customFormat="false" ht="12.8" hidden="false" customHeight="false" outlineLevel="0" collapsed="false">
      <c r="A38" s="0" t="n">
        <v>368</v>
      </c>
      <c r="B38" s="0" t="s">
        <v>390</v>
      </c>
      <c r="C38" s="0" t="s">
        <v>70</v>
      </c>
      <c r="D38" s="0" t="s">
        <v>276</v>
      </c>
      <c r="E38" s="0" t="s">
        <v>391</v>
      </c>
      <c r="G38" s="0" t="n">
        <v>-2</v>
      </c>
      <c r="L38" s="0" t="n">
        <v>3E-011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s">
        <v>259</v>
      </c>
    </row>
    <row r="39" customFormat="false" ht="12.8" hidden="false" customHeight="false" outlineLevel="0" collapsed="false">
      <c r="A39" s="0" t="n">
        <v>369</v>
      </c>
      <c r="B39" s="0" t="s">
        <v>390</v>
      </c>
      <c r="C39" s="0" t="s">
        <v>70</v>
      </c>
      <c r="D39" s="0" t="s">
        <v>274</v>
      </c>
      <c r="E39" s="0" t="s">
        <v>32</v>
      </c>
      <c r="F39" s="0" t="s">
        <v>391</v>
      </c>
      <c r="G39" s="0" t="n">
        <v>-2</v>
      </c>
      <c r="L39" s="0" t="n">
        <v>9.7E-010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s">
        <v>259</v>
      </c>
    </row>
    <row r="40" customFormat="false" ht="12.8" hidden="false" customHeight="false" outlineLevel="0" collapsed="false">
      <c r="A40" s="0" t="n">
        <v>370</v>
      </c>
      <c r="B40" s="0" t="s">
        <v>390</v>
      </c>
      <c r="C40" s="0" t="s">
        <v>53</v>
      </c>
      <c r="D40" s="0" t="s">
        <v>274</v>
      </c>
      <c r="E40" s="0" t="s">
        <v>391</v>
      </c>
      <c r="F40" s="0" t="s">
        <v>34</v>
      </c>
      <c r="G40" s="0" t="n">
        <v>-2</v>
      </c>
      <c r="L40" s="0" t="n">
        <v>1.91E-008</v>
      </c>
      <c r="M40" s="0" t="n">
        <v>-0.5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278</v>
      </c>
      <c r="W40" s="0" t="s">
        <v>37</v>
      </c>
    </row>
    <row r="41" customFormat="false" ht="12.8" hidden="false" customHeight="false" outlineLevel="0" collapsed="false">
      <c r="A41" s="0" t="n">
        <v>691</v>
      </c>
      <c r="B41" s="0" t="s">
        <v>390</v>
      </c>
      <c r="C41" s="0" t="s">
        <v>52</v>
      </c>
      <c r="D41" s="0" t="s">
        <v>391</v>
      </c>
      <c r="E41" s="0" t="n">
        <v>0</v>
      </c>
      <c r="G41" s="0" t="n">
        <v>-4</v>
      </c>
      <c r="L41" s="0" t="n">
        <v>9.28E-011</v>
      </c>
      <c r="M41" s="0" t="n">
        <v>-0.5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394</v>
      </c>
      <c r="W41" s="0" t="s">
        <v>395</v>
      </c>
    </row>
    <row r="42" customFormat="false" ht="12.8" hidden="false" customHeight="false" outlineLevel="0" collapsed="false">
      <c r="A42" s="0" t="n">
        <v>222</v>
      </c>
      <c r="B42" s="0" t="s">
        <v>268</v>
      </c>
      <c r="C42" s="0" t="s">
        <v>391</v>
      </c>
      <c r="D42" s="0" t="s">
        <v>392</v>
      </c>
      <c r="E42" s="0" t="s">
        <v>34</v>
      </c>
      <c r="G42" s="0" t="n">
        <v>-2</v>
      </c>
      <c r="L42" s="0" t="n">
        <v>1.35E-010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278</v>
      </c>
      <c r="W42" s="0" t="s">
        <v>259</v>
      </c>
    </row>
    <row r="43" customFormat="false" ht="12.8" hidden="false" customHeight="false" outlineLevel="0" collapsed="false">
      <c r="A43" s="0" t="n">
        <v>422</v>
      </c>
      <c r="B43" s="0" t="s">
        <v>291</v>
      </c>
      <c r="C43" s="0" t="s">
        <v>391</v>
      </c>
      <c r="D43" s="0" t="s">
        <v>392</v>
      </c>
      <c r="E43" s="0" t="n">
        <v>0</v>
      </c>
      <c r="G43" s="0" t="n">
        <v>-2</v>
      </c>
      <c r="L43" s="0" t="n">
        <v>3.14E-019</v>
      </c>
      <c r="M43" s="0" t="n">
        <v>-0.24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s">
        <v>396</v>
      </c>
    </row>
    <row r="44" customFormat="false" ht="12.8" hidden="false" customHeight="false" outlineLevel="0" collapsed="false">
      <c r="A44" s="0" t="n">
        <f aca="false">ROW()-1</f>
        <v>43</v>
      </c>
      <c r="B44" s="0" t="s">
        <v>397</v>
      </c>
      <c r="C44" s="0" t="s">
        <v>39</v>
      </c>
      <c r="D44" s="0" t="s">
        <v>268</v>
      </c>
      <c r="E44" s="0" t="s">
        <v>32</v>
      </c>
      <c r="G44" s="0" t="n">
        <v>-2</v>
      </c>
      <c r="L44" s="0" t="n">
        <v>4.4E-008</v>
      </c>
      <c r="M44" s="0" t="n">
        <v>-0.98</v>
      </c>
      <c r="N44" s="0" t="n">
        <v>-302.4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s">
        <v>398</v>
      </c>
      <c r="Y44" s="0" t="str">
        <f aca="false">IF(OR(ISNUMBER(SEARCH("D",B44)), ISNUMBER(SEARCH("D", C44))),"Cangi","Yelle")</f>
        <v>Cangi</v>
      </c>
    </row>
    <row r="45" customFormat="false" ht="12.8" hidden="false" customHeight="false" outlineLevel="0" collapsed="false">
      <c r="A45" s="0" t="n">
        <f aca="false">ROW()-1</f>
        <v>44</v>
      </c>
      <c r="B45" s="0" t="s">
        <v>397</v>
      </c>
      <c r="C45" s="0" t="s">
        <v>39</v>
      </c>
      <c r="D45" s="0" t="s">
        <v>291</v>
      </c>
      <c r="E45" s="0" t="s">
        <v>53</v>
      </c>
      <c r="G45" s="0" t="n">
        <v>-2</v>
      </c>
      <c r="L45" s="0" t="n">
        <v>1.62E-008</v>
      </c>
      <c r="M45" s="0" t="n">
        <v>-0.95</v>
      </c>
      <c r="N45" s="0" t="n">
        <v>-335.1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s">
        <v>398</v>
      </c>
      <c r="Y45" s="0" t="str">
        <f aca="false">IF(OR(ISNUMBER(SEARCH("D",B45)), ISNUMBER(SEARCH("D", C45))),"Cangi","Yelle")</f>
        <v>Cangi</v>
      </c>
    </row>
    <row r="46" customFormat="false" ht="12.8" hidden="false" customHeight="false" outlineLevel="0" collapsed="false">
      <c r="A46" s="0" t="n">
        <f aca="false">ROW()-1</f>
        <v>45</v>
      </c>
      <c r="B46" s="0" t="s">
        <v>397</v>
      </c>
      <c r="C46" s="0" t="s">
        <v>39</v>
      </c>
      <c r="D46" s="0" t="s">
        <v>263</v>
      </c>
      <c r="E46" s="0" t="s">
        <v>34</v>
      </c>
      <c r="G46" s="0" t="n">
        <v>-2</v>
      </c>
      <c r="L46" s="0" t="n">
        <v>1.5E-009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s">
        <v>398</v>
      </c>
      <c r="Y46" s="0" t="str">
        <f aca="false">IF(OR(ISNUMBER(SEARCH("D",B46)), ISNUMBER(SEARCH("D", C46))),"Cangi","Yelle")</f>
        <v>Cangi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2022-02-22T13:53:52Z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