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ebunoluwaadejumo/Desktop/"/>
    </mc:Choice>
  </mc:AlternateContent>
  <xr:revisionPtr revIDLastSave="0" documentId="13_ncr:1_{125D9C73-7502-BC40-B7D0-0AACE35A78D9}" xr6:coauthVersionLast="47" xr6:coauthVersionMax="47" xr10:uidLastSave="{00000000-0000-0000-0000-000000000000}"/>
  <bookViews>
    <workbookView xWindow="0" yWindow="500" windowWidth="28800" windowHeight="16380" activeTab="3" xr2:uid="{00000000-000D-0000-FFFF-FFFF00000000}"/>
  </bookViews>
  <sheets>
    <sheet name="Main" sheetId="1" r:id="rId1"/>
    <sheet name="Apendix 0" sheetId="3" r:id="rId2"/>
    <sheet name="Appendix-1" sheetId="4" r:id="rId3"/>
    <sheet name="Appendix-2"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51" i="5" l="1"/>
  <c r="V50" i="5"/>
  <c r="V49" i="5"/>
  <c r="V48" i="5"/>
  <c r="V47" i="5"/>
  <c r="V46" i="5"/>
  <c r="V45" i="5"/>
  <c r="V44" i="5"/>
  <c r="V43" i="5"/>
  <c r="D68" i="4"/>
  <c r="C68" i="4" s="1"/>
  <c r="D67" i="4"/>
  <c r="C67" i="4" s="1"/>
  <c r="D66" i="4"/>
  <c r="C66" i="4" s="1"/>
  <c r="D65" i="4"/>
  <c r="C65" i="4" s="1"/>
  <c r="D64" i="4"/>
  <c r="C64" i="4" s="1"/>
  <c r="D63" i="4"/>
  <c r="C63" i="4" s="1"/>
  <c r="D62" i="4"/>
  <c r="C62" i="4"/>
  <c r="D61" i="4"/>
  <c r="C61" i="4"/>
  <c r="D60" i="4"/>
  <c r="C60" i="4"/>
  <c r="D59" i="4"/>
  <c r="C59" i="4" s="1"/>
  <c r="D58" i="4"/>
  <c r="C58" i="4" s="1"/>
  <c r="D57" i="4"/>
  <c r="C57" i="4"/>
  <c r="D56" i="4"/>
  <c r="C56" i="4"/>
  <c r="D55" i="4"/>
  <c r="C55" i="4"/>
  <c r="D54" i="4"/>
  <c r="C54" i="4" s="1"/>
  <c r="D53" i="4"/>
  <c r="C53" i="4"/>
  <c r="D52" i="4"/>
  <c r="C52" i="4"/>
  <c r="D51" i="4"/>
  <c r="C51" i="4"/>
  <c r="D50" i="4"/>
  <c r="C50" i="4"/>
  <c r="D49" i="4"/>
  <c r="C49" i="4" s="1"/>
  <c r="D48" i="4"/>
  <c r="C48" i="4"/>
  <c r="D47" i="4"/>
  <c r="C47" i="4"/>
  <c r="D46" i="4"/>
  <c r="C46" i="4"/>
  <c r="D45" i="4"/>
  <c r="C45" i="4"/>
  <c r="D44" i="4"/>
  <c r="C44" i="4" s="1"/>
  <c r="D43" i="4"/>
  <c r="C43" i="4"/>
  <c r="D42" i="4"/>
  <c r="C42" i="4"/>
  <c r="D41" i="4"/>
  <c r="C41" i="4"/>
  <c r="D40" i="4"/>
  <c r="C40" i="4"/>
  <c r="D39" i="4"/>
  <c r="C39" i="4" s="1"/>
  <c r="D38" i="4"/>
  <c r="C38" i="4"/>
  <c r="D37" i="4"/>
  <c r="C37" i="4"/>
  <c r="D36" i="4"/>
  <c r="C36" i="4"/>
  <c r="D35" i="4"/>
  <c r="C35" i="4"/>
  <c r="D34" i="4"/>
  <c r="C34" i="4" s="1"/>
  <c r="D33" i="4"/>
  <c r="C33" i="4"/>
  <c r="D32" i="4"/>
  <c r="C32" i="4"/>
  <c r="D31" i="4"/>
  <c r="C31" i="4"/>
  <c r="D30" i="4"/>
  <c r="C30" i="4"/>
  <c r="D29" i="4"/>
  <c r="C29" i="4" s="1"/>
  <c r="D28" i="4"/>
  <c r="C28" i="4"/>
  <c r="D27" i="4"/>
  <c r="C27" i="4"/>
  <c r="D26" i="4"/>
  <c r="C26" i="4"/>
  <c r="D25" i="4"/>
  <c r="C25" i="4"/>
  <c r="D24" i="4"/>
  <c r="C24" i="4" s="1"/>
  <c r="D23" i="4"/>
  <c r="C23" i="4"/>
  <c r="D22" i="4"/>
  <c r="C22" i="4"/>
  <c r="D21" i="4"/>
  <c r="C21" i="4"/>
  <c r="D20" i="4"/>
  <c r="C20" i="4"/>
  <c r="D19" i="4"/>
  <c r="C19" i="4" s="1"/>
  <c r="C15" i="4"/>
  <c r="E9" i="4" s="1"/>
  <c r="H14" i="4"/>
  <c r="I14" i="4" s="1"/>
  <c r="H13" i="4"/>
  <c r="I13" i="4" s="1"/>
  <c r="H12" i="4"/>
  <c r="I12" i="4" s="1"/>
  <c r="H11" i="4"/>
  <c r="I11" i="4" s="1"/>
  <c r="E11" i="4"/>
  <c r="H10" i="4"/>
  <c r="H9" i="4"/>
  <c r="H15" i="4" s="1"/>
  <c r="I9" i="4" s="1"/>
  <c r="D53" i="3"/>
  <c r="C53" i="3" s="1"/>
  <c r="D52" i="3"/>
  <c r="C52" i="3"/>
  <c r="D51" i="3"/>
  <c r="C51" i="3" s="1"/>
  <c r="D50" i="3"/>
  <c r="C50" i="3"/>
  <c r="D49" i="3"/>
  <c r="C49" i="3" s="1"/>
  <c r="D48" i="3"/>
  <c r="C48" i="3" s="1"/>
  <c r="D47" i="3"/>
  <c r="C47" i="3"/>
  <c r="D46" i="3"/>
  <c r="C46" i="3" s="1"/>
  <c r="D45" i="3"/>
  <c r="C45" i="3"/>
  <c r="D44" i="3"/>
  <c r="C44" i="3" s="1"/>
  <c r="D43" i="3"/>
  <c r="C43" i="3" s="1"/>
  <c r="D42" i="3"/>
  <c r="C42" i="3"/>
  <c r="D41" i="3"/>
  <c r="C41" i="3" s="1"/>
  <c r="D40" i="3"/>
  <c r="C40" i="3"/>
  <c r="D39" i="3"/>
  <c r="C39" i="3" s="1"/>
  <c r="D38" i="3"/>
  <c r="C38" i="3" s="1"/>
  <c r="D37" i="3"/>
  <c r="C37" i="3"/>
  <c r="D36" i="3"/>
  <c r="C36" i="3" s="1"/>
  <c r="D35" i="3"/>
  <c r="C35" i="3"/>
  <c r="D34" i="3"/>
  <c r="C34" i="3" s="1"/>
  <c r="D33" i="3"/>
  <c r="C33" i="3" s="1"/>
  <c r="D32" i="3"/>
  <c r="C32" i="3"/>
  <c r="D31" i="3"/>
  <c r="C31" i="3" s="1"/>
  <c r="D30" i="3"/>
  <c r="C30" i="3"/>
  <c r="D29" i="3"/>
  <c r="C29" i="3" s="1"/>
  <c r="D28" i="3"/>
  <c r="C28" i="3" s="1"/>
  <c r="D27" i="3"/>
  <c r="C27" i="3"/>
  <c r="D26" i="3"/>
  <c r="C26" i="3" s="1"/>
  <c r="D25" i="3"/>
  <c r="C25" i="3"/>
  <c r="D24" i="3"/>
  <c r="C24" i="3" s="1"/>
  <c r="D23" i="3"/>
  <c r="C23" i="3" s="1"/>
  <c r="D22" i="3"/>
  <c r="C22" i="3"/>
  <c r="D21" i="3"/>
  <c r="C21" i="3" s="1"/>
  <c r="D20" i="3"/>
  <c r="C20" i="3"/>
  <c r="E15" i="3"/>
  <c r="C15" i="3"/>
  <c r="H14" i="3"/>
  <c r="E14" i="3"/>
  <c r="H13" i="3"/>
  <c r="E13" i="3"/>
  <c r="H12" i="3"/>
  <c r="I12" i="3" s="1"/>
  <c r="E12" i="3"/>
  <c r="H11" i="3"/>
  <c r="I11" i="3" s="1"/>
  <c r="E11" i="3"/>
  <c r="H10" i="3"/>
  <c r="E10" i="3"/>
  <c r="H9" i="3"/>
  <c r="H15" i="3" s="1"/>
  <c r="E9" i="3"/>
  <c r="C5" i="3"/>
  <c r="I13" i="3" l="1"/>
  <c r="I10" i="3"/>
  <c r="I9" i="3"/>
  <c r="I14" i="3"/>
  <c r="I10" i="4"/>
  <c r="I15" i="4" s="1"/>
  <c r="E13" i="4"/>
  <c r="E14" i="4"/>
  <c r="E12" i="4"/>
  <c r="E15" i="4" s="1"/>
  <c r="I15" i="3" l="1"/>
</calcChain>
</file>

<file path=xl/sharedStrings.xml><?xml version="1.0" encoding="utf-8"?>
<sst xmlns="http://schemas.openxmlformats.org/spreadsheetml/2006/main" count="432" uniqueCount="161">
  <si>
    <t xml:space="preserve">TEAM 6 - DESSERTS </t>
  </si>
  <si>
    <t>PROJECT MANAGERS</t>
  </si>
  <si>
    <t>DATA ENGINEERS</t>
  </si>
  <si>
    <t xml:space="preserve">     Aditya Sharma 
     Ali Nadir Koc 
     David Peralta 
     Ebunoluwa Adejumo 
     Karla Garcia Corral Lobo 
     Tatsuya Hashimoto</t>
  </si>
  <si>
    <t>Deviation for special cases</t>
  </si>
  <si>
    <t>Sampling plan</t>
  </si>
  <si>
    <t>- Bagel will not be included in the category of donuts. 
- Ice Cream and Frozen Desserts will be included as a category for Desserts.
- We will leave out the "Breads, Rolls &amp; Bakery" from the Desserts.</t>
  </si>
  <si>
    <t>Must have products in each category</t>
  </si>
  <si>
    <t>BUSINESS STAKEHOLDERS</t>
  </si>
  <si>
    <t>Business Requirements</t>
  </si>
  <si>
    <t>The business stakeholders from the food category of Desserts met with stakeholders of the other cross-categories from Wholefoods and discussed the Business requirements. 
After several discussions the Business Stakeholders identified the problem "Do Dietary Preferences affect Price" 
and the Sub question: If Yes, then which dietary sub category affects most and which affects least.
Solving this problem would help the company understand the relationship of price with respect to dietary preferences and the company will be able to make better decisions with regards to pricing the products basis the dietary sub-categories such as Keto, Vegan etc.
The key requirements for this task are collecting the product description ie. Price, Serving Size, Item, Category etc., and the Dietary preferences of customer which includes Keto, Vegan, Paleo, Diet etc.
The data engineers will collect the data and the project managers will assess the product categories. Followed by which the company will test the hypothesis whether there is any correlation between the price and the dietary preferences across Wholefoods products.</t>
  </si>
  <si>
    <t>Additional Decision Making</t>
  </si>
  <si>
    <t>Additional decision-making involves identifying whether a nutritional factor has a direct impact on the price or not. In the case or not, what other variables must be evaluated (Brand value, convenience, among others)</t>
  </si>
  <si>
    <t>Sample Selection</t>
  </si>
  <si>
    <t>Granularity</t>
  </si>
  <si>
    <t>Category</t>
  </si>
  <si>
    <t>Sampling Technique</t>
  </si>
  <si>
    <t>Stratified</t>
  </si>
  <si>
    <t>Samples Needed</t>
  </si>
  <si>
    <t>Value-Probability Table</t>
  </si>
  <si>
    <t>n</t>
  </si>
  <si>
    <t>Value</t>
  </si>
  <si>
    <t>Probability (proportion)</t>
  </si>
  <si>
    <t>Samples</t>
  </si>
  <si>
    <t>Proportion</t>
  </si>
  <si>
    <t>Cakes &amp; Cupcakes</t>
  </si>
  <si>
    <t>Cookies</t>
  </si>
  <si>
    <t>Donuts</t>
  </si>
  <si>
    <t>Muffins &amp; Scones</t>
  </si>
  <si>
    <t>Pastries, Brownies &amp; Bars</t>
  </si>
  <si>
    <t>Ice cream &amp; Frozen dessert</t>
  </si>
  <si>
    <t>Totals</t>
  </si>
  <si>
    <t>Category (Random)</t>
  </si>
  <si>
    <t>Product Number</t>
  </si>
  <si>
    <t>Product Category</t>
  </si>
  <si>
    <t>Locked Product Number</t>
  </si>
  <si>
    <t>extra</t>
  </si>
  <si>
    <t>Extra</t>
  </si>
  <si>
    <t>Team member</t>
  </si>
  <si>
    <t>product_id</t>
  </si>
  <si>
    <t>subcategory</t>
  </si>
  <si>
    <t>product</t>
  </si>
  <si>
    <t>date-data-retrieval</t>
  </si>
  <si>
    <t>vegan</t>
  </si>
  <si>
    <t>gluten-free</t>
  </si>
  <si>
    <t>keto-friendly</t>
  </si>
  <si>
    <t>vegetarian</t>
  </si>
  <si>
    <t>organic</t>
  </si>
  <si>
    <t>dairy-free</t>
  </si>
  <si>
    <t>sugar-conscious</t>
  </si>
  <si>
    <t>paleo-friendly</t>
  </si>
  <si>
    <t>whole-foods-diet</t>
  </si>
  <si>
    <t>low-sodium</t>
  </si>
  <si>
    <t>kosher</t>
  </si>
  <si>
    <t>low-fat</t>
  </si>
  <si>
    <t>engine-2</t>
  </si>
  <si>
    <t>regular-price</t>
  </si>
  <si>
    <t>regular-price-per-serving</t>
  </si>
  <si>
    <t>calories-perServing</t>
  </si>
  <si>
    <t>servingSize</t>
  </si>
  <si>
    <t>servingSizeUnits</t>
  </si>
  <si>
    <t>totalSize</t>
  </si>
  <si>
    <t>totalSizeUnits</t>
  </si>
  <si>
    <t>Karla</t>
  </si>
  <si>
    <t>Organic Frozen Ice Cream Bars, Fudge 4pk, 10 fl oz</t>
  </si>
  <si>
    <t>grams</t>
  </si>
  <si>
    <t>4pk 10 fl (59g)</t>
  </si>
  <si>
    <t>Mango Fruit Bars, 16 fl oz</t>
  </si>
  <si>
    <t>4pk 16fl (118g)</t>
  </si>
  <si>
    <t>Peanut Butter Cup, 1 each</t>
  </si>
  <si>
    <t>1 pint (473 ml)</t>
  </si>
  <si>
    <t>Mililiter</t>
  </si>
  <si>
    <t>Organic Frozen Ice Cream, Coffee Chip, 1 each</t>
  </si>
  <si>
    <t>Hong Kong Milk Team Ice Cream, 1 pint</t>
  </si>
  <si>
    <t>Ice Cream Sandwiches, 21.9 Fl Oz</t>
  </si>
  <si>
    <t>6 pk (21.9 fl)</t>
  </si>
  <si>
    <t>fluid ounce</t>
  </si>
  <si>
    <t>Organic Assorted Junior Pops, 1.65 fl oz</t>
  </si>
  <si>
    <t>6 pk 9.9 fl oz</t>
  </si>
  <si>
    <t>Extra Creamy Vanilla Bean, 4.4 oz</t>
  </si>
  <si>
    <t>Ounce</t>
  </si>
  <si>
    <t>4.4 oz</t>
  </si>
  <si>
    <t>Chocolate Fudge Brownie Ice Cream, 1 each</t>
  </si>
  <si>
    <t>David</t>
  </si>
  <si>
    <t>Oatmeal Raisin Cookie 6ct, 10 oz</t>
  </si>
  <si>
    <t>ounce</t>
  </si>
  <si>
    <t>Chocolate Chip Cookies, 10 oz</t>
  </si>
  <si>
    <t>Chocolate Chip Cookies (7 oz)</t>
  </si>
  <si>
    <t>Gluten Free Chocolate Chip Cookies, 7 oz</t>
  </si>
  <si>
    <t>Classic Creme Mini Cookies 6pk, 1 each</t>
  </si>
  <si>
    <t>CocoRolls Original, 4 oz</t>
  </si>
  <si>
    <t>Keto Chocolate Chip Cookie Dough Bites, 5.29 oz</t>
  </si>
  <si>
    <t>Peanut Butter Chocolate Chip Protein Cookie, 2.96 oz</t>
  </si>
  <si>
    <t>Tatsuya</t>
  </si>
  <si>
    <t>Cranberry Orange Doughnut Muffins, 10.7 oz</t>
  </si>
  <si>
    <t>Maple Apple Doughnut Muffins, 9 oz</t>
  </si>
  <si>
    <t>Abe's Muffins Vegan Wild Blueberry Smash Mini-muffins (6 Pk), 10 oz</t>
  </si>
  <si>
    <t>Blueberry Scone 4 Count, 12 oz</t>
  </si>
  <si>
    <t>1 ea</t>
  </si>
  <si>
    <t>Mixed Berry Scones Pack, 7.5 oz</t>
  </si>
  <si>
    <t>Brownies, 10 oz</t>
  </si>
  <si>
    <t>Limited Edition Specialty Cheese, Brie en Croute, 9.4 oz</t>
  </si>
  <si>
    <t>1 each</t>
  </si>
  <si>
    <t>Butter Croissants 4 count, 9 oz</t>
  </si>
  <si>
    <t>Chocolate Swirl Brioche Bread, 14.1 oz</t>
  </si>
  <si>
    <t>Ebunoluwa</t>
  </si>
  <si>
    <t>Assorted Vegan Donut 6 Count</t>
  </si>
  <si>
    <t>Crumb Donut Holes, 12 each</t>
  </si>
  <si>
    <t>Cookies &amp; Crème, 1 each</t>
  </si>
  <si>
    <t>0.667 cup (95g)</t>
  </si>
  <si>
    <t>1 Pint (473ML)</t>
  </si>
  <si>
    <t>Roman Raspberry Sorbetto, 1 each</t>
  </si>
  <si>
    <t>0.667 cup (131 g)</t>
  </si>
  <si>
    <t>1 Pint (473ml)</t>
  </si>
  <si>
    <t>Organic Ice Cream Sandwiches, 21.9 fl oz</t>
  </si>
  <si>
    <t>1 sandwich (65g)</t>
  </si>
  <si>
    <t>21.9FL OZ</t>
  </si>
  <si>
    <t>Vanilla Ice Cream, 1 each</t>
  </si>
  <si>
    <t>96g</t>
  </si>
  <si>
    <t>1.5QT (1.4L)</t>
  </si>
  <si>
    <t>liter</t>
  </si>
  <si>
    <t>Jeni's Buttercream Birthday Cake, 1 each</t>
  </si>
  <si>
    <t>2/3 cup (112g)</t>
  </si>
  <si>
    <t>1 pint (473ML)</t>
  </si>
  <si>
    <t>Ben &amp; Jerry's vanilla Ice cream, 1 each</t>
  </si>
  <si>
    <t>0.67 (143g)</t>
  </si>
  <si>
    <t>Adi</t>
  </si>
  <si>
    <t>Ready-To-Eat Two-Bite Chocolate Cupcakes, 10.5 oz</t>
  </si>
  <si>
    <t>75g</t>
  </si>
  <si>
    <t>Units</t>
  </si>
  <si>
    <t>Cupcake, Gluten Free Very Vanilla 4 Ct Nat Cs, 8 oz</t>
  </si>
  <si>
    <t>57g</t>
  </si>
  <si>
    <t>Tiramisu Cake, 1 each</t>
  </si>
  <si>
    <t>85g</t>
  </si>
  <si>
    <t>Tiramisu Cake Slice, 3 oz</t>
  </si>
  <si>
    <t>Cupcake, Gluten Free Lovely Lemon 4 Ct Nat Cs, 8 oz</t>
  </si>
  <si>
    <t>Fig Almond Cake</t>
  </si>
  <si>
    <t>Cupcake, Gf Very Strawberry 4ct Nat Cs, 8 oz</t>
  </si>
  <si>
    <r>
      <rPr>
        <i/>
        <sz val="10"/>
        <color theme="1"/>
        <rFont val="Arial (Body)"/>
      </rPr>
      <t xml:space="preserve">We determined the "must have" product for each category by filtering the products by "most popular" on Whole Foods's website SOMA's online store. These are:
</t>
    </r>
    <r>
      <rPr>
        <sz val="10"/>
        <color theme="1"/>
        <rFont val="Arial (Body)"/>
      </rPr>
      <t xml:space="preserve">
</t>
    </r>
    <r>
      <rPr>
        <b/>
        <sz val="10"/>
        <color theme="1"/>
        <rFont val="Arial (Body)"/>
      </rPr>
      <t xml:space="preserve">Cakes &amp; Cupcakes: </t>
    </r>
    <r>
      <rPr>
        <sz val="10"/>
        <color theme="1"/>
        <rFont val="Arial (Body)"/>
      </rPr>
      <t xml:space="preserve">Tiramisu Cake, 1 each
</t>
    </r>
    <r>
      <rPr>
        <b/>
        <sz val="10"/>
        <color theme="1"/>
        <rFont val="Arial (Body)"/>
      </rPr>
      <t xml:space="preserve">
Cookies: </t>
    </r>
    <r>
      <rPr>
        <sz val="10"/>
        <color theme="1"/>
        <rFont val="Arial (Body)"/>
      </rPr>
      <t xml:space="preserve">Mini chocolate Chip Cookies 18 count, 12 oz
</t>
    </r>
    <r>
      <rPr>
        <b/>
        <sz val="10"/>
        <color theme="1"/>
        <rFont val="Arial (Body)"/>
      </rPr>
      <t xml:space="preserve">
Donuts: </t>
    </r>
    <r>
      <rPr>
        <sz val="10"/>
        <color theme="1"/>
        <rFont val="Arial (Body)"/>
      </rPr>
      <t>Assorted Vegan Donuts 6 Counts</t>
    </r>
    <r>
      <rPr>
        <b/>
        <sz val="10"/>
        <color theme="1"/>
        <rFont val="Arial (Body)"/>
      </rPr>
      <t xml:space="preserve">
Muffins &amp; Scones: </t>
    </r>
    <r>
      <rPr>
        <sz val="10"/>
        <color theme="1"/>
        <rFont val="Arial (Body)"/>
      </rPr>
      <t>Abe's Muffins Vegan Wild Blueberry Smash Mini-Muffins (6pk), 10oz</t>
    </r>
    <r>
      <rPr>
        <b/>
        <sz val="10"/>
        <color theme="1"/>
        <rFont val="Arial (Body)"/>
      </rPr>
      <t xml:space="preserve">
Pastries, Brownies &amp; Bars: </t>
    </r>
    <r>
      <rPr>
        <sz val="10"/>
        <color theme="1"/>
        <rFont val="Arial (Body)"/>
      </rPr>
      <t xml:space="preserve">Butter Croissants 4 counts, 9 oz
</t>
    </r>
    <r>
      <rPr>
        <b/>
        <sz val="10"/>
        <color theme="1"/>
        <rFont val="Arial (Body)"/>
      </rPr>
      <t xml:space="preserve">Ice Cream &amp; Frozen Desserts: </t>
    </r>
    <r>
      <rPr>
        <sz val="10"/>
        <color theme="1"/>
        <rFont val="Arial (Body)"/>
      </rPr>
      <t>Organic Ice Cream Sandwiches, 21.9 fl oz,</t>
    </r>
  </si>
  <si>
    <r>
      <t xml:space="preserve">Issue that we need to resolve is 
-Do Dietary Preferences affect Price?
--Sub question: 
Does diet X ('vegan', 'keto-friendly', ...) affect the price?
So, we decide to collect following data from wholefoods website;
-Product_id (Feasibile but id is put by us.)
-Name (Feasibile)
-Price  (Feasibile)
-Subcategory  (Feasibile)
-Dietary Preference  (Feasibile)
-Nutritions  (Feasibile)
-servings per container 
(Feasibile but some products's they to count are not same with picture of procudt)
-Serving size (Feasibile)
-Weight (feasible).
</t>
    </r>
    <r>
      <rPr>
        <b/>
        <sz val="10"/>
        <color theme="1"/>
        <rFont val="Arial"/>
        <family val="2"/>
      </rPr>
      <t xml:space="preserve">Apendix 0
</t>
    </r>
    <r>
      <rPr>
        <sz val="10"/>
        <color theme="1"/>
        <rFont val="Arial"/>
        <family val="2"/>
      </rPr>
      <t xml:space="preserve">- Appendix 0 is our original first collection along Sampling Granularity
 by category, which is 34 products. 
</t>
    </r>
    <r>
      <rPr>
        <b/>
        <sz val="10"/>
        <color theme="1"/>
        <rFont val="Arial"/>
        <family val="2"/>
      </rPr>
      <t xml:space="preserve">Appendix 1 
</t>
    </r>
    <r>
      <rPr>
        <sz val="10"/>
        <color theme="1"/>
        <rFont val="Arial"/>
        <family val="2"/>
      </rPr>
      <t xml:space="preserve">- Appendix 1 is our revised second collection which adds 16 random
 number to Appendix 1. Because business stakeholders 
asked data engineers to collect 50 products.
</t>
    </r>
    <r>
      <rPr>
        <b/>
        <sz val="10"/>
        <color theme="1"/>
        <rFont val="Arial"/>
        <family val="2"/>
      </rPr>
      <t xml:space="preserve">Appendix 2
</t>
    </r>
    <r>
      <rPr>
        <sz val="10"/>
        <color theme="1"/>
        <rFont val="Arial"/>
        <family val="2"/>
      </rPr>
      <t>- Appendix 2 consists of the data collected by the team-members which includes products description, dietary preferences etc.</t>
    </r>
  </si>
  <si>
    <t>Ali</t>
  </si>
  <si>
    <t>Mexican Wedding Cookie, 4.5 oz</t>
  </si>
  <si>
    <t>https://www.wholefoodsmarket.com/product/siete-family-foods-mexican-wedding-cookie-45-oz-b08qm46fgg</t>
  </si>
  <si>
    <t>*</t>
  </si>
  <si>
    <t>Chocolate Chip Two-bite® Cookies, 10.5 oz</t>
  </si>
  <si>
    <t>https://www.wholefoodsmarket.com/product/365-by-whole-foods-market-chocolate-chip-twobite-cookies-105-oz-b078j29ky9</t>
  </si>
  <si>
    <t>Shortbread Cookies, 8 oz</t>
  </si>
  <si>
    <t>https://www.wholefoodsmarket.com/product/365-everyday-value-shortbread-cookies-8-oz-b074h5ly19</t>
  </si>
  <si>
    <t>Tate's Bake Shop Chocolate Chip Cookies (7 oz)</t>
  </si>
  <si>
    <t>https://www.wholefoodsmarket.com/product/tates-bake-shop-chocolate-chip-cookies-7-oz-b06xzm52nq</t>
  </si>
  <si>
    <t>Peanut Butter Chocolate Chip Cookie, 4.25 oz</t>
  </si>
  <si>
    <t>https://www.wholefoodsmarket.com/product/alternative-baking-company-peanut-butter-chocolate-chip-cookie-425-oz-b000h3avcw</t>
  </si>
  <si>
    <t>Frozen Organic Ice Cream, Vanilla Bean, 1 each</t>
  </si>
  <si>
    <t>https://www.wholefoodsmarket.com/product/365-by-whole-foods-market-frozen-organic-ice-cream-vanilla-bean-1-each-b07fw7wj3h</t>
  </si>
  <si>
    <t>Matchadoodle Ice Cream, 1 pint</t>
  </si>
  <si>
    <t>https://www.wholefoodsmarket.com/product/humphry-slocombe-matchadoodle-ice-cream-1-pint-b077zf6nj2</t>
  </si>
  <si>
    <t>Cinnamon Challah Twist, 16 oz</t>
  </si>
  <si>
    <t>https://www.wholefoodsmarket.com/product/semifreddis-cinnamon-challah-twist-16-oz-b079jrq1fk</t>
  </si>
  <si>
    <t>Chocolate Croissant 4 Count, 8 oz</t>
  </si>
  <si>
    <t>https://www.wholefoodsmarket.com/product/whole-foods-market-chocolate-croissant-4-count-8-oz-b07qjdhw74</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</si>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</sst>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44" formatCode="_(&quot;$&quot;* #,##0.00_);_(&quot;$&quot;* \(#,##0.00\);_(&quot;$&quot;* &quot;-&quot;??_);_(@_)"/>
    <numFmt numFmtId="43" formatCode="_(* #,##0.00_);_(* \(#,##0.00\);_(* &quot;-&quot;??_);_(@_)"/>
    <numFmt numFmtId="164" formatCode="_(* #,##0_);_(* \(#,##0\);_(* &quot;-&quot;??_);_(@_)"/>
  </numFmts>
  <fonts count="31">
    <font>
      <sz val="10"/>
      <color rgb="FF000000"/>
      <name val="Arial"/>
      <scheme val="minor"/>
    </font>
    <font>
      <b/>
      <sz val="10"/>
      <color theme="1"/>
      <name val="Arial"/>
      <family val="2"/>
      <scheme val="minor"/>
    </font>
    <font>
      <sz val="10"/>
      <name val="Arial"/>
      <family val="2"/>
    </font>
    <font>
      <b/>
      <sz val="10"/>
      <color theme="1"/>
      <name val="Arial"/>
      <family val="2"/>
    </font>
    <font>
      <sz val="10"/>
      <color theme="1"/>
      <name val="Arial"/>
      <family val="2"/>
      <scheme val="minor"/>
    </font>
    <font>
      <sz val="10"/>
      <color rgb="FF000000"/>
      <name val="Arial"/>
      <family val="2"/>
    </font>
    <font>
      <b/>
      <sz val="14"/>
      <color theme="1"/>
      <name val="Calibri"/>
      <family val="2"/>
    </font>
    <font>
      <sz val="10"/>
      <color theme="1"/>
      <name val="Arial"/>
      <family val="2"/>
    </font>
    <font>
      <b/>
      <sz val="11"/>
      <color theme="1"/>
      <name val="Calibri"/>
      <family val="2"/>
    </font>
    <font>
      <sz val="11"/>
      <color theme="1"/>
      <name val="Calibri"/>
      <family val="2"/>
    </font>
    <font>
      <sz val="10"/>
      <color rgb="FF2E2D2B"/>
      <name val="&quot;Circular Pro&quot;"/>
    </font>
    <font>
      <sz val="11"/>
      <color rgb="FF2E2D2B"/>
      <name val="&quot;Circular Pro&quot;"/>
    </font>
    <font>
      <sz val="11"/>
      <color theme="1"/>
      <name val="Inconsolata"/>
    </font>
    <font>
      <sz val="10"/>
      <color rgb="FF2E2D2B"/>
      <name val="Arial"/>
      <family val="2"/>
    </font>
    <font>
      <sz val="10"/>
      <color rgb="FF000000"/>
      <name val="Arial"/>
      <family val="2"/>
      <scheme val="minor"/>
    </font>
    <font>
      <b/>
      <sz val="10"/>
      <color rgb="FF000000"/>
      <name val="Arial"/>
      <family val="2"/>
      <scheme val="minor"/>
    </font>
    <font>
      <sz val="11"/>
      <color rgb="FF000000"/>
      <name val="Calibri"/>
      <family val="2"/>
    </font>
    <font>
      <sz val="10"/>
      <color rgb="FF2E2D2B"/>
      <name val="Corda Std"/>
    </font>
    <font>
      <sz val="10"/>
      <color rgb="FF000000"/>
      <name val="Corda Std"/>
    </font>
    <font>
      <sz val="12"/>
      <color rgb="FF2E2D2B"/>
      <name val="Arial"/>
      <family val="2"/>
      <scheme val="minor"/>
    </font>
    <font>
      <sz val="10"/>
      <color rgb="FF2E2D2B"/>
      <name val="Arial"/>
      <family val="2"/>
      <scheme val="minor"/>
    </font>
    <font>
      <b/>
      <sz val="10"/>
      <color theme="1"/>
      <name val="Arial (Body)"/>
    </font>
    <font>
      <i/>
      <sz val="10"/>
      <color theme="1"/>
      <name val="Arial (Body)"/>
    </font>
    <font>
      <sz val="10"/>
      <color theme="1"/>
      <name val="Arial (Body)"/>
    </font>
    <font>
      <sz val="10"/>
      <name val="Arial (Body)"/>
    </font>
    <font>
      <sz val="10"/>
      <color rgb="FF000000"/>
      <name val="Arial (Body)"/>
    </font>
    <font>
      <sz val="10"/>
      <color rgb="FF000000"/>
      <name val="Arial"/>
      <family val="2"/>
      <scheme val="minor"/>
    </font>
    <font>
      <b/>
      <sz val="12"/>
      <color rgb="FF2E2D2B"/>
      <name val="Circular Pro"/>
    </font>
    <font>
      <u/>
      <sz val="10"/>
      <color theme="10"/>
      <name val="Arial"/>
      <family val="2"/>
      <scheme val="minor"/>
    </font>
    <font>
      <b/>
      <sz val="10"/>
      <color rgb="FF2E2D2B"/>
      <name val="Circular Pro"/>
    </font>
    <font>
      <sz val="12"/>
      <color rgb="FF2E2D2B"/>
      <name val="Circular Pro"/>
    </font>
  </fonts>
  <fills count="7">
    <fill>
      <patternFill patternType="none"/>
    </fill>
    <fill>
      <patternFill patternType="gray125"/>
    </fill>
    <fill>
      <patternFill patternType="solid">
        <fgColor rgb="FFCFE2F3"/>
        <bgColor rgb="FFCFE2F3"/>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s>
  <borders count="13">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6" fillId="0" borderId="0" applyFont="0" applyFill="0" applyBorder="0" applyAlignment="0" applyProtection="0"/>
    <xf numFmtId="44" fontId="26" fillId="0" borderId="0" applyFont="0" applyFill="0" applyBorder="0" applyAlignment="0" applyProtection="0"/>
    <xf numFmtId="0" fontId="28" fillId="0" borderId="0" applyNumberFormat="0" applyFill="0" applyBorder="0" applyAlignment="0" applyProtection="0"/>
  </cellStyleXfs>
  <cellXfs count="111">
    <xf numFmtId="0" fontId="0" fillId="0" borderId="0" xfId="0"/>
    <xf numFmtId="0" fontId="4" fillId="0" borderId="0" xfId="0" applyFont="1" applyAlignment="1">
      <alignment horizontal="left" vertical="center"/>
    </xf>
    <xf numFmtId="0" fontId="1" fillId="0" borderId="0" xfId="0" applyFont="1" applyAlignment="1">
      <alignment horizontal="center"/>
    </xf>
    <xf numFmtId="0" fontId="7" fillId="6" borderId="0" xfId="0" applyFont="1" applyFill="1"/>
    <xf numFmtId="0" fontId="7" fillId="0" borderId="0" xfId="0" applyFont="1"/>
    <xf numFmtId="0" fontId="7" fillId="6" borderId="8" xfId="0" applyFont="1" applyFill="1" applyBorder="1"/>
    <xf numFmtId="0" fontId="7" fillId="6" borderId="11" xfId="0" applyFont="1" applyFill="1" applyBorder="1"/>
    <xf numFmtId="0" fontId="8" fillId="6" borderId="9" xfId="0" applyFont="1" applyFill="1" applyBorder="1"/>
    <xf numFmtId="0" fontId="9" fillId="6" borderId="9" xfId="0" applyFont="1" applyFill="1" applyBorder="1" applyAlignment="1">
      <alignment horizontal="center"/>
    </xf>
    <xf numFmtId="0" fontId="8" fillId="6" borderId="9" xfId="0" applyFont="1" applyFill="1" applyBorder="1" applyAlignment="1">
      <alignment horizontal="center"/>
    </xf>
    <xf numFmtId="0" fontId="10" fillId="0" borderId="9" xfId="0" applyFont="1" applyBorder="1" applyAlignment="1">
      <alignment horizontal="center" wrapText="1"/>
    </xf>
    <xf numFmtId="0" fontId="11" fillId="0" borderId="9" xfId="0" applyFont="1" applyBorder="1" applyAlignment="1">
      <alignment horizontal="center"/>
    </xf>
    <xf numFmtId="0" fontId="12" fillId="6" borderId="9" xfId="0" applyFont="1" applyFill="1" applyBorder="1" applyAlignment="1">
      <alignment horizontal="center"/>
    </xf>
    <xf numFmtId="0" fontId="7" fillId="0" borderId="9" xfId="0" applyFont="1" applyBorder="1" applyAlignment="1">
      <alignment horizontal="center"/>
    </xf>
    <xf numFmtId="0" fontId="13" fillId="0" borderId="9" xfId="0" applyFont="1" applyBorder="1" applyAlignment="1">
      <alignment horizontal="center" wrapText="1"/>
    </xf>
    <xf numFmtId="0" fontId="7" fillId="0" borderId="9" xfId="0" applyFont="1" applyBorder="1"/>
    <xf numFmtId="0" fontId="9" fillId="6" borderId="0" xfId="0" applyFont="1" applyFill="1"/>
    <xf numFmtId="0" fontId="7" fillId="0" borderId="8" xfId="0" applyFont="1" applyBorder="1"/>
    <xf numFmtId="0" fontId="9" fillId="6" borderId="11" xfId="0" applyFont="1" applyFill="1" applyBorder="1" applyAlignment="1">
      <alignment horizontal="right"/>
    </xf>
    <xf numFmtId="0" fontId="9" fillId="6" borderId="9" xfId="0" applyFont="1" applyFill="1" applyBorder="1" applyAlignment="1">
      <alignment horizontal="right"/>
    </xf>
    <xf numFmtId="0" fontId="9" fillId="6" borderId="0" xfId="0" applyFont="1" applyFill="1" applyAlignment="1">
      <alignment horizontal="right"/>
    </xf>
    <xf numFmtId="0" fontId="7" fillId="0" borderId="11" xfId="0" applyFont="1" applyBorder="1" applyAlignment="1">
      <alignment horizontal="right"/>
    </xf>
    <xf numFmtId="0" fontId="8" fillId="6" borderId="0" xfId="0" applyFont="1" applyFill="1" applyAlignment="1">
      <alignment horizontal="center"/>
    </xf>
    <xf numFmtId="0" fontId="9" fillId="0" borderId="0" xfId="0" applyFont="1" applyAlignment="1">
      <alignment horizontal="right"/>
    </xf>
    <xf numFmtId="0" fontId="9" fillId="6" borderId="0" xfId="0" applyFont="1" applyFill="1" applyAlignment="1">
      <alignment horizontal="center"/>
    </xf>
    <xf numFmtId="0" fontId="9" fillId="0" borderId="9" xfId="0" applyFont="1" applyBorder="1" applyAlignment="1">
      <alignment horizontal="right"/>
    </xf>
    <xf numFmtId="0" fontId="15" fillId="0" borderId="12" xfId="0" applyFont="1" applyBorder="1"/>
    <xf numFmtId="0" fontId="24" fillId="0" borderId="0" xfId="0" applyFont="1" applyAlignment="1">
      <alignment vertical="top"/>
    </xf>
    <xf numFmtId="0" fontId="25" fillId="0" borderId="0" xfId="0" applyFont="1" applyAlignment="1">
      <alignment vertical="top"/>
    </xf>
    <xf numFmtId="0" fontId="14" fillId="0" borderId="12" xfId="0" applyFont="1" applyBorder="1" applyAlignment="1">
      <alignment horizontal="center"/>
    </xf>
    <xf numFmtId="0" fontId="16" fillId="0" borderId="12" xfId="0" applyFont="1" applyBorder="1" applyAlignment="1">
      <alignment horizontal="center"/>
    </xf>
    <xf numFmtId="14" fontId="14" fillId="0" borderId="12" xfId="0" applyNumberFormat="1" applyFont="1" applyBorder="1" applyAlignment="1">
      <alignment horizontal="center"/>
    </xf>
    <xf numFmtId="44" fontId="14" fillId="0" borderId="12" xfId="2" applyFont="1" applyBorder="1" applyAlignment="1">
      <alignment horizontal="center"/>
    </xf>
    <xf numFmtId="164" fontId="14" fillId="0" borderId="12" xfId="1" applyNumberFormat="1" applyFont="1" applyBorder="1" applyAlignment="1">
      <alignment horizontal="center"/>
    </xf>
    <xf numFmtId="0" fontId="17" fillId="0" borderId="12" xfId="0" applyFont="1" applyBorder="1" applyAlignment="1">
      <alignment horizontal="center"/>
    </xf>
    <xf numFmtId="0" fontId="18" fillId="0" borderId="12" xfId="0" applyFont="1" applyBorder="1" applyAlignment="1">
      <alignment horizontal="center"/>
    </xf>
    <xf numFmtId="0" fontId="19" fillId="0" borderId="12" xfId="0" applyFont="1" applyBorder="1" applyAlignment="1">
      <alignment horizontal="center"/>
    </xf>
    <xf numFmtId="0" fontId="20" fillId="0" borderId="12" xfId="0" applyFont="1" applyBorder="1" applyAlignment="1">
      <alignment horizontal="center"/>
    </xf>
    <xf numFmtId="0" fontId="14" fillId="0" borderId="0" xfId="0" applyFont="1"/>
    <xf numFmtId="0" fontId="16" fillId="0" borderId="0" xfId="0" applyFont="1"/>
    <xf numFmtId="0" fontId="20" fillId="0" borderId="0" xfId="0" applyFont="1"/>
    <xf numFmtId="8" fontId="0" fillId="0" borderId="0" xfId="0" applyNumberFormat="1"/>
    <xf numFmtId="8" fontId="27" fillId="0" borderId="0" xfId="0" applyNumberFormat="1" applyFont="1"/>
    <xf numFmtId="0" fontId="28" fillId="0" borderId="0" xfId="3"/>
    <xf numFmtId="0" fontId="17" fillId="0" borderId="0" xfId="0" applyFont="1"/>
    <xf numFmtId="8" fontId="14" fillId="0" borderId="0" xfId="0" applyNumberFormat="1" applyFont="1"/>
    <xf numFmtId="8" fontId="27" fillId="0" borderId="0" xfId="0" applyNumberFormat="1" applyFont="1" applyAlignment="1">
      <alignment horizontal="center"/>
    </xf>
    <xf numFmtId="0" fontId="0" fillId="0" borderId="0" xfId="0" applyAlignment="1">
      <alignment horizontal="center"/>
    </xf>
    <xf numFmtId="0" fontId="15" fillId="0" borderId="0" xfId="0" applyFont="1"/>
    <xf numFmtId="0" fontId="29" fillId="0" borderId="0" xfId="0" applyFont="1"/>
    <xf numFmtId="1" fontId="0" fillId="0" borderId="0" xfId="0" applyNumberFormat="1"/>
    <xf numFmtId="0" fontId="0" fillId="0" borderId="12" xfId="0" applyBorder="1" applyAlignment="1">
      <alignment horizontal="center"/>
    </xf>
    <xf numFmtId="44" fontId="30" fillId="0" borderId="12" xfId="2" applyFont="1" applyBorder="1" applyAlignment="1">
      <alignment horizontal="center"/>
    </xf>
    <xf numFmtId="44" fontId="0" fillId="0" borderId="12" xfId="2" applyFont="1" applyBorder="1" applyAlignment="1">
      <alignment horizontal="center"/>
    </xf>
    <xf numFmtId="0" fontId="14" fillId="0" borderId="12" xfId="0" applyFont="1" applyBorder="1"/>
    <xf numFmtId="1" fontId="0" fillId="0" borderId="12" xfId="0" applyNumberFormat="1" applyBorder="1" applyAlignment="1">
      <alignment horizontal="center"/>
    </xf>
    <xf numFmtId="0" fontId="14" fillId="0" borderId="12" xfId="0" applyFont="1" applyBorder="1" applyAlignment="1">
      <alignment horizontal="center" vertical="center"/>
    </xf>
    <xf numFmtId="0" fontId="0" fillId="0" borderId="12" xfId="0" applyBorder="1" applyAlignment="1">
      <alignment horizontal="center" vertical="center"/>
    </xf>
    <xf numFmtId="0" fontId="4" fillId="0" borderId="1" xfId="0" applyFont="1" applyBorder="1" applyAlignment="1">
      <alignment horizontal="lef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10" xfId="0" applyFont="1" applyBorder="1" applyAlignment="1">
      <alignment vertical="top" wrapText="1"/>
    </xf>
    <xf numFmtId="0" fontId="0" fillId="0" borderId="0" xfId="0" applyAlignment="1">
      <alignment vertical="top" wrapText="1"/>
    </xf>
    <xf numFmtId="0" fontId="2" fillId="0" borderId="11" xfId="0" applyFont="1" applyBorder="1" applyAlignment="1">
      <alignment vertical="top" wrapText="1"/>
    </xf>
    <xf numFmtId="0" fontId="2" fillId="0" borderId="7" xfId="0" applyFont="1" applyBorder="1" applyAlignment="1">
      <alignment vertical="top" wrapText="1"/>
    </xf>
    <xf numFmtId="0" fontId="2" fillId="0" borderId="8" xfId="0" applyFont="1" applyBorder="1" applyAlignment="1">
      <alignment vertical="top" wrapText="1"/>
    </xf>
    <xf numFmtId="0" fontId="2" fillId="0" borderId="9" xfId="0" applyFont="1" applyBorder="1" applyAlignment="1">
      <alignment vertical="top" wrapText="1"/>
    </xf>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1" fillId="3" borderId="4" xfId="0" applyFont="1" applyFill="1" applyBorder="1" applyAlignment="1">
      <alignment horizontal="center"/>
    </xf>
    <xf numFmtId="0" fontId="2" fillId="0" borderId="5" xfId="0" applyFont="1" applyBorder="1"/>
    <xf numFmtId="0" fontId="2" fillId="0" borderId="6" xfId="0" applyFont="1" applyBorder="1"/>
    <xf numFmtId="0" fontId="3" fillId="4" borderId="4" xfId="0" applyFont="1" applyFill="1" applyBorder="1" applyAlignment="1">
      <alignment horizontal="center"/>
    </xf>
    <xf numFmtId="0" fontId="4" fillId="0" borderId="1" xfId="0" applyFont="1" applyBorder="1" applyAlignment="1">
      <alignment horizontal="left" vertical="center"/>
    </xf>
    <xf numFmtId="0" fontId="2" fillId="0" borderId="10" xfId="0" applyFont="1" applyBorder="1"/>
    <xf numFmtId="0" fontId="0" fillId="0" borderId="0" xfId="0"/>
    <xf numFmtId="0" fontId="2" fillId="0" borderId="7" xfId="0" applyFont="1" applyBorder="1"/>
    <xf numFmtId="0" fontId="2" fillId="0" borderId="8" xfId="0" applyFont="1" applyBorder="1"/>
    <xf numFmtId="0" fontId="1" fillId="0" borderId="4" xfId="0" applyFont="1" applyBorder="1"/>
    <xf numFmtId="0" fontId="4" fillId="0" borderId="1" xfId="0" applyFont="1" applyBorder="1" applyAlignment="1">
      <alignment vertical="top" wrapText="1"/>
    </xf>
    <xf numFmtId="0" fontId="2" fillId="0" borderId="11" xfId="0" applyFont="1" applyBorder="1"/>
    <xf numFmtId="0" fontId="2" fillId="0" borderId="9" xfId="0" applyFont="1" applyBorder="1"/>
    <xf numFmtId="0" fontId="1" fillId="0" borderId="4" xfId="0" applyFont="1" applyBorder="1" applyAlignment="1">
      <alignment vertical="center"/>
    </xf>
    <xf numFmtId="0" fontId="21" fillId="0" borderId="1" xfId="0" applyFont="1" applyBorder="1" applyAlignment="1">
      <alignment horizontal="left" vertical="top" wrapText="1"/>
    </xf>
    <xf numFmtId="0" fontId="21" fillId="0" borderId="2" xfId="0" applyFont="1" applyBorder="1" applyAlignment="1">
      <alignment horizontal="left" vertical="top" wrapText="1"/>
    </xf>
    <xf numFmtId="0" fontId="21" fillId="0" borderId="3" xfId="0" applyFont="1" applyBorder="1" applyAlignment="1">
      <alignment horizontal="left" vertical="top" wrapText="1"/>
    </xf>
    <xf numFmtId="0" fontId="21" fillId="0" borderId="10" xfId="0" applyFont="1" applyBorder="1" applyAlignment="1">
      <alignment horizontal="left" vertical="top" wrapText="1"/>
    </xf>
    <xf numFmtId="0" fontId="21" fillId="0" borderId="0" xfId="0" applyFont="1" applyAlignment="1">
      <alignment horizontal="left" vertical="top" wrapText="1"/>
    </xf>
    <xf numFmtId="0" fontId="21" fillId="0" borderId="11" xfId="0" applyFont="1" applyBorder="1" applyAlignment="1">
      <alignment horizontal="left" vertical="top" wrapText="1"/>
    </xf>
    <xf numFmtId="0" fontId="21" fillId="0" borderId="7" xfId="0" applyFont="1" applyBorder="1" applyAlignment="1">
      <alignment horizontal="left" vertical="top" wrapText="1"/>
    </xf>
    <xf numFmtId="0" fontId="21" fillId="0" borderId="8" xfId="0" applyFont="1" applyBorder="1" applyAlignment="1">
      <alignment horizontal="left" vertical="top" wrapText="1"/>
    </xf>
    <xf numFmtId="0" fontId="21" fillId="0" borderId="9" xfId="0" applyFont="1" applyBorder="1" applyAlignment="1">
      <alignment horizontal="left" vertical="top" wrapText="1"/>
    </xf>
    <xf numFmtId="0" fontId="7"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10" xfId="0" applyFont="1" applyBorder="1" applyAlignment="1">
      <alignment horizontal="left" vertical="top" wrapText="1"/>
    </xf>
    <xf numFmtId="0" fontId="4" fillId="0" borderId="0" xfId="0" applyFont="1" applyAlignment="1">
      <alignment horizontal="left" vertical="top" wrapText="1"/>
    </xf>
    <xf numFmtId="0" fontId="4" fillId="0" borderId="11"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5" fillId="0" borderId="2" xfId="0" applyFont="1" applyBorder="1" applyAlignment="1">
      <alignment horizontal="left" vertical="center" wrapText="1"/>
    </xf>
    <xf numFmtId="0" fontId="2" fillId="0" borderId="3" xfId="0" applyFont="1" applyBorder="1" applyAlignment="1">
      <alignment wrapText="1"/>
    </xf>
    <xf numFmtId="0" fontId="0" fillId="0" borderId="0" xfId="0" applyAlignment="1">
      <alignment wrapText="1"/>
    </xf>
    <xf numFmtId="0" fontId="2" fillId="0" borderId="11" xfId="0" applyFont="1" applyBorder="1" applyAlignment="1">
      <alignment wrapText="1"/>
    </xf>
    <xf numFmtId="0" fontId="2" fillId="0" borderId="8" xfId="0" applyFont="1" applyBorder="1" applyAlignment="1">
      <alignment wrapText="1"/>
    </xf>
    <xf numFmtId="0" fontId="2" fillId="0" borderId="9" xfId="0" applyFont="1" applyBorder="1" applyAlignment="1">
      <alignment wrapText="1"/>
    </xf>
    <xf numFmtId="0" fontId="1" fillId="5" borderId="4" xfId="0" applyFont="1" applyFill="1" applyBorder="1" applyAlignment="1">
      <alignment horizontal="center"/>
    </xf>
    <xf numFmtId="0" fontId="3" fillId="0" borderId="7" xfId="0" applyFont="1" applyBorder="1"/>
    <xf numFmtId="0" fontId="6" fillId="6" borderId="0" xfId="0" applyFont="1" applyFill="1"/>
  </cellXfs>
  <cellStyles count="4">
    <cellStyle name="Comma" xfId="1" builtinId="3"/>
    <cellStyle name="Currency" xfId="2" builtinId="4"/>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57151</xdr:colOff>
      <xdr:row>2</xdr:row>
      <xdr:rowOff>34925</xdr:rowOff>
    </xdr:from>
    <xdr:ext cx="2254250" cy="10318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323851" y="390525"/>
          <a:ext cx="2254250" cy="103187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hyperlink" Target="https://www.wholefoodsmarket.com/product/semifreddis-cinnamon-challah-twist-16-oz-b079jrq1fk" TargetMode="External"/><Relationship Id="rId13" Type="http://schemas.openxmlformats.org/officeDocument/2006/relationships/hyperlink" Target="https://www.wholefoodsmarket.com/product/tates-bake-shop-chocolate-chip-cookies-7-oz-b06xzm52nq" TargetMode="External"/><Relationship Id="rId18" Type="http://schemas.openxmlformats.org/officeDocument/2006/relationships/hyperlink" Target="https://www.wholefoodsmarket.com/product/whole-foods-market-chocolate-croissant-4-count-8-oz-b07qjdhw74" TargetMode="External"/><Relationship Id="rId3" Type="http://schemas.openxmlformats.org/officeDocument/2006/relationships/hyperlink" Target="https://www.wholefoodsmarket.com/product/365-everyday-value-shortbread-cookies-8-oz-b074h5ly19" TargetMode="External"/><Relationship Id="rId7" Type="http://schemas.openxmlformats.org/officeDocument/2006/relationships/hyperlink" Target="https://www.wholefoodsmarket.com/product/humphry-slocombe-matchadoodle-ice-cream-1-pint-b077zf6nj2" TargetMode="External"/><Relationship Id="rId12" Type="http://schemas.openxmlformats.org/officeDocument/2006/relationships/hyperlink" Target="https://www.wholefoodsmarket.com/product/365-everyday-value-shortbread-cookies-8-oz-b074h5ly19" TargetMode="External"/><Relationship Id="rId17" Type="http://schemas.openxmlformats.org/officeDocument/2006/relationships/hyperlink" Target="https://www.wholefoodsmarket.com/product/semifreddis-cinnamon-challah-twist-16-oz-b079jrq1fk" TargetMode="External"/><Relationship Id="rId2" Type="http://schemas.openxmlformats.org/officeDocument/2006/relationships/hyperlink" Target="https://www.wholefoodsmarket.com/product/365-by-whole-foods-market-chocolate-chip-twobite-cookies-105-oz-b078j29ky9" TargetMode="External"/><Relationship Id="rId16" Type="http://schemas.openxmlformats.org/officeDocument/2006/relationships/hyperlink" Target="https://www.wholefoodsmarket.com/product/humphry-slocombe-matchadoodle-ice-cream-1-pint-b077zf6nj2" TargetMode="External"/><Relationship Id="rId1" Type="http://schemas.openxmlformats.org/officeDocument/2006/relationships/hyperlink" Target="https://www.wholefoodsmarket.com/product/siete-family-foods-mexican-wedding-cookie-45-oz-b08qm46fgg" TargetMode="External"/><Relationship Id="rId6" Type="http://schemas.openxmlformats.org/officeDocument/2006/relationships/hyperlink" Target="https://www.wholefoodsmarket.com/product/365-by-whole-foods-market-frozen-organic-ice-cream-vanilla-bean-1-each-b07fw7wj3h" TargetMode="External"/><Relationship Id="rId11" Type="http://schemas.openxmlformats.org/officeDocument/2006/relationships/hyperlink" Target="https://www.wholefoodsmarket.com/product/365-by-whole-foods-market-chocolate-chip-twobite-cookies-105-oz-b078j29ky9" TargetMode="External"/><Relationship Id="rId5" Type="http://schemas.openxmlformats.org/officeDocument/2006/relationships/hyperlink" Target="https://www.wholefoodsmarket.com/product/alternative-baking-company-peanut-butter-chocolate-chip-cookie-425-oz-b000h3avcw" TargetMode="External"/><Relationship Id="rId15" Type="http://schemas.openxmlformats.org/officeDocument/2006/relationships/hyperlink" Target="https://www.wholefoodsmarket.com/product/365-by-whole-foods-market-frozen-organic-ice-cream-vanilla-bean-1-each-b07fw7wj3h" TargetMode="External"/><Relationship Id="rId10" Type="http://schemas.openxmlformats.org/officeDocument/2006/relationships/hyperlink" Target="https://www.wholefoodsmarket.com/product/siete-family-foods-mexican-wedding-cookie-45-oz-b08qm46fgg" TargetMode="External"/><Relationship Id="rId4" Type="http://schemas.openxmlformats.org/officeDocument/2006/relationships/hyperlink" Target="https://www.wholefoodsmarket.com/product/tates-bake-shop-chocolate-chip-cookies-7-oz-b06xzm52nq" TargetMode="External"/><Relationship Id="rId9" Type="http://schemas.openxmlformats.org/officeDocument/2006/relationships/hyperlink" Target="https://www.wholefoodsmarket.com/product/whole-foods-market-chocolate-croissant-4-count-8-oz-b07qjdhw74" TargetMode="External"/><Relationship Id="rId14" Type="http://schemas.openxmlformats.org/officeDocument/2006/relationships/hyperlink" Target="https://www.wholefoodsmarket.com/product/alternative-baking-company-peanut-butter-chocolate-chip-cookie-425-oz-b000h3avc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O26"/>
  <sheetViews>
    <sheetView showGridLines="0" topLeftCell="A5" workbookViewId="0">
      <selection activeCell="L4" sqref="L4:O13"/>
    </sheetView>
  </sheetViews>
  <sheetFormatPr baseColWidth="10" defaultColWidth="12.6640625" defaultRowHeight="15.75" customHeight="1"/>
  <cols>
    <col min="1" max="1" width="3.5" customWidth="1"/>
    <col min="3" max="3" width="17.83203125" customWidth="1"/>
    <col min="6" max="6" width="3.5" customWidth="1"/>
    <col min="11" max="11" width="3.5" customWidth="1"/>
    <col min="15" max="15" width="33.33203125" customWidth="1"/>
  </cols>
  <sheetData>
    <row r="2" spans="1:15" ht="13">
      <c r="B2" s="67" t="s">
        <v>0</v>
      </c>
      <c r="C2" s="68"/>
      <c r="D2" s="68"/>
      <c r="E2" s="69"/>
      <c r="G2" s="70" t="s">
        <v>1</v>
      </c>
      <c r="H2" s="71"/>
      <c r="I2" s="71"/>
      <c r="J2" s="72"/>
      <c r="L2" s="73" t="s">
        <v>2</v>
      </c>
      <c r="M2" s="71"/>
      <c r="N2" s="71"/>
      <c r="O2" s="72"/>
    </row>
    <row r="3" spans="1:15" ht="13">
      <c r="A3" s="1"/>
      <c r="B3" s="74"/>
      <c r="C3" s="68"/>
      <c r="D3" s="102" t="s">
        <v>3</v>
      </c>
      <c r="E3" s="103"/>
      <c r="G3" s="79" t="s">
        <v>4</v>
      </c>
      <c r="H3" s="71"/>
      <c r="I3" s="71"/>
      <c r="J3" s="72"/>
      <c r="L3" s="109" t="s">
        <v>5</v>
      </c>
      <c r="M3" s="78"/>
      <c r="N3" s="78"/>
      <c r="O3" s="82"/>
    </row>
    <row r="4" spans="1:15" ht="13" customHeight="1">
      <c r="A4" s="1"/>
      <c r="B4" s="75"/>
      <c r="C4" s="76"/>
      <c r="D4" s="104"/>
      <c r="E4" s="105"/>
      <c r="G4" s="80" t="s">
        <v>6</v>
      </c>
      <c r="H4" s="68"/>
      <c r="I4" s="68"/>
      <c r="J4" s="69"/>
      <c r="L4" s="93" t="s">
        <v>139</v>
      </c>
      <c r="M4" s="94"/>
      <c r="N4" s="94"/>
      <c r="O4" s="95"/>
    </row>
    <row r="5" spans="1:15" ht="13">
      <c r="A5" s="1"/>
      <c r="B5" s="75"/>
      <c r="C5" s="76"/>
      <c r="D5" s="104"/>
      <c r="E5" s="105"/>
      <c r="G5" s="75"/>
      <c r="H5" s="76"/>
      <c r="I5" s="76"/>
      <c r="J5" s="81"/>
      <c r="L5" s="96"/>
      <c r="M5" s="97"/>
      <c r="N5" s="97"/>
      <c r="O5" s="98"/>
    </row>
    <row r="6" spans="1:15" ht="13">
      <c r="A6" s="1"/>
      <c r="B6" s="75"/>
      <c r="C6" s="76"/>
      <c r="D6" s="104"/>
      <c r="E6" s="105"/>
      <c r="G6" s="75"/>
      <c r="H6" s="76"/>
      <c r="I6" s="76"/>
      <c r="J6" s="81"/>
      <c r="L6" s="96"/>
      <c r="M6" s="97"/>
      <c r="N6" s="97"/>
      <c r="O6" s="98"/>
    </row>
    <row r="7" spans="1:15" ht="37" customHeight="1">
      <c r="A7" s="1"/>
      <c r="B7" s="75"/>
      <c r="C7" s="76"/>
      <c r="D7" s="104"/>
      <c r="E7" s="105"/>
      <c r="G7" s="77"/>
      <c r="H7" s="78"/>
      <c r="I7" s="78"/>
      <c r="J7" s="82"/>
      <c r="L7" s="96"/>
      <c r="M7" s="97"/>
      <c r="N7" s="97"/>
      <c r="O7" s="98"/>
    </row>
    <row r="8" spans="1:15" ht="24.75" customHeight="1">
      <c r="A8" s="1"/>
      <c r="B8" s="77"/>
      <c r="C8" s="78"/>
      <c r="D8" s="106"/>
      <c r="E8" s="107"/>
      <c r="G8" s="83" t="s">
        <v>7</v>
      </c>
      <c r="H8" s="71"/>
      <c r="I8" s="71"/>
      <c r="J8" s="72"/>
      <c r="L8" s="96"/>
      <c r="M8" s="97"/>
      <c r="N8" s="97"/>
      <c r="O8" s="98"/>
    </row>
    <row r="9" spans="1:15" ht="13" customHeight="1">
      <c r="G9" s="84" t="s">
        <v>138</v>
      </c>
      <c r="H9" s="85"/>
      <c r="I9" s="85"/>
      <c r="J9" s="86"/>
      <c r="L9" s="96"/>
      <c r="M9" s="97"/>
      <c r="N9" s="97"/>
      <c r="O9" s="98"/>
    </row>
    <row r="10" spans="1:15" ht="13">
      <c r="B10" s="108" t="s">
        <v>8</v>
      </c>
      <c r="C10" s="71"/>
      <c r="D10" s="71"/>
      <c r="E10" s="72"/>
      <c r="G10" s="87"/>
      <c r="H10" s="88"/>
      <c r="I10" s="88"/>
      <c r="J10" s="89"/>
      <c r="L10" s="96"/>
      <c r="M10" s="97"/>
      <c r="N10" s="97"/>
      <c r="O10" s="98"/>
    </row>
    <row r="11" spans="1:15" ht="13">
      <c r="B11" s="79" t="s">
        <v>9</v>
      </c>
      <c r="C11" s="71"/>
      <c r="D11" s="71"/>
      <c r="E11" s="72"/>
      <c r="G11" s="87"/>
      <c r="H11" s="88"/>
      <c r="I11" s="88"/>
      <c r="J11" s="89"/>
      <c r="L11" s="96"/>
      <c r="M11" s="97"/>
      <c r="N11" s="97"/>
      <c r="O11" s="98"/>
    </row>
    <row r="12" spans="1:15" ht="85" customHeight="1">
      <c r="B12" s="58" t="s">
        <v>10</v>
      </c>
      <c r="C12" s="94"/>
      <c r="D12" s="94"/>
      <c r="E12" s="95"/>
      <c r="G12" s="87"/>
      <c r="H12" s="88"/>
      <c r="I12" s="88"/>
      <c r="J12" s="89"/>
      <c r="L12" s="96"/>
      <c r="M12" s="97"/>
      <c r="N12" s="97"/>
      <c r="O12" s="98"/>
    </row>
    <row r="13" spans="1:15" ht="157" customHeight="1">
      <c r="B13" s="96"/>
      <c r="C13" s="97"/>
      <c r="D13" s="97"/>
      <c r="E13" s="98"/>
      <c r="G13" s="90"/>
      <c r="H13" s="91"/>
      <c r="I13" s="91"/>
      <c r="J13" s="92"/>
      <c r="L13" s="99"/>
      <c r="M13" s="100"/>
      <c r="N13" s="100"/>
      <c r="O13" s="101"/>
    </row>
    <row r="14" spans="1:15" ht="36" customHeight="1">
      <c r="B14" s="96"/>
      <c r="C14" s="97"/>
      <c r="D14" s="97"/>
      <c r="E14" s="98"/>
      <c r="G14" s="27"/>
      <c r="H14" s="28"/>
      <c r="I14" s="28"/>
      <c r="J14" s="27"/>
    </row>
    <row r="15" spans="1:15" ht="13">
      <c r="B15" s="79" t="s">
        <v>11</v>
      </c>
      <c r="C15" s="71"/>
      <c r="D15" s="71"/>
      <c r="E15" s="72"/>
      <c r="G15" s="27"/>
      <c r="H15" s="28"/>
      <c r="I15" s="28"/>
      <c r="J15" s="27"/>
    </row>
    <row r="16" spans="1:15" ht="13">
      <c r="B16" s="58" t="s">
        <v>12</v>
      </c>
      <c r="C16" s="59"/>
      <c r="D16" s="59"/>
      <c r="E16" s="60"/>
      <c r="G16" s="27"/>
      <c r="H16" s="28"/>
      <c r="I16" s="28"/>
      <c r="J16" s="27"/>
    </row>
    <row r="17" spans="2:10" ht="13">
      <c r="B17" s="61"/>
      <c r="C17" s="62"/>
      <c r="D17" s="62"/>
      <c r="E17" s="63"/>
      <c r="G17" s="27"/>
      <c r="H17" s="28"/>
      <c r="I17" s="28"/>
      <c r="J17" s="27"/>
    </row>
    <row r="18" spans="2:10" ht="13">
      <c r="B18" s="61"/>
      <c r="C18" s="62"/>
      <c r="D18" s="62"/>
      <c r="E18" s="63"/>
      <c r="G18" s="27"/>
      <c r="H18" s="28"/>
      <c r="I18" s="28"/>
      <c r="J18" s="27"/>
    </row>
    <row r="19" spans="2:10" ht="13">
      <c r="B19" s="61"/>
      <c r="C19" s="62"/>
      <c r="D19" s="62"/>
      <c r="E19" s="63"/>
      <c r="G19" s="27"/>
      <c r="H19" s="27"/>
      <c r="I19" s="27"/>
      <c r="J19" s="27"/>
    </row>
    <row r="20" spans="2:10" ht="13">
      <c r="B20" s="64"/>
      <c r="C20" s="65"/>
      <c r="D20" s="65"/>
      <c r="E20" s="66"/>
      <c r="G20" s="2"/>
      <c r="H20" s="2"/>
      <c r="I20" s="2"/>
      <c r="J20" s="2"/>
    </row>
    <row r="21" spans="2:10" ht="13">
      <c r="G21" s="2"/>
      <c r="H21" s="2"/>
      <c r="I21" s="2"/>
      <c r="J21" s="2"/>
    </row>
    <row r="22" spans="2:10" ht="13">
      <c r="G22" s="2"/>
      <c r="H22" s="2"/>
      <c r="I22" s="2"/>
      <c r="J22" s="2"/>
    </row>
    <row r="23" spans="2:10" ht="13">
      <c r="G23" s="2"/>
      <c r="H23" s="2"/>
      <c r="I23" s="2"/>
      <c r="J23" s="2"/>
    </row>
    <row r="24" spans="2:10" ht="13">
      <c r="G24" s="2"/>
      <c r="H24" s="2"/>
      <c r="I24" s="2"/>
      <c r="J24" s="2"/>
    </row>
    <row r="25" spans="2:10" ht="13"/>
    <row r="26" spans="2:10" ht="13"/>
  </sheetData>
  <mergeCells count="16">
    <mergeCell ref="B16:E20"/>
    <mergeCell ref="B2:E2"/>
    <mergeCell ref="G2:J2"/>
    <mergeCell ref="L2:O2"/>
    <mergeCell ref="B3:C8"/>
    <mergeCell ref="G3:J3"/>
    <mergeCell ref="G4:J7"/>
    <mergeCell ref="G8:J8"/>
    <mergeCell ref="G9:J13"/>
    <mergeCell ref="L4:O13"/>
    <mergeCell ref="B12:E14"/>
    <mergeCell ref="D3:E8"/>
    <mergeCell ref="B10:E10"/>
    <mergeCell ref="B11:E11"/>
    <mergeCell ref="B15:E15"/>
    <mergeCell ref="L3:O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3"/>
  <sheetViews>
    <sheetView showGridLines="0" workbookViewId="0">
      <selection sqref="A1:C1"/>
    </sheetView>
  </sheetViews>
  <sheetFormatPr baseColWidth="10" defaultColWidth="12.6640625" defaultRowHeight="15.75" customHeight="1"/>
  <cols>
    <col min="2" max="2" width="22.1640625" customWidth="1"/>
    <col min="3" max="3" width="17.1640625" customWidth="1"/>
    <col min="4" max="4" width="22.1640625" customWidth="1"/>
    <col min="5" max="5" width="19.5" customWidth="1"/>
    <col min="7" max="7" width="21.6640625" customWidth="1"/>
  </cols>
  <sheetData>
    <row r="1" spans="1:27" ht="15.75" customHeight="1">
      <c r="A1" s="110" t="s">
        <v>13</v>
      </c>
      <c r="B1" s="76"/>
      <c r="C1" s="76"/>
      <c r="D1" s="3"/>
      <c r="E1" s="3"/>
      <c r="F1" s="3"/>
      <c r="G1" s="3"/>
      <c r="H1" s="3"/>
      <c r="I1" s="3"/>
      <c r="J1" s="3"/>
      <c r="K1" s="3"/>
      <c r="L1" s="4"/>
      <c r="M1" s="4"/>
      <c r="N1" s="4"/>
      <c r="O1" s="4"/>
      <c r="P1" s="4"/>
      <c r="Q1" s="4"/>
      <c r="R1" s="4"/>
      <c r="S1" s="4"/>
      <c r="T1" s="4"/>
      <c r="U1" s="4"/>
      <c r="V1" s="4"/>
      <c r="W1" s="4"/>
      <c r="X1" s="4"/>
      <c r="Y1" s="4"/>
      <c r="Z1" s="4"/>
      <c r="AA1" s="4"/>
    </row>
    <row r="2" spans="1:27" ht="15.75" customHeight="1">
      <c r="A2" s="3"/>
      <c r="B2" s="5"/>
      <c r="C2" s="5"/>
      <c r="D2" s="3"/>
      <c r="E2" s="3"/>
      <c r="F2" s="3"/>
      <c r="G2" s="3"/>
      <c r="H2" s="3"/>
      <c r="I2" s="3"/>
      <c r="J2" s="3"/>
      <c r="K2" s="4"/>
      <c r="L2" s="4"/>
      <c r="M2" s="4"/>
      <c r="N2" s="4"/>
      <c r="O2" s="4"/>
      <c r="P2" s="4"/>
      <c r="Q2" s="4"/>
      <c r="R2" s="4"/>
      <c r="S2" s="4"/>
      <c r="T2" s="4"/>
      <c r="U2" s="4"/>
      <c r="V2" s="4"/>
      <c r="W2" s="4"/>
      <c r="X2" s="4"/>
      <c r="Y2" s="4"/>
      <c r="Z2" s="4"/>
      <c r="AA2" s="4"/>
    </row>
    <row r="3" spans="1:27" ht="15">
      <c r="A3" s="6"/>
      <c r="B3" s="7" t="s">
        <v>14</v>
      </c>
      <c r="C3" s="8" t="s">
        <v>15</v>
      </c>
      <c r="D3" s="3"/>
      <c r="E3" s="3"/>
      <c r="F3" s="3"/>
      <c r="G3" s="3"/>
      <c r="H3" s="3"/>
      <c r="I3" s="3"/>
      <c r="J3" s="3"/>
      <c r="K3" s="4"/>
      <c r="L3" s="4"/>
      <c r="M3" s="4"/>
      <c r="N3" s="4"/>
      <c r="O3" s="4"/>
      <c r="P3" s="4"/>
      <c r="Q3" s="4"/>
      <c r="R3" s="4"/>
      <c r="S3" s="4"/>
      <c r="T3" s="4"/>
      <c r="U3" s="4"/>
      <c r="V3" s="4"/>
      <c r="W3" s="4"/>
      <c r="X3" s="4"/>
      <c r="Y3" s="4"/>
      <c r="Z3" s="4"/>
      <c r="AA3" s="4"/>
    </row>
    <row r="4" spans="1:27" ht="15">
      <c r="A4" s="6"/>
      <c r="B4" s="7" t="s">
        <v>16</v>
      </c>
      <c r="C4" s="8" t="s">
        <v>17</v>
      </c>
      <c r="D4" s="3"/>
      <c r="E4" s="3"/>
      <c r="F4" s="3"/>
      <c r="G4" s="3"/>
      <c r="H4" s="3"/>
      <c r="I4" s="3"/>
      <c r="J4" s="3"/>
      <c r="K4" s="4"/>
      <c r="L4" s="4"/>
      <c r="M4" s="4"/>
      <c r="N4" s="4"/>
      <c r="O4" s="4"/>
      <c r="P4" s="4"/>
      <c r="Q4" s="4"/>
      <c r="R4" s="4"/>
      <c r="S4" s="4"/>
      <c r="T4" s="4"/>
      <c r="U4" s="4"/>
      <c r="V4" s="4"/>
      <c r="W4" s="4"/>
      <c r="X4" s="4"/>
      <c r="Y4" s="4"/>
      <c r="Z4" s="4"/>
      <c r="AA4" s="4"/>
    </row>
    <row r="5" spans="1:27" ht="15">
      <c r="A5" s="6"/>
      <c r="B5" s="7" t="s">
        <v>18</v>
      </c>
      <c r="C5" s="8">
        <f>34</f>
        <v>34</v>
      </c>
      <c r="D5" s="3"/>
      <c r="E5" s="3"/>
      <c r="F5" s="3"/>
      <c r="G5" s="3"/>
      <c r="H5" s="3"/>
      <c r="I5" s="3"/>
      <c r="J5" s="3"/>
      <c r="K5" s="4"/>
      <c r="L5" s="4"/>
      <c r="M5" s="4"/>
      <c r="N5" s="4"/>
      <c r="O5" s="4"/>
      <c r="P5" s="4"/>
      <c r="Q5" s="4"/>
      <c r="R5" s="4"/>
      <c r="S5" s="4"/>
      <c r="T5" s="4"/>
      <c r="U5" s="4"/>
      <c r="V5" s="4"/>
      <c r="W5" s="4"/>
      <c r="X5" s="4"/>
      <c r="Y5" s="4"/>
      <c r="Z5" s="4"/>
      <c r="AA5" s="4"/>
    </row>
    <row r="6" spans="1:27" ht="15.75" customHeight="1">
      <c r="A6" s="3"/>
      <c r="B6" s="3"/>
      <c r="C6" s="3"/>
      <c r="D6" s="3"/>
      <c r="E6" s="3"/>
      <c r="F6" s="3"/>
      <c r="G6" s="3"/>
      <c r="H6" s="3"/>
      <c r="I6" s="3"/>
      <c r="J6" s="3"/>
      <c r="K6" s="4"/>
      <c r="L6" s="4"/>
      <c r="M6" s="4"/>
      <c r="N6" s="4"/>
      <c r="O6" s="4"/>
      <c r="P6" s="4"/>
      <c r="Q6" s="4"/>
      <c r="R6" s="4"/>
      <c r="S6" s="4"/>
      <c r="T6" s="4"/>
      <c r="U6" s="4"/>
      <c r="V6" s="4"/>
      <c r="W6" s="4"/>
      <c r="X6" s="4"/>
      <c r="Y6" s="4"/>
      <c r="Z6" s="4"/>
      <c r="AA6" s="4"/>
    </row>
    <row r="7" spans="1:27" ht="15.75" customHeight="1">
      <c r="A7" s="3"/>
      <c r="B7" s="5"/>
      <c r="C7" s="5"/>
      <c r="D7" s="5"/>
      <c r="E7" s="5"/>
      <c r="F7" s="3"/>
      <c r="G7" s="5"/>
      <c r="H7" s="5"/>
      <c r="I7" s="5"/>
      <c r="J7" s="3"/>
      <c r="K7" s="4"/>
      <c r="L7" s="4"/>
      <c r="M7" s="4"/>
      <c r="N7" s="4"/>
      <c r="O7" s="4"/>
      <c r="P7" s="4"/>
      <c r="Q7" s="4"/>
      <c r="R7" s="4"/>
      <c r="S7" s="4"/>
      <c r="T7" s="4"/>
      <c r="U7" s="4"/>
      <c r="V7" s="4"/>
      <c r="W7" s="4"/>
      <c r="X7" s="4"/>
      <c r="Y7" s="4"/>
      <c r="Z7" s="4"/>
      <c r="AA7" s="4"/>
    </row>
    <row r="8" spans="1:27" ht="15">
      <c r="A8" s="6"/>
      <c r="B8" s="9" t="s">
        <v>19</v>
      </c>
      <c r="C8" s="8" t="s">
        <v>20</v>
      </c>
      <c r="D8" s="8" t="s">
        <v>21</v>
      </c>
      <c r="E8" s="8" t="s">
        <v>22</v>
      </c>
      <c r="F8" s="6"/>
      <c r="G8" s="9" t="s">
        <v>15</v>
      </c>
      <c r="H8" s="9" t="s">
        <v>23</v>
      </c>
      <c r="I8" s="9" t="s">
        <v>24</v>
      </c>
      <c r="J8" s="3"/>
      <c r="K8" s="4"/>
      <c r="L8" s="4"/>
      <c r="M8" s="4"/>
      <c r="N8" s="4"/>
      <c r="O8" s="4"/>
      <c r="P8" s="4"/>
      <c r="Q8" s="4"/>
      <c r="R8" s="4"/>
      <c r="S8" s="4"/>
      <c r="T8" s="4"/>
      <c r="U8" s="4"/>
      <c r="V8" s="4"/>
      <c r="W8" s="4"/>
      <c r="X8" s="4"/>
      <c r="Y8" s="4"/>
      <c r="Z8" s="4"/>
      <c r="AA8" s="4"/>
    </row>
    <row r="9" spans="1:27" ht="15">
      <c r="A9" s="6"/>
      <c r="B9" s="10" t="s">
        <v>25</v>
      </c>
      <c r="C9" s="11">
        <v>21</v>
      </c>
      <c r="D9" s="8">
        <v>1</v>
      </c>
      <c r="E9" s="8">
        <f t="shared" ref="E9:E14" si="0">C9/$C$15</f>
        <v>4.2253521126760563E-2</v>
      </c>
      <c r="F9" s="6"/>
      <c r="G9" s="10" t="s">
        <v>25</v>
      </c>
      <c r="H9" s="8">
        <f>COUNTIF($B$20:$B$53,1)</f>
        <v>3</v>
      </c>
      <c r="I9" s="8">
        <f t="shared" ref="I9:I14" si="1">H9/$H$15</f>
        <v>8.8235294117647065E-2</v>
      </c>
      <c r="J9" s="3"/>
      <c r="K9" s="4"/>
      <c r="L9" s="4"/>
      <c r="M9" s="4"/>
      <c r="N9" s="4"/>
      <c r="O9" s="4"/>
      <c r="P9" s="4"/>
      <c r="Q9" s="4"/>
      <c r="R9" s="4"/>
      <c r="S9" s="4"/>
      <c r="T9" s="4"/>
      <c r="U9" s="4"/>
      <c r="V9" s="4"/>
      <c r="W9" s="4"/>
      <c r="X9" s="4"/>
      <c r="Y9" s="4"/>
      <c r="Z9" s="4"/>
      <c r="AA9" s="4"/>
    </row>
    <row r="10" spans="1:27" ht="15">
      <c r="A10" s="6"/>
      <c r="B10" s="10" t="s">
        <v>26</v>
      </c>
      <c r="C10" s="11">
        <v>184</v>
      </c>
      <c r="D10" s="8">
        <v>2</v>
      </c>
      <c r="E10" s="8">
        <f t="shared" si="0"/>
        <v>0.37022132796780682</v>
      </c>
      <c r="F10" s="6"/>
      <c r="G10" s="10" t="s">
        <v>26</v>
      </c>
      <c r="H10" s="12">
        <f>COUNTIF($B$20:$B$53,2)</f>
        <v>12</v>
      </c>
      <c r="I10" s="8">
        <f t="shared" si="1"/>
        <v>0.35294117647058826</v>
      </c>
      <c r="J10" s="3"/>
      <c r="K10" s="4"/>
      <c r="L10" s="4"/>
      <c r="M10" s="4"/>
      <c r="N10" s="4"/>
      <c r="O10" s="4"/>
      <c r="P10" s="4"/>
      <c r="Q10" s="4"/>
      <c r="R10" s="4"/>
      <c r="S10" s="4"/>
      <c r="T10" s="4"/>
      <c r="U10" s="4"/>
      <c r="V10" s="4"/>
      <c r="W10" s="4"/>
      <c r="X10" s="4"/>
      <c r="Y10" s="4"/>
      <c r="Z10" s="4"/>
      <c r="AA10" s="4"/>
    </row>
    <row r="11" spans="1:27" ht="15">
      <c r="A11" s="6"/>
      <c r="B11" s="10" t="s">
        <v>27</v>
      </c>
      <c r="C11" s="13">
        <v>3</v>
      </c>
      <c r="D11" s="8">
        <v>3</v>
      </c>
      <c r="E11" s="8">
        <f t="shared" si="0"/>
        <v>6.0362173038229373E-3</v>
      </c>
      <c r="F11" s="6"/>
      <c r="G11" s="10" t="s">
        <v>27</v>
      </c>
      <c r="H11" s="12">
        <f>COUNTIF($B$20:$B$53,3)</f>
        <v>1</v>
      </c>
      <c r="I11" s="8">
        <f t="shared" si="1"/>
        <v>2.9411764705882353E-2</v>
      </c>
      <c r="J11" s="3"/>
      <c r="K11" s="4"/>
      <c r="L11" s="4"/>
      <c r="M11" s="4"/>
      <c r="N11" s="4"/>
      <c r="O11" s="4"/>
      <c r="P11" s="4"/>
      <c r="Q11" s="4"/>
      <c r="R11" s="4"/>
      <c r="S11" s="4"/>
      <c r="T11" s="4"/>
      <c r="U11" s="4"/>
      <c r="V11" s="4"/>
      <c r="W11" s="4"/>
      <c r="X11" s="4"/>
      <c r="Y11" s="4"/>
      <c r="Z11" s="4"/>
      <c r="AA11" s="4"/>
    </row>
    <row r="12" spans="1:27" ht="15">
      <c r="A12" s="6"/>
      <c r="B12" s="14" t="s">
        <v>28</v>
      </c>
      <c r="C12" s="8">
        <v>20</v>
      </c>
      <c r="D12" s="8">
        <v>4</v>
      </c>
      <c r="E12" s="8">
        <f t="shared" si="0"/>
        <v>4.0241448692152917E-2</v>
      </c>
      <c r="F12" s="6"/>
      <c r="G12" s="14" t="s">
        <v>28</v>
      </c>
      <c r="H12" s="12">
        <f>COUNTIF($B$20:$B$53,4)</f>
        <v>3</v>
      </c>
      <c r="I12" s="8">
        <f t="shared" si="1"/>
        <v>8.8235294117647065E-2</v>
      </c>
      <c r="J12" s="3"/>
      <c r="K12" s="4"/>
      <c r="L12" s="4"/>
      <c r="M12" s="4"/>
      <c r="N12" s="4"/>
      <c r="O12" s="4"/>
      <c r="P12" s="4"/>
      <c r="Q12" s="4"/>
      <c r="R12" s="4"/>
      <c r="S12" s="4"/>
      <c r="T12" s="4"/>
      <c r="U12" s="4"/>
      <c r="V12" s="4"/>
      <c r="W12" s="4"/>
      <c r="X12" s="4"/>
      <c r="Y12" s="4"/>
      <c r="Z12" s="4"/>
      <c r="AA12" s="4"/>
    </row>
    <row r="13" spans="1:27" ht="15">
      <c r="A13" s="6"/>
      <c r="B13" s="10" t="s">
        <v>29</v>
      </c>
      <c r="C13" s="8">
        <v>25</v>
      </c>
      <c r="D13" s="13">
        <v>5</v>
      </c>
      <c r="E13" s="8">
        <f t="shared" si="0"/>
        <v>5.030181086519115E-2</v>
      </c>
      <c r="F13" s="6"/>
      <c r="G13" s="10" t="s">
        <v>29</v>
      </c>
      <c r="H13" s="12">
        <f>COUNTIF($B$20:$B$53,5)</f>
        <v>6</v>
      </c>
      <c r="I13" s="8">
        <f t="shared" si="1"/>
        <v>0.17647058823529413</v>
      </c>
      <c r="J13" s="3"/>
      <c r="K13" s="4"/>
      <c r="L13" s="4"/>
      <c r="M13" s="4"/>
      <c r="N13" s="4"/>
      <c r="O13" s="4"/>
      <c r="P13" s="4"/>
      <c r="Q13" s="4"/>
      <c r="R13" s="4"/>
      <c r="S13" s="4"/>
      <c r="T13" s="4"/>
      <c r="U13" s="4"/>
      <c r="V13" s="4"/>
      <c r="W13" s="4"/>
      <c r="X13" s="4"/>
      <c r="Y13" s="4"/>
      <c r="Z13" s="4"/>
      <c r="AA13" s="4"/>
    </row>
    <row r="14" spans="1:27" ht="15">
      <c r="A14" s="6"/>
      <c r="B14" s="8" t="s">
        <v>30</v>
      </c>
      <c r="C14" s="8">
        <v>244</v>
      </c>
      <c r="D14" s="13">
        <v>6</v>
      </c>
      <c r="E14" s="8">
        <f t="shared" si="0"/>
        <v>0.49094567404426559</v>
      </c>
      <c r="F14" s="6"/>
      <c r="G14" s="8" t="s">
        <v>30</v>
      </c>
      <c r="H14" s="12">
        <f>COUNTIF($B$20:$B$53,6)</f>
        <v>9</v>
      </c>
      <c r="I14" s="8">
        <f t="shared" si="1"/>
        <v>0.26470588235294118</v>
      </c>
      <c r="J14" s="3"/>
      <c r="K14" s="4"/>
      <c r="L14" s="4"/>
      <c r="M14" s="4"/>
      <c r="N14" s="4"/>
      <c r="O14" s="4"/>
      <c r="P14" s="4"/>
      <c r="Q14" s="4"/>
      <c r="R14" s="4"/>
      <c r="S14" s="4"/>
      <c r="T14" s="4"/>
      <c r="U14" s="4"/>
      <c r="V14" s="4"/>
      <c r="W14" s="4"/>
      <c r="X14" s="4"/>
      <c r="Y14" s="4"/>
      <c r="Z14" s="4"/>
      <c r="AA14" s="4"/>
    </row>
    <row r="15" spans="1:27" ht="15">
      <c r="A15" s="6"/>
      <c r="B15" s="8" t="s">
        <v>31</v>
      </c>
      <c r="C15" s="8">
        <f>SUM(C9:C14)</f>
        <v>497</v>
      </c>
      <c r="D15" s="15"/>
      <c r="E15" s="8">
        <f>SUM(E9:E14)</f>
        <v>1</v>
      </c>
      <c r="F15" s="6"/>
      <c r="G15" s="8" t="s">
        <v>31</v>
      </c>
      <c r="H15" s="8">
        <f t="shared" ref="H15:I15" si="2">SUM(H9:H14)</f>
        <v>34</v>
      </c>
      <c r="I15" s="8">
        <f t="shared" si="2"/>
        <v>1</v>
      </c>
      <c r="J15" s="3"/>
      <c r="K15" s="4"/>
      <c r="L15" s="4"/>
      <c r="M15" s="4"/>
      <c r="N15" s="4"/>
      <c r="O15" s="4"/>
      <c r="P15" s="4"/>
      <c r="Q15" s="4"/>
      <c r="R15" s="4"/>
      <c r="S15" s="4"/>
      <c r="T15" s="4"/>
      <c r="U15" s="4"/>
      <c r="V15" s="4"/>
      <c r="W15" s="4"/>
      <c r="X15" s="4"/>
      <c r="Y15" s="4"/>
      <c r="Z15" s="4"/>
      <c r="AA15" s="4"/>
    </row>
    <row r="16" spans="1:27" ht="15">
      <c r="A16" s="3"/>
      <c r="B16" s="4"/>
      <c r="C16" s="4"/>
      <c r="D16" s="4"/>
      <c r="E16" s="4"/>
      <c r="F16" s="4"/>
      <c r="G16" s="16"/>
      <c r="H16" s="3"/>
      <c r="I16" s="3"/>
      <c r="J16" s="3"/>
      <c r="K16" s="3"/>
      <c r="L16" s="4"/>
      <c r="M16" s="4"/>
      <c r="N16" s="4"/>
      <c r="O16" s="4"/>
      <c r="P16" s="4"/>
      <c r="Q16" s="4"/>
      <c r="R16" s="4"/>
      <c r="S16" s="4"/>
      <c r="T16" s="4"/>
      <c r="U16" s="4"/>
      <c r="V16" s="4"/>
      <c r="W16" s="4"/>
      <c r="X16" s="4"/>
      <c r="Y16" s="4"/>
      <c r="Z16" s="4"/>
      <c r="AA16" s="4"/>
    </row>
    <row r="17" spans="1:27" ht="15.75" customHeight="1">
      <c r="A17" s="3"/>
      <c r="B17" s="4"/>
      <c r="C17" s="4"/>
      <c r="D17" s="4"/>
      <c r="E17" s="4"/>
      <c r="F17" s="4"/>
      <c r="G17" s="3"/>
      <c r="H17" s="3"/>
      <c r="I17" s="3"/>
      <c r="J17" s="3"/>
      <c r="K17" s="3"/>
      <c r="L17" s="4"/>
      <c r="M17" s="4"/>
      <c r="N17" s="4"/>
      <c r="O17" s="4"/>
      <c r="P17" s="4"/>
      <c r="Q17" s="4"/>
      <c r="R17" s="4"/>
      <c r="S17" s="4"/>
      <c r="T17" s="4"/>
      <c r="U17" s="4"/>
      <c r="V17" s="4"/>
      <c r="W17" s="4"/>
      <c r="X17" s="4"/>
      <c r="Y17" s="4"/>
      <c r="Z17" s="4"/>
      <c r="AA17" s="4"/>
    </row>
    <row r="18" spans="1:27" ht="15.75" customHeight="1">
      <c r="A18" s="3"/>
      <c r="B18" s="17"/>
      <c r="C18" s="17"/>
      <c r="D18" s="17"/>
      <c r="E18" s="17"/>
      <c r="F18" s="4"/>
      <c r="G18" s="3"/>
      <c r="H18" s="3"/>
      <c r="I18" s="3"/>
      <c r="J18" s="3"/>
      <c r="K18" s="3"/>
      <c r="L18" s="4"/>
      <c r="M18" s="4"/>
      <c r="N18" s="4"/>
      <c r="O18" s="4"/>
      <c r="P18" s="4"/>
      <c r="Q18" s="4"/>
      <c r="R18" s="4"/>
      <c r="S18" s="4"/>
      <c r="T18" s="4"/>
      <c r="U18" s="4"/>
      <c r="V18" s="4"/>
      <c r="W18" s="4"/>
      <c r="X18" s="4"/>
      <c r="Y18" s="4"/>
      <c r="Z18" s="4"/>
      <c r="AA18" s="4"/>
    </row>
    <row r="19" spans="1:27" ht="15">
      <c r="A19" s="6"/>
      <c r="B19" s="9" t="s">
        <v>32</v>
      </c>
      <c r="C19" s="9" t="s">
        <v>33</v>
      </c>
      <c r="D19" s="9" t="s">
        <v>34</v>
      </c>
      <c r="E19" s="9" t="s">
        <v>35</v>
      </c>
      <c r="F19" s="4"/>
      <c r="G19" s="3"/>
      <c r="H19" s="3"/>
      <c r="I19" s="3"/>
      <c r="J19" s="3"/>
      <c r="K19" s="3"/>
      <c r="L19" s="4"/>
      <c r="M19" s="4"/>
      <c r="N19" s="4"/>
      <c r="O19" s="4"/>
      <c r="P19" s="4"/>
      <c r="Q19" s="4"/>
      <c r="R19" s="4"/>
      <c r="S19" s="4"/>
      <c r="T19" s="4"/>
      <c r="U19" s="4"/>
      <c r="V19" s="4"/>
      <c r="W19" s="4"/>
      <c r="X19" s="4"/>
      <c r="Y19" s="4"/>
      <c r="Z19" s="4"/>
      <c r="AA19" s="4"/>
    </row>
    <row r="20" spans="1:27" ht="15">
      <c r="A20" s="18">
        <v>1</v>
      </c>
      <c r="B20" s="19">
        <v>1</v>
      </c>
      <c r="C20" s="8">
        <f t="shared" ref="C20:C53" ca="1" si="3">IF(D20=$B$9,RANDBETWEEN(1,$C$9),IF(D20=$B$10,RANDBETWEEN(1,$C$10),IF(D20=$B$11,RANDBETWEEN(1,$C$11),IF(D20=$B$12,RANDBETWEEN(1,$C$12),IF(D20=$B$13,RANDBETWEEN(1,$C$13),IF(D20=$B$14,RANDBETWEEN(1,$C$14)))))))</f>
        <v>19</v>
      </c>
      <c r="D20" s="8" t="str">
        <f t="shared" ref="D20:D53" si="4">IF(B20=1,$B$9,IF(B20=2,$B$10,IF(B20=3,$B$11,IF(B20=4,$B$12,IF(B20=5,$B$13,IF(B20=4,$B$12,IF(B20=5,$B$14,IF(B20=6,$B$14,0))))))))</f>
        <v>Cakes &amp; Cupcakes</v>
      </c>
      <c r="E20" s="8">
        <v>9</v>
      </c>
      <c r="F20" s="4"/>
      <c r="G20" s="3"/>
      <c r="H20" s="3"/>
      <c r="I20" s="3"/>
      <c r="J20" s="3"/>
      <c r="K20" s="3"/>
      <c r="L20" s="4"/>
      <c r="M20" s="4"/>
      <c r="N20" s="4"/>
      <c r="O20" s="4"/>
      <c r="P20" s="4"/>
      <c r="Q20" s="4"/>
      <c r="R20" s="4"/>
      <c r="S20" s="4"/>
      <c r="T20" s="4"/>
      <c r="U20" s="4"/>
      <c r="V20" s="4"/>
      <c r="W20" s="4"/>
      <c r="X20" s="4"/>
      <c r="Y20" s="4"/>
      <c r="Z20" s="4"/>
      <c r="AA20" s="4"/>
    </row>
    <row r="21" spans="1:27" ht="15">
      <c r="A21" s="18">
        <v>2</v>
      </c>
      <c r="B21" s="19">
        <v>1</v>
      </c>
      <c r="C21" s="8">
        <f t="shared" ca="1" si="3"/>
        <v>15</v>
      </c>
      <c r="D21" s="8" t="str">
        <f t="shared" si="4"/>
        <v>Cakes &amp; Cupcakes</v>
      </c>
      <c r="E21" s="8">
        <v>153</v>
      </c>
      <c r="F21" s="4"/>
      <c r="G21" s="3"/>
      <c r="H21" s="3"/>
      <c r="I21" s="3"/>
      <c r="J21" s="3"/>
      <c r="K21" s="3"/>
      <c r="L21" s="4"/>
      <c r="M21" s="4"/>
      <c r="N21" s="4"/>
      <c r="O21" s="4"/>
      <c r="P21" s="4"/>
      <c r="Q21" s="4"/>
      <c r="R21" s="4"/>
      <c r="S21" s="4"/>
      <c r="T21" s="4"/>
      <c r="U21" s="4"/>
      <c r="V21" s="4"/>
      <c r="W21" s="4"/>
      <c r="X21" s="4"/>
      <c r="Y21" s="4"/>
      <c r="Z21" s="4"/>
      <c r="AA21" s="4"/>
    </row>
    <row r="22" spans="1:27" ht="15">
      <c r="A22" s="18">
        <v>3</v>
      </c>
      <c r="B22" s="19">
        <v>1</v>
      </c>
      <c r="C22" s="8">
        <f t="shared" ca="1" si="3"/>
        <v>5</v>
      </c>
      <c r="D22" s="8" t="str">
        <f t="shared" si="4"/>
        <v>Cakes &amp; Cupcakes</v>
      </c>
      <c r="E22" s="8">
        <v>1</v>
      </c>
      <c r="F22" s="4"/>
      <c r="G22" s="20"/>
      <c r="H22" s="20"/>
      <c r="I22" s="3"/>
      <c r="J22" s="3"/>
      <c r="K22" s="3"/>
      <c r="L22" s="4"/>
      <c r="M22" s="4"/>
      <c r="N22" s="4"/>
      <c r="O22" s="4"/>
      <c r="P22" s="4"/>
      <c r="Q22" s="4"/>
      <c r="R22" s="4"/>
      <c r="S22" s="4"/>
      <c r="T22" s="4"/>
      <c r="U22" s="4"/>
      <c r="V22" s="4"/>
      <c r="W22" s="4"/>
      <c r="X22" s="4"/>
      <c r="Y22" s="4"/>
      <c r="Z22" s="4"/>
      <c r="AA22" s="4"/>
    </row>
    <row r="23" spans="1:27" ht="15">
      <c r="A23" s="18">
        <v>4</v>
      </c>
      <c r="B23" s="19">
        <v>2</v>
      </c>
      <c r="C23" s="8">
        <f t="shared" ca="1" si="3"/>
        <v>84</v>
      </c>
      <c r="D23" s="8" t="str">
        <f t="shared" si="4"/>
        <v>Cookies</v>
      </c>
      <c r="E23" s="8">
        <v>138</v>
      </c>
      <c r="F23" s="4"/>
      <c r="G23" s="3"/>
      <c r="H23" s="3"/>
      <c r="I23" s="3"/>
      <c r="J23" s="3"/>
      <c r="K23" s="3"/>
      <c r="L23" s="4"/>
      <c r="M23" s="4"/>
      <c r="N23" s="4"/>
      <c r="O23" s="4"/>
      <c r="P23" s="4"/>
      <c r="Q23" s="4"/>
      <c r="R23" s="4"/>
      <c r="S23" s="4"/>
      <c r="T23" s="4"/>
      <c r="U23" s="4"/>
      <c r="V23" s="4"/>
      <c r="W23" s="4"/>
      <c r="X23" s="4"/>
      <c r="Y23" s="4"/>
      <c r="Z23" s="4"/>
      <c r="AA23" s="4"/>
    </row>
    <row r="24" spans="1:27" ht="15">
      <c r="A24" s="18">
        <v>5</v>
      </c>
      <c r="B24" s="19">
        <v>2</v>
      </c>
      <c r="C24" s="8">
        <f t="shared" ca="1" si="3"/>
        <v>54</v>
      </c>
      <c r="D24" s="8" t="str">
        <f t="shared" si="4"/>
        <v>Cookies</v>
      </c>
      <c r="E24" s="8">
        <v>16</v>
      </c>
      <c r="F24" s="4"/>
      <c r="G24" s="3"/>
      <c r="H24" s="3"/>
      <c r="I24" s="3"/>
      <c r="J24" s="3"/>
      <c r="K24" s="3"/>
      <c r="L24" s="4"/>
      <c r="M24" s="4"/>
      <c r="N24" s="4"/>
      <c r="O24" s="4"/>
      <c r="P24" s="4"/>
      <c r="Q24" s="4"/>
      <c r="R24" s="4"/>
      <c r="S24" s="4"/>
      <c r="T24" s="4"/>
      <c r="U24" s="4"/>
      <c r="V24" s="4"/>
      <c r="W24" s="4"/>
      <c r="X24" s="4"/>
      <c r="Y24" s="4"/>
      <c r="Z24" s="4"/>
      <c r="AA24" s="4"/>
    </row>
    <row r="25" spans="1:27" ht="15">
      <c r="A25" s="18">
        <v>6</v>
      </c>
      <c r="B25" s="19">
        <v>2</v>
      </c>
      <c r="C25" s="8">
        <f t="shared" ca="1" si="3"/>
        <v>102</v>
      </c>
      <c r="D25" s="8" t="str">
        <f t="shared" si="4"/>
        <v>Cookies</v>
      </c>
      <c r="E25" s="8">
        <v>11</v>
      </c>
      <c r="F25" s="4"/>
      <c r="G25" s="3"/>
      <c r="H25" s="3"/>
      <c r="I25" s="3"/>
      <c r="J25" s="3"/>
      <c r="K25" s="3"/>
      <c r="L25" s="4"/>
      <c r="M25" s="4"/>
      <c r="N25" s="4"/>
      <c r="O25" s="4"/>
      <c r="P25" s="4"/>
      <c r="Q25" s="4"/>
      <c r="R25" s="4"/>
      <c r="S25" s="4"/>
      <c r="T25" s="4"/>
      <c r="U25" s="4"/>
      <c r="V25" s="4"/>
      <c r="W25" s="4"/>
      <c r="X25" s="4"/>
      <c r="Y25" s="4"/>
      <c r="Z25" s="4"/>
      <c r="AA25" s="4"/>
    </row>
    <row r="26" spans="1:27" ht="15">
      <c r="A26" s="18">
        <v>7</v>
      </c>
      <c r="B26" s="19">
        <v>2</v>
      </c>
      <c r="C26" s="8">
        <f t="shared" ca="1" si="3"/>
        <v>176</v>
      </c>
      <c r="D26" s="8" t="str">
        <f t="shared" si="4"/>
        <v>Cookies</v>
      </c>
      <c r="E26" s="8">
        <v>13</v>
      </c>
      <c r="F26" s="4"/>
      <c r="G26" s="3"/>
      <c r="H26" s="3"/>
      <c r="I26" s="3"/>
      <c r="J26" s="3"/>
      <c r="K26" s="3"/>
      <c r="L26" s="4"/>
      <c r="M26" s="4"/>
      <c r="N26" s="4"/>
      <c r="O26" s="4"/>
      <c r="P26" s="4"/>
      <c r="Q26" s="4"/>
      <c r="R26" s="4"/>
      <c r="S26" s="4"/>
      <c r="T26" s="4"/>
      <c r="U26" s="4"/>
      <c r="V26" s="4"/>
      <c r="W26" s="4"/>
      <c r="X26" s="4"/>
      <c r="Y26" s="4"/>
      <c r="Z26" s="4"/>
      <c r="AA26" s="4"/>
    </row>
    <row r="27" spans="1:27" ht="15">
      <c r="A27" s="18">
        <v>8</v>
      </c>
      <c r="B27" s="19">
        <v>2</v>
      </c>
      <c r="C27" s="8">
        <f t="shared" ca="1" si="3"/>
        <v>28</v>
      </c>
      <c r="D27" s="8" t="str">
        <f t="shared" si="4"/>
        <v>Cookies</v>
      </c>
      <c r="E27" s="8">
        <v>40</v>
      </c>
      <c r="F27" s="4"/>
      <c r="G27" s="3"/>
      <c r="H27" s="3"/>
      <c r="I27" s="3"/>
      <c r="J27" s="3"/>
      <c r="K27" s="3"/>
      <c r="L27" s="4"/>
      <c r="M27" s="4"/>
      <c r="N27" s="4"/>
      <c r="O27" s="4"/>
      <c r="P27" s="4"/>
      <c r="Q27" s="4"/>
      <c r="R27" s="4"/>
      <c r="S27" s="4"/>
      <c r="T27" s="4"/>
      <c r="U27" s="4"/>
      <c r="V27" s="4"/>
      <c r="W27" s="4"/>
      <c r="X27" s="4"/>
      <c r="Y27" s="4"/>
      <c r="Z27" s="4"/>
      <c r="AA27" s="4"/>
    </row>
    <row r="28" spans="1:27" ht="15">
      <c r="A28" s="18">
        <v>9</v>
      </c>
      <c r="B28" s="19">
        <v>2</v>
      </c>
      <c r="C28" s="8">
        <f t="shared" ca="1" si="3"/>
        <v>126</v>
      </c>
      <c r="D28" s="8" t="str">
        <f t="shared" si="4"/>
        <v>Cookies</v>
      </c>
      <c r="E28" s="8">
        <v>3</v>
      </c>
      <c r="F28" s="4"/>
      <c r="G28" s="3"/>
      <c r="H28" s="3"/>
      <c r="I28" s="3"/>
      <c r="J28" s="3"/>
      <c r="K28" s="3"/>
      <c r="L28" s="4"/>
      <c r="M28" s="4"/>
      <c r="N28" s="4"/>
      <c r="O28" s="4"/>
      <c r="P28" s="4"/>
      <c r="Q28" s="4"/>
      <c r="R28" s="4"/>
      <c r="S28" s="4"/>
      <c r="T28" s="4"/>
      <c r="U28" s="4"/>
      <c r="V28" s="4"/>
      <c r="W28" s="4"/>
      <c r="X28" s="4"/>
      <c r="Y28" s="4"/>
      <c r="Z28" s="4"/>
      <c r="AA28" s="4"/>
    </row>
    <row r="29" spans="1:27" ht="15">
      <c r="A29" s="18">
        <v>10</v>
      </c>
      <c r="B29" s="19">
        <v>2</v>
      </c>
      <c r="C29" s="8">
        <f t="shared" ca="1" si="3"/>
        <v>80</v>
      </c>
      <c r="D29" s="8" t="str">
        <f t="shared" si="4"/>
        <v>Cookies</v>
      </c>
      <c r="E29" s="8">
        <v>145</v>
      </c>
      <c r="F29" s="4"/>
      <c r="G29" s="3"/>
      <c r="H29" s="3"/>
      <c r="I29" s="3"/>
      <c r="J29" s="3"/>
      <c r="K29" s="3"/>
      <c r="L29" s="4"/>
      <c r="M29" s="4"/>
      <c r="N29" s="4"/>
      <c r="O29" s="4"/>
      <c r="P29" s="4"/>
      <c r="Q29" s="4"/>
      <c r="R29" s="4"/>
      <c r="S29" s="4"/>
      <c r="T29" s="4"/>
      <c r="U29" s="4"/>
      <c r="V29" s="4"/>
      <c r="W29" s="4"/>
      <c r="X29" s="4"/>
      <c r="Y29" s="4"/>
      <c r="Z29" s="4"/>
      <c r="AA29" s="4"/>
    </row>
    <row r="30" spans="1:27" ht="15">
      <c r="A30" s="18">
        <v>11</v>
      </c>
      <c r="B30" s="19">
        <v>2</v>
      </c>
      <c r="C30" s="8">
        <f t="shared" ca="1" si="3"/>
        <v>25</v>
      </c>
      <c r="D30" s="8" t="str">
        <f t="shared" si="4"/>
        <v>Cookies</v>
      </c>
      <c r="E30" s="8">
        <v>5</v>
      </c>
      <c r="F30" s="4"/>
      <c r="G30" s="3"/>
      <c r="H30" s="3"/>
      <c r="I30" s="3"/>
      <c r="J30" s="3"/>
      <c r="K30" s="3"/>
      <c r="L30" s="4"/>
      <c r="M30" s="4"/>
      <c r="N30" s="4"/>
      <c r="O30" s="4"/>
      <c r="P30" s="4"/>
      <c r="Q30" s="4"/>
      <c r="R30" s="4"/>
      <c r="S30" s="4"/>
      <c r="T30" s="4"/>
      <c r="U30" s="4"/>
      <c r="V30" s="4"/>
      <c r="W30" s="4"/>
      <c r="X30" s="4"/>
      <c r="Y30" s="4"/>
      <c r="Z30" s="4"/>
      <c r="AA30" s="4"/>
    </row>
    <row r="31" spans="1:27" ht="15">
      <c r="A31" s="18">
        <v>12</v>
      </c>
      <c r="B31" s="19">
        <v>2</v>
      </c>
      <c r="C31" s="8">
        <f t="shared" ca="1" si="3"/>
        <v>112</v>
      </c>
      <c r="D31" s="8" t="str">
        <f t="shared" si="4"/>
        <v>Cookies</v>
      </c>
      <c r="E31" s="8">
        <v>2</v>
      </c>
      <c r="F31" s="4"/>
      <c r="G31" s="3"/>
      <c r="H31" s="3"/>
      <c r="I31" s="3"/>
      <c r="J31" s="3"/>
      <c r="K31" s="3"/>
      <c r="L31" s="4"/>
      <c r="M31" s="4"/>
      <c r="N31" s="4"/>
      <c r="O31" s="4"/>
      <c r="P31" s="4"/>
      <c r="Q31" s="4"/>
      <c r="R31" s="4"/>
      <c r="S31" s="4"/>
      <c r="T31" s="4"/>
      <c r="U31" s="4"/>
      <c r="V31" s="4"/>
      <c r="W31" s="4"/>
      <c r="X31" s="4"/>
      <c r="Y31" s="4"/>
      <c r="Z31" s="4"/>
      <c r="AA31" s="4"/>
    </row>
    <row r="32" spans="1:27" ht="15">
      <c r="A32" s="18">
        <v>13</v>
      </c>
      <c r="B32" s="19">
        <v>2</v>
      </c>
      <c r="C32" s="8">
        <f t="shared" ca="1" si="3"/>
        <v>64</v>
      </c>
      <c r="D32" s="8" t="str">
        <f t="shared" si="4"/>
        <v>Cookies</v>
      </c>
      <c r="E32" s="8">
        <v>3</v>
      </c>
      <c r="F32" s="4"/>
      <c r="G32" s="3"/>
      <c r="H32" s="3"/>
      <c r="I32" s="3"/>
      <c r="J32" s="3"/>
      <c r="K32" s="3"/>
      <c r="L32" s="4"/>
      <c r="M32" s="4"/>
      <c r="N32" s="4"/>
      <c r="O32" s="4"/>
      <c r="P32" s="4"/>
      <c r="Q32" s="4"/>
      <c r="R32" s="4"/>
      <c r="S32" s="4"/>
      <c r="T32" s="4"/>
      <c r="U32" s="4"/>
      <c r="V32" s="4"/>
      <c r="W32" s="4"/>
      <c r="X32" s="4"/>
      <c r="Y32" s="4"/>
      <c r="Z32" s="4"/>
      <c r="AA32" s="4"/>
    </row>
    <row r="33" spans="1:27" ht="15">
      <c r="A33" s="18">
        <v>14</v>
      </c>
      <c r="B33" s="19">
        <v>2</v>
      </c>
      <c r="C33" s="8">
        <f t="shared" ca="1" si="3"/>
        <v>153</v>
      </c>
      <c r="D33" s="8" t="str">
        <f t="shared" si="4"/>
        <v>Cookies</v>
      </c>
      <c r="E33" s="8">
        <v>8</v>
      </c>
      <c r="F33" s="4"/>
      <c r="G33" s="3"/>
      <c r="H33" s="3"/>
      <c r="I33" s="3"/>
      <c r="J33" s="3"/>
      <c r="K33" s="3"/>
      <c r="L33" s="4"/>
      <c r="M33" s="4"/>
      <c r="N33" s="4"/>
      <c r="O33" s="4"/>
      <c r="P33" s="4"/>
      <c r="Q33" s="4"/>
      <c r="R33" s="4"/>
      <c r="S33" s="4"/>
      <c r="T33" s="4"/>
      <c r="U33" s="4"/>
      <c r="V33" s="4"/>
      <c r="W33" s="4"/>
      <c r="X33" s="4"/>
      <c r="Y33" s="4"/>
      <c r="Z33" s="4"/>
      <c r="AA33" s="4"/>
    </row>
    <row r="34" spans="1:27" ht="15">
      <c r="A34" s="18">
        <v>15</v>
      </c>
      <c r="B34" s="19">
        <v>2</v>
      </c>
      <c r="C34" s="8">
        <f t="shared" ca="1" si="3"/>
        <v>157</v>
      </c>
      <c r="D34" s="8" t="str">
        <f t="shared" si="4"/>
        <v>Cookies</v>
      </c>
      <c r="E34" s="8">
        <v>182</v>
      </c>
      <c r="F34" s="4"/>
      <c r="G34" s="3"/>
      <c r="H34" s="3"/>
      <c r="I34" s="3"/>
      <c r="J34" s="3"/>
      <c r="K34" s="3"/>
      <c r="L34" s="4"/>
      <c r="M34" s="4"/>
      <c r="N34" s="4"/>
      <c r="O34" s="4"/>
      <c r="P34" s="4"/>
      <c r="Q34" s="4"/>
      <c r="R34" s="4"/>
      <c r="S34" s="4"/>
      <c r="T34" s="4"/>
      <c r="U34" s="4"/>
      <c r="V34" s="4"/>
      <c r="W34" s="4"/>
      <c r="X34" s="4"/>
      <c r="Y34" s="4"/>
      <c r="Z34" s="4"/>
      <c r="AA34" s="4"/>
    </row>
    <row r="35" spans="1:27" ht="15">
      <c r="A35" s="18">
        <v>16</v>
      </c>
      <c r="B35" s="19">
        <v>3</v>
      </c>
      <c r="C35" s="8">
        <f t="shared" ca="1" si="3"/>
        <v>3</v>
      </c>
      <c r="D35" s="8" t="str">
        <f t="shared" si="4"/>
        <v>Donuts</v>
      </c>
      <c r="E35" s="8">
        <v>1</v>
      </c>
      <c r="F35" s="4"/>
      <c r="G35" s="3"/>
      <c r="H35" s="3"/>
      <c r="I35" s="3"/>
      <c r="J35" s="3"/>
      <c r="K35" s="3"/>
      <c r="L35" s="4"/>
      <c r="M35" s="4"/>
      <c r="N35" s="4"/>
      <c r="O35" s="4"/>
      <c r="P35" s="4"/>
      <c r="Q35" s="4"/>
      <c r="R35" s="4"/>
      <c r="S35" s="4"/>
      <c r="T35" s="4"/>
      <c r="U35" s="4"/>
      <c r="V35" s="4"/>
      <c r="W35" s="4"/>
      <c r="X35" s="4"/>
      <c r="Y35" s="4"/>
      <c r="Z35" s="4"/>
      <c r="AA35" s="4"/>
    </row>
    <row r="36" spans="1:27" ht="15">
      <c r="A36" s="18">
        <v>17</v>
      </c>
      <c r="B36" s="19">
        <v>6</v>
      </c>
      <c r="C36" s="8">
        <f t="shared" ca="1" si="3"/>
        <v>5</v>
      </c>
      <c r="D36" s="8" t="str">
        <f t="shared" si="4"/>
        <v>Ice cream &amp; Frozen dessert</v>
      </c>
      <c r="E36" s="8">
        <v>109</v>
      </c>
      <c r="F36" s="4"/>
      <c r="G36" s="3"/>
      <c r="H36" s="3"/>
      <c r="I36" s="3"/>
      <c r="J36" s="3"/>
      <c r="K36" s="3"/>
      <c r="L36" s="4"/>
      <c r="M36" s="4"/>
      <c r="N36" s="4"/>
      <c r="O36" s="4"/>
      <c r="P36" s="4"/>
      <c r="Q36" s="4"/>
      <c r="R36" s="4"/>
      <c r="S36" s="4"/>
      <c r="T36" s="4"/>
      <c r="U36" s="4"/>
      <c r="V36" s="4"/>
      <c r="W36" s="4"/>
      <c r="X36" s="4"/>
      <c r="Y36" s="4"/>
      <c r="Z36" s="4"/>
      <c r="AA36" s="4"/>
    </row>
    <row r="37" spans="1:27" ht="15">
      <c r="A37" s="18">
        <v>18</v>
      </c>
      <c r="B37" s="19">
        <v>6</v>
      </c>
      <c r="C37" s="8">
        <f t="shared" ca="1" si="3"/>
        <v>142</v>
      </c>
      <c r="D37" s="8" t="str">
        <f t="shared" si="4"/>
        <v>Ice cream &amp; Frozen dessert</v>
      </c>
      <c r="E37" s="8">
        <v>9</v>
      </c>
      <c r="F37" s="4"/>
      <c r="G37" s="3"/>
      <c r="H37" s="3"/>
      <c r="I37" s="3"/>
      <c r="J37" s="3"/>
      <c r="K37" s="3"/>
      <c r="L37" s="4"/>
      <c r="M37" s="4"/>
      <c r="N37" s="4"/>
      <c r="O37" s="4"/>
      <c r="P37" s="4"/>
      <c r="Q37" s="4"/>
      <c r="R37" s="4"/>
      <c r="S37" s="4"/>
      <c r="T37" s="4"/>
      <c r="U37" s="4"/>
      <c r="V37" s="4"/>
      <c r="W37" s="4"/>
      <c r="X37" s="4"/>
      <c r="Y37" s="4"/>
      <c r="Z37" s="4"/>
      <c r="AA37" s="4"/>
    </row>
    <row r="38" spans="1:27" ht="15">
      <c r="A38" s="18">
        <v>19</v>
      </c>
      <c r="B38" s="19">
        <v>6</v>
      </c>
      <c r="C38" s="8">
        <f t="shared" ca="1" si="3"/>
        <v>216</v>
      </c>
      <c r="D38" s="8" t="str">
        <f t="shared" si="4"/>
        <v>Ice cream &amp; Frozen dessert</v>
      </c>
      <c r="E38" s="8">
        <v>1</v>
      </c>
      <c r="F38" s="4"/>
      <c r="G38" s="3"/>
      <c r="H38" s="3"/>
      <c r="I38" s="3"/>
      <c r="J38" s="3"/>
      <c r="K38" s="3"/>
      <c r="L38" s="4"/>
      <c r="M38" s="4"/>
      <c r="N38" s="4"/>
      <c r="O38" s="4"/>
      <c r="P38" s="4"/>
      <c r="Q38" s="4"/>
      <c r="R38" s="4"/>
      <c r="S38" s="4"/>
      <c r="T38" s="4"/>
      <c r="U38" s="4"/>
      <c r="V38" s="4"/>
      <c r="W38" s="4"/>
      <c r="X38" s="4"/>
      <c r="Y38" s="4"/>
      <c r="Z38" s="4"/>
      <c r="AA38" s="4"/>
    </row>
    <row r="39" spans="1:27" ht="15">
      <c r="A39" s="18">
        <v>20</v>
      </c>
      <c r="B39" s="19">
        <v>6</v>
      </c>
      <c r="C39" s="8">
        <f t="shared" ca="1" si="3"/>
        <v>87</v>
      </c>
      <c r="D39" s="8" t="str">
        <f t="shared" si="4"/>
        <v>Ice cream &amp; Frozen dessert</v>
      </c>
      <c r="E39" s="8">
        <v>3</v>
      </c>
      <c r="F39" s="4"/>
      <c r="G39" s="3"/>
      <c r="H39" s="3"/>
      <c r="I39" s="3"/>
      <c r="J39" s="3"/>
      <c r="K39" s="3"/>
      <c r="L39" s="4"/>
      <c r="M39" s="4"/>
      <c r="N39" s="4"/>
      <c r="O39" s="4"/>
      <c r="P39" s="4"/>
      <c r="Q39" s="4"/>
      <c r="R39" s="4"/>
      <c r="S39" s="4"/>
      <c r="T39" s="4"/>
      <c r="U39" s="4"/>
      <c r="V39" s="4"/>
      <c r="W39" s="4"/>
      <c r="X39" s="4"/>
      <c r="Y39" s="4"/>
      <c r="Z39" s="4"/>
      <c r="AA39" s="4"/>
    </row>
    <row r="40" spans="1:27" ht="15">
      <c r="A40" s="18">
        <v>21</v>
      </c>
      <c r="B40" s="19">
        <v>6</v>
      </c>
      <c r="C40" s="8">
        <f t="shared" ca="1" si="3"/>
        <v>7</v>
      </c>
      <c r="D40" s="8" t="str">
        <f t="shared" si="4"/>
        <v>Ice cream &amp; Frozen dessert</v>
      </c>
      <c r="E40" s="8">
        <v>6</v>
      </c>
      <c r="F40" s="4"/>
      <c r="G40" s="3"/>
      <c r="H40" s="3"/>
      <c r="I40" s="3"/>
      <c r="J40" s="3"/>
      <c r="K40" s="3"/>
      <c r="L40" s="4"/>
      <c r="M40" s="4"/>
      <c r="N40" s="4"/>
      <c r="O40" s="4"/>
      <c r="P40" s="4"/>
      <c r="Q40" s="4"/>
      <c r="R40" s="4"/>
      <c r="S40" s="4"/>
      <c r="T40" s="4"/>
      <c r="U40" s="4"/>
      <c r="V40" s="4"/>
      <c r="W40" s="4"/>
      <c r="X40" s="4"/>
      <c r="Y40" s="4"/>
      <c r="Z40" s="4"/>
      <c r="AA40" s="4"/>
    </row>
    <row r="41" spans="1:27" ht="15">
      <c r="A41" s="18">
        <v>22</v>
      </c>
      <c r="B41" s="19">
        <v>6</v>
      </c>
      <c r="C41" s="8">
        <f t="shared" ca="1" si="3"/>
        <v>39</v>
      </c>
      <c r="D41" s="8" t="str">
        <f t="shared" si="4"/>
        <v>Ice cream &amp; Frozen dessert</v>
      </c>
      <c r="E41" s="8">
        <v>12</v>
      </c>
      <c r="F41" s="4"/>
      <c r="G41" s="3"/>
      <c r="H41" s="3"/>
      <c r="I41" s="3"/>
      <c r="J41" s="3"/>
      <c r="K41" s="3"/>
      <c r="L41" s="4"/>
      <c r="M41" s="4"/>
      <c r="N41" s="4"/>
      <c r="O41" s="4"/>
      <c r="P41" s="4"/>
      <c r="Q41" s="4"/>
      <c r="R41" s="4"/>
      <c r="S41" s="4"/>
      <c r="T41" s="4"/>
      <c r="U41" s="4"/>
      <c r="V41" s="4"/>
      <c r="W41" s="4"/>
      <c r="X41" s="4"/>
      <c r="Y41" s="4"/>
      <c r="Z41" s="4"/>
      <c r="AA41" s="4"/>
    </row>
    <row r="42" spans="1:27" ht="15">
      <c r="A42" s="18">
        <v>23</v>
      </c>
      <c r="B42" s="19">
        <v>6</v>
      </c>
      <c r="C42" s="8">
        <f t="shared" ca="1" si="3"/>
        <v>231</v>
      </c>
      <c r="D42" s="8" t="str">
        <f t="shared" si="4"/>
        <v>Ice cream &amp; Frozen dessert</v>
      </c>
      <c r="E42" s="8">
        <v>237</v>
      </c>
      <c r="F42" s="4"/>
      <c r="G42" s="3"/>
      <c r="H42" s="3"/>
      <c r="I42" s="3"/>
      <c r="J42" s="3"/>
      <c r="K42" s="3"/>
      <c r="L42" s="4"/>
      <c r="M42" s="4"/>
      <c r="N42" s="4"/>
      <c r="O42" s="4"/>
      <c r="P42" s="4"/>
      <c r="Q42" s="4"/>
      <c r="R42" s="4"/>
      <c r="S42" s="4"/>
      <c r="T42" s="4"/>
      <c r="U42" s="4"/>
      <c r="V42" s="4"/>
      <c r="W42" s="4"/>
      <c r="X42" s="4"/>
      <c r="Y42" s="4"/>
      <c r="Z42" s="4"/>
      <c r="AA42" s="4"/>
    </row>
    <row r="43" spans="1:27" ht="15">
      <c r="A43" s="18">
        <v>24</v>
      </c>
      <c r="B43" s="19">
        <v>6</v>
      </c>
      <c r="C43" s="8">
        <f t="shared" ca="1" si="3"/>
        <v>11</v>
      </c>
      <c r="D43" s="8" t="str">
        <f t="shared" si="4"/>
        <v>Ice cream &amp; Frozen dessert</v>
      </c>
      <c r="E43" s="8">
        <v>80</v>
      </c>
      <c r="F43" s="4"/>
      <c r="G43" s="3"/>
      <c r="H43" s="3"/>
      <c r="I43" s="3"/>
      <c r="J43" s="3"/>
      <c r="K43" s="3"/>
      <c r="L43" s="4"/>
      <c r="M43" s="4"/>
      <c r="N43" s="4"/>
      <c r="O43" s="4"/>
      <c r="P43" s="4"/>
      <c r="Q43" s="4"/>
      <c r="R43" s="4"/>
      <c r="S43" s="4"/>
      <c r="T43" s="4"/>
      <c r="U43" s="4"/>
      <c r="V43" s="4"/>
      <c r="W43" s="4"/>
      <c r="X43" s="4"/>
      <c r="Y43" s="4"/>
      <c r="Z43" s="4"/>
      <c r="AA43" s="4"/>
    </row>
    <row r="44" spans="1:27" ht="15">
      <c r="A44" s="18">
        <v>25</v>
      </c>
      <c r="B44" s="19">
        <v>6</v>
      </c>
      <c r="C44" s="8">
        <f t="shared" ca="1" si="3"/>
        <v>66</v>
      </c>
      <c r="D44" s="8" t="str">
        <f t="shared" si="4"/>
        <v>Ice cream &amp; Frozen dessert</v>
      </c>
      <c r="E44" s="8">
        <v>180</v>
      </c>
      <c r="F44" s="4"/>
      <c r="G44" s="3"/>
      <c r="H44" s="3"/>
      <c r="I44" s="3"/>
      <c r="J44" s="3"/>
      <c r="K44" s="3"/>
      <c r="L44" s="4"/>
      <c r="M44" s="4"/>
      <c r="N44" s="4"/>
      <c r="O44" s="4"/>
      <c r="P44" s="4"/>
      <c r="Q44" s="4"/>
      <c r="R44" s="4"/>
      <c r="S44" s="4"/>
      <c r="T44" s="4"/>
      <c r="U44" s="4"/>
      <c r="V44" s="4"/>
      <c r="W44" s="4"/>
      <c r="X44" s="4"/>
      <c r="Y44" s="4"/>
      <c r="Z44" s="4"/>
      <c r="AA44" s="4"/>
    </row>
    <row r="45" spans="1:27" ht="15">
      <c r="A45" s="18">
        <v>26</v>
      </c>
      <c r="B45" s="19">
        <v>4</v>
      </c>
      <c r="C45" s="8">
        <f t="shared" ca="1" si="3"/>
        <v>16</v>
      </c>
      <c r="D45" s="8" t="str">
        <f t="shared" si="4"/>
        <v>Muffins &amp; Scones</v>
      </c>
      <c r="E45" s="8">
        <v>17</v>
      </c>
      <c r="F45" s="4"/>
      <c r="G45" s="3"/>
      <c r="H45" s="3"/>
      <c r="I45" s="3"/>
      <c r="J45" s="3"/>
      <c r="K45" s="3"/>
      <c r="L45" s="4"/>
      <c r="M45" s="4"/>
      <c r="N45" s="4"/>
      <c r="O45" s="4"/>
      <c r="P45" s="4"/>
      <c r="Q45" s="4"/>
      <c r="R45" s="4"/>
      <c r="S45" s="4"/>
      <c r="T45" s="4"/>
      <c r="U45" s="4"/>
      <c r="V45" s="4"/>
      <c r="W45" s="4"/>
      <c r="X45" s="4"/>
      <c r="Y45" s="4"/>
      <c r="Z45" s="4"/>
      <c r="AA45" s="4"/>
    </row>
    <row r="46" spans="1:27" ht="15">
      <c r="A46" s="18">
        <v>27</v>
      </c>
      <c r="B46" s="19">
        <v>4</v>
      </c>
      <c r="C46" s="8">
        <f t="shared" ca="1" si="3"/>
        <v>20</v>
      </c>
      <c r="D46" s="8" t="str">
        <f t="shared" si="4"/>
        <v>Muffins &amp; Scones</v>
      </c>
      <c r="E46" s="8">
        <v>11</v>
      </c>
      <c r="F46" s="4"/>
      <c r="G46" s="3"/>
      <c r="H46" s="3"/>
      <c r="I46" s="3"/>
      <c r="J46" s="3"/>
      <c r="K46" s="3"/>
      <c r="L46" s="4"/>
      <c r="M46" s="4"/>
      <c r="N46" s="4"/>
      <c r="O46" s="4"/>
      <c r="P46" s="4"/>
      <c r="Q46" s="4"/>
      <c r="R46" s="4"/>
      <c r="S46" s="4"/>
      <c r="T46" s="4"/>
      <c r="U46" s="4"/>
      <c r="V46" s="4"/>
      <c r="W46" s="4"/>
      <c r="X46" s="4"/>
      <c r="Y46" s="4"/>
      <c r="Z46" s="4"/>
      <c r="AA46" s="4"/>
    </row>
    <row r="47" spans="1:27" ht="15">
      <c r="A47" s="18">
        <v>28</v>
      </c>
      <c r="B47" s="19">
        <v>4</v>
      </c>
      <c r="C47" s="8">
        <f t="shared" ca="1" si="3"/>
        <v>5</v>
      </c>
      <c r="D47" s="8" t="str">
        <f t="shared" si="4"/>
        <v>Muffins &amp; Scones</v>
      </c>
      <c r="E47" s="8">
        <v>1</v>
      </c>
      <c r="F47" s="4"/>
      <c r="G47" s="3"/>
      <c r="H47" s="3"/>
      <c r="I47" s="3"/>
      <c r="J47" s="3"/>
      <c r="K47" s="3"/>
      <c r="L47" s="4"/>
      <c r="M47" s="4"/>
      <c r="N47" s="4"/>
      <c r="O47" s="4"/>
      <c r="P47" s="4"/>
      <c r="Q47" s="4"/>
      <c r="R47" s="4"/>
      <c r="S47" s="4"/>
      <c r="T47" s="4"/>
      <c r="U47" s="4"/>
      <c r="V47" s="4"/>
      <c r="W47" s="4"/>
      <c r="X47" s="4"/>
      <c r="Y47" s="4"/>
      <c r="Z47" s="4"/>
      <c r="AA47" s="4"/>
    </row>
    <row r="48" spans="1:27" ht="15">
      <c r="A48" s="18">
        <v>29</v>
      </c>
      <c r="B48" s="19">
        <v>5</v>
      </c>
      <c r="C48" s="8">
        <f t="shared" ca="1" si="3"/>
        <v>25</v>
      </c>
      <c r="D48" s="8" t="str">
        <f t="shared" si="4"/>
        <v>Pastries, Brownies &amp; Bars</v>
      </c>
      <c r="E48" s="8">
        <v>9</v>
      </c>
      <c r="F48" s="4"/>
      <c r="G48" s="3"/>
      <c r="H48" s="3"/>
      <c r="I48" s="3"/>
      <c r="J48" s="3"/>
      <c r="K48" s="3"/>
      <c r="L48" s="4"/>
      <c r="M48" s="4"/>
      <c r="N48" s="4"/>
      <c r="O48" s="4"/>
      <c r="P48" s="4"/>
      <c r="Q48" s="4"/>
      <c r="R48" s="4"/>
      <c r="S48" s="4"/>
      <c r="T48" s="4"/>
      <c r="U48" s="4"/>
      <c r="V48" s="4"/>
      <c r="W48" s="4"/>
      <c r="X48" s="4"/>
      <c r="Y48" s="4"/>
      <c r="Z48" s="4"/>
      <c r="AA48" s="4"/>
    </row>
    <row r="49" spans="1:27" ht="15">
      <c r="A49" s="18">
        <v>30</v>
      </c>
      <c r="B49" s="19">
        <v>5</v>
      </c>
      <c r="C49" s="8">
        <f t="shared" ca="1" si="3"/>
        <v>4</v>
      </c>
      <c r="D49" s="8" t="str">
        <f t="shared" si="4"/>
        <v>Pastries, Brownies &amp; Bars</v>
      </c>
      <c r="E49" s="8">
        <v>14</v>
      </c>
      <c r="F49" s="4"/>
      <c r="G49" s="3"/>
      <c r="H49" s="3"/>
      <c r="I49" s="3"/>
      <c r="J49" s="3"/>
      <c r="K49" s="3"/>
      <c r="L49" s="4"/>
      <c r="M49" s="4"/>
      <c r="N49" s="4"/>
      <c r="O49" s="4"/>
      <c r="P49" s="4"/>
      <c r="Q49" s="4"/>
      <c r="R49" s="4"/>
      <c r="S49" s="4"/>
      <c r="T49" s="4"/>
      <c r="U49" s="4"/>
      <c r="V49" s="4"/>
      <c r="W49" s="4"/>
      <c r="X49" s="4"/>
      <c r="Y49" s="4"/>
      <c r="Z49" s="4"/>
      <c r="AA49" s="4"/>
    </row>
    <row r="50" spans="1:27" ht="15">
      <c r="A50" s="18">
        <v>31</v>
      </c>
      <c r="B50" s="19">
        <v>5</v>
      </c>
      <c r="C50" s="8">
        <f t="shared" ca="1" si="3"/>
        <v>2</v>
      </c>
      <c r="D50" s="8" t="str">
        <f t="shared" si="4"/>
        <v>Pastries, Brownies &amp; Bars</v>
      </c>
      <c r="E50" s="8">
        <v>1</v>
      </c>
      <c r="F50" s="4"/>
      <c r="G50" s="3"/>
      <c r="H50" s="3"/>
      <c r="I50" s="3"/>
      <c r="J50" s="3"/>
      <c r="K50" s="3"/>
      <c r="L50" s="4"/>
      <c r="M50" s="4"/>
      <c r="N50" s="4"/>
      <c r="O50" s="4"/>
      <c r="P50" s="4"/>
      <c r="Q50" s="4"/>
      <c r="R50" s="4"/>
      <c r="S50" s="4"/>
      <c r="T50" s="4"/>
      <c r="U50" s="4"/>
      <c r="V50" s="4"/>
      <c r="W50" s="4"/>
      <c r="X50" s="4"/>
      <c r="Y50" s="4"/>
      <c r="Z50" s="4"/>
      <c r="AA50" s="4"/>
    </row>
    <row r="51" spans="1:27" ht="15">
      <c r="A51" s="18">
        <v>32</v>
      </c>
      <c r="B51" s="19">
        <v>5</v>
      </c>
      <c r="C51" s="8">
        <f t="shared" ca="1" si="3"/>
        <v>15</v>
      </c>
      <c r="D51" s="8" t="str">
        <f t="shared" si="4"/>
        <v>Pastries, Brownies &amp; Bars</v>
      </c>
      <c r="E51" s="8">
        <v>7</v>
      </c>
      <c r="F51" s="4"/>
      <c r="G51" s="3"/>
      <c r="H51" s="3"/>
      <c r="I51" s="3"/>
      <c r="J51" s="3"/>
      <c r="K51" s="3"/>
      <c r="L51" s="4"/>
      <c r="M51" s="4"/>
      <c r="N51" s="4"/>
      <c r="O51" s="4"/>
      <c r="P51" s="4"/>
      <c r="Q51" s="4"/>
      <c r="R51" s="4"/>
      <c r="S51" s="4"/>
      <c r="T51" s="4"/>
      <c r="U51" s="4"/>
      <c r="V51" s="4"/>
      <c r="W51" s="4"/>
      <c r="X51" s="4"/>
      <c r="Y51" s="4"/>
      <c r="Z51" s="4"/>
      <c r="AA51" s="4"/>
    </row>
    <row r="52" spans="1:27" ht="15">
      <c r="A52" s="21">
        <v>33</v>
      </c>
      <c r="B52" s="19">
        <v>5</v>
      </c>
      <c r="C52" s="8">
        <f t="shared" ca="1" si="3"/>
        <v>8</v>
      </c>
      <c r="D52" s="8" t="str">
        <f t="shared" si="4"/>
        <v>Pastries, Brownies &amp; Bars</v>
      </c>
      <c r="E52" s="8">
        <v>24</v>
      </c>
      <c r="F52" s="4"/>
      <c r="G52" s="3"/>
      <c r="H52" s="3"/>
      <c r="I52" s="3"/>
      <c r="J52" s="3"/>
      <c r="K52" s="3"/>
      <c r="L52" s="4"/>
      <c r="M52" s="4"/>
      <c r="N52" s="4"/>
      <c r="O52" s="4"/>
      <c r="P52" s="4"/>
      <c r="Q52" s="4"/>
      <c r="R52" s="4"/>
      <c r="S52" s="4"/>
      <c r="T52" s="4"/>
      <c r="U52" s="4"/>
      <c r="V52" s="4"/>
      <c r="W52" s="4"/>
      <c r="X52" s="4"/>
      <c r="Y52" s="4"/>
      <c r="Z52" s="4"/>
      <c r="AA52" s="4"/>
    </row>
    <row r="53" spans="1:27" ht="15">
      <c r="A53" s="21">
        <v>34</v>
      </c>
      <c r="B53" s="19">
        <v>5</v>
      </c>
      <c r="C53" s="8">
        <f t="shared" ca="1" si="3"/>
        <v>4</v>
      </c>
      <c r="D53" s="8" t="str">
        <f t="shared" si="4"/>
        <v>Pastries, Brownies &amp; Bars</v>
      </c>
      <c r="E53" s="8">
        <v>2</v>
      </c>
      <c r="F53" s="4"/>
      <c r="G53" s="3"/>
      <c r="H53" s="3"/>
      <c r="I53" s="3"/>
      <c r="J53" s="3"/>
      <c r="K53" s="3"/>
      <c r="L53" s="4"/>
      <c r="M53" s="4"/>
      <c r="N53" s="4"/>
      <c r="O53" s="4"/>
      <c r="P53" s="4"/>
      <c r="Q53" s="4"/>
      <c r="R53" s="4"/>
      <c r="S53" s="4"/>
      <c r="T53" s="4"/>
      <c r="U53" s="4"/>
      <c r="V53" s="4"/>
      <c r="W53" s="4"/>
      <c r="X53" s="4"/>
      <c r="Y53" s="4"/>
      <c r="Z53" s="4"/>
      <c r="AA53" s="4"/>
    </row>
    <row r="54" spans="1:27" ht="13">
      <c r="A54" s="4"/>
      <c r="B54" s="4"/>
      <c r="C54" s="4"/>
      <c r="D54" s="4"/>
      <c r="E54" s="4"/>
      <c r="F54" s="4"/>
      <c r="G54" s="3"/>
      <c r="H54" s="3"/>
      <c r="I54" s="3"/>
      <c r="J54" s="3"/>
      <c r="K54" s="3"/>
      <c r="L54" s="4"/>
      <c r="M54" s="4"/>
      <c r="N54" s="4"/>
      <c r="O54" s="4"/>
      <c r="P54" s="4"/>
      <c r="Q54" s="4"/>
      <c r="R54" s="4"/>
      <c r="S54" s="4"/>
      <c r="T54" s="4"/>
      <c r="U54" s="4"/>
      <c r="V54" s="4"/>
      <c r="W54" s="4"/>
      <c r="X54" s="4"/>
      <c r="Y54" s="4"/>
      <c r="Z54" s="4"/>
      <c r="AA54" s="4"/>
    </row>
    <row r="55" spans="1:27" ht="13">
      <c r="A55" s="4"/>
      <c r="B55" s="4"/>
      <c r="C55" s="4"/>
      <c r="D55" s="4"/>
      <c r="E55" s="4"/>
      <c r="F55" s="4"/>
      <c r="G55" s="3"/>
      <c r="H55" s="3"/>
      <c r="I55" s="3"/>
      <c r="J55" s="3"/>
      <c r="K55" s="3"/>
      <c r="L55" s="4"/>
      <c r="M55" s="4"/>
      <c r="N55" s="4"/>
      <c r="O55" s="4"/>
      <c r="P55" s="4"/>
      <c r="Q55" s="4"/>
      <c r="R55" s="4"/>
      <c r="S55" s="4"/>
      <c r="T55" s="4"/>
      <c r="U55" s="4"/>
      <c r="V55" s="4"/>
      <c r="W55" s="4"/>
      <c r="X55" s="4"/>
      <c r="Y55" s="4"/>
      <c r="Z55" s="4"/>
      <c r="AA55" s="4"/>
    </row>
    <row r="56" spans="1:27" ht="13">
      <c r="A56" s="4"/>
      <c r="B56" s="4"/>
      <c r="C56" s="4"/>
      <c r="D56" s="4"/>
      <c r="E56" s="4"/>
      <c r="F56" s="4"/>
      <c r="G56" s="3"/>
      <c r="H56" s="3"/>
      <c r="I56" s="3"/>
      <c r="J56" s="3"/>
      <c r="K56" s="3"/>
      <c r="L56" s="4"/>
      <c r="M56" s="4"/>
      <c r="N56" s="4"/>
      <c r="O56" s="4"/>
      <c r="P56" s="4"/>
      <c r="Q56" s="4"/>
      <c r="R56" s="4"/>
      <c r="S56" s="4"/>
      <c r="T56" s="4"/>
      <c r="U56" s="4"/>
      <c r="V56" s="4"/>
      <c r="W56" s="4"/>
      <c r="X56" s="4"/>
      <c r="Y56" s="4"/>
      <c r="Z56" s="4"/>
      <c r="AA56" s="4"/>
    </row>
    <row r="57" spans="1:27" ht="13">
      <c r="A57" s="3"/>
      <c r="B57" s="4"/>
      <c r="C57" s="4"/>
      <c r="D57" s="4"/>
      <c r="E57" s="4"/>
      <c r="F57" s="4"/>
      <c r="G57" s="3"/>
      <c r="H57" s="3"/>
      <c r="I57" s="3"/>
      <c r="J57" s="3"/>
      <c r="K57" s="3"/>
      <c r="L57" s="4"/>
      <c r="M57" s="4"/>
      <c r="N57" s="4"/>
      <c r="O57" s="4"/>
      <c r="P57" s="4"/>
      <c r="Q57" s="4"/>
      <c r="R57" s="4"/>
      <c r="S57" s="4"/>
      <c r="T57" s="4"/>
      <c r="U57" s="4"/>
      <c r="V57" s="4"/>
      <c r="W57" s="4"/>
      <c r="X57" s="4"/>
      <c r="Y57" s="4"/>
      <c r="Z57" s="4"/>
      <c r="AA57" s="4"/>
    </row>
    <row r="58" spans="1:27" ht="15">
      <c r="A58" s="3"/>
      <c r="B58" s="22"/>
      <c r="C58" s="22"/>
      <c r="D58" s="22"/>
      <c r="E58" s="22"/>
      <c r="F58" s="4"/>
      <c r="G58" s="3"/>
      <c r="H58" s="3"/>
      <c r="I58" s="3"/>
      <c r="J58" s="3"/>
      <c r="K58" s="3"/>
      <c r="L58" s="4"/>
      <c r="M58" s="4"/>
      <c r="N58" s="4"/>
      <c r="O58" s="4"/>
      <c r="P58" s="4"/>
      <c r="Q58" s="4"/>
      <c r="R58" s="4"/>
      <c r="S58" s="4"/>
      <c r="T58" s="4"/>
      <c r="U58" s="4"/>
      <c r="V58" s="4"/>
      <c r="W58" s="4"/>
      <c r="X58" s="4"/>
      <c r="Y58" s="4"/>
      <c r="Z58" s="4"/>
      <c r="AA58" s="4"/>
    </row>
    <row r="59" spans="1:27" ht="15">
      <c r="A59" s="20"/>
      <c r="B59" s="23"/>
      <c r="C59" s="24"/>
      <c r="D59" s="24"/>
      <c r="E59" s="24"/>
      <c r="F59" s="4"/>
      <c r="G59" s="3"/>
      <c r="H59" s="3"/>
      <c r="I59" s="3"/>
      <c r="J59" s="3"/>
      <c r="K59" s="3"/>
      <c r="L59" s="4"/>
      <c r="M59" s="4"/>
      <c r="N59" s="4"/>
      <c r="O59" s="4"/>
      <c r="P59" s="4"/>
      <c r="Q59" s="4"/>
      <c r="R59" s="4"/>
      <c r="S59" s="4"/>
      <c r="T59" s="4"/>
      <c r="U59" s="4"/>
      <c r="V59" s="4"/>
      <c r="W59" s="4"/>
      <c r="X59" s="4"/>
      <c r="Y59" s="4"/>
      <c r="Z59" s="4"/>
      <c r="AA59" s="4"/>
    </row>
    <row r="60" spans="1:27" ht="15">
      <c r="A60" s="20"/>
      <c r="B60" s="23"/>
      <c r="C60" s="24"/>
      <c r="D60" s="24"/>
      <c r="E60" s="24"/>
      <c r="F60" s="4"/>
      <c r="G60" s="3"/>
      <c r="H60" s="3"/>
      <c r="I60" s="3"/>
      <c r="J60" s="3"/>
      <c r="K60" s="3"/>
      <c r="L60" s="4"/>
      <c r="M60" s="4"/>
      <c r="N60" s="4"/>
      <c r="O60" s="4"/>
      <c r="P60" s="4"/>
      <c r="Q60" s="4"/>
      <c r="R60" s="4"/>
      <c r="S60" s="4"/>
      <c r="T60" s="4"/>
      <c r="U60" s="4"/>
      <c r="V60" s="4"/>
      <c r="W60" s="4"/>
      <c r="X60" s="4"/>
      <c r="Y60" s="4"/>
      <c r="Z60" s="4"/>
      <c r="AA60" s="4"/>
    </row>
    <row r="61" spans="1:27" ht="15">
      <c r="A61" s="20"/>
      <c r="B61" s="23"/>
      <c r="C61" s="24"/>
      <c r="D61" s="24"/>
      <c r="E61" s="24"/>
      <c r="F61" s="4"/>
      <c r="G61" s="3"/>
      <c r="H61" s="3"/>
      <c r="I61" s="3"/>
      <c r="J61" s="3"/>
      <c r="K61" s="3"/>
      <c r="L61" s="4"/>
      <c r="M61" s="4"/>
      <c r="N61" s="4"/>
      <c r="O61" s="4"/>
      <c r="P61" s="4"/>
      <c r="Q61" s="4"/>
      <c r="R61" s="4"/>
      <c r="S61" s="4"/>
      <c r="T61" s="4"/>
      <c r="U61" s="4"/>
      <c r="V61" s="4"/>
      <c r="W61" s="4"/>
      <c r="X61" s="4"/>
      <c r="Y61" s="4"/>
      <c r="Z61" s="4"/>
      <c r="AA61" s="4"/>
    </row>
    <row r="62" spans="1:27" ht="15">
      <c r="A62" s="20"/>
      <c r="B62" s="23"/>
      <c r="C62" s="24"/>
      <c r="D62" s="24"/>
      <c r="E62" s="24"/>
      <c r="F62" s="4"/>
      <c r="G62" s="3"/>
      <c r="H62" s="3"/>
      <c r="I62" s="3"/>
      <c r="J62" s="3"/>
      <c r="K62" s="3"/>
      <c r="L62" s="4"/>
      <c r="M62" s="4"/>
      <c r="N62" s="4"/>
      <c r="O62" s="4"/>
      <c r="P62" s="4"/>
      <c r="Q62" s="4"/>
      <c r="R62" s="4"/>
      <c r="S62" s="4"/>
      <c r="T62" s="4"/>
      <c r="U62" s="4"/>
      <c r="V62" s="4"/>
      <c r="W62" s="4"/>
      <c r="X62" s="4"/>
      <c r="Y62" s="4"/>
      <c r="Z62" s="4"/>
      <c r="AA62" s="4"/>
    </row>
    <row r="63" spans="1:27" ht="15">
      <c r="A63" s="20"/>
      <c r="B63" s="23"/>
      <c r="C63" s="24"/>
      <c r="D63" s="24"/>
      <c r="E63" s="24"/>
      <c r="F63" s="4"/>
      <c r="G63" s="3"/>
      <c r="H63" s="3"/>
      <c r="I63" s="3"/>
      <c r="J63" s="3"/>
      <c r="K63" s="3"/>
      <c r="L63" s="4"/>
      <c r="M63" s="4"/>
      <c r="N63" s="4"/>
      <c r="O63" s="4"/>
      <c r="P63" s="4"/>
      <c r="Q63" s="4"/>
      <c r="R63" s="4"/>
      <c r="S63" s="4"/>
      <c r="T63" s="4"/>
      <c r="U63" s="4"/>
      <c r="V63" s="4"/>
      <c r="W63" s="4"/>
      <c r="X63" s="4"/>
      <c r="Y63" s="4"/>
      <c r="Z63" s="4"/>
      <c r="AA63" s="4"/>
    </row>
    <row r="64" spans="1:27" ht="15">
      <c r="A64" s="20"/>
      <c r="B64" s="23"/>
      <c r="C64" s="24"/>
      <c r="D64" s="24"/>
      <c r="E64" s="24"/>
      <c r="F64" s="4"/>
      <c r="G64" s="3"/>
      <c r="H64" s="3"/>
      <c r="I64" s="3"/>
      <c r="J64" s="3"/>
      <c r="K64" s="3"/>
      <c r="L64" s="4"/>
      <c r="M64" s="4"/>
      <c r="N64" s="4"/>
      <c r="O64" s="4"/>
      <c r="P64" s="4"/>
      <c r="Q64" s="4"/>
      <c r="R64" s="4"/>
      <c r="S64" s="4"/>
      <c r="T64" s="4"/>
      <c r="U64" s="4"/>
      <c r="V64" s="4"/>
      <c r="W64" s="4"/>
      <c r="X64" s="4"/>
      <c r="Y64" s="4"/>
      <c r="Z64" s="4"/>
      <c r="AA64" s="4"/>
    </row>
    <row r="65" spans="1:27" ht="15">
      <c r="A65" s="20"/>
      <c r="B65" s="23"/>
      <c r="C65" s="24"/>
      <c r="D65" s="24"/>
      <c r="E65" s="24"/>
      <c r="F65" s="4"/>
      <c r="G65" s="3"/>
      <c r="H65" s="3"/>
      <c r="I65" s="3"/>
      <c r="J65" s="3"/>
      <c r="K65" s="3"/>
      <c r="L65" s="4"/>
      <c r="M65" s="4"/>
      <c r="N65" s="4"/>
      <c r="O65" s="4"/>
      <c r="P65" s="4"/>
      <c r="Q65" s="4"/>
      <c r="R65" s="4"/>
      <c r="S65" s="4"/>
      <c r="T65" s="4"/>
      <c r="U65" s="4"/>
      <c r="V65" s="4"/>
      <c r="W65" s="4"/>
      <c r="X65" s="4"/>
      <c r="Y65" s="4"/>
      <c r="Z65" s="4"/>
      <c r="AA65" s="4"/>
    </row>
    <row r="66" spans="1:27" ht="15">
      <c r="A66" s="20"/>
      <c r="B66" s="23"/>
      <c r="C66" s="24"/>
      <c r="D66" s="24"/>
      <c r="E66" s="24"/>
      <c r="F66" s="4"/>
      <c r="G66" s="3"/>
      <c r="H66" s="3"/>
      <c r="I66" s="3"/>
      <c r="J66" s="3"/>
      <c r="K66" s="3"/>
      <c r="L66" s="4"/>
      <c r="M66" s="4"/>
      <c r="N66" s="4"/>
      <c r="O66" s="4"/>
      <c r="P66" s="4"/>
      <c r="Q66" s="4"/>
      <c r="R66" s="4"/>
      <c r="S66" s="4"/>
      <c r="T66" s="4"/>
      <c r="U66" s="4"/>
      <c r="V66" s="4"/>
      <c r="W66" s="4"/>
      <c r="X66" s="4"/>
      <c r="Y66" s="4"/>
      <c r="Z66" s="4"/>
      <c r="AA66" s="4"/>
    </row>
    <row r="67" spans="1:27" ht="15">
      <c r="A67" s="20"/>
      <c r="B67" s="23"/>
      <c r="C67" s="24"/>
      <c r="D67" s="24"/>
      <c r="E67" s="24"/>
      <c r="F67" s="4"/>
      <c r="G67" s="3"/>
      <c r="H67" s="3"/>
      <c r="I67" s="3"/>
      <c r="J67" s="3"/>
      <c r="K67" s="3"/>
      <c r="L67" s="4"/>
      <c r="M67" s="4"/>
      <c r="N67" s="4"/>
      <c r="O67" s="4"/>
      <c r="P67" s="4"/>
      <c r="Q67" s="4"/>
      <c r="R67" s="4"/>
      <c r="S67" s="4"/>
      <c r="T67" s="4"/>
      <c r="U67" s="4"/>
      <c r="V67" s="4"/>
      <c r="W67" s="4"/>
      <c r="X67" s="4"/>
      <c r="Y67" s="4"/>
      <c r="Z67" s="4"/>
      <c r="AA67" s="4"/>
    </row>
    <row r="68" spans="1:27" ht="15">
      <c r="A68" s="20"/>
      <c r="B68" s="23"/>
      <c r="C68" s="24"/>
      <c r="D68" s="24"/>
      <c r="E68" s="24"/>
      <c r="F68" s="4"/>
      <c r="G68" s="3"/>
      <c r="H68" s="3"/>
      <c r="I68" s="3"/>
      <c r="J68" s="3"/>
      <c r="K68" s="3"/>
      <c r="L68" s="4"/>
      <c r="M68" s="4"/>
      <c r="N68" s="4"/>
      <c r="O68" s="4"/>
      <c r="P68" s="4"/>
      <c r="Q68" s="4"/>
      <c r="R68" s="4"/>
      <c r="S68" s="4"/>
      <c r="T68" s="4"/>
      <c r="U68" s="4"/>
      <c r="V68" s="4"/>
      <c r="W68" s="4"/>
      <c r="X68" s="4"/>
      <c r="Y68" s="4"/>
      <c r="Z68" s="4"/>
      <c r="AA68" s="4"/>
    </row>
    <row r="69" spans="1:27" ht="13">
      <c r="A69" s="4"/>
      <c r="B69" s="4"/>
      <c r="C69" s="4"/>
      <c r="D69" s="4"/>
      <c r="E69" s="4"/>
      <c r="F69" s="4"/>
      <c r="G69" s="3"/>
      <c r="H69" s="3"/>
      <c r="I69" s="3"/>
      <c r="J69" s="3"/>
      <c r="K69" s="3"/>
      <c r="L69" s="4"/>
      <c r="M69" s="4"/>
      <c r="N69" s="4"/>
      <c r="O69" s="4"/>
      <c r="P69" s="4"/>
      <c r="Q69" s="4"/>
      <c r="R69" s="4"/>
      <c r="S69" s="4"/>
      <c r="T69" s="4"/>
      <c r="U69" s="4"/>
      <c r="V69" s="4"/>
      <c r="W69" s="4"/>
      <c r="X69" s="4"/>
      <c r="Y69" s="4"/>
      <c r="Z69" s="4"/>
      <c r="AA69" s="4"/>
    </row>
    <row r="70" spans="1:27" ht="13">
      <c r="A70" s="4"/>
      <c r="B70" s="4"/>
      <c r="C70" s="4"/>
      <c r="D70" s="4"/>
      <c r="E70" s="4"/>
      <c r="F70" s="4"/>
      <c r="G70" s="3"/>
      <c r="H70" s="3"/>
      <c r="I70" s="3"/>
      <c r="J70" s="3"/>
      <c r="K70" s="3"/>
      <c r="L70" s="4"/>
      <c r="M70" s="4"/>
      <c r="N70" s="4"/>
      <c r="O70" s="4"/>
      <c r="P70" s="4"/>
      <c r="Q70" s="4"/>
      <c r="R70" s="4"/>
      <c r="S70" s="4"/>
      <c r="T70" s="4"/>
      <c r="U70" s="4"/>
      <c r="V70" s="4"/>
      <c r="W70" s="4"/>
      <c r="X70" s="4"/>
      <c r="Y70" s="4"/>
      <c r="Z70" s="4"/>
      <c r="AA70" s="4"/>
    </row>
    <row r="71" spans="1:27" ht="13">
      <c r="A71" s="4"/>
      <c r="B71" s="4"/>
      <c r="C71" s="4"/>
      <c r="D71" s="4"/>
      <c r="E71" s="4"/>
      <c r="F71" s="4"/>
      <c r="G71" s="3"/>
      <c r="H71" s="3"/>
      <c r="I71" s="3"/>
      <c r="J71" s="3"/>
      <c r="K71" s="3"/>
      <c r="L71" s="4"/>
      <c r="M71" s="4"/>
      <c r="N71" s="4"/>
      <c r="O71" s="4"/>
      <c r="P71" s="4"/>
      <c r="Q71" s="4"/>
      <c r="R71" s="4"/>
      <c r="S71" s="4"/>
      <c r="T71" s="4"/>
      <c r="U71" s="4"/>
      <c r="V71" s="4"/>
      <c r="W71" s="4"/>
      <c r="X71" s="4"/>
      <c r="Y71" s="4"/>
      <c r="Z71" s="4"/>
      <c r="AA71" s="4"/>
    </row>
    <row r="72" spans="1:27" ht="13">
      <c r="A72" s="4"/>
      <c r="B72" s="4"/>
      <c r="C72" s="4"/>
      <c r="D72" s="4"/>
      <c r="E72" s="4"/>
      <c r="F72" s="4"/>
      <c r="G72" s="3"/>
      <c r="H72" s="3"/>
      <c r="I72" s="3"/>
      <c r="J72" s="3"/>
      <c r="K72" s="3"/>
      <c r="L72" s="4"/>
      <c r="M72" s="4"/>
      <c r="N72" s="4"/>
      <c r="O72" s="4"/>
      <c r="P72" s="4"/>
      <c r="Q72" s="4"/>
      <c r="R72" s="4"/>
      <c r="S72" s="4"/>
      <c r="T72" s="4"/>
      <c r="U72" s="4"/>
      <c r="V72" s="4"/>
      <c r="W72" s="4"/>
      <c r="X72" s="4"/>
      <c r="Y72" s="4"/>
      <c r="Z72" s="4"/>
      <c r="AA72" s="4"/>
    </row>
    <row r="73" spans="1:27" ht="13">
      <c r="A73" s="4"/>
      <c r="B73" s="4"/>
      <c r="C73" s="4"/>
      <c r="D73" s="4"/>
      <c r="E73" s="4"/>
      <c r="F73" s="4"/>
      <c r="G73" s="3"/>
      <c r="H73" s="3"/>
      <c r="I73" s="3"/>
      <c r="J73" s="3"/>
      <c r="K73" s="3"/>
      <c r="L73" s="4"/>
      <c r="M73" s="4"/>
      <c r="N73" s="4"/>
      <c r="O73" s="4"/>
      <c r="P73" s="4"/>
      <c r="Q73" s="4"/>
      <c r="R73" s="4"/>
      <c r="S73" s="4"/>
      <c r="T73" s="4"/>
      <c r="U73" s="4"/>
      <c r="V73" s="4"/>
      <c r="W73" s="4"/>
      <c r="X73" s="4"/>
      <c r="Y73" s="4"/>
      <c r="Z73" s="4"/>
      <c r="AA73" s="4"/>
    </row>
    <row r="74" spans="1:27" ht="13">
      <c r="A74" s="4"/>
      <c r="B74" s="4"/>
      <c r="C74" s="4"/>
      <c r="D74" s="4"/>
      <c r="E74" s="4"/>
      <c r="F74" s="4"/>
      <c r="G74" s="3"/>
      <c r="H74" s="3"/>
      <c r="I74" s="3"/>
      <c r="J74" s="3"/>
      <c r="K74" s="3"/>
      <c r="L74" s="4"/>
      <c r="M74" s="4"/>
      <c r="N74" s="4"/>
      <c r="O74" s="4"/>
      <c r="P74" s="4"/>
      <c r="Q74" s="4"/>
      <c r="R74" s="4"/>
      <c r="S74" s="4"/>
      <c r="T74" s="4"/>
      <c r="U74" s="4"/>
      <c r="V74" s="4"/>
      <c r="W74" s="4"/>
      <c r="X74" s="4"/>
      <c r="Y74" s="4"/>
      <c r="Z74" s="4"/>
      <c r="AA74" s="4"/>
    </row>
    <row r="75" spans="1:27" ht="13">
      <c r="A75" s="4"/>
      <c r="B75" s="4"/>
      <c r="C75" s="4"/>
      <c r="D75" s="4"/>
      <c r="E75" s="4"/>
      <c r="F75" s="4"/>
      <c r="G75" s="3"/>
      <c r="H75" s="3"/>
      <c r="I75" s="3"/>
      <c r="J75" s="3"/>
      <c r="K75" s="3"/>
      <c r="L75" s="4"/>
      <c r="M75" s="4"/>
      <c r="N75" s="4"/>
      <c r="O75" s="4"/>
      <c r="P75" s="4"/>
      <c r="Q75" s="4"/>
      <c r="R75" s="4"/>
      <c r="S75" s="4"/>
      <c r="T75" s="4"/>
      <c r="U75" s="4"/>
      <c r="V75" s="4"/>
      <c r="W75" s="4"/>
      <c r="X75" s="4"/>
      <c r="Y75" s="4"/>
      <c r="Z75" s="4"/>
      <c r="AA75" s="4"/>
    </row>
    <row r="76" spans="1:27" ht="13">
      <c r="A76" s="4"/>
      <c r="B76" s="4"/>
      <c r="C76" s="4"/>
      <c r="D76" s="4"/>
      <c r="E76" s="4"/>
      <c r="F76" s="4"/>
      <c r="G76" s="3"/>
      <c r="H76" s="3"/>
      <c r="I76" s="3"/>
      <c r="J76" s="3"/>
      <c r="K76" s="3"/>
      <c r="L76" s="4"/>
      <c r="M76" s="4"/>
      <c r="N76" s="4"/>
      <c r="O76" s="4"/>
      <c r="P76" s="4"/>
      <c r="Q76" s="4"/>
      <c r="R76" s="4"/>
      <c r="S76" s="4"/>
      <c r="T76" s="4"/>
      <c r="U76" s="4"/>
      <c r="V76" s="4"/>
      <c r="W76" s="4"/>
      <c r="X76" s="4"/>
      <c r="Y76" s="4"/>
      <c r="Z76" s="4"/>
      <c r="AA76" s="4"/>
    </row>
    <row r="77" spans="1:27" ht="13">
      <c r="A77" s="4"/>
      <c r="B77" s="4"/>
      <c r="C77" s="4"/>
      <c r="D77" s="4"/>
      <c r="E77" s="4"/>
      <c r="F77" s="4"/>
      <c r="G77" s="3"/>
      <c r="H77" s="3"/>
      <c r="I77" s="3"/>
      <c r="J77" s="3"/>
      <c r="K77" s="3"/>
      <c r="L77" s="4"/>
      <c r="M77" s="4"/>
      <c r="N77" s="4"/>
      <c r="O77" s="4"/>
      <c r="P77" s="4"/>
      <c r="Q77" s="4"/>
      <c r="R77" s="4"/>
      <c r="S77" s="4"/>
      <c r="T77" s="4"/>
      <c r="U77" s="4"/>
      <c r="V77" s="4"/>
      <c r="W77" s="4"/>
      <c r="X77" s="4"/>
      <c r="Y77" s="4"/>
      <c r="Z77" s="4"/>
      <c r="AA77" s="4"/>
    </row>
    <row r="78" spans="1:27" ht="13">
      <c r="A78" s="4"/>
      <c r="B78" s="4"/>
      <c r="C78" s="4"/>
      <c r="D78" s="4"/>
      <c r="E78" s="4"/>
      <c r="F78" s="4"/>
      <c r="G78" s="3"/>
      <c r="H78" s="3"/>
      <c r="I78" s="3"/>
      <c r="J78" s="3"/>
      <c r="K78" s="3"/>
      <c r="L78" s="4"/>
      <c r="M78" s="4"/>
      <c r="N78" s="4"/>
      <c r="O78" s="4"/>
      <c r="P78" s="4"/>
      <c r="Q78" s="4"/>
      <c r="R78" s="4"/>
      <c r="S78" s="4"/>
      <c r="T78" s="4"/>
      <c r="U78" s="4"/>
      <c r="V78" s="4"/>
      <c r="W78" s="4"/>
      <c r="X78" s="4"/>
      <c r="Y78" s="4"/>
      <c r="Z78" s="4"/>
      <c r="AA78" s="4"/>
    </row>
    <row r="79" spans="1:27" ht="13">
      <c r="A79" s="4"/>
      <c r="B79" s="4"/>
      <c r="C79" s="4"/>
      <c r="D79" s="4"/>
      <c r="E79" s="4"/>
      <c r="F79" s="4"/>
      <c r="G79" s="3"/>
      <c r="H79" s="3"/>
      <c r="I79" s="3"/>
      <c r="J79" s="3"/>
      <c r="K79" s="3"/>
      <c r="L79" s="4"/>
      <c r="M79" s="4"/>
      <c r="N79" s="4"/>
      <c r="O79" s="4"/>
      <c r="P79" s="4"/>
      <c r="Q79" s="4"/>
      <c r="R79" s="4"/>
      <c r="S79" s="4"/>
      <c r="T79" s="4"/>
      <c r="U79" s="4"/>
      <c r="V79" s="4"/>
      <c r="W79" s="4"/>
      <c r="X79" s="4"/>
      <c r="Y79" s="4"/>
      <c r="Z79" s="4"/>
      <c r="AA79" s="4"/>
    </row>
    <row r="80" spans="1:27" ht="13">
      <c r="A80" s="4"/>
      <c r="B80" s="4"/>
      <c r="C80" s="4"/>
      <c r="D80" s="4"/>
      <c r="E80" s="4"/>
      <c r="F80" s="4"/>
      <c r="G80" s="3"/>
      <c r="H80" s="3"/>
      <c r="I80" s="3"/>
      <c r="J80" s="3"/>
      <c r="K80" s="3"/>
      <c r="L80" s="4"/>
      <c r="M80" s="4"/>
      <c r="N80" s="4"/>
      <c r="O80" s="4"/>
      <c r="P80" s="4"/>
      <c r="Q80" s="4"/>
      <c r="R80" s="4"/>
      <c r="S80" s="4"/>
      <c r="T80" s="4"/>
      <c r="U80" s="4"/>
      <c r="V80" s="4"/>
      <c r="W80" s="4"/>
      <c r="X80" s="4"/>
      <c r="Y80" s="4"/>
      <c r="Z80" s="4"/>
      <c r="AA80" s="4"/>
    </row>
    <row r="81" spans="1:27" ht="13">
      <c r="A81" s="4"/>
      <c r="B81" s="4"/>
      <c r="C81" s="4"/>
      <c r="D81" s="4"/>
      <c r="E81" s="4"/>
      <c r="F81" s="4"/>
      <c r="G81" s="3"/>
      <c r="H81" s="3"/>
      <c r="I81" s="3"/>
      <c r="J81" s="3"/>
      <c r="K81" s="3"/>
      <c r="L81" s="4"/>
      <c r="M81" s="4"/>
      <c r="N81" s="4"/>
      <c r="O81" s="4"/>
      <c r="P81" s="4"/>
      <c r="Q81" s="4"/>
      <c r="R81" s="4"/>
      <c r="S81" s="4"/>
      <c r="T81" s="4"/>
      <c r="U81" s="4"/>
      <c r="V81" s="4"/>
      <c r="W81" s="4"/>
      <c r="X81" s="4"/>
      <c r="Y81" s="4"/>
      <c r="Z81" s="4"/>
      <c r="AA81" s="4"/>
    </row>
    <row r="82" spans="1:27" ht="13">
      <c r="A82" s="4"/>
      <c r="B82" s="4"/>
      <c r="C82" s="4"/>
      <c r="D82" s="4"/>
      <c r="E82" s="4"/>
      <c r="F82" s="4"/>
      <c r="G82" s="3"/>
      <c r="H82" s="3"/>
      <c r="I82" s="3"/>
      <c r="J82" s="3"/>
      <c r="K82" s="3"/>
      <c r="L82" s="4"/>
      <c r="M82" s="4"/>
      <c r="N82" s="4"/>
      <c r="O82" s="4"/>
      <c r="P82" s="4"/>
      <c r="Q82" s="4"/>
      <c r="R82" s="4"/>
      <c r="S82" s="4"/>
      <c r="T82" s="4"/>
      <c r="U82" s="4"/>
      <c r="V82" s="4"/>
      <c r="W82" s="4"/>
      <c r="X82" s="4"/>
      <c r="Y82" s="4"/>
      <c r="Z82" s="4"/>
      <c r="AA82" s="4"/>
    </row>
    <row r="83" spans="1:27" ht="13">
      <c r="A83" s="4"/>
      <c r="B83" s="4"/>
      <c r="C83" s="4"/>
      <c r="D83" s="4"/>
      <c r="E83" s="4"/>
      <c r="F83" s="4"/>
      <c r="G83" s="3"/>
      <c r="H83" s="3"/>
      <c r="I83" s="3"/>
      <c r="J83" s="3"/>
      <c r="K83" s="3"/>
      <c r="L83" s="4"/>
      <c r="M83" s="4"/>
      <c r="N83" s="4"/>
      <c r="O83" s="4"/>
      <c r="P83" s="4"/>
      <c r="Q83" s="4"/>
      <c r="R83" s="4"/>
      <c r="S83" s="4"/>
      <c r="T83" s="4"/>
      <c r="U83" s="4"/>
      <c r="V83" s="4"/>
      <c r="W83" s="4"/>
      <c r="X83" s="4"/>
      <c r="Y83" s="4"/>
      <c r="Z83" s="4"/>
      <c r="AA83" s="4"/>
    </row>
    <row r="84" spans="1:27" ht="13">
      <c r="A84" s="4"/>
      <c r="B84" s="4"/>
      <c r="C84" s="4"/>
      <c r="D84" s="4"/>
      <c r="E84" s="4"/>
      <c r="F84" s="4"/>
      <c r="G84" s="3"/>
      <c r="H84" s="3"/>
      <c r="I84" s="3"/>
      <c r="J84" s="3"/>
      <c r="K84" s="3"/>
      <c r="L84" s="4"/>
      <c r="M84" s="4"/>
      <c r="N84" s="4"/>
      <c r="O84" s="4"/>
      <c r="P84" s="4"/>
      <c r="Q84" s="4"/>
      <c r="R84" s="4"/>
      <c r="S84" s="4"/>
      <c r="T84" s="4"/>
      <c r="U84" s="4"/>
      <c r="V84" s="4"/>
      <c r="W84" s="4"/>
      <c r="X84" s="4"/>
      <c r="Y84" s="4"/>
      <c r="Z84" s="4"/>
      <c r="AA84" s="4"/>
    </row>
    <row r="85" spans="1:27" ht="13">
      <c r="A85" s="4"/>
      <c r="B85" s="4"/>
      <c r="C85" s="4"/>
      <c r="D85" s="4"/>
      <c r="E85" s="4"/>
      <c r="F85" s="4"/>
      <c r="G85" s="3"/>
      <c r="H85" s="3"/>
      <c r="I85" s="3"/>
      <c r="J85" s="3"/>
      <c r="K85" s="3"/>
      <c r="L85" s="4"/>
      <c r="M85" s="4"/>
      <c r="N85" s="4"/>
      <c r="O85" s="4"/>
      <c r="P85" s="4"/>
      <c r="Q85" s="4"/>
      <c r="R85" s="4"/>
      <c r="S85" s="4"/>
      <c r="T85" s="4"/>
      <c r="U85" s="4"/>
      <c r="V85" s="4"/>
      <c r="W85" s="4"/>
      <c r="X85" s="4"/>
      <c r="Y85" s="4"/>
      <c r="Z85" s="4"/>
      <c r="AA85" s="4"/>
    </row>
    <row r="86" spans="1:27" ht="13">
      <c r="A86" s="4"/>
      <c r="B86" s="4"/>
      <c r="C86" s="4"/>
      <c r="D86" s="4"/>
      <c r="E86" s="4"/>
      <c r="F86" s="4"/>
      <c r="G86" s="3"/>
      <c r="H86" s="3"/>
      <c r="I86" s="3"/>
      <c r="J86" s="3"/>
      <c r="K86" s="3"/>
      <c r="L86" s="4"/>
      <c r="M86" s="4"/>
      <c r="N86" s="4"/>
      <c r="O86" s="4"/>
      <c r="P86" s="4"/>
      <c r="Q86" s="4"/>
      <c r="R86" s="4"/>
      <c r="S86" s="4"/>
      <c r="T86" s="4"/>
      <c r="U86" s="4"/>
      <c r="V86" s="4"/>
      <c r="W86" s="4"/>
      <c r="X86" s="4"/>
      <c r="Y86" s="4"/>
      <c r="Z86" s="4"/>
      <c r="AA86" s="4"/>
    </row>
    <row r="87" spans="1:27" ht="13">
      <c r="A87" s="4"/>
      <c r="B87" s="4"/>
      <c r="C87" s="4"/>
      <c r="D87" s="4"/>
      <c r="E87" s="4"/>
      <c r="F87" s="4"/>
      <c r="G87" s="3"/>
      <c r="H87" s="3"/>
      <c r="I87" s="3"/>
      <c r="J87" s="3"/>
      <c r="K87" s="3"/>
      <c r="L87" s="4"/>
      <c r="M87" s="4"/>
      <c r="N87" s="4"/>
      <c r="O87" s="4"/>
      <c r="P87" s="4"/>
      <c r="Q87" s="4"/>
      <c r="R87" s="4"/>
      <c r="S87" s="4"/>
      <c r="T87" s="4"/>
      <c r="U87" s="4"/>
      <c r="V87" s="4"/>
      <c r="W87" s="4"/>
      <c r="X87" s="4"/>
      <c r="Y87" s="4"/>
      <c r="Z87" s="4"/>
      <c r="AA87" s="4"/>
    </row>
    <row r="88" spans="1:27" ht="13">
      <c r="A88" s="4"/>
      <c r="B88" s="4"/>
      <c r="C88" s="4"/>
      <c r="D88" s="4"/>
      <c r="E88" s="4"/>
      <c r="F88" s="4"/>
      <c r="G88" s="3"/>
      <c r="H88" s="3"/>
      <c r="I88" s="3"/>
      <c r="J88" s="3"/>
      <c r="K88" s="3"/>
      <c r="L88" s="4"/>
      <c r="M88" s="4"/>
      <c r="N88" s="4"/>
      <c r="O88" s="4"/>
      <c r="P88" s="4"/>
      <c r="Q88" s="4"/>
      <c r="R88" s="4"/>
      <c r="S88" s="4"/>
      <c r="T88" s="4"/>
      <c r="U88" s="4"/>
      <c r="V88" s="4"/>
      <c r="W88" s="4"/>
      <c r="X88" s="4"/>
      <c r="Y88" s="4"/>
      <c r="Z88" s="4"/>
      <c r="AA88" s="4"/>
    </row>
    <row r="89" spans="1:27" ht="13">
      <c r="A89" s="4"/>
      <c r="B89" s="4"/>
      <c r="C89" s="4"/>
      <c r="D89" s="4"/>
      <c r="E89" s="4"/>
      <c r="F89" s="4"/>
      <c r="G89" s="3"/>
      <c r="H89" s="3"/>
      <c r="I89" s="3"/>
      <c r="J89" s="3"/>
      <c r="K89" s="3"/>
      <c r="L89" s="4"/>
      <c r="M89" s="4"/>
      <c r="N89" s="4"/>
      <c r="O89" s="4"/>
      <c r="P89" s="4"/>
      <c r="Q89" s="4"/>
      <c r="R89" s="4"/>
      <c r="S89" s="4"/>
      <c r="T89" s="4"/>
      <c r="U89" s="4"/>
      <c r="V89" s="4"/>
      <c r="W89" s="4"/>
      <c r="X89" s="4"/>
      <c r="Y89" s="4"/>
      <c r="Z89" s="4"/>
      <c r="AA89" s="4"/>
    </row>
    <row r="90" spans="1:27" ht="13">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3">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3">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3">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3">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spans="1:27" ht="13">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spans="1:27" ht="13">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spans="1:27" ht="13">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spans="1:27" ht="13">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spans="1:27"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1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1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spans="1:27" ht="13">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spans="1:27" ht="13">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spans="1:27" ht="1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1002"/>
  <sheetViews>
    <sheetView workbookViewId="0">
      <selection activeCell="E3" sqref="E3"/>
    </sheetView>
  </sheetViews>
  <sheetFormatPr baseColWidth="10" defaultColWidth="12.6640625" defaultRowHeight="15.75" customHeight="1"/>
  <cols>
    <col min="2" max="2" width="21.6640625" customWidth="1"/>
    <col min="3" max="3" width="18.6640625" customWidth="1"/>
    <col min="4" max="4" width="24.6640625" customWidth="1"/>
    <col min="5" max="5" width="19.1640625" customWidth="1"/>
    <col min="7" max="7" width="23" customWidth="1"/>
  </cols>
  <sheetData>
    <row r="1" spans="1:25" ht="15.75" customHeight="1">
      <c r="A1" s="110" t="s">
        <v>13</v>
      </c>
      <c r="B1" s="76"/>
      <c r="C1" s="76"/>
      <c r="D1" s="3"/>
      <c r="E1" s="3"/>
      <c r="F1" s="3"/>
      <c r="G1" s="3"/>
      <c r="H1" s="3"/>
      <c r="I1" s="3"/>
      <c r="J1" s="4"/>
      <c r="K1" s="4"/>
      <c r="L1" s="4"/>
      <c r="M1" s="4"/>
      <c r="N1" s="4"/>
      <c r="O1" s="4"/>
      <c r="P1" s="4"/>
      <c r="Q1" s="4"/>
      <c r="R1" s="4"/>
      <c r="S1" s="4"/>
      <c r="T1" s="4"/>
      <c r="U1" s="4"/>
      <c r="V1" s="4"/>
      <c r="W1" s="4"/>
      <c r="X1" s="4"/>
      <c r="Y1" s="4"/>
    </row>
    <row r="2" spans="1:25" ht="15.75" customHeight="1">
      <c r="A2" s="3"/>
      <c r="B2" s="5"/>
      <c r="C2" s="5"/>
      <c r="D2" s="3"/>
      <c r="E2" s="3"/>
      <c r="F2" s="3"/>
      <c r="G2" s="3"/>
      <c r="H2" s="3"/>
      <c r="I2" s="3"/>
      <c r="J2" s="4"/>
      <c r="K2" s="4"/>
      <c r="L2" s="4"/>
      <c r="M2" s="4"/>
      <c r="N2" s="4"/>
      <c r="O2" s="4"/>
      <c r="P2" s="4"/>
      <c r="Q2" s="4"/>
      <c r="R2" s="4"/>
      <c r="S2" s="4"/>
      <c r="T2" s="4"/>
      <c r="U2" s="4"/>
      <c r="V2" s="4"/>
      <c r="W2" s="4"/>
      <c r="X2" s="4"/>
      <c r="Y2" s="4"/>
    </row>
    <row r="3" spans="1:25" ht="15">
      <c r="A3" s="6"/>
      <c r="B3" s="7" t="s">
        <v>14</v>
      </c>
      <c r="C3" s="8" t="s">
        <v>15</v>
      </c>
      <c r="D3" s="3"/>
      <c r="E3" s="3"/>
      <c r="F3" s="3"/>
      <c r="G3" s="3"/>
      <c r="H3" s="3"/>
      <c r="I3" s="3"/>
      <c r="J3" s="4"/>
      <c r="K3" s="4"/>
      <c r="L3" s="4"/>
      <c r="M3" s="4"/>
      <c r="N3" s="4"/>
      <c r="O3" s="4"/>
      <c r="P3" s="4"/>
      <c r="Q3" s="4"/>
      <c r="R3" s="4"/>
      <c r="S3" s="4"/>
      <c r="T3" s="4"/>
      <c r="U3" s="4"/>
      <c r="V3" s="4"/>
      <c r="W3" s="4"/>
      <c r="X3" s="4"/>
      <c r="Y3" s="4"/>
    </row>
    <row r="4" spans="1:25" ht="15">
      <c r="A4" s="6"/>
      <c r="B4" s="7" t="s">
        <v>16</v>
      </c>
      <c r="C4" s="8" t="s">
        <v>17</v>
      </c>
      <c r="D4" s="3"/>
      <c r="E4" s="3"/>
      <c r="F4" s="3"/>
      <c r="G4" s="3"/>
      <c r="H4" s="3"/>
      <c r="I4" s="3"/>
      <c r="J4" s="4"/>
      <c r="K4" s="4"/>
      <c r="L4" s="4"/>
      <c r="M4" s="4"/>
      <c r="N4" s="4"/>
      <c r="O4" s="4"/>
      <c r="P4" s="4"/>
      <c r="Q4" s="4"/>
      <c r="R4" s="4"/>
      <c r="S4" s="4"/>
      <c r="T4" s="4"/>
      <c r="U4" s="4"/>
      <c r="V4" s="4"/>
      <c r="W4" s="4"/>
      <c r="X4" s="4"/>
      <c r="Y4" s="4"/>
    </row>
    <row r="5" spans="1:25" ht="15">
      <c r="A5" s="6"/>
      <c r="B5" s="7" t="s">
        <v>18</v>
      </c>
      <c r="C5" s="8">
        <v>50</v>
      </c>
      <c r="D5" s="3"/>
      <c r="E5" s="3"/>
      <c r="F5" s="3"/>
      <c r="G5" s="3"/>
      <c r="H5" s="3"/>
      <c r="I5" s="3"/>
      <c r="J5" s="4"/>
      <c r="K5" s="4"/>
      <c r="L5" s="4"/>
      <c r="M5" s="4"/>
      <c r="N5" s="4"/>
      <c r="O5" s="4"/>
      <c r="P5" s="4"/>
      <c r="Q5" s="4"/>
      <c r="R5" s="4"/>
      <c r="S5" s="4"/>
      <c r="T5" s="4"/>
      <c r="U5" s="4"/>
      <c r="V5" s="4"/>
      <c r="W5" s="4"/>
      <c r="X5" s="4"/>
      <c r="Y5" s="4"/>
    </row>
    <row r="6" spans="1:25" ht="15.75" customHeight="1">
      <c r="A6" s="3"/>
      <c r="B6" s="3"/>
      <c r="C6" s="3"/>
      <c r="D6" s="3"/>
      <c r="E6" s="3"/>
      <c r="F6" s="3"/>
      <c r="G6" s="3"/>
      <c r="H6" s="3"/>
      <c r="I6" s="3"/>
      <c r="J6" s="4"/>
      <c r="K6" s="4"/>
      <c r="L6" s="4"/>
      <c r="M6" s="4"/>
      <c r="N6" s="4"/>
      <c r="O6" s="4"/>
      <c r="P6" s="4"/>
      <c r="Q6" s="4"/>
      <c r="R6" s="4"/>
      <c r="S6" s="4"/>
      <c r="T6" s="4"/>
      <c r="U6" s="4"/>
      <c r="V6" s="4"/>
      <c r="W6" s="4"/>
      <c r="X6" s="4"/>
      <c r="Y6" s="4"/>
    </row>
    <row r="7" spans="1:25" ht="15.75" customHeight="1">
      <c r="A7" s="3"/>
      <c r="B7" s="5"/>
      <c r="C7" s="5"/>
      <c r="D7" s="5"/>
      <c r="E7" s="5"/>
      <c r="F7" s="3"/>
      <c r="G7" s="5"/>
      <c r="H7" s="5"/>
      <c r="I7" s="5"/>
      <c r="J7" s="4"/>
      <c r="K7" s="4"/>
      <c r="L7" s="4"/>
      <c r="M7" s="4"/>
      <c r="N7" s="4"/>
      <c r="O7" s="4"/>
      <c r="P7" s="4"/>
      <c r="Q7" s="4"/>
      <c r="R7" s="4"/>
      <c r="S7" s="4"/>
      <c r="T7" s="4"/>
      <c r="U7" s="4"/>
      <c r="V7" s="4"/>
      <c r="W7" s="4"/>
      <c r="X7" s="4"/>
      <c r="Y7" s="4"/>
    </row>
    <row r="8" spans="1:25" ht="15">
      <c r="A8" s="6"/>
      <c r="B8" s="9" t="s">
        <v>19</v>
      </c>
      <c r="C8" s="8" t="s">
        <v>20</v>
      </c>
      <c r="D8" s="8" t="s">
        <v>21</v>
      </c>
      <c r="E8" s="8" t="s">
        <v>22</v>
      </c>
      <c r="F8" s="6"/>
      <c r="G8" s="9" t="s">
        <v>15</v>
      </c>
      <c r="H8" s="9" t="s">
        <v>23</v>
      </c>
      <c r="I8" s="9" t="s">
        <v>24</v>
      </c>
      <c r="J8" s="4"/>
      <c r="K8" s="4"/>
      <c r="L8" s="4"/>
      <c r="M8" s="4"/>
      <c r="N8" s="4"/>
      <c r="O8" s="4"/>
      <c r="P8" s="4"/>
      <c r="Q8" s="4"/>
      <c r="R8" s="4"/>
      <c r="S8" s="4"/>
      <c r="T8" s="4"/>
      <c r="U8" s="4"/>
      <c r="V8" s="4"/>
      <c r="W8" s="4"/>
      <c r="X8" s="4"/>
      <c r="Y8" s="4"/>
    </row>
    <row r="9" spans="1:25" ht="15">
      <c r="A9" s="6"/>
      <c r="B9" s="10" t="s">
        <v>25</v>
      </c>
      <c r="C9" s="11">
        <v>21</v>
      </c>
      <c r="D9" s="8">
        <v>1</v>
      </c>
      <c r="E9" s="8">
        <f>C10/$C$15</f>
        <v>0.37022132796780682</v>
      </c>
      <c r="F9" s="6"/>
      <c r="G9" s="10" t="s">
        <v>25</v>
      </c>
      <c r="H9" s="8">
        <f>COUNTIF($B$19:$B$68,1)</f>
        <v>7</v>
      </c>
      <c r="I9" s="8">
        <f t="shared" ref="I9:I14" si="0">H9/$H$15</f>
        <v>0.14000000000000001</v>
      </c>
      <c r="J9" s="4"/>
      <c r="K9" s="4"/>
      <c r="L9" s="4"/>
      <c r="M9" s="4"/>
      <c r="N9" s="4"/>
      <c r="O9" s="4"/>
      <c r="P9" s="4"/>
      <c r="Q9" s="4"/>
      <c r="R9" s="4"/>
      <c r="S9" s="4"/>
      <c r="T9" s="4"/>
      <c r="U9" s="4"/>
      <c r="V9" s="4"/>
      <c r="W9" s="4"/>
      <c r="X9" s="4"/>
      <c r="Y9" s="4"/>
    </row>
    <row r="10" spans="1:25" ht="15">
      <c r="A10" s="6"/>
      <c r="B10" s="10" t="s">
        <v>26</v>
      </c>
      <c r="C10" s="11">
        <v>184</v>
      </c>
      <c r="D10" s="8">
        <v>2</v>
      </c>
      <c r="F10" s="6"/>
      <c r="G10" s="10" t="s">
        <v>26</v>
      </c>
      <c r="H10" s="8">
        <f>COUNTIF($B$19:$B$68,2)</f>
        <v>12</v>
      </c>
      <c r="I10" s="8">
        <f t="shared" si="0"/>
        <v>0.24</v>
      </c>
      <c r="J10" s="4"/>
      <c r="K10" s="4"/>
      <c r="L10" s="4"/>
      <c r="M10" s="4"/>
      <c r="N10" s="4"/>
      <c r="O10" s="4"/>
      <c r="P10" s="4"/>
      <c r="Q10" s="4"/>
      <c r="R10" s="4"/>
      <c r="S10" s="4"/>
      <c r="T10" s="4"/>
      <c r="U10" s="4"/>
      <c r="V10" s="4"/>
      <c r="W10" s="4"/>
      <c r="X10" s="4"/>
      <c r="Y10" s="4"/>
    </row>
    <row r="11" spans="1:25" ht="15">
      <c r="A11" s="6"/>
      <c r="B11" s="10" t="s">
        <v>27</v>
      </c>
      <c r="C11" s="13">
        <v>3</v>
      </c>
      <c r="D11" s="8">
        <v>3</v>
      </c>
      <c r="E11" s="8">
        <f t="shared" ref="E11:E14" si="1">C11/$C$15</f>
        <v>6.0362173038229373E-3</v>
      </c>
      <c r="F11" s="6"/>
      <c r="G11" s="10" t="s">
        <v>27</v>
      </c>
      <c r="H11" s="8">
        <f>COUNTIF($B$19:$B$68,3)</f>
        <v>2</v>
      </c>
      <c r="I11" s="8">
        <f t="shared" si="0"/>
        <v>0.04</v>
      </c>
      <c r="J11" s="4"/>
      <c r="K11" s="4"/>
      <c r="L11" s="4"/>
      <c r="M11" s="4"/>
      <c r="N11" s="4"/>
      <c r="O11" s="4"/>
      <c r="P11" s="4"/>
      <c r="Q11" s="4"/>
      <c r="R11" s="4"/>
      <c r="S11" s="4"/>
      <c r="T11" s="4"/>
      <c r="U11" s="4"/>
      <c r="V11" s="4"/>
      <c r="W11" s="4"/>
      <c r="X11" s="4"/>
      <c r="Y11" s="4"/>
    </row>
    <row r="12" spans="1:25" ht="15">
      <c r="A12" s="6"/>
      <c r="B12" s="14" t="s">
        <v>28</v>
      </c>
      <c r="C12" s="8">
        <v>20</v>
      </c>
      <c r="D12" s="8">
        <v>4</v>
      </c>
      <c r="E12" s="8">
        <f t="shared" si="1"/>
        <v>4.0241448692152917E-2</v>
      </c>
      <c r="F12" s="6"/>
      <c r="G12" s="14" t="s">
        <v>28</v>
      </c>
      <c r="H12" s="8">
        <f>COUNTIF($B$19:$B$68,4)</f>
        <v>5</v>
      </c>
      <c r="I12" s="8">
        <f t="shared" si="0"/>
        <v>0.1</v>
      </c>
      <c r="J12" s="4"/>
      <c r="K12" s="4"/>
      <c r="L12" s="4"/>
      <c r="M12" s="4"/>
      <c r="N12" s="4"/>
      <c r="O12" s="4"/>
      <c r="P12" s="4"/>
      <c r="Q12" s="4"/>
      <c r="R12" s="4"/>
      <c r="S12" s="4"/>
      <c r="T12" s="4"/>
      <c r="U12" s="4"/>
      <c r="V12" s="4"/>
      <c r="W12" s="4"/>
      <c r="X12" s="4"/>
      <c r="Y12" s="4"/>
    </row>
    <row r="13" spans="1:25" ht="15">
      <c r="A13" s="6"/>
      <c r="B13" s="10" t="s">
        <v>29</v>
      </c>
      <c r="C13" s="8">
        <v>25</v>
      </c>
      <c r="D13" s="13">
        <v>5</v>
      </c>
      <c r="E13" s="8">
        <f t="shared" si="1"/>
        <v>5.030181086519115E-2</v>
      </c>
      <c r="F13" s="6"/>
      <c r="G13" s="10" t="s">
        <v>29</v>
      </c>
      <c r="H13" s="8">
        <f>COUNTIF($B$19:$B$68,5)</f>
        <v>6</v>
      </c>
      <c r="I13" s="8">
        <f t="shared" si="0"/>
        <v>0.12</v>
      </c>
      <c r="J13" s="4"/>
      <c r="K13" s="4"/>
      <c r="L13" s="4"/>
      <c r="M13" s="4"/>
      <c r="N13" s="4"/>
      <c r="O13" s="4"/>
      <c r="P13" s="4"/>
      <c r="Q13" s="4"/>
      <c r="R13" s="4"/>
      <c r="S13" s="4"/>
      <c r="T13" s="4"/>
      <c r="U13" s="4"/>
      <c r="V13" s="4"/>
      <c r="W13" s="4"/>
      <c r="X13" s="4"/>
      <c r="Y13" s="4"/>
    </row>
    <row r="14" spans="1:25" ht="15">
      <c r="A14" s="6"/>
      <c r="B14" s="8" t="s">
        <v>30</v>
      </c>
      <c r="C14" s="8">
        <v>244</v>
      </c>
      <c r="D14" s="13">
        <v>6</v>
      </c>
      <c r="E14" s="8">
        <f t="shared" si="1"/>
        <v>0.49094567404426559</v>
      </c>
      <c r="F14" s="6"/>
      <c r="G14" s="8" t="s">
        <v>30</v>
      </c>
      <c r="H14" s="8">
        <f>COUNTIF($B$19:$B$68,6)</f>
        <v>18</v>
      </c>
      <c r="I14" s="8">
        <f t="shared" si="0"/>
        <v>0.36</v>
      </c>
      <c r="J14" s="4"/>
      <c r="K14" s="4"/>
      <c r="L14" s="4"/>
      <c r="M14" s="4"/>
      <c r="N14" s="4"/>
      <c r="O14" s="4"/>
      <c r="P14" s="4"/>
      <c r="Q14" s="4"/>
      <c r="R14" s="4"/>
      <c r="S14" s="4"/>
      <c r="T14" s="4"/>
      <c r="U14" s="4"/>
      <c r="V14" s="4"/>
      <c r="W14" s="4"/>
      <c r="X14" s="4"/>
      <c r="Y14" s="4"/>
    </row>
    <row r="15" spans="1:25" ht="15">
      <c r="A15" s="6"/>
      <c r="B15" s="8" t="s">
        <v>31</v>
      </c>
      <c r="C15" s="8">
        <f>SUM(C9:C14)</f>
        <v>497</v>
      </c>
      <c r="D15" s="15"/>
      <c r="E15" s="8">
        <f>SUM(E9:E14)</f>
        <v>0.95774647887323938</v>
      </c>
      <c r="F15" s="6"/>
      <c r="G15" s="8" t="s">
        <v>31</v>
      </c>
      <c r="H15" s="8">
        <f t="shared" ref="H15:I15" si="2">SUM(H9:H14)</f>
        <v>50</v>
      </c>
      <c r="I15" s="8">
        <f t="shared" si="2"/>
        <v>1</v>
      </c>
      <c r="J15" s="4"/>
      <c r="K15" s="4"/>
      <c r="L15" s="4"/>
      <c r="M15" s="4"/>
      <c r="N15" s="4"/>
      <c r="O15" s="4"/>
      <c r="P15" s="4"/>
      <c r="Q15" s="4"/>
      <c r="R15" s="4"/>
      <c r="S15" s="4"/>
      <c r="T15" s="4"/>
      <c r="U15" s="4"/>
      <c r="V15" s="4"/>
      <c r="W15" s="4"/>
      <c r="X15" s="4"/>
      <c r="Y15" s="4"/>
    </row>
    <row r="16" spans="1:25" ht="15.75" customHeight="1">
      <c r="A16" s="3"/>
      <c r="B16" s="4"/>
      <c r="C16" s="4"/>
      <c r="D16" s="4"/>
      <c r="E16" s="3"/>
      <c r="F16" s="4"/>
      <c r="G16" s="3"/>
      <c r="H16" s="3"/>
      <c r="I16" s="3"/>
      <c r="J16" s="4"/>
      <c r="K16" s="4"/>
      <c r="L16" s="4"/>
      <c r="M16" s="4"/>
      <c r="N16" s="4"/>
      <c r="O16" s="4"/>
      <c r="P16" s="4"/>
      <c r="Q16" s="4"/>
      <c r="R16" s="4"/>
      <c r="S16" s="4"/>
      <c r="T16" s="4"/>
      <c r="U16" s="4"/>
      <c r="V16" s="4"/>
      <c r="W16" s="4"/>
      <c r="X16" s="4"/>
      <c r="Y16" s="4"/>
    </row>
    <row r="17" spans="1:25" ht="15.75" customHeight="1">
      <c r="A17" s="3"/>
      <c r="B17" s="17"/>
      <c r="C17" s="17"/>
      <c r="D17" s="17"/>
      <c r="E17" s="5"/>
      <c r="F17" s="4"/>
      <c r="G17" s="3"/>
      <c r="H17" s="3"/>
      <c r="I17" s="3"/>
      <c r="J17" s="4"/>
      <c r="K17" s="4"/>
      <c r="L17" s="4"/>
      <c r="M17" s="4"/>
      <c r="N17" s="4"/>
      <c r="O17" s="4"/>
      <c r="P17" s="4"/>
      <c r="Q17" s="4"/>
      <c r="R17" s="4"/>
      <c r="S17" s="4"/>
      <c r="T17" s="4"/>
      <c r="U17" s="4"/>
      <c r="V17" s="4"/>
      <c r="W17" s="4"/>
      <c r="X17" s="4"/>
      <c r="Y17" s="4"/>
    </row>
    <row r="18" spans="1:25" ht="15">
      <c r="A18" s="6"/>
      <c r="B18" s="9" t="s">
        <v>32</v>
      </c>
      <c r="C18" s="9" t="s">
        <v>33</v>
      </c>
      <c r="D18" s="9" t="s">
        <v>34</v>
      </c>
      <c r="E18" s="9" t="s">
        <v>35</v>
      </c>
      <c r="F18" s="3"/>
      <c r="G18" s="3"/>
      <c r="H18" s="3"/>
      <c r="I18" s="3"/>
      <c r="J18" s="4"/>
      <c r="K18" s="4"/>
      <c r="L18" s="4"/>
      <c r="M18" s="4"/>
      <c r="N18" s="4"/>
      <c r="O18" s="4"/>
      <c r="P18" s="4"/>
      <c r="Q18" s="4"/>
      <c r="R18" s="4"/>
      <c r="S18" s="4"/>
      <c r="T18" s="4"/>
      <c r="U18" s="4"/>
      <c r="V18" s="4"/>
      <c r="W18" s="4"/>
      <c r="X18" s="4"/>
      <c r="Y18" s="4"/>
    </row>
    <row r="19" spans="1:25" ht="15">
      <c r="A19" s="18">
        <v>1</v>
      </c>
      <c r="B19" s="19">
        <v>1</v>
      </c>
      <c r="C19" s="8">
        <f t="shared" ref="C19:C68" ca="1" si="3">IF(D19=$B$9,RANDBETWEEN(1,$C$9),IF(D19=$B$10,RANDBETWEEN(1,$C$10),IF(D19=$B$11,RANDBETWEEN(1,$C$11),IF(D19=$B$12,RANDBETWEEN(1,$C$12),IF(D19=$B$13,RANDBETWEEN(1,$C$13),IF(D19=$B$14,RANDBETWEEN(1,$C$14)))))))</f>
        <v>18</v>
      </c>
      <c r="D19" s="8" t="str">
        <f t="shared" ref="D19:D68" si="4">IF(B19=1,$B$9,IF(B19=2,$B$10,IF(B19=3,$B$11,IF(B19=4,$B$12,IF(B19=5,$B$13,IF(B19=4,$B$12,IF(B19=5,$B$14,IF(B19=6,$B$14,0))))))))</f>
        <v>Cakes &amp; Cupcakes</v>
      </c>
      <c r="E19" s="8">
        <v>9</v>
      </c>
      <c r="F19" s="3"/>
      <c r="G19" s="3"/>
      <c r="H19" s="3"/>
      <c r="I19" s="3"/>
      <c r="J19" s="4"/>
      <c r="K19" s="4"/>
      <c r="L19" s="4"/>
      <c r="M19" s="4"/>
      <c r="N19" s="4"/>
      <c r="O19" s="4"/>
      <c r="P19" s="4"/>
      <c r="Q19" s="4"/>
      <c r="R19" s="4"/>
      <c r="S19" s="4"/>
      <c r="T19" s="4"/>
      <c r="U19" s="4"/>
      <c r="V19" s="4"/>
      <c r="W19" s="4"/>
      <c r="X19" s="4"/>
      <c r="Y19" s="4"/>
    </row>
    <row r="20" spans="1:25" ht="15">
      <c r="A20" s="18">
        <v>2</v>
      </c>
      <c r="B20" s="19">
        <v>1</v>
      </c>
      <c r="C20" s="8">
        <f t="shared" ca="1" si="3"/>
        <v>21</v>
      </c>
      <c r="D20" s="8" t="str">
        <f t="shared" si="4"/>
        <v>Cakes &amp; Cupcakes</v>
      </c>
      <c r="E20" s="8">
        <v>15</v>
      </c>
      <c r="F20" s="3"/>
      <c r="G20" s="3"/>
      <c r="H20" s="3"/>
      <c r="I20" s="3"/>
      <c r="J20" s="4"/>
      <c r="K20" s="4"/>
      <c r="L20" s="4"/>
      <c r="M20" s="4"/>
      <c r="N20" s="4"/>
      <c r="O20" s="4"/>
      <c r="P20" s="4"/>
      <c r="Q20" s="4"/>
      <c r="R20" s="4"/>
      <c r="S20" s="4"/>
      <c r="T20" s="4"/>
      <c r="U20" s="4"/>
      <c r="V20" s="4"/>
      <c r="W20" s="4"/>
      <c r="X20" s="4"/>
      <c r="Y20" s="4"/>
    </row>
    <row r="21" spans="1:25" ht="15">
      <c r="A21" s="18">
        <v>3</v>
      </c>
      <c r="B21" s="19">
        <v>1</v>
      </c>
      <c r="C21" s="8">
        <f t="shared" ca="1" si="3"/>
        <v>3</v>
      </c>
      <c r="D21" s="8" t="str">
        <f t="shared" si="4"/>
        <v>Cakes &amp; Cupcakes</v>
      </c>
      <c r="E21" s="8">
        <v>1</v>
      </c>
      <c r="F21" s="3"/>
      <c r="G21" s="3"/>
      <c r="H21" s="3"/>
      <c r="I21" s="3"/>
      <c r="J21" s="4"/>
      <c r="K21" s="4"/>
      <c r="L21" s="4"/>
      <c r="M21" s="4"/>
      <c r="N21" s="4"/>
      <c r="O21" s="4"/>
      <c r="P21" s="4"/>
      <c r="Q21" s="4"/>
      <c r="R21" s="4"/>
      <c r="S21" s="4"/>
      <c r="T21" s="4"/>
      <c r="U21" s="4"/>
      <c r="V21" s="4"/>
      <c r="W21" s="4"/>
      <c r="X21" s="4"/>
      <c r="Y21" s="4"/>
    </row>
    <row r="22" spans="1:25" ht="15">
      <c r="A22" s="18">
        <v>4</v>
      </c>
      <c r="B22" s="25">
        <v>1</v>
      </c>
      <c r="C22" s="8">
        <f t="shared" ca="1" si="3"/>
        <v>20</v>
      </c>
      <c r="D22" s="8" t="str">
        <f t="shared" si="4"/>
        <v>Cakes &amp; Cupcakes</v>
      </c>
      <c r="E22" s="8">
        <v>2</v>
      </c>
      <c r="F22" s="3"/>
      <c r="G22" s="3"/>
      <c r="H22" s="3"/>
      <c r="I22" s="3"/>
      <c r="J22" s="4"/>
      <c r="K22" s="4"/>
      <c r="L22" s="4"/>
      <c r="M22" s="4"/>
      <c r="N22" s="4"/>
      <c r="O22" s="4"/>
      <c r="P22" s="4"/>
      <c r="Q22" s="4"/>
      <c r="R22" s="4"/>
      <c r="S22" s="4"/>
      <c r="T22" s="4"/>
      <c r="U22" s="4"/>
      <c r="V22" s="4"/>
      <c r="W22" s="4"/>
      <c r="X22" s="4"/>
      <c r="Y22" s="4"/>
    </row>
    <row r="23" spans="1:25" ht="15">
      <c r="A23" s="18">
        <v>5</v>
      </c>
      <c r="B23" s="25">
        <v>1</v>
      </c>
      <c r="C23" s="8">
        <f t="shared" ca="1" si="3"/>
        <v>14</v>
      </c>
      <c r="D23" s="8" t="str">
        <f t="shared" si="4"/>
        <v>Cakes &amp; Cupcakes</v>
      </c>
      <c r="E23" s="8">
        <v>17</v>
      </c>
      <c r="F23" s="3"/>
      <c r="G23" s="3"/>
      <c r="H23" s="3"/>
      <c r="I23" s="3"/>
      <c r="J23" s="4"/>
      <c r="K23" s="4"/>
      <c r="L23" s="4"/>
      <c r="M23" s="4"/>
      <c r="N23" s="4"/>
      <c r="O23" s="4"/>
      <c r="P23" s="4"/>
      <c r="Q23" s="4"/>
      <c r="R23" s="4"/>
      <c r="S23" s="4"/>
      <c r="T23" s="4"/>
      <c r="U23" s="4"/>
      <c r="V23" s="4"/>
      <c r="W23" s="4"/>
      <c r="X23" s="4"/>
      <c r="Y23" s="4"/>
    </row>
    <row r="24" spans="1:25" ht="15">
      <c r="A24" s="18">
        <v>6</v>
      </c>
      <c r="B24" s="25">
        <v>1</v>
      </c>
      <c r="C24" s="8">
        <f t="shared" ca="1" si="3"/>
        <v>21</v>
      </c>
      <c r="D24" s="8" t="str">
        <f t="shared" si="4"/>
        <v>Cakes &amp; Cupcakes</v>
      </c>
      <c r="E24" s="8">
        <v>8</v>
      </c>
      <c r="F24" s="3"/>
      <c r="G24" s="3"/>
      <c r="H24" s="3"/>
      <c r="I24" s="3"/>
      <c r="J24" s="4"/>
      <c r="K24" s="4"/>
      <c r="L24" s="4"/>
      <c r="M24" s="4"/>
      <c r="N24" s="4"/>
      <c r="O24" s="4"/>
      <c r="P24" s="4"/>
      <c r="Q24" s="4"/>
      <c r="R24" s="4"/>
      <c r="S24" s="4"/>
      <c r="T24" s="4"/>
      <c r="U24" s="4"/>
      <c r="V24" s="4"/>
      <c r="W24" s="4"/>
      <c r="X24" s="4"/>
      <c r="Y24" s="4"/>
    </row>
    <row r="25" spans="1:25" ht="15">
      <c r="A25" s="18">
        <v>7</v>
      </c>
      <c r="B25" s="25">
        <v>1</v>
      </c>
      <c r="C25" s="8">
        <f t="shared" ca="1" si="3"/>
        <v>21</v>
      </c>
      <c r="D25" s="8" t="str">
        <f t="shared" si="4"/>
        <v>Cakes &amp; Cupcakes</v>
      </c>
      <c r="E25" s="8">
        <v>9</v>
      </c>
      <c r="F25" s="3"/>
      <c r="G25" s="3"/>
      <c r="H25" s="3"/>
      <c r="I25" s="3"/>
      <c r="J25" s="4"/>
      <c r="K25" s="4"/>
      <c r="L25" s="4"/>
      <c r="M25" s="4"/>
      <c r="N25" s="4"/>
      <c r="O25" s="4"/>
      <c r="P25" s="4"/>
      <c r="Q25" s="4"/>
      <c r="R25" s="4"/>
      <c r="S25" s="4"/>
      <c r="T25" s="4"/>
      <c r="U25" s="4"/>
      <c r="V25" s="4"/>
      <c r="W25" s="4"/>
      <c r="X25" s="4"/>
      <c r="Y25" s="4"/>
    </row>
    <row r="26" spans="1:25" ht="15">
      <c r="A26" s="18">
        <v>8</v>
      </c>
      <c r="B26" s="19">
        <v>2</v>
      </c>
      <c r="C26" s="8">
        <f t="shared" ca="1" si="3"/>
        <v>119</v>
      </c>
      <c r="D26" s="8" t="str">
        <f t="shared" si="4"/>
        <v>Cookies</v>
      </c>
      <c r="E26" s="8">
        <v>138</v>
      </c>
      <c r="F26" s="3"/>
      <c r="G26" s="3"/>
      <c r="H26" s="3"/>
      <c r="I26" s="3"/>
      <c r="J26" s="4"/>
      <c r="K26" s="4"/>
      <c r="L26" s="4"/>
      <c r="M26" s="4"/>
      <c r="N26" s="4"/>
      <c r="O26" s="4"/>
      <c r="P26" s="4"/>
      <c r="Q26" s="4"/>
      <c r="R26" s="4"/>
      <c r="S26" s="4"/>
      <c r="T26" s="4"/>
      <c r="U26" s="4"/>
      <c r="V26" s="4"/>
      <c r="W26" s="4"/>
      <c r="X26" s="4"/>
      <c r="Y26" s="4"/>
    </row>
    <row r="27" spans="1:25" ht="15">
      <c r="A27" s="18">
        <v>9</v>
      </c>
      <c r="B27" s="19">
        <v>2</v>
      </c>
      <c r="C27" s="8">
        <f t="shared" ca="1" si="3"/>
        <v>141</v>
      </c>
      <c r="D27" s="8" t="str">
        <f t="shared" si="4"/>
        <v>Cookies</v>
      </c>
      <c r="E27" s="8">
        <v>16</v>
      </c>
      <c r="F27" s="3"/>
      <c r="G27" s="3"/>
      <c r="H27" s="3"/>
      <c r="I27" s="3"/>
      <c r="J27" s="4"/>
      <c r="K27" s="4"/>
      <c r="L27" s="4"/>
      <c r="M27" s="4"/>
      <c r="N27" s="4"/>
      <c r="O27" s="4"/>
      <c r="P27" s="4"/>
      <c r="Q27" s="4"/>
      <c r="R27" s="4"/>
      <c r="S27" s="4"/>
      <c r="T27" s="4"/>
      <c r="U27" s="4"/>
      <c r="V27" s="4"/>
      <c r="W27" s="4"/>
      <c r="X27" s="4"/>
      <c r="Y27" s="4"/>
    </row>
    <row r="28" spans="1:25" ht="15">
      <c r="A28" s="18">
        <v>10</v>
      </c>
      <c r="B28" s="19">
        <v>2</v>
      </c>
      <c r="C28" s="8">
        <f t="shared" ca="1" si="3"/>
        <v>55</v>
      </c>
      <c r="D28" s="8" t="str">
        <f t="shared" si="4"/>
        <v>Cookies</v>
      </c>
      <c r="E28" s="8">
        <v>11</v>
      </c>
      <c r="F28" s="3"/>
      <c r="G28" s="3"/>
      <c r="H28" s="3"/>
      <c r="I28" s="3"/>
      <c r="J28" s="4"/>
      <c r="K28" s="4"/>
      <c r="L28" s="4"/>
      <c r="M28" s="4"/>
      <c r="N28" s="4"/>
      <c r="O28" s="4"/>
      <c r="P28" s="4"/>
      <c r="Q28" s="4"/>
      <c r="R28" s="4"/>
      <c r="S28" s="4"/>
      <c r="T28" s="4"/>
      <c r="U28" s="4"/>
      <c r="V28" s="4"/>
      <c r="W28" s="4"/>
      <c r="X28" s="4"/>
      <c r="Y28" s="4"/>
    </row>
    <row r="29" spans="1:25" ht="15">
      <c r="A29" s="18">
        <v>11</v>
      </c>
      <c r="B29" s="19">
        <v>2</v>
      </c>
      <c r="C29" s="8">
        <f t="shared" ca="1" si="3"/>
        <v>182</v>
      </c>
      <c r="D29" s="8" t="str">
        <f t="shared" si="4"/>
        <v>Cookies</v>
      </c>
      <c r="E29" s="8">
        <v>13</v>
      </c>
      <c r="F29" s="3"/>
      <c r="G29" s="3"/>
      <c r="H29" s="3"/>
      <c r="I29" s="3"/>
      <c r="J29" s="4"/>
      <c r="K29" s="4"/>
      <c r="L29" s="4"/>
      <c r="M29" s="4"/>
      <c r="N29" s="4"/>
      <c r="O29" s="4"/>
      <c r="P29" s="4"/>
      <c r="Q29" s="4"/>
      <c r="R29" s="4"/>
      <c r="S29" s="4"/>
      <c r="T29" s="4"/>
      <c r="U29" s="4"/>
      <c r="V29" s="4"/>
      <c r="W29" s="4"/>
      <c r="X29" s="4"/>
      <c r="Y29" s="4"/>
    </row>
    <row r="30" spans="1:25" ht="15">
      <c r="A30" s="18">
        <v>12</v>
      </c>
      <c r="B30" s="19">
        <v>2</v>
      </c>
      <c r="C30" s="8">
        <f t="shared" ca="1" si="3"/>
        <v>168</v>
      </c>
      <c r="D30" s="8" t="str">
        <f t="shared" si="4"/>
        <v>Cookies</v>
      </c>
      <c r="E30" s="8">
        <v>40</v>
      </c>
      <c r="F30" s="3"/>
      <c r="G30" s="3"/>
      <c r="H30" s="3"/>
      <c r="I30" s="3"/>
      <c r="J30" s="4"/>
      <c r="K30" s="4"/>
      <c r="L30" s="4"/>
      <c r="M30" s="4"/>
      <c r="N30" s="4"/>
      <c r="O30" s="4"/>
      <c r="P30" s="4"/>
      <c r="Q30" s="4"/>
      <c r="R30" s="4"/>
      <c r="S30" s="4"/>
      <c r="T30" s="4"/>
      <c r="U30" s="4"/>
      <c r="V30" s="4"/>
      <c r="W30" s="4"/>
      <c r="X30" s="4"/>
      <c r="Y30" s="4"/>
    </row>
    <row r="31" spans="1:25" ht="15">
      <c r="A31" s="18">
        <v>13</v>
      </c>
      <c r="B31" s="19">
        <v>2</v>
      </c>
      <c r="C31" s="8">
        <f t="shared" ca="1" si="3"/>
        <v>65</v>
      </c>
      <c r="D31" s="8" t="str">
        <f t="shared" si="4"/>
        <v>Cookies</v>
      </c>
      <c r="E31" s="8">
        <v>3</v>
      </c>
      <c r="F31" s="3"/>
      <c r="G31" s="3"/>
      <c r="H31" s="3"/>
      <c r="I31" s="3"/>
      <c r="J31" s="4"/>
      <c r="K31" s="4"/>
      <c r="L31" s="4"/>
      <c r="M31" s="4"/>
      <c r="N31" s="4"/>
      <c r="O31" s="4"/>
      <c r="P31" s="4"/>
      <c r="Q31" s="4"/>
      <c r="R31" s="4"/>
      <c r="S31" s="4"/>
      <c r="T31" s="4"/>
      <c r="U31" s="4"/>
      <c r="V31" s="4"/>
      <c r="W31" s="4"/>
      <c r="X31" s="4"/>
      <c r="Y31" s="4"/>
    </row>
    <row r="32" spans="1:25" ht="15">
      <c r="A32" s="18">
        <v>14</v>
      </c>
      <c r="B32" s="19">
        <v>2</v>
      </c>
      <c r="C32" s="8">
        <f t="shared" ca="1" si="3"/>
        <v>65</v>
      </c>
      <c r="D32" s="8" t="str">
        <f t="shared" si="4"/>
        <v>Cookies</v>
      </c>
      <c r="E32" s="8">
        <v>145</v>
      </c>
      <c r="F32" s="3"/>
      <c r="G32" s="3"/>
      <c r="H32" s="3"/>
      <c r="I32" s="3"/>
      <c r="J32" s="4"/>
      <c r="K32" s="4"/>
      <c r="L32" s="4"/>
      <c r="M32" s="4"/>
      <c r="N32" s="4"/>
      <c r="O32" s="4"/>
      <c r="P32" s="4"/>
      <c r="Q32" s="4"/>
      <c r="R32" s="4"/>
      <c r="S32" s="4"/>
      <c r="T32" s="4"/>
      <c r="U32" s="4"/>
      <c r="V32" s="4"/>
      <c r="W32" s="4"/>
      <c r="X32" s="4"/>
      <c r="Y32" s="4"/>
    </row>
    <row r="33" spans="1:25" ht="15">
      <c r="A33" s="18">
        <v>15</v>
      </c>
      <c r="B33" s="19">
        <v>2</v>
      </c>
      <c r="C33" s="8">
        <f t="shared" ca="1" si="3"/>
        <v>165</v>
      </c>
      <c r="D33" s="8" t="str">
        <f t="shared" si="4"/>
        <v>Cookies</v>
      </c>
      <c r="E33" s="8">
        <v>5</v>
      </c>
      <c r="F33" s="3"/>
      <c r="G33" s="3"/>
      <c r="H33" s="3"/>
      <c r="I33" s="3"/>
      <c r="J33" s="4"/>
      <c r="K33" s="4"/>
      <c r="L33" s="4"/>
      <c r="M33" s="4"/>
      <c r="N33" s="4"/>
      <c r="O33" s="4"/>
      <c r="P33" s="4"/>
      <c r="Q33" s="4"/>
      <c r="R33" s="4"/>
      <c r="S33" s="4"/>
      <c r="T33" s="4"/>
      <c r="U33" s="4"/>
      <c r="V33" s="4"/>
      <c r="W33" s="4"/>
      <c r="X33" s="4"/>
      <c r="Y33" s="4"/>
    </row>
    <row r="34" spans="1:25" ht="15">
      <c r="A34" s="18">
        <v>16</v>
      </c>
      <c r="B34" s="19">
        <v>2</v>
      </c>
      <c r="C34" s="8">
        <f t="shared" ca="1" si="3"/>
        <v>120</v>
      </c>
      <c r="D34" s="8" t="str">
        <f t="shared" si="4"/>
        <v>Cookies</v>
      </c>
      <c r="E34" s="8">
        <v>2</v>
      </c>
      <c r="F34" s="3"/>
      <c r="G34" s="3"/>
      <c r="H34" s="3"/>
      <c r="I34" s="3"/>
      <c r="J34" s="4"/>
      <c r="K34" s="4"/>
      <c r="L34" s="4"/>
      <c r="M34" s="4"/>
      <c r="N34" s="4"/>
      <c r="O34" s="4"/>
      <c r="P34" s="4"/>
      <c r="Q34" s="4"/>
      <c r="R34" s="4"/>
      <c r="S34" s="4"/>
      <c r="T34" s="4"/>
      <c r="U34" s="4"/>
      <c r="V34" s="4"/>
      <c r="W34" s="4"/>
      <c r="X34" s="4"/>
      <c r="Y34" s="4"/>
    </row>
    <row r="35" spans="1:25" ht="15">
      <c r="A35" s="18">
        <v>17</v>
      </c>
      <c r="B35" s="19">
        <v>2</v>
      </c>
      <c r="C35" s="8">
        <f t="shared" ca="1" si="3"/>
        <v>17</v>
      </c>
      <c r="D35" s="8" t="str">
        <f t="shared" si="4"/>
        <v>Cookies</v>
      </c>
      <c r="E35" s="8">
        <v>3</v>
      </c>
      <c r="F35" s="3"/>
      <c r="G35" s="3"/>
      <c r="H35" s="3"/>
      <c r="I35" s="3"/>
      <c r="J35" s="4"/>
      <c r="K35" s="4"/>
      <c r="L35" s="4"/>
      <c r="M35" s="4"/>
      <c r="N35" s="4"/>
      <c r="O35" s="4"/>
      <c r="P35" s="4"/>
      <c r="Q35" s="4"/>
      <c r="R35" s="4"/>
      <c r="S35" s="4"/>
      <c r="T35" s="4"/>
      <c r="U35" s="4"/>
      <c r="V35" s="4"/>
      <c r="W35" s="4"/>
      <c r="X35" s="4"/>
      <c r="Y35" s="4"/>
    </row>
    <row r="36" spans="1:25" ht="15">
      <c r="A36" s="18">
        <v>18</v>
      </c>
      <c r="B36" s="19">
        <v>2</v>
      </c>
      <c r="C36" s="8">
        <f t="shared" ca="1" si="3"/>
        <v>32</v>
      </c>
      <c r="D36" s="8" t="str">
        <f t="shared" si="4"/>
        <v>Cookies</v>
      </c>
      <c r="E36" s="8">
        <v>8</v>
      </c>
      <c r="F36" s="3"/>
      <c r="G36" s="3"/>
      <c r="H36" s="3"/>
      <c r="I36" s="3"/>
      <c r="J36" s="4"/>
      <c r="K36" s="4"/>
      <c r="L36" s="4"/>
      <c r="M36" s="4"/>
      <c r="N36" s="4"/>
      <c r="O36" s="4"/>
      <c r="P36" s="4"/>
      <c r="Q36" s="4"/>
      <c r="R36" s="4"/>
      <c r="S36" s="4"/>
      <c r="T36" s="4"/>
      <c r="U36" s="4"/>
      <c r="V36" s="4"/>
      <c r="W36" s="4"/>
      <c r="X36" s="4"/>
      <c r="Y36" s="4"/>
    </row>
    <row r="37" spans="1:25" ht="15">
      <c r="A37" s="18">
        <v>19</v>
      </c>
      <c r="B37" s="19">
        <v>2</v>
      </c>
      <c r="C37" s="8">
        <f t="shared" ca="1" si="3"/>
        <v>102</v>
      </c>
      <c r="D37" s="8" t="str">
        <f t="shared" si="4"/>
        <v>Cookies</v>
      </c>
      <c r="E37" s="8">
        <v>182</v>
      </c>
      <c r="F37" s="3"/>
      <c r="G37" s="3"/>
      <c r="H37" s="3"/>
      <c r="I37" s="3"/>
      <c r="J37" s="4"/>
      <c r="K37" s="4"/>
      <c r="L37" s="4"/>
      <c r="M37" s="4"/>
      <c r="N37" s="4"/>
      <c r="O37" s="4"/>
      <c r="P37" s="4"/>
      <c r="Q37" s="4"/>
      <c r="R37" s="4"/>
      <c r="S37" s="4"/>
      <c r="T37" s="4"/>
      <c r="U37" s="4"/>
      <c r="V37" s="4"/>
      <c r="W37" s="4"/>
      <c r="X37" s="4"/>
      <c r="Y37" s="4"/>
    </row>
    <row r="38" spans="1:25" ht="15">
      <c r="A38" s="18">
        <v>20</v>
      </c>
      <c r="B38" s="19">
        <v>3</v>
      </c>
      <c r="C38" s="8">
        <f t="shared" ca="1" si="3"/>
        <v>1</v>
      </c>
      <c r="D38" s="8" t="str">
        <f t="shared" si="4"/>
        <v>Donuts</v>
      </c>
      <c r="E38" s="8">
        <v>2</v>
      </c>
      <c r="F38" s="3"/>
      <c r="G38" s="3"/>
      <c r="H38" s="3"/>
      <c r="I38" s="3"/>
      <c r="J38" s="4"/>
      <c r="K38" s="4"/>
      <c r="L38" s="4"/>
      <c r="M38" s="4"/>
      <c r="N38" s="4"/>
      <c r="O38" s="4"/>
      <c r="P38" s="4"/>
      <c r="Q38" s="4"/>
      <c r="R38" s="4"/>
      <c r="S38" s="4"/>
      <c r="T38" s="4"/>
      <c r="U38" s="4"/>
      <c r="V38" s="4"/>
      <c r="W38" s="4"/>
      <c r="X38" s="4"/>
      <c r="Y38" s="4"/>
    </row>
    <row r="39" spans="1:25" ht="15">
      <c r="A39" s="18">
        <v>21</v>
      </c>
      <c r="B39" s="25">
        <v>3</v>
      </c>
      <c r="C39" s="8">
        <f t="shared" ca="1" si="3"/>
        <v>2</v>
      </c>
      <c r="D39" s="8" t="str">
        <f t="shared" si="4"/>
        <v>Donuts</v>
      </c>
      <c r="E39" s="8">
        <v>3</v>
      </c>
      <c r="F39" s="3"/>
      <c r="G39" s="3"/>
      <c r="H39" s="3"/>
      <c r="I39" s="3"/>
      <c r="J39" s="4"/>
      <c r="K39" s="4"/>
      <c r="L39" s="4"/>
      <c r="M39" s="4"/>
      <c r="N39" s="4"/>
      <c r="O39" s="4"/>
      <c r="P39" s="4"/>
      <c r="Q39" s="4"/>
      <c r="R39" s="4"/>
      <c r="S39" s="4"/>
      <c r="T39" s="4"/>
      <c r="U39" s="4"/>
      <c r="V39" s="4"/>
      <c r="W39" s="4"/>
      <c r="X39" s="4"/>
      <c r="Y39" s="4"/>
    </row>
    <row r="40" spans="1:25" ht="15">
      <c r="A40" s="18">
        <v>22</v>
      </c>
      <c r="B40" s="19">
        <v>6</v>
      </c>
      <c r="C40" s="8">
        <f t="shared" ca="1" si="3"/>
        <v>78</v>
      </c>
      <c r="D40" s="8" t="str">
        <f t="shared" si="4"/>
        <v>Ice cream &amp; Frozen dessert</v>
      </c>
      <c r="E40" s="8">
        <v>109</v>
      </c>
      <c r="F40" s="3"/>
      <c r="G40" s="3"/>
      <c r="H40" s="3"/>
      <c r="I40" s="3"/>
      <c r="J40" s="4"/>
      <c r="K40" s="4"/>
      <c r="L40" s="4"/>
      <c r="M40" s="4"/>
      <c r="N40" s="4"/>
      <c r="O40" s="4"/>
      <c r="P40" s="4"/>
      <c r="Q40" s="4"/>
      <c r="R40" s="4"/>
      <c r="S40" s="4"/>
      <c r="T40" s="4"/>
      <c r="U40" s="4"/>
      <c r="V40" s="4"/>
      <c r="W40" s="4"/>
      <c r="X40" s="4"/>
      <c r="Y40" s="4"/>
    </row>
    <row r="41" spans="1:25" ht="15">
      <c r="A41" s="18">
        <v>23</v>
      </c>
      <c r="B41" s="19">
        <v>6</v>
      </c>
      <c r="C41" s="8">
        <f t="shared" ca="1" si="3"/>
        <v>119</v>
      </c>
      <c r="D41" s="8" t="str">
        <f t="shared" si="4"/>
        <v>Ice cream &amp; Frozen dessert</v>
      </c>
      <c r="E41" s="8">
        <v>9</v>
      </c>
      <c r="F41" s="3"/>
      <c r="G41" s="3"/>
      <c r="H41" s="3"/>
      <c r="I41" s="3"/>
      <c r="J41" s="4"/>
      <c r="K41" s="4"/>
      <c r="L41" s="4"/>
      <c r="M41" s="4"/>
      <c r="N41" s="4"/>
      <c r="O41" s="4"/>
      <c r="P41" s="4"/>
      <c r="Q41" s="4"/>
      <c r="R41" s="4"/>
      <c r="S41" s="4"/>
      <c r="T41" s="4"/>
      <c r="U41" s="4"/>
      <c r="V41" s="4"/>
      <c r="W41" s="4"/>
      <c r="X41" s="4"/>
      <c r="Y41" s="4"/>
    </row>
    <row r="42" spans="1:25" ht="15">
      <c r="A42" s="18">
        <v>24</v>
      </c>
      <c r="B42" s="19">
        <v>6</v>
      </c>
      <c r="C42" s="8">
        <f t="shared" ca="1" si="3"/>
        <v>228</v>
      </c>
      <c r="D42" s="8" t="str">
        <f t="shared" si="4"/>
        <v>Ice cream &amp; Frozen dessert</v>
      </c>
      <c r="E42" s="8">
        <v>199</v>
      </c>
      <c r="F42" s="3"/>
      <c r="G42" s="3"/>
      <c r="H42" s="3"/>
      <c r="I42" s="3"/>
      <c r="J42" s="4"/>
      <c r="K42" s="4"/>
      <c r="L42" s="4"/>
      <c r="M42" s="4"/>
      <c r="N42" s="4"/>
      <c r="O42" s="4"/>
      <c r="P42" s="4"/>
      <c r="Q42" s="4"/>
      <c r="R42" s="4"/>
      <c r="S42" s="4"/>
      <c r="T42" s="4"/>
      <c r="U42" s="4"/>
      <c r="V42" s="4"/>
      <c r="W42" s="4"/>
      <c r="X42" s="4"/>
      <c r="Y42" s="4"/>
    </row>
    <row r="43" spans="1:25" ht="15">
      <c r="A43" s="18">
        <v>25</v>
      </c>
      <c r="B43" s="19">
        <v>6</v>
      </c>
      <c r="C43" s="8">
        <f t="shared" ca="1" si="3"/>
        <v>239</v>
      </c>
      <c r="D43" s="8" t="str">
        <f t="shared" si="4"/>
        <v>Ice cream &amp; Frozen dessert</v>
      </c>
      <c r="E43" s="8" t="s">
        <v>36</v>
      </c>
      <c r="F43" s="3"/>
      <c r="G43" s="3"/>
      <c r="H43" s="3"/>
      <c r="I43" s="3"/>
      <c r="J43" s="4"/>
      <c r="K43" s="4"/>
      <c r="L43" s="4"/>
      <c r="M43" s="4"/>
      <c r="N43" s="4"/>
      <c r="O43" s="4"/>
      <c r="P43" s="4"/>
      <c r="Q43" s="4"/>
      <c r="R43" s="4"/>
      <c r="S43" s="4"/>
      <c r="T43" s="4"/>
      <c r="U43" s="4"/>
      <c r="V43" s="4"/>
      <c r="W43" s="4"/>
      <c r="X43" s="4"/>
      <c r="Y43" s="4"/>
    </row>
    <row r="44" spans="1:25" ht="15">
      <c r="A44" s="18">
        <v>26</v>
      </c>
      <c r="B44" s="19">
        <v>6</v>
      </c>
      <c r="C44" s="8">
        <f t="shared" ca="1" si="3"/>
        <v>190</v>
      </c>
      <c r="D44" s="8" t="str">
        <f t="shared" si="4"/>
        <v>Ice cream &amp; Frozen dessert</v>
      </c>
      <c r="E44" s="8">
        <v>6</v>
      </c>
      <c r="F44" s="3"/>
      <c r="G44" s="3"/>
      <c r="H44" s="3"/>
      <c r="I44" s="3"/>
      <c r="J44" s="4"/>
      <c r="K44" s="4"/>
      <c r="L44" s="4"/>
      <c r="M44" s="4"/>
      <c r="N44" s="4"/>
      <c r="O44" s="4"/>
      <c r="P44" s="4"/>
      <c r="Q44" s="4"/>
      <c r="R44" s="4"/>
      <c r="S44" s="4"/>
      <c r="T44" s="4"/>
      <c r="U44" s="4"/>
      <c r="V44" s="4"/>
      <c r="W44" s="4"/>
      <c r="X44" s="4"/>
      <c r="Y44" s="4"/>
    </row>
    <row r="45" spans="1:25" ht="15">
      <c r="A45" s="18">
        <v>27</v>
      </c>
      <c r="B45" s="19">
        <v>6</v>
      </c>
      <c r="C45" s="8">
        <f t="shared" ca="1" si="3"/>
        <v>149</v>
      </c>
      <c r="D45" s="8" t="str">
        <f t="shared" si="4"/>
        <v>Ice cream &amp; Frozen dessert</v>
      </c>
      <c r="E45" s="8">
        <v>12</v>
      </c>
      <c r="F45" s="3"/>
      <c r="G45" s="3"/>
      <c r="H45" s="3"/>
      <c r="I45" s="3"/>
      <c r="J45" s="4"/>
      <c r="K45" s="4"/>
      <c r="L45" s="4"/>
      <c r="M45" s="4"/>
      <c r="N45" s="4"/>
      <c r="O45" s="4"/>
      <c r="P45" s="4"/>
      <c r="Q45" s="4"/>
      <c r="R45" s="4"/>
      <c r="S45" s="4"/>
      <c r="T45" s="4"/>
      <c r="U45" s="4"/>
      <c r="V45" s="4"/>
      <c r="W45" s="4"/>
      <c r="X45" s="4"/>
      <c r="Y45" s="4"/>
    </row>
    <row r="46" spans="1:25" ht="15">
      <c r="A46" s="18">
        <v>28</v>
      </c>
      <c r="B46" s="19">
        <v>6</v>
      </c>
      <c r="C46" s="8">
        <f t="shared" ca="1" si="3"/>
        <v>65</v>
      </c>
      <c r="D46" s="8" t="str">
        <f t="shared" si="4"/>
        <v>Ice cream &amp; Frozen dessert</v>
      </c>
      <c r="E46" s="8">
        <v>237</v>
      </c>
      <c r="F46" s="3"/>
      <c r="G46" s="3"/>
      <c r="H46" s="3"/>
      <c r="I46" s="3"/>
      <c r="J46" s="4"/>
      <c r="K46" s="4"/>
      <c r="L46" s="4"/>
      <c r="M46" s="4"/>
      <c r="N46" s="4"/>
      <c r="O46" s="4"/>
      <c r="P46" s="4"/>
      <c r="Q46" s="4"/>
      <c r="R46" s="4"/>
      <c r="S46" s="4"/>
      <c r="T46" s="4"/>
      <c r="U46" s="4"/>
      <c r="V46" s="4"/>
      <c r="W46" s="4"/>
      <c r="X46" s="4"/>
      <c r="Y46" s="4"/>
    </row>
    <row r="47" spans="1:25" ht="15">
      <c r="A47" s="18">
        <v>29</v>
      </c>
      <c r="B47" s="19">
        <v>6</v>
      </c>
      <c r="C47" s="8">
        <f t="shared" ca="1" si="3"/>
        <v>218</v>
      </c>
      <c r="D47" s="8" t="str">
        <f t="shared" si="4"/>
        <v>Ice cream &amp; Frozen dessert</v>
      </c>
      <c r="E47" s="8">
        <v>80</v>
      </c>
      <c r="F47" s="3"/>
      <c r="G47" s="3"/>
      <c r="H47" s="3"/>
      <c r="I47" s="3"/>
      <c r="J47" s="4"/>
      <c r="K47" s="4"/>
      <c r="L47" s="4"/>
      <c r="M47" s="4"/>
      <c r="N47" s="4"/>
      <c r="O47" s="4"/>
      <c r="P47" s="4"/>
      <c r="Q47" s="4"/>
      <c r="R47" s="4"/>
      <c r="S47" s="4"/>
      <c r="T47" s="4"/>
      <c r="U47" s="4"/>
      <c r="V47" s="4"/>
      <c r="W47" s="4"/>
      <c r="X47" s="4"/>
      <c r="Y47" s="4"/>
    </row>
    <row r="48" spans="1:25" ht="15">
      <c r="A48" s="18">
        <v>30</v>
      </c>
      <c r="B48" s="19">
        <v>6</v>
      </c>
      <c r="C48" s="8">
        <f t="shared" ca="1" si="3"/>
        <v>14</v>
      </c>
      <c r="D48" s="8" t="str">
        <f t="shared" si="4"/>
        <v>Ice cream &amp; Frozen dessert</v>
      </c>
      <c r="E48" s="8">
        <v>180</v>
      </c>
      <c r="F48" s="3"/>
      <c r="G48" s="3"/>
      <c r="H48" s="3"/>
      <c r="I48" s="3"/>
      <c r="J48" s="4"/>
      <c r="K48" s="4"/>
      <c r="L48" s="4"/>
      <c r="M48" s="4"/>
      <c r="N48" s="4"/>
      <c r="O48" s="4"/>
      <c r="P48" s="4"/>
      <c r="Q48" s="4"/>
      <c r="R48" s="4"/>
      <c r="S48" s="4"/>
      <c r="T48" s="4"/>
      <c r="U48" s="4"/>
      <c r="V48" s="4"/>
      <c r="W48" s="4"/>
      <c r="X48" s="4"/>
      <c r="Y48" s="4"/>
    </row>
    <row r="49" spans="1:25" ht="15">
      <c r="A49" s="18">
        <v>31</v>
      </c>
      <c r="B49" s="25">
        <v>6</v>
      </c>
      <c r="C49" s="8">
        <f t="shared" ca="1" si="3"/>
        <v>131</v>
      </c>
      <c r="D49" s="8" t="str">
        <f t="shared" si="4"/>
        <v>Ice cream &amp; Frozen dessert</v>
      </c>
      <c r="E49" s="8">
        <v>109</v>
      </c>
      <c r="F49" s="3"/>
      <c r="G49" s="3"/>
      <c r="H49" s="3"/>
      <c r="I49" s="3"/>
      <c r="J49" s="4"/>
      <c r="K49" s="4"/>
      <c r="L49" s="4"/>
      <c r="M49" s="4"/>
      <c r="N49" s="4"/>
      <c r="O49" s="4"/>
      <c r="P49" s="4"/>
      <c r="Q49" s="4"/>
      <c r="R49" s="4"/>
      <c r="S49" s="4"/>
      <c r="T49" s="4"/>
      <c r="U49" s="4"/>
      <c r="V49" s="4"/>
      <c r="W49" s="4"/>
      <c r="X49" s="4"/>
      <c r="Y49" s="4"/>
    </row>
    <row r="50" spans="1:25" ht="15">
      <c r="A50" s="18">
        <v>32</v>
      </c>
      <c r="B50" s="25">
        <v>6</v>
      </c>
      <c r="C50" s="8">
        <f t="shared" ca="1" si="3"/>
        <v>100</v>
      </c>
      <c r="D50" s="8" t="str">
        <f t="shared" si="4"/>
        <v>Ice cream &amp; Frozen dessert</v>
      </c>
      <c r="E50" s="8">
        <v>9</v>
      </c>
      <c r="F50" s="3"/>
      <c r="G50" s="3"/>
      <c r="H50" s="3"/>
      <c r="I50" s="3"/>
      <c r="J50" s="4"/>
      <c r="K50" s="4"/>
      <c r="L50" s="4"/>
      <c r="M50" s="4"/>
      <c r="N50" s="4"/>
      <c r="O50" s="4"/>
      <c r="P50" s="4"/>
      <c r="Q50" s="4"/>
      <c r="R50" s="4"/>
      <c r="S50" s="4"/>
      <c r="T50" s="4"/>
      <c r="U50" s="4"/>
      <c r="V50" s="4"/>
      <c r="W50" s="4"/>
      <c r="X50" s="4"/>
      <c r="Y50" s="4"/>
    </row>
    <row r="51" spans="1:25" ht="15">
      <c r="A51" s="21">
        <v>33</v>
      </c>
      <c r="B51" s="25">
        <v>6</v>
      </c>
      <c r="C51" s="8">
        <f t="shared" ca="1" si="3"/>
        <v>78</v>
      </c>
      <c r="D51" s="8" t="str">
        <f t="shared" si="4"/>
        <v>Ice cream &amp; Frozen dessert</v>
      </c>
      <c r="E51" s="8">
        <v>1</v>
      </c>
      <c r="F51" s="3"/>
      <c r="G51" s="3"/>
      <c r="H51" s="3"/>
      <c r="I51" s="3"/>
      <c r="J51" s="4"/>
      <c r="K51" s="4"/>
      <c r="L51" s="4"/>
      <c r="M51" s="4"/>
      <c r="N51" s="4"/>
      <c r="O51" s="4"/>
      <c r="P51" s="4"/>
      <c r="Q51" s="4"/>
      <c r="R51" s="4"/>
      <c r="S51" s="4"/>
      <c r="T51" s="4"/>
      <c r="U51" s="4"/>
      <c r="V51" s="4"/>
      <c r="W51" s="4"/>
      <c r="X51" s="4"/>
      <c r="Y51" s="4"/>
    </row>
    <row r="52" spans="1:25" ht="15">
      <c r="A52" s="21">
        <v>34</v>
      </c>
      <c r="B52" s="25">
        <v>6</v>
      </c>
      <c r="C52" s="8">
        <f t="shared" ca="1" si="3"/>
        <v>96</v>
      </c>
      <c r="D52" s="8" t="str">
        <f t="shared" si="4"/>
        <v>Ice cream &amp; Frozen dessert</v>
      </c>
      <c r="E52" s="8">
        <v>3</v>
      </c>
      <c r="F52" s="3"/>
      <c r="G52" s="3"/>
      <c r="H52" s="3"/>
      <c r="I52" s="3"/>
      <c r="J52" s="4"/>
      <c r="K52" s="4"/>
      <c r="L52" s="4"/>
      <c r="M52" s="4"/>
      <c r="N52" s="4"/>
      <c r="O52" s="4"/>
      <c r="P52" s="4"/>
      <c r="Q52" s="4"/>
      <c r="R52" s="4"/>
      <c r="S52" s="4"/>
      <c r="T52" s="4"/>
      <c r="U52" s="4"/>
      <c r="V52" s="4"/>
      <c r="W52" s="4"/>
      <c r="X52" s="4"/>
      <c r="Y52" s="4"/>
    </row>
    <row r="53" spans="1:25" ht="15">
      <c r="A53" s="21">
        <v>35</v>
      </c>
      <c r="B53" s="25">
        <v>6</v>
      </c>
      <c r="C53" s="8">
        <f t="shared" ca="1" si="3"/>
        <v>67</v>
      </c>
      <c r="D53" s="8" t="str">
        <f t="shared" si="4"/>
        <v>Ice cream &amp; Frozen dessert</v>
      </c>
      <c r="E53" s="8">
        <v>14</v>
      </c>
      <c r="F53" s="3"/>
      <c r="G53" s="3"/>
      <c r="H53" s="3"/>
      <c r="I53" s="3"/>
      <c r="J53" s="4"/>
      <c r="K53" s="4"/>
      <c r="L53" s="4"/>
      <c r="M53" s="4"/>
      <c r="N53" s="4"/>
      <c r="O53" s="4"/>
      <c r="P53" s="4"/>
      <c r="Q53" s="4"/>
      <c r="R53" s="4"/>
      <c r="S53" s="4"/>
      <c r="T53" s="4"/>
      <c r="U53" s="4"/>
      <c r="V53" s="4"/>
      <c r="W53" s="4"/>
      <c r="X53" s="4"/>
      <c r="Y53" s="4"/>
    </row>
    <row r="54" spans="1:25" ht="15">
      <c r="A54" s="21">
        <v>36</v>
      </c>
      <c r="B54" s="25">
        <v>6</v>
      </c>
      <c r="C54" s="8">
        <f t="shared" ca="1" si="3"/>
        <v>179</v>
      </c>
      <c r="D54" s="8" t="str">
        <f t="shared" si="4"/>
        <v>Ice cream &amp; Frozen dessert</v>
      </c>
      <c r="E54" s="8">
        <v>20</v>
      </c>
      <c r="F54" s="3"/>
      <c r="G54" s="3"/>
      <c r="H54" s="3"/>
      <c r="I54" s="3"/>
      <c r="J54" s="4"/>
      <c r="K54" s="4"/>
      <c r="L54" s="4"/>
      <c r="M54" s="4"/>
      <c r="N54" s="4"/>
      <c r="O54" s="4"/>
      <c r="P54" s="4"/>
      <c r="Q54" s="4"/>
      <c r="R54" s="4"/>
      <c r="S54" s="4"/>
      <c r="T54" s="4"/>
      <c r="U54" s="4"/>
      <c r="V54" s="4"/>
      <c r="W54" s="4"/>
      <c r="X54" s="4"/>
      <c r="Y54" s="4"/>
    </row>
    <row r="55" spans="1:25" ht="15">
      <c r="A55" s="21">
        <v>37</v>
      </c>
      <c r="B55" s="25">
        <v>6</v>
      </c>
      <c r="C55" s="8">
        <f t="shared" ca="1" si="3"/>
        <v>149</v>
      </c>
      <c r="D55" s="8" t="str">
        <f t="shared" si="4"/>
        <v>Ice cream &amp; Frozen dessert</v>
      </c>
      <c r="E55" s="8" t="s">
        <v>37</v>
      </c>
      <c r="F55" s="3"/>
      <c r="G55" s="3"/>
      <c r="H55" s="3"/>
      <c r="I55" s="3"/>
      <c r="J55" s="4"/>
      <c r="K55" s="4"/>
      <c r="L55" s="4"/>
      <c r="M55" s="4"/>
      <c r="N55" s="4"/>
      <c r="O55" s="4"/>
      <c r="P55" s="4"/>
      <c r="Q55" s="4"/>
      <c r="R55" s="4"/>
      <c r="S55" s="4"/>
      <c r="T55" s="4"/>
      <c r="U55" s="4"/>
      <c r="V55" s="4"/>
      <c r="W55" s="4"/>
      <c r="X55" s="4"/>
      <c r="Y55" s="4"/>
    </row>
    <row r="56" spans="1:25" ht="15">
      <c r="A56" s="21">
        <v>38</v>
      </c>
      <c r="B56" s="25">
        <v>6</v>
      </c>
      <c r="C56" s="8">
        <f t="shared" ca="1" si="3"/>
        <v>111</v>
      </c>
      <c r="D56" s="8" t="str">
        <f t="shared" si="4"/>
        <v>Ice cream &amp; Frozen dessert</v>
      </c>
      <c r="E56" s="8" t="s">
        <v>37</v>
      </c>
      <c r="F56" s="3"/>
      <c r="G56" s="3"/>
      <c r="H56" s="3"/>
      <c r="I56" s="3"/>
      <c r="J56" s="4"/>
      <c r="K56" s="4"/>
      <c r="L56" s="4"/>
      <c r="M56" s="4"/>
      <c r="N56" s="4"/>
      <c r="O56" s="4"/>
      <c r="P56" s="4"/>
      <c r="Q56" s="4"/>
      <c r="R56" s="4"/>
      <c r="S56" s="4"/>
      <c r="T56" s="4"/>
      <c r="U56" s="4"/>
      <c r="V56" s="4"/>
      <c r="W56" s="4"/>
      <c r="X56" s="4"/>
      <c r="Y56" s="4"/>
    </row>
    <row r="57" spans="1:25" ht="15">
      <c r="A57" s="21">
        <v>39</v>
      </c>
      <c r="B57" s="25">
        <v>6</v>
      </c>
      <c r="C57" s="8">
        <f t="shared" ca="1" si="3"/>
        <v>169</v>
      </c>
      <c r="D57" s="8" t="str">
        <f t="shared" si="4"/>
        <v>Ice cream &amp; Frozen dessert</v>
      </c>
      <c r="E57" s="8" t="s">
        <v>37</v>
      </c>
      <c r="F57" s="3"/>
      <c r="G57" s="4"/>
      <c r="H57" s="4"/>
      <c r="I57" s="4"/>
      <c r="J57" s="4"/>
      <c r="K57" s="4"/>
      <c r="L57" s="4"/>
      <c r="M57" s="4"/>
      <c r="N57" s="4"/>
      <c r="O57" s="4"/>
      <c r="P57" s="4"/>
      <c r="Q57" s="4"/>
      <c r="R57" s="4"/>
      <c r="S57" s="4"/>
      <c r="T57" s="4"/>
      <c r="U57" s="4"/>
      <c r="V57" s="4"/>
      <c r="W57" s="4"/>
      <c r="X57" s="4"/>
      <c r="Y57" s="4"/>
    </row>
    <row r="58" spans="1:25" ht="15">
      <c r="A58" s="21">
        <v>40</v>
      </c>
      <c r="B58" s="19">
        <v>4</v>
      </c>
      <c r="C58" s="8">
        <f t="shared" ca="1" si="3"/>
        <v>20</v>
      </c>
      <c r="D58" s="8" t="str">
        <f t="shared" si="4"/>
        <v>Muffins &amp; Scones</v>
      </c>
      <c r="E58" s="8">
        <v>20</v>
      </c>
      <c r="F58" s="3"/>
      <c r="G58" s="4"/>
      <c r="H58" s="4"/>
      <c r="I58" s="4"/>
      <c r="J58" s="4"/>
      <c r="K58" s="4"/>
      <c r="L58" s="4"/>
      <c r="M58" s="4"/>
      <c r="N58" s="4"/>
      <c r="O58" s="4"/>
      <c r="P58" s="4"/>
      <c r="Q58" s="4"/>
      <c r="R58" s="4"/>
      <c r="S58" s="4"/>
      <c r="T58" s="4"/>
      <c r="U58" s="4"/>
      <c r="V58" s="4"/>
      <c r="W58" s="4"/>
      <c r="X58" s="4"/>
      <c r="Y58" s="4"/>
    </row>
    <row r="59" spans="1:25" ht="15">
      <c r="A59" s="21">
        <v>41</v>
      </c>
      <c r="B59" s="19">
        <v>4</v>
      </c>
      <c r="C59" s="8">
        <f t="shared" ca="1" si="3"/>
        <v>10</v>
      </c>
      <c r="D59" s="8" t="str">
        <f t="shared" si="4"/>
        <v>Muffins &amp; Scones</v>
      </c>
      <c r="E59" s="8">
        <v>11</v>
      </c>
      <c r="F59" s="3"/>
      <c r="G59" s="4"/>
      <c r="H59" s="4"/>
      <c r="I59" s="4"/>
      <c r="J59" s="4"/>
      <c r="K59" s="4"/>
      <c r="L59" s="4"/>
      <c r="M59" s="4"/>
      <c r="N59" s="4"/>
      <c r="O59" s="4"/>
      <c r="P59" s="4"/>
      <c r="Q59" s="4"/>
      <c r="R59" s="4"/>
      <c r="S59" s="4"/>
      <c r="T59" s="4"/>
      <c r="U59" s="4"/>
      <c r="V59" s="4"/>
      <c r="W59" s="4"/>
      <c r="X59" s="4"/>
      <c r="Y59" s="4"/>
    </row>
    <row r="60" spans="1:25" ht="15">
      <c r="A60" s="21">
        <v>42</v>
      </c>
      <c r="B60" s="19">
        <v>4</v>
      </c>
      <c r="C60" s="8">
        <f t="shared" ca="1" si="3"/>
        <v>19</v>
      </c>
      <c r="D60" s="8" t="str">
        <f t="shared" si="4"/>
        <v>Muffins &amp; Scones</v>
      </c>
      <c r="E60" s="8">
        <v>1</v>
      </c>
      <c r="F60" s="3"/>
      <c r="G60" s="4"/>
      <c r="H60" s="4"/>
      <c r="I60" s="4"/>
      <c r="J60" s="4"/>
      <c r="K60" s="4"/>
      <c r="L60" s="4"/>
      <c r="M60" s="4"/>
      <c r="N60" s="4"/>
      <c r="O60" s="4"/>
      <c r="P60" s="4"/>
      <c r="Q60" s="4"/>
      <c r="R60" s="4"/>
      <c r="S60" s="4"/>
      <c r="T60" s="4"/>
      <c r="U60" s="4"/>
      <c r="V60" s="4"/>
      <c r="W60" s="4"/>
      <c r="X60" s="4"/>
      <c r="Y60" s="4"/>
    </row>
    <row r="61" spans="1:25" ht="15">
      <c r="A61" s="21">
        <v>43</v>
      </c>
      <c r="B61" s="25">
        <v>4</v>
      </c>
      <c r="C61" s="8">
        <f t="shared" ca="1" si="3"/>
        <v>6</v>
      </c>
      <c r="D61" s="8" t="str">
        <f t="shared" si="4"/>
        <v>Muffins &amp; Scones</v>
      </c>
      <c r="E61" s="8">
        <v>5</v>
      </c>
      <c r="F61" s="3"/>
      <c r="G61" s="4"/>
      <c r="H61" s="4"/>
      <c r="I61" s="4"/>
      <c r="J61" s="4"/>
      <c r="K61" s="4"/>
      <c r="L61" s="4"/>
      <c r="M61" s="4"/>
      <c r="N61" s="4"/>
      <c r="O61" s="4"/>
      <c r="P61" s="4"/>
      <c r="Q61" s="4"/>
      <c r="R61" s="4"/>
      <c r="S61" s="4"/>
      <c r="T61" s="4"/>
      <c r="U61" s="4"/>
      <c r="V61" s="4"/>
      <c r="W61" s="4"/>
      <c r="X61" s="4"/>
      <c r="Y61" s="4"/>
    </row>
    <row r="62" spans="1:25" ht="15">
      <c r="A62" s="21">
        <v>44</v>
      </c>
      <c r="B62" s="25">
        <v>4</v>
      </c>
      <c r="C62" s="8">
        <f t="shared" ca="1" si="3"/>
        <v>1</v>
      </c>
      <c r="D62" s="8" t="str">
        <f t="shared" si="4"/>
        <v>Muffins &amp; Scones</v>
      </c>
      <c r="E62" s="8">
        <v>12</v>
      </c>
      <c r="F62" s="3"/>
      <c r="G62" s="4"/>
      <c r="H62" s="4"/>
      <c r="I62" s="4"/>
      <c r="J62" s="4"/>
      <c r="K62" s="4"/>
      <c r="L62" s="4"/>
      <c r="M62" s="4"/>
      <c r="N62" s="4"/>
      <c r="O62" s="4"/>
      <c r="P62" s="4"/>
      <c r="Q62" s="4"/>
      <c r="R62" s="4"/>
      <c r="S62" s="4"/>
      <c r="T62" s="4"/>
      <c r="U62" s="4"/>
      <c r="V62" s="4"/>
      <c r="W62" s="4"/>
      <c r="X62" s="4"/>
      <c r="Y62" s="4"/>
    </row>
    <row r="63" spans="1:25" ht="15">
      <c r="A63" s="21">
        <v>45</v>
      </c>
      <c r="B63" s="19">
        <v>5</v>
      </c>
      <c r="C63" s="8">
        <f t="shared" ca="1" si="3"/>
        <v>23</v>
      </c>
      <c r="D63" s="8" t="str">
        <f t="shared" si="4"/>
        <v>Pastries, Brownies &amp; Bars</v>
      </c>
      <c r="E63" s="8">
        <v>9</v>
      </c>
      <c r="F63" s="3"/>
      <c r="G63" s="4"/>
      <c r="H63" s="4"/>
      <c r="I63" s="4"/>
      <c r="J63" s="4"/>
      <c r="K63" s="4"/>
      <c r="L63" s="4"/>
      <c r="M63" s="4"/>
      <c r="N63" s="4"/>
      <c r="O63" s="4"/>
      <c r="P63" s="4"/>
      <c r="Q63" s="4"/>
      <c r="R63" s="4"/>
      <c r="S63" s="4"/>
      <c r="T63" s="4"/>
      <c r="U63" s="4"/>
      <c r="V63" s="4"/>
      <c r="W63" s="4"/>
      <c r="X63" s="4"/>
      <c r="Y63" s="4"/>
    </row>
    <row r="64" spans="1:25" ht="15">
      <c r="A64" s="21">
        <v>46</v>
      </c>
      <c r="B64" s="19">
        <v>5</v>
      </c>
      <c r="C64" s="8">
        <f t="shared" ca="1" si="3"/>
        <v>5</v>
      </c>
      <c r="D64" s="8" t="str">
        <f t="shared" si="4"/>
        <v>Pastries, Brownies &amp; Bars</v>
      </c>
      <c r="E64" s="8">
        <v>14</v>
      </c>
      <c r="F64" s="3"/>
      <c r="G64" s="4"/>
      <c r="H64" s="4"/>
      <c r="I64" s="4"/>
      <c r="J64" s="4"/>
      <c r="K64" s="4"/>
      <c r="L64" s="4"/>
      <c r="M64" s="4"/>
      <c r="N64" s="4"/>
      <c r="O64" s="4"/>
      <c r="P64" s="4"/>
      <c r="Q64" s="4"/>
      <c r="R64" s="4"/>
      <c r="S64" s="4"/>
      <c r="T64" s="4"/>
      <c r="U64" s="4"/>
      <c r="V64" s="4"/>
      <c r="W64" s="4"/>
      <c r="X64" s="4"/>
      <c r="Y64" s="4"/>
    </row>
    <row r="65" spans="1:25" ht="15">
      <c r="A65" s="21">
        <v>47</v>
      </c>
      <c r="B65" s="19">
        <v>5</v>
      </c>
      <c r="C65" s="8">
        <f t="shared" ca="1" si="3"/>
        <v>16</v>
      </c>
      <c r="D65" s="8" t="str">
        <f t="shared" si="4"/>
        <v>Pastries, Brownies &amp; Bars</v>
      </c>
      <c r="E65" s="8">
        <v>1</v>
      </c>
      <c r="F65" s="3"/>
      <c r="G65" s="4"/>
      <c r="H65" s="4"/>
      <c r="I65" s="4"/>
      <c r="J65" s="4"/>
      <c r="K65" s="4"/>
      <c r="L65" s="4"/>
      <c r="M65" s="4"/>
      <c r="N65" s="4"/>
      <c r="O65" s="4"/>
      <c r="P65" s="4"/>
      <c r="Q65" s="4"/>
      <c r="R65" s="4"/>
      <c r="S65" s="4"/>
      <c r="T65" s="4"/>
      <c r="U65" s="4"/>
      <c r="V65" s="4"/>
      <c r="W65" s="4"/>
      <c r="X65" s="4"/>
      <c r="Y65" s="4"/>
    </row>
    <row r="66" spans="1:25" ht="15">
      <c r="A66" s="21">
        <v>48</v>
      </c>
      <c r="B66" s="19">
        <v>5</v>
      </c>
      <c r="C66" s="8">
        <f t="shared" ca="1" si="3"/>
        <v>8</v>
      </c>
      <c r="D66" s="8" t="str">
        <f t="shared" si="4"/>
        <v>Pastries, Brownies &amp; Bars</v>
      </c>
      <c r="E66" s="8">
        <v>7</v>
      </c>
      <c r="F66" s="3"/>
      <c r="G66" s="4"/>
      <c r="H66" s="4"/>
      <c r="I66" s="4"/>
      <c r="J66" s="4"/>
      <c r="K66" s="4"/>
      <c r="L66" s="4"/>
      <c r="M66" s="4"/>
      <c r="N66" s="4"/>
      <c r="O66" s="4"/>
      <c r="P66" s="4"/>
      <c r="Q66" s="4"/>
      <c r="R66" s="4"/>
      <c r="S66" s="4"/>
      <c r="T66" s="4"/>
      <c r="U66" s="4"/>
      <c r="V66" s="4"/>
      <c r="W66" s="4"/>
      <c r="X66" s="4"/>
      <c r="Y66" s="4"/>
    </row>
    <row r="67" spans="1:25" ht="15">
      <c r="A67" s="21">
        <v>49</v>
      </c>
      <c r="B67" s="19">
        <v>5</v>
      </c>
      <c r="C67" s="8">
        <f t="shared" ca="1" si="3"/>
        <v>14</v>
      </c>
      <c r="D67" s="8" t="str">
        <f t="shared" si="4"/>
        <v>Pastries, Brownies &amp; Bars</v>
      </c>
      <c r="E67" s="8">
        <v>24</v>
      </c>
      <c r="F67" s="3"/>
      <c r="G67" s="4"/>
      <c r="H67" s="4"/>
      <c r="I67" s="4"/>
      <c r="J67" s="4"/>
      <c r="K67" s="4"/>
      <c r="L67" s="4"/>
      <c r="M67" s="4"/>
      <c r="N67" s="4"/>
      <c r="O67" s="4"/>
      <c r="P67" s="4"/>
      <c r="Q67" s="4"/>
      <c r="R67" s="4"/>
      <c r="S67" s="4"/>
      <c r="T67" s="4"/>
      <c r="U67" s="4"/>
      <c r="V67" s="4"/>
      <c r="W67" s="4"/>
      <c r="X67" s="4"/>
      <c r="Y67" s="4"/>
    </row>
    <row r="68" spans="1:25" ht="15">
      <c r="A68" s="21">
        <v>50</v>
      </c>
      <c r="B68" s="19">
        <v>5</v>
      </c>
      <c r="C68" s="8">
        <f t="shared" ca="1" si="3"/>
        <v>10</v>
      </c>
      <c r="D68" s="8" t="str">
        <f t="shared" si="4"/>
        <v>Pastries, Brownies &amp; Bars</v>
      </c>
      <c r="E68" s="8">
        <v>2</v>
      </c>
      <c r="F68" s="3"/>
      <c r="G68" s="3"/>
      <c r="H68" s="3"/>
      <c r="I68" s="3"/>
      <c r="J68" s="4"/>
      <c r="K68" s="4"/>
      <c r="L68" s="4"/>
      <c r="M68" s="4"/>
      <c r="N68" s="4"/>
      <c r="O68" s="4"/>
      <c r="P68" s="4"/>
      <c r="Q68" s="4"/>
      <c r="R68" s="4"/>
      <c r="S68" s="4"/>
      <c r="T68" s="4"/>
      <c r="U68" s="4"/>
      <c r="V68" s="4"/>
      <c r="W68" s="4"/>
      <c r="X68" s="4"/>
      <c r="Y68" s="4"/>
    </row>
    <row r="69" spans="1:25" ht="13">
      <c r="A69" s="4"/>
      <c r="B69" s="4"/>
      <c r="C69" s="4"/>
      <c r="D69" s="4"/>
      <c r="E69" s="4"/>
      <c r="F69" s="4"/>
      <c r="G69" s="3"/>
      <c r="H69" s="3"/>
      <c r="I69" s="3"/>
      <c r="J69" s="4"/>
      <c r="K69" s="4"/>
      <c r="L69" s="4"/>
      <c r="M69" s="4"/>
      <c r="N69" s="4"/>
      <c r="O69" s="4"/>
      <c r="P69" s="4"/>
      <c r="Q69" s="4"/>
      <c r="R69" s="4"/>
      <c r="S69" s="4"/>
      <c r="T69" s="4"/>
      <c r="U69" s="4"/>
      <c r="V69" s="4"/>
      <c r="W69" s="4"/>
      <c r="X69" s="4"/>
      <c r="Y69" s="4"/>
    </row>
    <row r="70" spans="1:25" ht="13">
      <c r="A70" s="4"/>
      <c r="B70" s="4"/>
      <c r="C70" s="4"/>
      <c r="D70" s="4"/>
      <c r="E70" s="4"/>
      <c r="F70" s="4"/>
      <c r="G70" s="3"/>
      <c r="H70" s="3"/>
      <c r="I70" s="3"/>
      <c r="J70" s="4"/>
      <c r="K70" s="4"/>
      <c r="L70" s="4"/>
      <c r="M70" s="4"/>
      <c r="N70" s="4"/>
      <c r="O70" s="4"/>
      <c r="P70" s="4"/>
      <c r="Q70" s="4"/>
      <c r="R70" s="4"/>
      <c r="S70" s="4"/>
      <c r="T70" s="4"/>
      <c r="U70" s="4"/>
      <c r="V70" s="4"/>
      <c r="W70" s="4"/>
      <c r="X70" s="4"/>
      <c r="Y70" s="4"/>
    </row>
    <row r="71" spans="1:25" ht="13">
      <c r="A71" s="4"/>
      <c r="B71" s="4"/>
      <c r="C71" s="4"/>
      <c r="D71" s="4"/>
      <c r="E71" s="4"/>
      <c r="F71" s="4"/>
      <c r="G71" s="3"/>
      <c r="H71" s="3"/>
      <c r="I71" s="3"/>
      <c r="J71" s="4"/>
      <c r="K71" s="4"/>
      <c r="L71" s="4"/>
      <c r="M71" s="4"/>
      <c r="N71" s="4"/>
      <c r="O71" s="4"/>
      <c r="P71" s="4"/>
      <c r="Q71" s="4"/>
      <c r="R71" s="4"/>
      <c r="S71" s="4"/>
      <c r="T71" s="4"/>
      <c r="U71" s="4"/>
      <c r="V71" s="4"/>
      <c r="W71" s="4"/>
      <c r="X71" s="4"/>
      <c r="Y71" s="4"/>
    </row>
    <row r="72" spans="1:25" ht="13">
      <c r="A72" s="4"/>
      <c r="B72" s="4"/>
      <c r="C72" s="4"/>
      <c r="D72" s="4"/>
      <c r="E72" s="4"/>
      <c r="F72" s="4"/>
      <c r="G72" s="3"/>
      <c r="H72" s="3"/>
      <c r="I72" s="3"/>
      <c r="J72" s="4"/>
      <c r="K72" s="4"/>
      <c r="L72" s="4"/>
      <c r="M72" s="4"/>
      <c r="N72" s="4"/>
      <c r="O72" s="4"/>
      <c r="P72" s="4"/>
      <c r="Q72" s="4"/>
      <c r="R72" s="4"/>
      <c r="S72" s="4"/>
      <c r="T72" s="4"/>
      <c r="U72" s="4"/>
      <c r="V72" s="4"/>
      <c r="W72" s="4"/>
      <c r="X72" s="4"/>
      <c r="Y72" s="4"/>
    </row>
    <row r="73" spans="1:25" ht="13">
      <c r="A73" s="4"/>
      <c r="B73" s="4"/>
      <c r="C73" s="4"/>
      <c r="D73" s="4"/>
      <c r="E73" s="4"/>
      <c r="F73" s="4"/>
      <c r="G73" s="3"/>
      <c r="H73" s="3"/>
      <c r="I73" s="3"/>
      <c r="J73" s="4"/>
      <c r="K73" s="4"/>
      <c r="L73" s="4"/>
      <c r="M73" s="4"/>
      <c r="N73" s="4"/>
      <c r="O73" s="4"/>
      <c r="P73" s="4"/>
      <c r="Q73" s="4"/>
      <c r="R73" s="4"/>
      <c r="S73" s="4"/>
      <c r="T73" s="4"/>
      <c r="U73" s="4"/>
      <c r="V73" s="4"/>
      <c r="W73" s="4"/>
      <c r="X73" s="4"/>
      <c r="Y73" s="4"/>
    </row>
    <row r="74" spans="1:25" ht="13">
      <c r="A74" s="4"/>
      <c r="B74" s="4"/>
      <c r="C74" s="4"/>
      <c r="D74" s="4"/>
      <c r="E74" s="4"/>
      <c r="F74" s="4"/>
      <c r="G74" s="3"/>
      <c r="H74" s="3"/>
      <c r="I74" s="3"/>
      <c r="J74" s="4"/>
      <c r="K74" s="4"/>
      <c r="L74" s="4"/>
      <c r="M74" s="4"/>
      <c r="N74" s="4"/>
      <c r="O74" s="4"/>
      <c r="P74" s="4"/>
      <c r="Q74" s="4"/>
      <c r="R74" s="4"/>
      <c r="S74" s="4"/>
      <c r="T74" s="4"/>
      <c r="U74" s="4"/>
      <c r="V74" s="4"/>
      <c r="W74" s="4"/>
      <c r="X74" s="4"/>
      <c r="Y74" s="4"/>
    </row>
    <row r="75" spans="1:25" ht="13">
      <c r="A75" s="4"/>
      <c r="B75" s="4"/>
      <c r="C75" s="4"/>
      <c r="D75" s="4"/>
      <c r="E75" s="4"/>
      <c r="F75" s="4"/>
      <c r="G75" s="3"/>
      <c r="H75" s="3"/>
      <c r="I75" s="3"/>
      <c r="J75" s="4"/>
      <c r="K75" s="4"/>
      <c r="L75" s="4"/>
      <c r="M75" s="4"/>
      <c r="N75" s="4"/>
      <c r="O75" s="4"/>
      <c r="P75" s="4"/>
      <c r="Q75" s="4"/>
      <c r="R75" s="4"/>
      <c r="S75" s="4"/>
      <c r="T75" s="4"/>
      <c r="U75" s="4"/>
      <c r="V75" s="4"/>
      <c r="W75" s="4"/>
      <c r="X75" s="4"/>
      <c r="Y75" s="4"/>
    </row>
    <row r="76" spans="1:25" ht="13">
      <c r="A76" s="4"/>
      <c r="B76" s="4"/>
      <c r="C76" s="4"/>
      <c r="D76" s="4"/>
      <c r="E76" s="4"/>
      <c r="F76" s="4"/>
      <c r="G76" s="3"/>
      <c r="H76" s="3"/>
      <c r="I76" s="3"/>
      <c r="J76" s="4"/>
      <c r="K76" s="4"/>
      <c r="L76" s="4"/>
      <c r="M76" s="4"/>
      <c r="N76" s="4"/>
      <c r="O76" s="4"/>
      <c r="P76" s="4"/>
      <c r="Q76" s="4"/>
      <c r="R76" s="4"/>
      <c r="S76" s="4"/>
      <c r="T76" s="4"/>
      <c r="U76" s="4"/>
      <c r="V76" s="4"/>
      <c r="W76" s="4"/>
      <c r="X76" s="4"/>
      <c r="Y76" s="4"/>
    </row>
    <row r="77" spans="1:25" ht="13">
      <c r="A77" s="4"/>
      <c r="B77" s="4"/>
      <c r="C77" s="4"/>
      <c r="D77" s="4"/>
      <c r="E77" s="4"/>
      <c r="F77" s="4"/>
      <c r="G77" s="3"/>
      <c r="H77" s="3"/>
      <c r="I77" s="3"/>
      <c r="J77" s="4"/>
      <c r="K77" s="4"/>
      <c r="L77" s="4"/>
      <c r="M77" s="4"/>
      <c r="N77" s="4"/>
      <c r="O77" s="4"/>
      <c r="P77" s="4"/>
      <c r="Q77" s="4"/>
      <c r="R77" s="4"/>
      <c r="S77" s="4"/>
      <c r="T77" s="4"/>
      <c r="U77" s="4"/>
      <c r="V77" s="4"/>
      <c r="W77" s="4"/>
      <c r="X77" s="4"/>
      <c r="Y77" s="4"/>
    </row>
    <row r="78" spans="1:25" ht="13">
      <c r="A78" s="4"/>
      <c r="B78" s="4"/>
      <c r="C78" s="4"/>
      <c r="D78" s="4"/>
      <c r="E78" s="4"/>
      <c r="F78" s="4"/>
      <c r="G78" s="3"/>
      <c r="H78" s="3"/>
      <c r="I78" s="3"/>
      <c r="J78" s="4"/>
      <c r="K78" s="4"/>
      <c r="L78" s="4"/>
      <c r="M78" s="4"/>
      <c r="N78" s="4"/>
      <c r="O78" s="4"/>
      <c r="P78" s="4"/>
      <c r="Q78" s="4"/>
      <c r="R78" s="4"/>
      <c r="S78" s="4"/>
      <c r="T78" s="4"/>
      <c r="U78" s="4"/>
      <c r="V78" s="4"/>
      <c r="W78" s="4"/>
      <c r="X78" s="4"/>
      <c r="Y78" s="4"/>
    </row>
    <row r="79" spans="1:25" ht="13">
      <c r="A79" s="4"/>
      <c r="B79" s="4"/>
      <c r="C79" s="4"/>
      <c r="D79" s="4"/>
      <c r="E79" s="4"/>
      <c r="F79" s="4"/>
      <c r="G79" s="3"/>
      <c r="H79" s="3"/>
      <c r="I79" s="3"/>
      <c r="J79" s="4"/>
      <c r="K79" s="4"/>
      <c r="L79" s="4"/>
      <c r="M79" s="4"/>
      <c r="N79" s="4"/>
      <c r="O79" s="4"/>
      <c r="P79" s="4"/>
      <c r="Q79" s="4"/>
      <c r="R79" s="4"/>
      <c r="S79" s="4"/>
      <c r="T79" s="4"/>
      <c r="U79" s="4"/>
      <c r="V79" s="4"/>
      <c r="W79" s="4"/>
      <c r="X79" s="4"/>
      <c r="Y79" s="4"/>
    </row>
    <row r="80" spans="1:25" ht="13">
      <c r="A80" s="4"/>
      <c r="B80" s="4"/>
      <c r="C80" s="4"/>
      <c r="D80" s="4"/>
      <c r="E80" s="4"/>
      <c r="F80" s="4"/>
      <c r="G80" s="3"/>
      <c r="H80" s="3"/>
      <c r="I80" s="3"/>
      <c r="J80" s="4"/>
      <c r="K80" s="4"/>
      <c r="L80" s="4"/>
      <c r="M80" s="4"/>
      <c r="N80" s="4"/>
      <c r="O80" s="4"/>
      <c r="P80" s="4"/>
      <c r="Q80" s="4"/>
      <c r="R80" s="4"/>
      <c r="S80" s="4"/>
      <c r="T80" s="4"/>
      <c r="U80" s="4"/>
      <c r="V80" s="4"/>
      <c r="W80" s="4"/>
      <c r="X80" s="4"/>
      <c r="Y80" s="4"/>
    </row>
    <row r="81" spans="1:25" ht="13">
      <c r="A81" s="4"/>
      <c r="B81" s="4"/>
      <c r="C81" s="4"/>
      <c r="D81" s="4"/>
      <c r="E81" s="4"/>
      <c r="F81" s="4"/>
      <c r="G81" s="3"/>
      <c r="H81" s="3"/>
      <c r="I81" s="3"/>
      <c r="J81" s="4"/>
      <c r="K81" s="4"/>
      <c r="L81" s="4"/>
      <c r="M81" s="4"/>
      <c r="N81" s="4"/>
      <c r="O81" s="4"/>
      <c r="P81" s="4"/>
      <c r="Q81" s="4"/>
      <c r="R81" s="4"/>
      <c r="S81" s="4"/>
      <c r="T81" s="4"/>
      <c r="U81" s="4"/>
      <c r="V81" s="4"/>
      <c r="W81" s="4"/>
      <c r="X81" s="4"/>
      <c r="Y81" s="4"/>
    </row>
    <row r="82" spans="1:25" ht="13">
      <c r="A82" s="4"/>
      <c r="B82" s="4"/>
      <c r="C82" s="4"/>
      <c r="D82" s="4"/>
      <c r="E82" s="4"/>
      <c r="F82" s="4"/>
      <c r="G82" s="3"/>
      <c r="H82" s="3"/>
      <c r="I82" s="3"/>
      <c r="J82" s="4"/>
      <c r="K82" s="4"/>
      <c r="L82" s="4"/>
      <c r="M82" s="4"/>
      <c r="N82" s="4"/>
      <c r="O82" s="4"/>
      <c r="P82" s="4"/>
      <c r="Q82" s="4"/>
      <c r="R82" s="4"/>
      <c r="S82" s="4"/>
      <c r="T82" s="4"/>
      <c r="U82" s="4"/>
      <c r="V82" s="4"/>
      <c r="W82" s="4"/>
      <c r="X82" s="4"/>
      <c r="Y82" s="4"/>
    </row>
    <row r="83" spans="1:25" ht="13">
      <c r="A83" s="4"/>
      <c r="B83" s="4"/>
      <c r="C83" s="4"/>
      <c r="D83" s="4"/>
      <c r="E83" s="4"/>
      <c r="F83" s="4"/>
      <c r="G83" s="3"/>
      <c r="H83" s="3"/>
      <c r="I83" s="3"/>
      <c r="J83" s="4"/>
      <c r="K83" s="4"/>
      <c r="L83" s="4"/>
      <c r="M83" s="4"/>
      <c r="N83" s="4"/>
      <c r="O83" s="4"/>
      <c r="P83" s="4"/>
      <c r="Q83" s="4"/>
      <c r="R83" s="4"/>
      <c r="S83" s="4"/>
      <c r="T83" s="4"/>
      <c r="U83" s="4"/>
      <c r="V83" s="4"/>
      <c r="W83" s="4"/>
      <c r="X83" s="4"/>
      <c r="Y83" s="4"/>
    </row>
    <row r="84" spans="1:25" ht="13">
      <c r="A84" s="4"/>
      <c r="B84" s="4"/>
      <c r="C84" s="4"/>
      <c r="D84" s="4"/>
      <c r="E84" s="4"/>
      <c r="F84" s="4"/>
      <c r="G84" s="3"/>
      <c r="H84" s="3"/>
      <c r="I84" s="3"/>
      <c r="J84" s="4"/>
      <c r="K84" s="4"/>
      <c r="L84" s="4"/>
      <c r="M84" s="4"/>
      <c r="N84" s="4"/>
      <c r="O84" s="4"/>
      <c r="P84" s="4"/>
      <c r="Q84" s="4"/>
      <c r="R84" s="4"/>
      <c r="S84" s="4"/>
      <c r="T84" s="4"/>
      <c r="U84" s="4"/>
      <c r="V84" s="4"/>
      <c r="W84" s="4"/>
      <c r="X84" s="4"/>
      <c r="Y84" s="4"/>
    </row>
    <row r="85" spans="1:25" ht="13">
      <c r="A85" s="4"/>
      <c r="B85" s="4"/>
      <c r="C85" s="4"/>
      <c r="D85" s="4"/>
      <c r="E85" s="4"/>
      <c r="F85" s="4"/>
      <c r="G85" s="3"/>
      <c r="H85" s="3"/>
      <c r="I85" s="3"/>
      <c r="J85" s="4"/>
      <c r="K85" s="4"/>
      <c r="L85" s="4"/>
      <c r="M85" s="4"/>
      <c r="N85" s="4"/>
      <c r="O85" s="4"/>
      <c r="P85" s="4"/>
      <c r="Q85" s="4"/>
      <c r="R85" s="4"/>
      <c r="S85" s="4"/>
      <c r="T85" s="4"/>
      <c r="U85" s="4"/>
      <c r="V85" s="4"/>
      <c r="W85" s="4"/>
      <c r="X85" s="4"/>
      <c r="Y85" s="4"/>
    </row>
    <row r="86" spans="1:25" ht="13">
      <c r="A86" s="4"/>
      <c r="B86" s="4"/>
      <c r="C86" s="4"/>
      <c r="D86" s="4"/>
      <c r="E86" s="4"/>
      <c r="F86" s="4"/>
      <c r="G86" s="3"/>
      <c r="H86" s="3"/>
      <c r="I86" s="3"/>
      <c r="J86" s="4"/>
      <c r="K86" s="4"/>
      <c r="L86" s="4"/>
      <c r="M86" s="4"/>
      <c r="N86" s="4"/>
      <c r="O86" s="4"/>
      <c r="P86" s="4"/>
      <c r="Q86" s="4"/>
      <c r="R86" s="4"/>
      <c r="S86" s="4"/>
      <c r="T86" s="4"/>
      <c r="U86" s="4"/>
      <c r="V86" s="4"/>
      <c r="W86" s="4"/>
      <c r="X86" s="4"/>
      <c r="Y86" s="4"/>
    </row>
    <row r="87" spans="1:25" ht="13">
      <c r="A87" s="4"/>
      <c r="B87" s="4"/>
      <c r="C87" s="4"/>
      <c r="D87" s="4"/>
      <c r="E87" s="4"/>
      <c r="F87" s="4"/>
      <c r="G87" s="3"/>
      <c r="H87" s="3"/>
      <c r="I87" s="3"/>
      <c r="J87" s="4"/>
      <c r="K87" s="4"/>
      <c r="L87" s="4"/>
      <c r="M87" s="4"/>
      <c r="N87" s="4"/>
      <c r="O87" s="4"/>
      <c r="P87" s="4"/>
      <c r="Q87" s="4"/>
      <c r="R87" s="4"/>
      <c r="S87" s="4"/>
      <c r="T87" s="4"/>
      <c r="U87" s="4"/>
      <c r="V87" s="4"/>
      <c r="W87" s="4"/>
      <c r="X87" s="4"/>
      <c r="Y87" s="4"/>
    </row>
    <row r="88" spans="1:25" ht="13">
      <c r="A88" s="4"/>
      <c r="B88" s="4"/>
      <c r="C88" s="4"/>
      <c r="D88" s="4"/>
      <c r="E88" s="4"/>
      <c r="F88" s="4"/>
      <c r="G88" s="3"/>
      <c r="H88" s="3"/>
      <c r="I88" s="3"/>
      <c r="J88" s="4"/>
      <c r="K88" s="4"/>
      <c r="L88" s="4"/>
      <c r="M88" s="4"/>
      <c r="N88" s="4"/>
      <c r="O88" s="4"/>
      <c r="P88" s="4"/>
      <c r="Q88" s="4"/>
      <c r="R88" s="4"/>
      <c r="S88" s="4"/>
      <c r="T88" s="4"/>
      <c r="U88" s="4"/>
      <c r="V88" s="4"/>
      <c r="W88" s="4"/>
      <c r="X88" s="4"/>
      <c r="Y88" s="4"/>
    </row>
    <row r="89" spans="1:25" ht="13">
      <c r="A89" s="4"/>
      <c r="B89" s="4"/>
      <c r="C89" s="4"/>
      <c r="D89" s="4"/>
      <c r="E89" s="4"/>
      <c r="F89" s="4"/>
      <c r="G89" s="4"/>
      <c r="H89" s="4"/>
      <c r="I89" s="4"/>
      <c r="J89" s="4"/>
      <c r="K89" s="4"/>
      <c r="L89" s="4"/>
      <c r="M89" s="4"/>
      <c r="N89" s="4"/>
      <c r="O89" s="4"/>
      <c r="P89" s="4"/>
      <c r="Q89" s="4"/>
      <c r="R89" s="4"/>
      <c r="S89" s="4"/>
      <c r="T89" s="4"/>
      <c r="U89" s="4"/>
      <c r="V89" s="4"/>
      <c r="W89" s="4"/>
      <c r="X89" s="4"/>
      <c r="Y89" s="4"/>
    </row>
    <row r="90" spans="1:25" ht="13">
      <c r="A90" s="4"/>
      <c r="B90" s="4"/>
      <c r="C90" s="4"/>
      <c r="D90" s="4"/>
      <c r="E90" s="4"/>
      <c r="F90" s="4"/>
      <c r="G90" s="4"/>
      <c r="H90" s="4"/>
      <c r="I90" s="4"/>
      <c r="J90" s="4"/>
      <c r="K90" s="4"/>
      <c r="L90" s="4"/>
      <c r="M90" s="4"/>
      <c r="N90" s="4"/>
      <c r="O90" s="4"/>
      <c r="P90" s="4"/>
      <c r="Q90" s="4"/>
      <c r="R90" s="4"/>
      <c r="S90" s="4"/>
      <c r="T90" s="4"/>
      <c r="U90" s="4"/>
      <c r="V90" s="4"/>
      <c r="W90" s="4"/>
      <c r="X90" s="4"/>
      <c r="Y90" s="4"/>
    </row>
    <row r="91" spans="1:25" ht="13">
      <c r="A91" s="4"/>
      <c r="B91" s="4"/>
      <c r="C91" s="4"/>
      <c r="D91" s="4"/>
      <c r="E91" s="4"/>
      <c r="F91" s="4"/>
      <c r="G91" s="4"/>
      <c r="H91" s="4"/>
      <c r="I91" s="4"/>
      <c r="J91" s="4"/>
      <c r="K91" s="4"/>
      <c r="L91" s="4"/>
      <c r="M91" s="4"/>
      <c r="N91" s="4"/>
      <c r="O91" s="4"/>
      <c r="P91" s="4"/>
      <c r="Q91" s="4"/>
      <c r="R91" s="4"/>
      <c r="S91" s="4"/>
      <c r="T91" s="4"/>
      <c r="U91" s="4"/>
      <c r="V91" s="4"/>
      <c r="W91" s="4"/>
      <c r="X91" s="4"/>
      <c r="Y91" s="4"/>
    </row>
    <row r="92" spans="1:25" ht="13">
      <c r="A92" s="4"/>
      <c r="B92" s="4"/>
      <c r="C92" s="4"/>
      <c r="D92" s="4"/>
      <c r="E92" s="4"/>
      <c r="F92" s="4"/>
      <c r="G92" s="4"/>
      <c r="H92" s="4"/>
      <c r="I92" s="4"/>
      <c r="J92" s="4"/>
      <c r="K92" s="4"/>
      <c r="L92" s="4"/>
      <c r="M92" s="4"/>
      <c r="N92" s="4"/>
      <c r="O92" s="4"/>
      <c r="P92" s="4"/>
      <c r="Q92" s="4"/>
      <c r="R92" s="4"/>
      <c r="S92" s="4"/>
      <c r="T92" s="4"/>
      <c r="U92" s="4"/>
      <c r="V92" s="4"/>
      <c r="W92" s="4"/>
      <c r="X92" s="4"/>
      <c r="Y92" s="4"/>
    </row>
    <row r="93" spans="1:25" ht="13">
      <c r="A93" s="4"/>
      <c r="B93" s="4"/>
      <c r="C93" s="4"/>
      <c r="D93" s="4"/>
      <c r="E93" s="4"/>
      <c r="F93" s="4"/>
      <c r="G93" s="4"/>
      <c r="H93" s="4"/>
      <c r="I93" s="4"/>
      <c r="J93" s="4"/>
      <c r="K93" s="4"/>
      <c r="L93" s="4"/>
      <c r="M93" s="4"/>
      <c r="N93" s="4"/>
      <c r="O93" s="4"/>
      <c r="P93" s="4"/>
      <c r="Q93" s="4"/>
      <c r="R93" s="4"/>
      <c r="S93" s="4"/>
      <c r="T93" s="4"/>
      <c r="U93" s="4"/>
      <c r="V93" s="4"/>
      <c r="W93" s="4"/>
      <c r="X93" s="4"/>
      <c r="Y93" s="4"/>
    </row>
    <row r="94" spans="1:25" ht="13">
      <c r="A94" s="4"/>
      <c r="B94" s="4"/>
      <c r="C94" s="4"/>
      <c r="D94" s="4"/>
      <c r="E94" s="4"/>
      <c r="F94" s="4"/>
      <c r="G94" s="4"/>
      <c r="H94" s="4"/>
      <c r="I94" s="4"/>
      <c r="J94" s="4"/>
      <c r="K94" s="4"/>
      <c r="L94" s="4"/>
      <c r="M94" s="4"/>
      <c r="N94" s="4"/>
      <c r="O94" s="4"/>
      <c r="P94" s="4"/>
      <c r="Q94" s="4"/>
      <c r="R94" s="4"/>
      <c r="S94" s="4"/>
      <c r="T94" s="4"/>
      <c r="U94" s="4"/>
      <c r="V94" s="4"/>
      <c r="W94" s="4"/>
      <c r="X94" s="4"/>
      <c r="Y94" s="4"/>
    </row>
    <row r="95" spans="1:25" ht="13">
      <c r="A95" s="4"/>
      <c r="B95" s="4"/>
      <c r="C95" s="4"/>
      <c r="D95" s="4"/>
      <c r="E95" s="4"/>
      <c r="F95" s="4"/>
      <c r="G95" s="4"/>
      <c r="H95" s="4"/>
      <c r="I95" s="4"/>
      <c r="J95" s="4"/>
      <c r="K95" s="4"/>
      <c r="L95" s="4"/>
      <c r="M95" s="4"/>
      <c r="N95" s="4"/>
      <c r="O95" s="4"/>
      <c r="P95" s="4"/>
      <c r="Q95" s="4"/>
      <c r="R95" s="4"/>
      <c r="S95" s="4"/>
      <c r="T95" s="4"/>
      <c r="U95" s="4"/>
      <c r="V95" s="4"/>
      <c r="W95" s="4"/>
      <c r="X95" s="4"/>
      <c r="Y95" s="4"/>
    </row>
    <row r="96" spans="1:25" ht="13">
      <c r="A96" s="4"/>
      <c r="B96" s="4"/>
      <c r="C96" s="4"/>
      <c r="D96" s="4"/>
      <c r="E96" s="4"/>
      <c r="F96" s="4"/>
      <c r="G96" s="4"/>
      <c r="H96" s="4"/>
      <c r="I96" s="4"/>
      <c r="J96" s="4"/>
      <c r="K96" s="4"/>
      <c r="L96" s="4"/>
      <c r="M96" s="4"/>
      <c r="N96" s="4"/>
      <c r="O96" s="4"/>
      <c r="P96" s="4"/>
      <c r="Q96" s="4"/>
      <c r="R96" s="4"/>
      <c r="S96" s="4"/>
      <c r="T96" s="4"/>
      <c r="U96" s="4"/>
      <c r="V96" s="4"/>
      <c r="W96" s="4"/>
      <c r="X96" s="4"/>
      <c r="Y96" s="4"/>
    </row>
    <row r="97" spans="1:25" ht="13">
      <c r="A97" s="4"/>
      <c r="B97" s="4"/>
      <c r="C97" s="4"/>
      <c r="D97" s="4"/>
      <c r="E97" s="4"/>
      <c r="F97" s="4"/>
      <c r="G97" s="4"/>
      <c r="H97" s="4"/>
      <c r="I97" s="4"/>
      <c r="J97" s="4"/>
      <c r="K97" s="4"/>
      <c r="L97" s="4"/>
      <c r="M97" s="4"/>
      <c r="N97" s="4"/>
      <c r="O97" s="4"/>
      <c r="P97" s="4"/>
      <c r="Q97" s="4"/>
      <c r="R97" s="4"/>
      <c r="S97" s="4"/>
      <c r="T97" s="4"/>
      <c r="U97" s="4"/>
      <c r="V97" s="4"/>
      <c r="W97" s="4"/>
      <c r="X97" s="4"/>
      <c r="Y97" s="4"/>
    </row>
    <row r="98" spans="1:25" ht="13">
      <c r="A98" s="4"/>
      <c r="B98" s="4"/>
      <c r="C98" s="4"/>
      <c r="D98" s="4"/>
      <c r="E98" s="4"/>
      <c r="F98" s="4"/>
      <c r="G98" s="4"/>
      <c r="H98" s="4"/>
      <c r="I98" s="4"/>
      <c r="J98" s="4"/>
      <c r="K98" s="4"/>
      <c r="L98" s="4"/>
      <c r="M98" s="4"/>
      <c r="N98" s="4"/>
      <c r="O98" s="4"/>
      <c r="P98" s="4"/>
      <c r="Q98" s="4"/>
      <c r="R98" s="4"/>
      <c r="S98" s="4"/>
      <c r="T98" s="4"/>
      <c r="U98" s="4"/>
      <c r="V98" s="4"/>
      <c r="W98" s="4"/>
      <c r="X98" s="4"/>
      <c r="Y98" s="4"/>
    </row>
    <row r="99" spans="1:25" ht="13">
      <c r="A99" s="4"/>
      <c r="B99" s="4"/>
      <c r="C99" s="4"/>
      <c r="D99" s="4"/>
      <c r="E99" s="4"/>
      <c r="F99" s="4"/>
      <c r="G99" s="4"/>
      <c r="H99" s="4"/>
      <c r="I99" s="4"/>
      <c r="J99" s="4"/>
      <c r="K99" s="4"/>
      <c r="L99" s="4"/>
      <c r="M99" s="4"/>
      <c r="N99" s="4"/>
      <c r="O99" s="4"/>
      <c r="P99" s="4"/>
      <c r="Q99" s="4"/>
      <c r="R99" s="4"/>
      <c r="S99" s="4"/>
      <c r="T99" s="4"/>
      <c r="U99" s="4"/>
      <c r="V99" s="4"/>
      <c r="W99" s="4"/>
      <c r="X99" s="4"/>
      <c r="Y99" s="4"/>
    </row>
    <row r="100" spans="1:25"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spans="1:25"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spans="1:25"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spans="1:25"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spans="1:25"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spans="1:25" ht="13">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spans="1:25" ht="1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spans="1:25" ht="13">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spans="1:25" ht="13">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241B2-3144-3448-94D9-F51AE79866C3}">
  <dimension ref="A1:BA98"/>
  <sheetViews>
    <sheetView tabSelected="1" topLeftCell="D1" zoomScale="75" workbookViewId="0">
      <selection activeCell="A62" sqref="A62:C99"/>
    </sheetView>
  </sheetViews>
  <sheetFormatPr baseColWidth="10" defaultRowHeight="13"/>
  <cols>
    <col min="1" max="1" width="12.83203125" bestFit="1" customWidth="1"/>
    <col min="3" max="3" width="21.1640625" bestFit="1" customWidth="1"/>
    <col min="4" max="4" width="55.6640625" bestFit="1" customWidth="1"/>
    <col min="5" max="5" width="16" bestFit="1" customWidth="1"/>
    <col min="12" max="12" width="14.83203125" bestFit="1" customWidth="1"/>
    <col min="13" max="13" width="12.33203125" bestFit="1" customWidth="1"/>
    <col min="19" max="19" width="16.33203125" customWidth="1"/>
    <col min="20" max="20" width="21.83203125" bestFit="1" customWidth="1"/>
    <col min="21" max="21" width="17.5" bestFit="1" customWidth="1"/>
    <col min="22" max="22" width="17.33203125" bestFit="1" customWidth="1"/>
    <col min="23" max="23" width="15" bestFit="1" customWidth="1"/>
    <col min="24" max="24" width="21.5" customWidth="1"/>
    <col min="25" max="25" width="12.33203125" bestFit="1" customWidth="1"/>
  </cols>
  <sheetData>
    <row r="1" spans="1:25">
      <c r="A1" s="26" t="s">
        <v>38</v>
      </c>
      <c r="B1" s="26" t="s">
        <v>39</v>
      </c>
      <c r="C1" s="26" t="s">
        <v>40</v>
      </c>
      <c r="D1" s="26" t="s">
        <v>41</v>
      </c>
      <c r="E1" s="26" t="s">
        <v>42</v>
      </c>
      <c r="F1" s="26" t="s">
        <v>43</v>
      </c>
      <c r="G1" s="26" t="s">
        <v>44</v>
      </c>
      <c r="H1" s="26" t="s">
        <v>45</v>
      </c>
      <c r="I1" s="26" t="s">
        <v>46</v>
      </c>
      <c r="J1" s="26" t="s">
        <v>47</v>
      </c>
      <c r="K1" s="26" t="s">
        <v>48</v>
      </c>
      <c r="L1" s="26" t="s">
        <v>49</v>
      </c>
      <c r="M1" s="26" t="s">
        <v>50</v>
      </c>
      <c r="N1" s="26" t="s">
        <v>51</v>
      </c>
      <c r="O1" s="26" t="s">
        <v>52</v>
      </c>
      <c r="P1" s="26" t="s">
        <v>53</v>
      </c>
      <c r="Q1" s="26" t="s">
        <v>54</v>
      </c>
      <c r="R1" s="26" t="s">
        <v>55</v>
      </c>
      <c r="S1" s="26" t="s">
        <v>56</v>
      </c>
      <c r="T1" s="26" t="s">
        <v>57</v>
      </c>
      <c r="U1" s="26" t="s">
        <v>58</v>
      </c>
      <c r="V1" s="26" t="s">
        <v>59</v>
      </c>
      <c r="W1" s="26" t="s">
        <v>60</v>
      </c>
      <c r="X1" s="26" t="s">
        <v>61</v>
      </c>
      <c r="Y1" s="26" t="s">
        <v>62</v>
      </c>
    </row>
    <row r="2" spans="1:25" ht="15">
      <c r="A2" s="29" t="s">
        <v>63</v>
      </c>
      <c r="B2" s="30">
        <v>6</v>
      </c>
      <c r="C2" s="30" t="s">
        <v>30</v>
      </c>
      <c r="D2" s="29" t="s">
        <v>64</v>
      </c>
      <c r="E2" s="31">
        <v>44887</v>
      </c>
      <c r="F2" s="29">
        <v>0</v>
      </c>
      <c r="G2" s="29">
        <v>0</v>
      </c>
      <c r="H2" s="29">
        <v>0</v>
      </c>
      <c r="I2" s="29">
        <v>1</v>
      </c>
      <c r="J2" s="29">
        <v>1</v>
      </c>
      <c r="K2" s="29">
        <v>0</v>
      </c>
      <c r="L2" s="29">
        <v>0</v>
      </c>
      <c r="M2" s="29">
        <v>0</v>
      </c>
      <c r="N2" s="29">
        <v>0</v>
      </c>
      <c r="O2" s="29">
        <v>0</v>
      </c>
      <c r="P2" s="29">
        <v>1</v>
      </c>
      <c r="Q2" s="29">
        <v>0</v>
      </c>
      <c r="R2" s="29">
        <v>0</v>
      </c>
      <c r="S2" s="32">
        <v>4.49</v>
      </c>
      <c r="T2" s="32">
        <v>1.1200000000000001</v>
      </c>
      <c r="U2" s="33">
        <v>100</v>
      </c>
      <c r="V2" s="29">
        <v>59</v>
      </c>
      <c r="W2" s="29" t="s">
        <v>65</v>
      </c>
      <c r="X2" s="29" t="s">
        <v>66</v>
      </c>
      <c r="Y2" s="29" t="s">
        <v>65</v>
      </c>
    </row>
    <row r="3" spans="1:25" ht="15">
      <c r="A3" s="29" t="s">
        <v>63</v>
      </c>
      <c r="B3" s="30">
        <v>12</v>
      </c>
      <c r="C3" s="30" t="s">
        <v>30</v>
      </c>
      <c r="D3" s="29" t="s">
        <v>67</v>
      </c>
      <c r="E3" s="31">
        <v>44887</v>
      </c>
      <c r="F3" s="29">
        <v>1</v>
      </c>
      <c r="G3" s="29">
        <v>0</v>
      </c>
      <c r="H3" s="29">
        <v>0</v>
      </c>
      <c r="I3" s="29">
        <v>1</v>
      </c>
      <c r="J3" s="29">
        <v>0</v>
      </c>
      <c r="K3" s="29">
        <v>1</v>
      </c>
      <c r="L3" s="29">
        <v>0</v>
      </c>
      <c r="M3" s="29">
        <v>0</v>
      </c>
      <c r="N3" s="29">
        <v>0</v>
      </c>
      <c r="O3" s="29">
        <v>1</v>
      </c>
      <c r="P3" s="29">
        <v>1</v>
      </c>
      <c r="Q3" s="29">
        <v>1</v>
      </c>
      <c r="R3" s="29">
        <v>0</v>
      </c>
      <c r="S3" s="32">
        <v>3.49</v>
      </c>
      <c r="T3" s="32">
        <v>0.87</v>
      </c>
      <c r="U3" s="33">
        <v>120</v>
      </c>
      <c r="V3" s="29">
        <v>118</v>
      </c>
      <c r="W3" s="29" t="s">
        <v>65</v>
      </c>
      <c r="X3" s="29" t="s">
        <v>68</v>
      </c>
      <c r="Y3" s="29" t="s">
        <v>65</v>
      </c>
    </row>
    <row r="4" spans="1:25" ht="15">
      <c r="A4" s="29" t="s">
        <v>63</v>
      </c>
      <c r="B4" s="30">
        <v>237</v>
      </c>
      <c r="C4" s="30" t="s">
        <v>30</v>
      </c>
      <c r="D4" s="29" t="s">
        <v>69</v>
      </c>
      <c r="E4" s="31">
        <v>44887</v>
      </c>
      <c r="F4" s="29">
        <v>0</v>
      </c>
      <c r="G4" s="29">
        <v>0</v>
      </c>
      <c r="H4" s="29">
        <v>0</v>
      </c>
      <c r="I4" s="29">
        <v>0</v>
      </c>
      <c r="J4" s="29">
        <v>0</v>
      </c>
      <c r="K4" s="29">
        <v>0</v>
      </c>
      <c r="L4" s="29">
        <v>0</v>
      </c>
      <c r="M4" s="29">
        <v>0</v>
      </c>
      <c r="N4" s="29">
        <v>0</v>
      </c>
      <c r="O4" s="29">
        <v>0</v>
      </c>
      <c r="P4" s="29">
        <v>0</v>
      </c>
      <c r="Q4" s="29">
        <v>0</v>
      </c>
      <c r="R4" s="29">
        <v>0</v>
      </c>
      <c r="S4" s="32">
        <v>6.99</v>
      </c>
      <c r="T4" s="32">
        <v>2.33</v>
      </c>
      <c r="U4" s="33">
        <v>350</v>
      </c>
      <c r="V4" s="29">
        <v>121</v>
      </c>
      <c r="W4" s="29" t="s">
        <v>65</v>
      </c>
      <c r="X4" s="29" t="s">
        <v>70</v>
      </c>
      <c r="Y4" s="29" t="s">
        <v>71</v>
      </c>
    </row>
    <row r="5" spans="1:25" ht="15">
      <c r="A5" s="29" t="s">
        <v>63</v>
      </c>
      <c r="B5" s="30">
        <v>80</v>
      </c>
      <c r="C5" s="30" t="s">
        <v>30</v>
      </c>
      <c r="D5" s="29" t="s">
        <v>72</v>
      </c>
      <c r="E5" s="31">
        <v>44887</v>
      </c>
      <c r="F5" s="29">
        <v>0</v>
      </c>
      <c r="G5" s="29">
        <v>1</v>
      </c>
      <c r="H5" s="29">
        <v>0</v>
      </c>
      <c r="I5" s="29">
        <v>1</v>
      </c>
      <c r="J5" s="29">
        <v>1</v>
      </c>
      <c r="K5" s="29">
        <v>0</v>
      </c>
      <c r="L5" s="29">
        <v>0</v>
      </c>
      <c r="M5" s="29">
        <v>0</v>
      </c>
      <c r="N5" s="29">
        <v>0</v>
      </c>
      <c r="O5" s="29">
        <v>1</v>
      </c>
      <c r="P5" s="29">
        <v>0</v>
      </c>
      <c r="Q5" s="29">
        <v>0</v>
      </c>
      <c r="R5" s="29">
        <v>0</v>
      </c>
      <c r="S5" s="32">
        <v>4.6900000000000004</v>
      </c>
      <c r="T5" s="32">
        <v>1.56</v>
      </c>
      <c r="U5" s="33">
        <v>230</v>
      </c>
      <c r="V5" s="29">
        <v>96</v>
      </c>
      <c r="W5" s="29" t="s">
        <v>65</v>
      </c>
      <c r="X5" s="29" t="s">
        <v>70</v>
      </c>
      <c r="Y5" s="29" t="s">
        <v>71</v>
      </c>
    </row>
    <row r="6" spans="1:25" ht="15">
      <c r="A6" s="29" t="s">
        <v>63</v>
      </c>
      <c r="B6" s="30">
        <v>180</v>
      </c>
      <c r="C6" s="30" t="s">
        <v>30</v>
      </c>
      <c r="D6" s="29" t="s">
        <v>73</v>
      </c>
      <c r="E6" s="31">
        <v>44887</v>
      </c>
      <c r="F6" s="29">
        <v>0</v>
      </c>
      <c r="G6" s="29">
        <v>0</v>
      </c>
      <c r="H6" s="29">
        <v>0</v>
      </c>
      <c r="I6" s="29">
        <v>0</v>
      </c>
      <c r="J6" s="29">
        <v>0</v>
      </c>
      <c r="K6" s="29">
        <v>0</v>
      </c>
      <c r="L6" s="29">
        <v>0</v>
      </c>
      <c r="M6" s="29">
        <v>0</v>
      </c>
      <c r="N6" s="29">
        <v>0</v>
      </c>
      <c r="O6" s="29">
        <v>0</v>
      </c>
      <c r="P6" s="29">
        <v>0</v>
      </c>
      <c r="Q6" s="29">
        <v>0</v>
      </c>
      <c r="R6" s="29">
        <v>0</v>
      </c>
      <c r="S6" s="32">
        <v>9.99</v>
      </c>
      <c r="T6" s="32">
        <v>2.5</v>
      </c>
      <c r="U6" s="33">
        <v>220</v>
      </c>
      <c r="V6" s="29">
        <v>98</v>
      </c>
      <c r="W6" s="29" t="s">
        <v>65</v>
      </c>
      <c r="X6" s="29" t="s">
        <v>70</v>
      </c>
      <c r="Y6" s="29" t="s">
        <v>71</v>
      </c>
    </row>
    <row r="7" spans="1:25" ht="15">
      <c r="A7" s="29" t="s">
        <v>63</v>
      </c>
      <c r="B7" s="30" t="s">
        <v>37</v>
      </c>
      <c r="C7" s="30" t="s">
        <v>30</v>
      </c>
      <c r="D7" s="29" t="s">
        <v>74</v>
      </c>
      <c r="E7" s="31">
        <v>44887</v>
      </c>
      <c r="F7" s="29">
        <v>0</v>
      </c>
      <c r="G7" s="29">
        <v>0</v>
      </c>
      <c r="H7" s="29">
        <v>0</v>
      </c>
      <c r="I7" s="29">
        <v>1</v>
      </c>
      <c r="J7" s="29">
        <v>1</v>
      </c>
      <c r="K7" s="29">
        <v>0</v>
      </c>
      <c r="L7" s="29">
        <v>0</v>
      </c>
      <c r="M7" s="29">
        <v>0</v>
      </c>
      <c r="N7" s="29">
        <v>0</v>
      </c>
      <c r="O7" s="29">
        <v>0</v>
      </c>
      <c r="P7" s="29">
        <v>1</v>
      </c>
      <c r="Q7" s="29">
        <v>0</v>
      </c>
      <c r="R7" s="29">
        <v>0</v>
      </c>
      <c r="S7" s="32">
        <v>5.99</v>
      </c>
      <c r="T7" s="32">
        <v>1</v>
      </c>
      <c r="U7" s="33">
        <v>170</v>
      </c>
      <c r="V7" s="29">
        <v>65</v>
      </c>
      <c r="W7" s="29" t="s">
        <v>65</v>
      </c>
      <c r="X7" s="29" t="s">
        <v>75</v>
      </c>
      <c r="Y7" s="29" t="s">
        <v>76</v>
      </c>
    </row>
    <row r="8" spans="1:25" ht="15">
      <c r="A8" s="29" t="s">
        <v>63</v>
      </c>
      <c r="B8" s="30" t="s">
        <v>37</v>
      </c>
      <c r="C8" s="30" t="s">
        <v>30</v>
      </c>
      <c r="D8" s="29" t="s">
        <v>77</v>
      </c>
      <c r="E8" s="31">
        <v>44887</v>
      </c>
      <c r="F8" s="29">
        <v>1</v>
      </c>
      <c r="G8" s="29">
        <v>0</v>
      </c>
      <c r="H8" s="29">
        <v>0</v>
      </c>
      <c r="I8" s="29">
        <v>1</v>
      </c>
      <c r="J8" s="29">
        <v>1</v>
      </c>
      <c r="K8" s="29">
        <v>1</v>
      </c>
      <c r="L8" s="29">
        <v>0</v>
      </c>
      <c r="M8" s="29">
        <v>0</v>
      </c>
      <c r="N8" s="29">
        <v>0</v>
      </c>
      <c r="O8" s="29">
        <v>0</v>
      </c>
      <c r="P8" s="29">
        <v>1</v>
      </c>
      <c r="Q8" s="29">
        <v>0</v>
      </c>
      <c r="R8" s="29">
        <v>0</v>
      </c>
      <c r="S8" s="32">
        <v>6.99</v>
      </c>
      <c r="T8" s="32">
        <v>2.33</v>
      </c>
      <c r="U8" s="33">
        <v>70</v>
      </c>
      <c r="V8" s="29">
        <v>148</v>
      </c>
      <c r="W8" s="29" t="s">
        <v>65</v>
      </c>
      <c r="X8" s="29" t="s">
        <v>78</v>
      </c>
      <c r="Y8" s="29" t="s">
        <v>76</v>
      </c>
    </row>
    <row r="9" spans="1:25" ht="15">
      <c r="A9" s="29" t="s">
        <v>63</v>
      </c>
      <c r="B9" s="30" t="s">
        <v>37</v>
      </c>
      <c r="C9" s="30" t="s">
        <v>30</v>
      </c>
      <c r="D9" s="29" t="s">
        <v>79</v>
      </c>
      <c r="E9" s="31">
        <v>44887</v>
      </c>
      <c r="F9" s="29">
        <v>0</v>
      </c>
      <c r="G9" s="29">
        <v>0</v>
      </c>
      <c r="H9" s="29">
        <v>0</v>
      </c>
      <c r="I9" s="29">
        <v>0</v>
      </c>
      <c r="J9" s="29">
        <v>0</v>
      </c>
      <c r="K9" s="29">
        <v>0</v>
      </c>
      <c r="L9" s="29">
        <v>0</v>
      </c>
      <c r="M9" s="29">
        <v>0</v>
      </c>
      <c r="N9" s="29">
        <v>0</v>
      </c>
      <c r="O9" s="29">
        <v>1</v>
      </c>
      <c r="P9" s="29">
        <v>0</v>
      </c>
      <c r="Q9" s="29">
        <v>0</v>
      </c>
      <c r="R9" s="29">
        <v>0</v>
      </c>
      <c r="S9" s="32">
        <v>1.99</v>
      </c>
      <c r="T9" s="32">
        <v>1.99</v>
      </c>
      <c r="U9" s="33">
        <v>160</v>
      </c>
      <c r="V9" s="29">
        <v>4.4000000000000004</v>
      </c>
      <c r="W9" s="29" t="s">
        <v>80</v>
      </c>
      <c r="X9" s="29" t="s">
        <v>81</v>
      </c>
      <c r="Y9" s="29" t="s">
        <v>80</v>
      </c>
    </row>
    <row r="10" spans="1:25" ht="15">
      <c r="A10" s="29" t="s">
        <v>63</v>
      </c>
      <c r="B10" s="30" t="s">
        <v>37</v>
      </c>
      <c r="C10" s="30" t="s">
        <v>30</v>
      </c>
      <c r="D10" s="29" t="s">
        <v>82</v>
      </c>
      <c r="E10" s="31">
        <v>44887</v>
      </c>
      <c r="F10" s="29">
        <v>0</v>
      </c>
      <c r="G10" s="29">
        <v>0</v>
      </c>
      <c r="H10" s="29">
        <v>0</v>
      </c>
      <c r="I10" s="29">
        <v>0</v>
      </c>
      <c r="J10" s="29">
        <v>0</v>
      </c>
      <c r="K10" s="29">
        <v>0</v>
      </c>
      <c r="L10" s="29">
        <v>0</v>
      </c>
      <c r="M10" s="29">
        <v>0</v>
      </c>
      <c r="N10" s="29">
        <v>0</v>
      </c>
      <c r="O10" s="29">
        <v>0</v>
      </c>
      <c r="P10" s="29">
        <v>1</v>
      </c>
      <c r="Q10" s="29">
        <v>0</v>
      </c>
      <c r="R10" s="29">
        <v>0</v>
      </c>
      <c r="S10" s="32">
        <v>6.49</v>
      </c>
      <c r="T10" s="32">
        <v>2.16</v>
      </c>
      <c r="U10" s="33">
        <v>350</v>
      </c>
      <c r="V10" s="29">
        <v>121</v>
      </c>
      <c r="W10" s="29" t="s">
        <v>65</v>
      </c>
      <c r="X10" s="29" t="s">
        <v>70</v>
      </c>
      <c r="Y10" s="29" t="s">
        <v>71</v>
      </c>
    </row>
    <row r="11" spans="1:25" ht="15">
      <c r="A11" s="29" t="s">
        <v>83</v>
      </c>
      <c r="B11" s="30">
        <v>5</v>
      </c>
      <c r="C11" s="30" t="s">
        <v>26</v>
      </c>
      <c r="D11" s="29" t="s">
        <v>84</v>
      </c>
      <c r="E11" s="31">
        <v>44887</v>
      </c>
      <c r="F11" s="29">
        <v>0</v>
      </c>
      <c r="G11" s="29">
        <v>0</v>
      </c>
      <c r="H11" s="29">
        <v>0</v>
      </c>
      <c r="I11" s="29">
        <v>1</v>
      </c>
      <c r="J11" s="29">
        <v>0</v>
      </c>
      <c r="K11" s="29">
        <v>0</v>
      </c>
      <c r="L11" s="29">
        <v>0</v>
      </c>
      <c r="M11" s="29">
        <v>0</v>
      </c>
      <c r="N11" s="29">
        <v>0</v>
      </c>
      <c r="O11" s="29">
        <v>1</v>
      </c>
      <c r="P11" s="29">
        <v>0</v>
      </c>
      <c r="Q11" s="29">
        <v>0</v>
      </c>
      <c r="R11" s="29">
        <v>0</v>
      </c>
      <c r="S11" s="32">
        <v>6.99</v>
      </c>
      <c r="T11" s="32">
        <v>1.17</v>
      </c>
      <c r="U11" s="33">
        <v>240</v>
      </c>
      <c r="V11" s="29">
        <v>2.5</v>
      </c>
      <c r="W11" s="29" t="s">
        <v>85</v>
      </c>
      <c r="X11" s="29">
        <v>10</v>
      </c>
      <c r="Y11" s="29" t="s">
        <v>85</v>
      </c>
    </row>
    <row r="12" spans="1:25" ht="15">
      <c r="A12" s="29" t="s">
        <v>83</v>
      </c>
      <c r="B12" s="30">
        <v>2</v>
      </c>
      <c r="C12" s="30" t="s">
        <v>26</v>
      </c>
      <c r="D12" s="29" t="s">
        <v>86</v>
      </c>
      <c r="E12" s="31">
        <v>44887</v>
      </c>
      <c r="F12" s="29">
        <v>0</v>
      </c>
      <c r="G12" s="29">
        <v>0</v>
      </c>
      <c r="H12" s="29">
        <v>0</v>
      </c>
      <c r="I12" s="29">
        <v>1</v>
      </c>
      <c r="J12" s="29">
        <v>0</v>
      </c>
      <c r="K12" s="29">
        <v>0</v>
      </c>
      <c r="L12" s="29">
        <v>0</v>
      </c>
      <c r="M12" s="29">
        <v>0</v>
      </c>
      <c r="N12" s="29">
        <v>0</v>
      </c>
      <c r="O12" s="29">
        <v>1</v>
      </c>
      <c r="P12" s="29">
        <v>0</v>
      </c>
      <c r="Q12" s="29">
        <v>0</v>
      </c>
      <c r="R12" s="29">
        <v>0</v>
      </c>
      <c r="S12" s="32">
        <v>6.99</v>
      </c>
      <c r="T12" s="32">
        <v>1.17</v>
      </c>
      <c r="U12" s="33">
        <v>260</v>
      </c>
      <c r="V12" s="29">
        <v>1.67</v>
      </c>
      <c r="W12" s="29" t="s">
        <v>85</v>
      </c>
      <c r="X12" s="29">
        <v>10</v>
      </c>
      <c r="Y12" s="29" t="s">
        <v>85</v>
      </c>
    </row>
    <row r="13" spans="1:25" ht="15">
      <c r="A13" s="29" t="s">
        <v>83</v>
      </c>
      <c r="B13" s="30">
        <v>3</v>
      </c>
      <c r="C13" s="30" t="s">
        <v>26</v>
      </c>
      <c r="D13" s="29" t="s">
        <v>87</v>
      </c>
      <c r="E13" s="31">
        <v>44887</v>
      </c>
      <c r="F13" s="29">
        <v>0</v>
      </c>
      <c r="G13" s="29">
        <v>0</v>
      </c>
      <c r="H13" s="29">
        <v>0</v>
      </c>
      <c r="I13" s="29">
        <v>1</v>
      </c>
      <c r="J13" s="29">
        <v>0</v>
      </c>
      <c r="K13" s="29">
        <v>0</v>
      </c>
      <c r="L13" s="29">
        <v>0</v>
      </c>
      <c r="M13" s="29">
        <v>0</v>
      </c>
      <c r="N13" s="29">
        <v>0</v>
      </c>
      <c r="O13" s="29">
        <v>0</v>
      </c>
      <c r="P13" s="29">
        <v>1</v>
      </c>
      <c r="Q13" s="29">
        <v>0</v>
      </c>
      <c r="R13" s="29">
        <v>0</v>
      </c>
      <c r="S13" s="32">
        <v>6.49</v>
      </c>
      <c r="T13" s="32">
        <v>0.93</v>
      </c>
      <c r="U13" s="33">
        <v>140</v>
      </c>
      <c r="V13" s="29">
        <v>28</v>
      </c>
      <c r="W13" s="29" t="s">
        <v>65</v>
      </c>
      <c r="X13" s="29">
        <v>198</v>
      </c>
      <c r="Y13" s="29" t="s">
        <v>65</v>
      </c>
    </row>
    <row r="14" spans="1:25" ht="15">
      <c r="A14" s="29" t="s">
        <v>83</v>
      </c>
      <c r="B14" s="30">
        <v>8</v>
      </c>
      <c r="C14" s="30" t="s">
        <v>26</v>
      </c>
      <c r="D14" s="29" t="s">
        <v>88</v>
      </c>
      <c r="E14" s="31">
        <v>44887</v>
      </c>
      <c r="F14" s="29">
        <v>0</v>
      </c>
      <c r="G14" s="29">
        <v>1</v>
      </c>
      <c r="H14" s="29">
        <v>0</v>
      </c>
      <c r="I14" s="29">
        <v>1</v>
      </c>
      <c r="J14" s="29">
        <v>0</v>
      </c>
      <c r="K14" s="29">
        <v>0</v>
      </c>
      <c r="L14" s="29">
        <v>0</v>
      </c>
      <c r="M14" s="29">
        <v>0</v>
      </c>
      <c r="N14" s="29">
        <v>0</v>
      </c>
      <c r="O14" s="29">
        <v>0</v>
      </c>
      <c r="P14" s="29">
        <v>1</v>
      </c>
      <c r="Q14" s="29">
        <v>0</v>
      </c>
      <c r="R14" s="29">
        <v>0</v>
      </c>
      <c r="S14" s="32">
        <v>6.49</v>
      </c>
      <c r="T14" s="32">
        <v>0.93</v>
      </c>
      <c r="U14" s="33">
        <v>140</v>
      </c>
      <c r="V14" s="29">
        <v>28</v>
      </c>
      <c r="W14" s="29" t="s">
        <v>65</v>
      </c>
      <c r="X14" s="29">
        <v>198</v>
      </c>
      <c r="Y14" s="29" t="s">
        <v>65</v>
      </c>
    </row>
    <row r="15" spans="1:25" ht="15">
      <c r="A15" s="29" t="s">
        <v>83</v>
      </c>
      <c r="B15" s="30">
        <v>182</v>
      </c>
      <c r="C15" s="30" t="s">
        <v>26</v>
      </c>
      <c r="D15" s="29" t="s">
        <v>89</v>
      </c>
      <c r="E15" s="31">
        <v>44887</v>
      </c>
      <c r="F15" s="29">
        <v>0</v>
      </c>
      <c r="G15" s="29">
        <v>0</v>
      </c>
      <c r="H15" s="29">
        <v>0</v>
      </c>
      <c r="I15" s="29">
        <v>1</v>
      </c>
      <c r="J15" s="29">
        <v>0</v>
      </c>
      <c r="K15" s="29">
        <v>1</v>
      </c>
      <c r="L15" s="29">
        <v>0</v>
      </c>
      <c r="M15" s="29">
        <v>0</v>
      </c>
      <c r="N15" s="29">
        <v>0</v>
      </c>
      <c r="O15" s="29">
        <v>0</v>
      </c>
      <c r="P15" s="29">
        <v>1</v>
      </c>
      <c r="Q15" s="29">
        <v>0</v>
      </c>
      <c r="R15" s="29">
        <v>0</v>
      </c>
      <c r="S15" s="32">
        <v>5.49</v>
      </c>
      <c r="T15" s="32">
        <v>0.92</v>
      </c>
      <c r="U15" s="33">
        <v>130</v>
      </c>
      <c r="V15" s="29">
        <v>28</v>
      </c>
      <c r="W15" s="29" t="s">
        <v>65</v>
      </c>
      <c r="X15" s="29">
        <v>170</v>
      </c>
      <c r="Y15" s="29" t="s">
        <v>65</v>
      </c>
    </row>
    <row r="16" spans="1:25" ht="15">
      <c r="A16" s="29" t="s">
        <v>83</v>
      </c>
      <c r="B16" s="30">
        <v>138</v>
      </c>
      <c r="C16" s="30" t="s">
        <v>26</v>
      </c>
      <c r="D16" s="29" t="s">
        <v>90</v>
      </c>
      <c r="E16" s="31">
        <v>44887</v>
      </c>
      <c r="F16" s="29">
        <v>0</v>
      </c>
      <c r="G16" s="29">
        <v>0</v>
      </c>
      <c r="H16" s="29">
        <v>0</v>
      </c>
      <c r="I16" s="29">
        <v>1</v>
      </c>
      <c r="J16" s="29">
        <v>0</v>
      </c>
      <c r="K16" s="29">
        <v>1</v>
      </c>
      <c r="L16" s="29">
        <v>0</v>
      </c>
      <c r="M16" s="29">
        <v>0</v>
      </c>
      <c r="N16" s="29">
        <v>0</v>
      </c>
      <c r="O16" s="29">
        <v>1</v>
      </c>
      <c r="P16" s="29">
        <v>0</v>
      </c>
      <c r="Q16" s="29">
        <v>0</v>
      </c>
      <c r="R16" s="29">
        <v>0</v>
      </c>
      <c r="S16" s="32">
        <v>3.19</v>
      </c>
      <c r="T16" s="32">
        <v>0.8</v>
      </c>
      <c r="U16" s="33">
        <v>130</v>
      </c>
      <c r="V16" s="29">
        <v>28</v>
      </c>
      <c r="W16" s="29" t="s">
        <v>65</v>
      </c>
      <c r="X16" s="29">
        <v>113</v>
      </c>
      <c r="Y16" s="29" t="s">
        <v>65</v>
      </c>
    </row>
    <row r="17" spans="1:25" ht="15">
      <c r="A17" s="29" t="s">
        <v>83</v>
      </c>
      <c r="B17" s="30">
        <v>16</v>
      </c>
      <c r="C17" s="30" t="s">
        <v>26</v>
      </c>
      <c r="D17" s="29" t="s">
        <v>91</v>
      </c>
      <c r="E17" s="31">
        <v>44887</v>
      </c>
      <c r="F17" s="29">
        <v>1</v>
      </c>
      <c r="G17" s="29">
        <v>0</v>
      </c>
      <c r="H17" s="29">
        <v>1</v>
      </c>
      <c r="I17" s="29">
        <v>1</v>
      </c>
      <c r="J17" s="29">
        <v>0</v>
      </c>
      <c r="K17" s="29">
        <v>1</v>
      </c>
      <c r="L17" s="29">
        <v>1</v>
      </c>
      <c r="M17" s="29">
        <v>0</v>
      </c>
      <c r="N17" s="29">
        <v>0</v>
      </c>
      <c r="O17" s="29">
        <v>1</v>
      </c>
      <c r="P17" s="29">
        <v>1</v>
      </c>
      <c r="Q17" s="29">
        <v>0</v>
      </c>
      <c r="R17" s="29">
        <v>0</v>
      </c>
      <c r="S17" s="32">
        <v>10.79</v>
      </c>
      <c r="T17" s="32">
        <v>1.8</v>
      </c>
      <c r="U17" s="33">
        <v>130</v>
      </c>
      <c r="V17" s="29">
        <v>25</v>
      </c>
      <c r="W17" s="29" t="s">
        <v>65</v>
      </c>
      <c r="X17" s="29">
        <v>150</v>
      </c>
      <c r="Y17" s="29" t="s">
        <v>65</v>
      </c>
    </row>
    <row r="18" spans="1:25" ht="15">
      <c r="A18" s="29" t="s">
        <v>83</v>
      </c>
      <c r="B18" s="29">
        <v>134</v>
      </c>
      <c r="C18" s="30" t="s">
        <v>26</v>
      </c>
      <c r="D18" s="29" t="s">
        <v>92</v>
      </c>
      <c r="E18" s="31">
        <v>44887</v>
      </c>
      <c r="F18" s="29">
        <v>1</v>
      </c>
      <c r="G18" s="29">
        <v>1</v>
      </c>
      <c r="H18" s="29">
        <v>0</v>
      </c>
      <c r="I18" s="29">
        <v>1</v>
      </c>
      <c r="J18" s="29">
        <v>0</v>
      </c>
      <c r="K18" s="29">
        <v>1</v>
      </c>
      <c r="L18" s="29">
        <v>0</v>
      </c>
      <c r="M18" s="29">
        <v>0</v>
      </c>
      <c r="N18" s="29">
        <v>0</v>
      </c>
      <c r="O18" s="29">
        <v>1</v>
      </c>
      <c r="P18" s="29">
        <v>0</v>
      </c>
      <c r="Q18" s="29">
        <v>0</v>
      </c>
      <c r="R18" s="29">
        <v>0</v>
      </c>
      <c r="S18" s="32">
        <v>2.69</v>
      </c>
      <c r="T18" s="32">
        <v>1.35</v>
      </c>
      <c r="U18" s="33">
        <v>160</v>
      </c>
      <c r="V18" s="29">
        <v>42</v>
      </c>
      <c r="W18" s="29" t="s">
        <v>65</v>
      </c>
      <c r="X18" s="29">
        <v>84</v>
      </c>
      <c r="Y18" s="29" t="s">
        <v>65</v>
      </c>
    </row>
    <row r="19" spans="1:25" ht="15">
      <c r="A19" s="29" t="s">
        <v>93</v>
      </c>
      <c r="B19" s="30">
        <v>20</v>
      </c>
      <c r="C19" s="30" t="s">
        <v>28</v>
      </c>
      <c r="D19" s="29" t="s">
        <v>94</v>
      </c>
      <c r="E19" s="31">
        <v>44887</v>
      </c>
      <c r="F19" s="29">
        <v>0</v>
      </c>
      <c r="G19" s="29">
        <v>0</v>
      </c>
      <c r="H19" s="29">
        <v>0</v>
      </c>
      <c r="I19" s="29">
        <v>0</v>
      </c>
      <c r="J19" s="29">
        <v>0</v>
      </c>
      <c r="K19" s="29">
        <v>0</v>
      </c>
      <c r="L19" s="29">
        <v>0</v>
      </c>
      <c r="M19" s="29">
        <v>0</v>
      </c>
      <c r="N19" s="29">
        <v>0</v>
      </c>
      <c r="O19" s="29">
        <v>0</v>
      </c>
      <c r="P19" s="29">
        <v>0</v>
      </c>
      <c r="Q19" s="29">
        <v>0</v>
      </c>
      <c r="R19" s="29">
        <v>0</v>
      </c>
      <c r="S19" s="32">
        <v>7.99</v>
      </c>
      <c r="T19" s="32">
        <v>1.1299999999999999</v>
      </c>
      <c r="U19" s="33">
        <v>110</v>
      </c>
      <c r="V19" s="29">
        <v>34</v>
      </c>
      <c r="W19" s="29" t="s">
        <v>65</v>
      </c>
      <c r="X19" s="29">
        <v>306</v>
      </c>
      <c r="Y19" s="29" t="s">
        <v>65</v>
      </c>
    </row>
    <row r="20" spans="1:25" ht="15">
      <c r="A20" s="29" t="s">
        <v>93</v>
      </c>
      <c r="B20" s="30">
        <v>11</v>
      </c>
      <c r="C20" s="30" t="s">
        <v>28</v>
      </c>
      <c r="D20" s="29" t="s">
        <v>95</v>
      </c>
      <c r="E20" s="31">
        <v>44887</v>
      </c>
      <c r="F20" s="29">
        <v>0</v>
      </c>
      <c r="G20" s="29">
        <v>0</v>
      </c>
      <c r="H20" s="29">
        <v>0</v>
      </c>
      <c r="I20" s="29">
        <v>0</v>
      </c>
      <c r="J20" s="29">
        <v>0</v>
      </c>
      <c r="K20" s="29">
        <v>0</v>
      </c>
      <c r="L20" s="29">
        <v>0</v>
      </c>
      <c r="M20" s="29">
        <v>0</v>
      </c>
      <c r="N20" s="29">
        <v>0</v>
      </c>
      <c r="O20" s="29">
        <v>0</v>
      </c>
      <c r="P20" s="29">
        <v>0</v>
      </c>
      <c r="Q20" s="29">
        <v>0</v>
      </c>
      <c r="R20" s="29">
        <v>0</v>
      </c>
      <c r="S20" s="32">
        <v>7.99</v>
      </c>
      <c r="T20" s="32">
        <v>1.1299999999999999</v>
      </c>
      <c r="U20" s="33">
        <v>110</v>
      </c>
      <c r="V20" s="29">
        <v>30</v>
      </c>
      <c r="W20" s="29" t="s">
        <v>65</v>
      </c>
      <c r="X20" s="29">
        <v>255.1</v>
      </c>
      <c r="Y20" s="29" t="s">
        <v>65</v>
      </c>
    </row>
    <row r="21" spans="1:25" ht="15">
      <c r="A21" s="29" t="s">
        <v>93</v>
      </c>
      <c r="B21" s="30">
        <v>1</v>
      </c>
      <c r="C21" s="30" t="s">
        <v>28</v>
      </c>
      <c r="D21" s="29" t="s">
        <v>96</v>
      </c>
      <c r="E21" s="31">
        <v>44887</v>
      </c>
      <c r="F21" s="29">
        <v>1</v>
      </c>
      <c r="G21" s="29">
        <v>1</v>
      </c>
      <c r="H21" s="29">
        <v>0</v>
      </c>
      <c r="I21" s="29">
        <v>1</v>
      </c>
      <c r="J21" s="29">
        <v>0</v>
      </c>
      <c r="K21" s="29">
        <v>0</v>
      </c>
      <c r="L21" s="29">
        <v>0</v>
      </c>
      <c r="M21" s="29">
        <v>0</v>
      </c>
      <c r="N21" s="29">
        <v>0</v>
      </c>
      <c r="O21" s="29">
        <v>0</v>
      </c>
      <c r="P21" s="29">
        <v>1</v>
      </c>
      <c r="Q21" s="29">
        <v>0</v>
      </c>
      <c r="R21" s="29">
        <v>0</v>
      </c>
      <c r="S21" s="32">
        <v>5.99</v>
      </c>
      <c r="T21" s="32">
        <v>1</v>
      </c>
      <c r="U21" s="33">
        <v>210</v>
      </c>
      <c r="V21" s="29">
        <v>55</v>
      </c>
      <c r="W21" s="29" t="s">
        <v>65</v>
      </c>
      <c r="X21" s="29">
        <v>330</v>
      </c>
      <c r="Y21" s="29" t="s">
        <v>65</v>
      </c>
    </row>
    <row r="22" spans="1:25" ht="15">
      <c r="A22" s="29" t="s">
        <v>93</v>
      </c>
      <c r="B22" s="30">
        <v>5</v>
      </c>
      <c r="C22" s="30" t="s">
        <v>28</v>
      </c>
      <c r="D22" s="34" t="s">
        <v>97</v>
      </c>
      <c r="E22" s="31">
        <v>44887</v>
      </c>
      <c r="F22" s="29">
        <v>1</v>
      </c>
      <c r="G22" s="29">
        <v>0</v>
      </c>
      <c r="H22" s="29">
        <v>0</v>
      </c>
      <c r="I22" s="29">
        <v>1</v>
      </c>
      <c r="J22" s="29">
        <v>0</v>
      </c>
      <c r="K22" s="29">
        <v>1</v>
      </c>
      <c r="L22" s="29">
        <v>0</v>
      </c>
      <c r="M22" s="29">
        <v>0</v>
      </c>
      <c r="N22" s="29">
        <v>0</v>
      </c>
      <c r="O22" s="29">
        <v>0</v>
      </c>
      <c r="P22" s="29">
        <v>0</v>
      </c>
      <c r="Q22" s="29">
        <v>0</v>
      </c>
      <c r="R22" s="29">
        <v>0</v>
      </c>
      <c r="S22" s="32">
        <v>6.99</v>
      </c>
      <c r="T22" s="32">
        <v>6.99</v>
      </c>
      <c r="U22" s="33">
        <v>470</v>
      </c>
      <c r="V22" s="29" t="s">
        <v>98</v>
      </c>
      <c r="W22" s="29" t="s">
        <v>65</v>
      </c>
      <c r="X22" s="29">
        <v>340</v>
      </c>
      <c r="Y22" s="29" t="s">
        <v>65</v>
      </c>
    </row>
    <row r="23" spans="1:25" ht="15">
      <c r="A23" s="29" t="s">
        <v>93</v>
      </c>
      <c r="B23" s="30">
        <v>12</v>
      </c>
      <c r="C23" s="30" t="s">
        <v>28</v>
      </c>
      <c r="D23" s="29" t="s">
        <v>99</v>
      </c>
      <c r="E23" s="31">
        <v>44887</v>
      </c>
      <c r="F23" s="29">
        <v>0</v>
      </c>
      <c r="G23" s="29">
        <v>0</v>
      </c>
      <c r="H23" s="29">
        <v>0</v>
      </c>
      <c r="I23" s="29">
        <v>0</v>
      </c>
      <c r="J23" s="29">
        <v>0</v>
      </c>
      <c r="K23" s="29">
        <v>0</v>
      </c>
      <c r="L23" s="29">
        <v>0</v>
      </c>
      <c r="M23" s="29">
        <v>0</v>
      </c>
      <c r="N23" s="29">
        <v>0</v>
      </c>
      <c r="O23" s="29">
        <v>0</v>
      </c>
      <c r="P23" s="29">
        <v>0</v>
      </c>
      <c r="Q23" s="29">
        <v>0</v>
      </c>
      <c r="R23" s="29">
        <v>0</v>
      </c>
      <c r="S23" s="32">
        <v>6.49</v>
      </c>
      <c r="T23" s="32">
        <v>0.62</v>
      </c>
      <c r="U23" s="33">
        <v>240</v>
      </c>
      <c r="V23" s="29">
        <v>57</v>
      </c>
      <c r="W23" s="29" t="s">
        <v>65</v>
      </c>
      <c r="X23" s="29">
        <v>206</v>
      </c>
      <c r="Y23" s="29" t="s">
        <v>65</v>
      </c>
    </row>
    <row r="24" spans="1:25" ht="15">
      <c r="A24" s="29" t="s">
        <v>93</v>
      </c>
      <c r="B24" s="30">
        <v>9</v>
      </c>
      <c r="C24" s="30" t="s">
        <v>29</v>
      </c>
      <c r="D24" s="29" t="s">
        <v>100</v>
      </c>
      <c r="E24" s="31">
        <v>44887</v>
      </c>
      <c r="F24" s="29">
        <v>1</v>
      </c>
      <c r="G24" s="29">
        <v>0</v>
      </c>
      <c r="H24" s="29">
        <v>0</v>
      </c>
      <c r="I24" s="29">
        <v>1</v>
      </c>
      <c r="J24" s="29">
        <v>0</v>
      </c>
      <c r="K24" s="29">
        <v>1</v>
      </c>
      <c r="L24" s="29">
        <v>0</v>
      </c>
      <c r="M24" s="29">
        <v>0</v>
      </c>
      <c r="N24" s="29">
        <v>0</v>
      </c>
      <c r="O24" s="29">
        <v>0</v>
      </c>
      <c r="P24" s="29">
        <v>0</v>
      </c>
      <c r="Q24" s="29">
        <v>0</v>
      </c>
      <c r="R24" s="29">
        <v>0</v>
      </c>
      <c r="S24" s="32">
        <v>7.99</v>
      </c>
      <c r="T24" s="32">
        <v>2</v>
      </c>
      <c r="U24" s="33">
        <v>320</v>
      </c>
      <c r="V24" s="29" t="s">
        <v>98</v>
      </c>
      <c r="W24" s="29" t="s">
        <v>65</v>
      </c>
      <c r="X24" s="29">
        <v>283</v>
      </c>
      <c r="Y24" s="29" t="s">
        <v>65</v>
      </c>
    </row>
    <row r="25" spans="1:25" ht="15">
      <c r="A25" s="29" t="s">
        <v>93</v>
      </c>
      <c r="B25" s="30">
        <v>14</v>
      </c>
      <c r="C25" s="30" t="s">
        <v>29</v>
      </c>
      <c r="D25" s="29" t="s">
        <v>101</v>
      </c>
      <c r="E25" s="31">
        <v>44887</v>
      </c>
      <c r="F25" s="29">
        <v>0</v>
      </c>
      <c r="G25" s="29">
        <v>0</v>
      </c>
      <c r="H25" s="29">
        <v>0</v>
      </c>
      <c r="I25" s="29">
        <v>0</v>
      </c>
      <c r="J25" s="29">
        <v>0</v>
      </c>
      <c r="K25" s="29">
        <v>0</v>
      </c>
      <c r="L25" s="29">
        <v>0</v>
      </c>
      <c r="M25" s="29">
        <v>0</v>
      </c>
      <c r="N25" s="29">
        <v>0</v>
      </c>
      <c r="O25" s="29">
        <v>0</v>
      </c>
      <c r="P25" s="29">
        <v>0</v>
      </c>
      <c r="Q25" s="29">
        <v>0</v>
      </c>
      <c r="R25" s="29">
        <v>0</v>
      </c>
      <c r="S25" s="32">
        <v>11.99</v>
      </c>
      <c r="T25" s="32">
        <v>11.99</v>
      </c>
      <c r="U25" s="33">
        <v>200</v>
      </c>
      <c r="V25" s="29" t="s">
        <v>102</v>
      </c>
      <c r="W25" s="29" t="s">
        <v>65</v>
      </c>
      <c r="X25" s="29">
        <v>275</v>
      </c>
      <c r="Y25" s="29" t="s">
        <v>65</v>
      </c>
    </row>
    <row r="26" spans="1:25" ht="15">
      <c r="A26" s="29" t="s">
        <v>93</v>
      </c>
      <c r="B26" s="30">
        <v>1</v>
      </c>
      <c r="C26" s="30" t="s">
        <v>29</v>
      </c>
      <c r="D26" s="29" t="s">
        <v>103</v>
      </c>
      <c r="E26" s="31">
        <v>44887</v>
      </c>
      <c r="F26" s="29">
        <v>0</v>
      </c>
      <c r="G26" s="29">
        <v>0</v>
      </c>
      <c r="H26" s="29">
        <v>0</v>
      </c>
      <c r="I26" s="29">
        <v>0</v>
      </c>
      <c r="J26" s="29">
        <v>0</v>
      </c>
      <c r="K26" s="29">
        <v>0</v>
      </c>
      <c r="L26" s="29">
        <v>0</v>
      </c>
      <c r="M26" s="29">
        <v>0</v>
      </c>
      <c r="N26" s="29">
        <v>0</v>
      </c>
      <c r="O26" s="29">
        <v>0</v>
      </c>
      <c r="P26" s="29">
        <v>0</v>
      </c>
      <c r="Q26" s="29">
        <v>0</v>
      </c>
      <c r="R26" s="29">
        <v>0</v>
      </c>
      <c r="S26" s="32">
        <v>8</v>
      </c>
      <c r="T26" s="32">
        <v>0.5</v>
      </c>
      <c r="U26" s="33">
        <v>330</v>
      </c>
      <c r="V26" s="29" t="s">
        <v>98</v>
      </c>
      <c r="W26" s="29" t="s">
        <v>65</v>
      </c>
      <c r="X26" s="29">
        <v>255</v>
      </c>
      <c r="Y26" s="29" t="s">
        <v>65</v>
      </c>
    </row>
    <row r="27" spans="1:25" ht="15">
      <c r="A27" s="29" t="s">
        <v>93</v>
      </c>
      <c r="B27" s="30">
        <v>7</v>
      </c>
      <c r="C27" s="30" t="s">
        <v>29</v>
      </c>
      <c r="D27" s="29" t="s">
        <v>104</v>
      </c>
      <c r="E27" s="31">
        <v>44887</v>
      </c>
      <c r="F27" s="29">
        <v>0</v>
      </c>
      <c r="G27" s="29">
        <v>0</v>
      </c>
      <c r="H27" s="29">
        <v>0</v>
      </c>
      <c r="I27" s="29">
        <v>0</v>
      </c>
      <c r="J27" s="29">
        <v>0</v>
      </c>
      <c r="K27" s="29">
        <v>0</v>
      </c>
      <c r="L27" s="29">
        <v>0</v>
      </c>
      <c r="M27" s="29">
        <v>0</v>
      </c>
      <c r="N27" s="29">
        <v>0</v>
      </c>
      <c r="O27" s="29">
        <v>0</v>
      </c>
      <c r="P27" s="29">
        <v>0</v>
      </c>
      <c r="Q27" s="29">
        <v>0</v>
      </c>
      <c r="R27" s="29">
        <v>0</v>
      </c>
      <c r="S27" s="32">
        <v>8.39</v>
      </c>
      <c r="T27" s="32">
        <v>0.95</v>
      </c>
      <c r="U27" s="33">
        <v>140</v>
      </c>
      <c r="V27" s="29">
        <v>50</v>
      </c>
      <c r="W27" s="29" t="s">
        <v>65</v>
      </c>
      <c r="X27" s="29">
        <v>400</v>
      </c>
      <c r="Y27" s="29" t="s">
        <v>65</v>
      </c>
    </row>
    <row r="28" spans="1:25" ht="15">
      <c r="A28" s="29" t="s">
        <v>105</v>
      </c>
      <c r="B28" s="30">
        <v>2</v>
      </c>
      <c r="C28" s="30" t="s">
        <v>27</v>
      </c>
      <c r="D28" s="35" t="s">
        <v>106</v>
      </c>
      <c r="E28" s="31">
        <v>44887</v>
      </c>
      <c r="F28" s="29">
        <v>0</v>
      </c>
      <c r="G28" s="29">
        <v>0</v>
      </c>
      <c r="H28" s="29">
        <v>0</v>
      </c>
      <c r="I28" s="29">
        <v>0</v>
      </c>
      <c r="J28" s="29">
        <v>0</v>
      </c>
      <c r="K28" s="29">
        <v>1</v>
      </c>
      <c r="L28" s="29">
        <v>0</v>
      </c>
      <c r="M28" s="29">
        <v>0</v>
      </c>
      <c r="N28" s="29">
        <v>0</v>
      </c>
      <c r="O28" s="29">
        <v>0</v>
      </c>
      <c r="P28" s="29">
        <v>0</v>
      </c>
      <c r="Q28" s="29">
        <v>0</v>
      </c>
      <c r="R28" s="29">
        <v>0</v>
      </c>
      <c r="S28" s="32">
        <v>10</v>
      </c>
      <c r="T28" s="32">
        <v>1.67</v>
      </c>
      <c r="U28" s="33">
        <v>310</v>
      </c>
      <c r="V28" s="29" t="s">
        <v>102</v>
      </c>
      <c r="W28" s="29" t="s">
        <v>65</v>
      </c>
      <c r="X28" s="29">
        <v>1</v>
      </c>
      <c r="Y28" s="29" t="s">
        <v>129</v>
      </c>
    </row>
    <row r="29" spans="1:25" ht="15">
      <c r="A29" s="29" t="s">
        <v>105</v>
      </c>
      <c r="B29" s="30">
        <v>3</v>
      </c>
      <c r="C29" s="30" t="s">
        <v>27</v>
      </c>
      <c r="D29" s="35" t="s">
        <v>107</v>
      </c>
      <c r="E29" s="31">
        <v>44887</v>
      </c>
      <c r="F29" s="29">
        <v>0</v>
      </c>
      <c r="G29" s="29">
        <v>0</v>
      </c>
      <c r="H29" s="29">
        <v>0</v>
      </c>
      <c r="I29" s="29">
        <v>0</v>
      </c>
      <c r="J29" s="29">
        <v>0</v>
      </c>
      <c r="K29" s="29">
        <v>1</v>
      </c>
      <c r="L29" s="29">
        <v>0</v>
      </c>
      <c r="M29" s="29">
        <v>0</v>
      </c>
      <c r="N29" s="29">
        <v>0</v>
      </c>
      <c r="O29" s="29">
        <v>0</v>
      </c>
      <c r="P29" s="29">
        <v>0</v>
      </c>
      <c r="Q29" s="29">
        <v>0</v>
      </c>
      <c r="R29" s="29">
        <v>0</v>
      </c>
      <c r="S29" s="32">
        <v>4.99</v>
      </c>
      <c r="T29" s="32">
        <v>0.42</v>
      </c>
      <c r="U29" s="33">
        <v>60</v>
      </c>
      <c r="V29" s="29" t="s">
        <v>102</v>
      </c>
      <c r="W29" s="29" t="s">
        <v>65</v>
      </c>
      <c r="X29" s="29">
        <v>1</v>
      </c>
      <c r="Y29" s="29" t="s">
        <v>129</v>
      </c>
    </row>
    <row r="30" spans="1:25" ht="16">
      <c r="A30" s="29" t="s">
        <v>105</v>
      </c>
      <c r="B30" s="30">
        <v>109</v>
      </c>
      <c r="C30" s="30" t="s">
        <v>30</v>
      </c>
      <c r="D30" s="35" t="s">
        <v>108</v>
      </c>
      <c r="E30" s="31">
        <v>44887</v>
      </c>
      <c r="F30" s="29">
        <v>0</v>
      </c>
      <c r="G30" s="29">
        <v>1</v>
      </c>
      <c r="H30" s="29">
        <v>0</v>
      </c>
      <c r="I30" s="29">
        <v>0</v>
      </c>
      <c r="J30" s="29">
        <v>0</v>
      </c>
      <c r="K30" s="29">
        <v>1</v>
      </c>
      <c r="L30" s="29">
        <v>0</v>
      </c>
      <c r="M30" s="29">
        <v>0</v>
      </c>
      <c r="N30" s="29">
        <v>0</v>
      </c>
      <c r="O30" s="29">
        <v>1</v>
      </c>
      <c r="P30" s="29">
        <v>0</v>
      </c>
      <c r="Q30" s="29">
        <v>0</v>
      </c>
      <c r="R30" s="29">
        <v>0</v>
      </c>
      <c r="S30" s="32">
        <v>6.99</v>
      </c>
      <c r="T30" s="32">
        <v>2.33</v>
      </c>
      <c r="U30" s="33">
        <v>180</v>
      </c>
      <c r="V30" s="36" t="s">
        <v>109</v>
      </c>
      <c r="W30" s="29" t="s">
        <v>65</v>
      </c>
      <c r="X30" s="29" t="s">
        <v>110</v>
      </c>
      <c r="Y30" s="29" t="s">
        <v>71</v>
      </c>
    </row>
    <row r="31" spans="1:25" ht="16">
      <c r="A31" s="29" t="s">
        <v>105</v>
      </c>
      <c r="B31" s="30">
        <v>9</v>
      </c>
      <c r="C31" s="30" t="s">
        <v>30</v>
      </c>
      <c r="D31" s="35" t="s">
        <v>111</v>
      </c>
      <c r="E31" s="31">
        <v>44887</v>
      </c>
      <c r="F31" s="29">
        <v>1</v>
      </c>
      <c r="G31" s="29">
        <v>0</v>
      </c>
      <c r="H31" s="29">
        <v>0</v>
      </c>
      <c r="I31" s="29">
        <v>1</v>
      </c>
      <c r="J31" s="29">
        <v>0</v>
      </c>
      <c r="K31" s="29">
        <v>1</v>
      </c>
      <c r="L31" s="29">
        <v>0</v>
      </c>
      <c r="M31" s="29">
        <v>0</v>
      </c>
      <c r="N31" s="29">
        <v>0</v>
      </c>
      <c r="O31" s="29">
        <v>1</v>
      </c>
      <c r="P31" s="29">
        <v>1</v>
      </c>
      <c r="Q31" s="29">
        <v>1</v>
      </c>
      <c r="R31" s="29">
        <v>0</v>
      </c>
      <c r="S31" s="32">
        <v>7.49</v>
      </c>
      <c r="T31" s="32">
        <v>2.5</v>
      </c>
      <c r="U31" s="33">
        <v>150</v>
      </c>
      <c r="V31" s="36" t="s">
        <v>112</v>
      </c>
      <c r="W31" s="29" t="s">
        <v>65</v>
      </c>
      <c r="X31" s="29" t="s">
        <v>113</v>
      </c>
      <c r="Y31" s="29" t="s">
        <v>71</v>
      </c>
    </row>
    <row r="32" spans="1:25" ht="16">
      <c r="A32" s="29" t="s">
        <v>105</v>
      </c>
      <c r="B32" s="30">
        <v>1</v>
      </c>
      <c r="C32" s="30" t="s">
        <v>30</v>
      </c>
      <c r="D32" s="35" t="s">
        <v>114</v>
      </c>
      <c r="E32" s="31">
        <v>44887</v>
      </c>
      <c r="F32" s="29">
        <v>0</v>
      </c>
      <c r="G32" s="29">
        <v>0</v>
      </c>
      <c r="H32" s="29">
        <v>0</v>
      </c>
      <c r="I32" s="29">
        <v>1</v>
      </c>
      <c r="J32" s="29">
        <v>1</v>
      </c>
      <c r="K32" s="29">
        <v>0</v>
      </c>
      <c r="L32" s="29">
        <v>0</v>
      </c>
      <c r="M32" s="29">
        <v>0</v>
      </c>
      <c r="N32" s="29">
        <v>0</v>
      </c>
      <c r="O32" s="29">
        <v>0</v>
      </c>
      <c r="P32" s="29">
        <v>1</v>
      </c>
      <c r="Q32" s="29">
        <v>0</v>
      </c>
      <c r="R32" s="29">
        <v>0</v>
      </c>
      <c r="S32" s="32">
        <v>5.99</v>
      </c>
      <c r="T32" s="32">
        <v>1</v>
      </c>
      <c r="U32" s="33">
        <v>170</v>
      </c>
      <c r="V32" s="36" t="s">
        <v>115</v>
      </c>
      <c r="W32" s="29" t="s">
        <v>65</v>
      </c>
      <c r="X32" s="29" t="s">
        <v>116</v>
      </c>
      <c r="Y32" s="29" t="s">
        <v>76</v>
      </c>
    </row>
    <row r="33" spans="1:25" ht="15">
      <c r="A33" s="29" t="s">
        <v>105</v>
      </c>
      <c r="B33" s="30">
        <v>3</v>
      </c>
      <c r="C33" s="30" t="s">
        <v>30</v>
      </c>
      <c r="D33" s="35" t="s">
        <v>117</v>
      </c>
      <c r="E33" s="31">
        <v>44887</v>
      </c>
      <c r="F33" s="29">
        <v>0</v>
      </c>
      <c r="G33" s="29">
        <v>1</v>
      </c>
      <c r="H33" s="29">
        <v>0</v>
      </c>
      <c r="I33" s="29">
        <v>0</v>
      </c>
      <c r="J33" s="29">
        <v>0</v>
      </c>
      <c r="K33" s="29">
        <v>0</v>
      </c>
      <c r="L33" s="29">
        <v>0</v>
      </c>
      <c r="M33" s="29">
        <v>0</v>
      </c>
      <c r="N33" s="29">
        <v>0</v>
      </c>
      <c r="O33" s="29">
        <v>1</v>
      </c>
      <c r="P33" s="29">
        <v>1</v>
      </c>
      <c r="Q33" s="29">
        <v>0</v>
      </c>
      <c r="R33" s="29">
        <v>0</v>
      </c>
      <c r="S33" s="32">
        <v>6.39</v>
      </c>
      <c r="T33" s="32">
        <v>0.71</v>
      </c>
      <c r="U33" s="33">
        <v>200</v>
      </c>
      <c r="V33" s="29" t="s">
        <v>118</v>
      </c>
      <c r="W33" s="29" t="s">
        <v>65</v>
      </c>
      <c r="X33" s="29" t="s">
        <v>119</v>
      </c>
      <c r="Y33" s="29" t="s">
        <v>120</v>
      </c>
    </row>
    <row r="34" spans="1:25" ht="15">
      <c r="A34" s="29" t="s">
        <v>105</v>
      </c>
      <c r="B34" s="30">
        <v>14</v>
      </c>
      <c r="C34" s="30" t="s">
        <v>30</v>
      </c>
      <c r="D34" s="37" t="s">
        <v>121</v>
      </c>
      <c r="E34" s="31">
        <v>44887</v>
      </c>
      <c r="F34" s="29">
        <v>0</v>
      </c>
      <c r="G34" s="29">
        <v>0</v>
      </c>
      <c r="H34" s="29">
        <v>0</v>
      </c>
      <c r="I34" s="29">
        <v>0</v>
      </c>
      <c r="J34" s="29">
        <v>0</v>
      </c>
      <c r="K34" s="29">
        <v>0</v>
      </c>
      <c r="L34" s="29">
        <v>0</v>
      </c>
      <c r="M34" s="29">
        <v>0</v>
      </c>
      <c r="N34" s="29">
        <v>0</v>
      </c>
      <c r="O34" s="29">
        <v>0</v>
      </c>
      <c r="P34" s="29">
        <v>0</v>
      </c>
      <c r="Q34" s="29">
        <v>0</v>
      </c>
      <c r="R34" s="29">
        <v>0</v>
      </c>
      <c r="S34" s="32">
        <v>8.99</v>
      </c>
      <c r="T34" s="32">
        <v>3</v>
      </c>
      <c r="U34" s="33">
        <v>310</v>
      </c>
      <c r="V34" s="29" t="s">
        <v>122</v>
      </c>
      <c r="W34" s="29" t="s">
        <v>65</v>
      </c>
      <c r="X34" s="29" t="s">
        <v>123</v>
      </c>
      <c r="Y34" s="29" t="s">
        <v>71</v>
      </c>
    </row>
    <row r="35" spans="1:25" ht="15">
      <c r="A35" s="29" t="s">
        <v>105</v>
      </c>
      <c r="B35" s="30">
        <v>20</v>
      </c>
      <c r="C35" s="30" t="s">
        <v>30</v>
      </c>
      <c r="D35" s="37" t="s">
        <v>124</v>
      </c>
      <c r="E35" s="31">
        <v>44887</v>
      </c>
      <c r="F35" s="29">
        <v>0</v>
      </c>
      <c r="G35" s="29">
        <v>1</v>
      </c>
      <c r="H35" s="29">
        <v>0</v>
      </c>
      <c r="I35" s="29">
        <v>0</v>
      </c>
      <c r="J35" s="29">
        <v>0</v>
      </c>
      <c r="K35" s="29">
        <v>0</v>
      </c>
      <c r="L35" s="29">
        <v>0</v>
      </c>
      <c r="M35" s="29">
        <v>0</v>
      </c>
      <c r="N35" s="29">
        <v>0</v>
      </c>
      <c r="O35" s="29">
        <v>1</v>
      </c>
      <c r="P35" s="29">
        <v>1</v>
      </c>
      <c r="Q35" s="29">
        <v>0</v>
      </c>
      <c r="R35" s="29">
        <v>0</v>
      </c>
      <c r="S35" s="32">
        <v>6.49</v>
      </c>
      <c r="T35" s="32">
        <v>2.16</v>
      </c>
      <c r="U35" s="33">
        <v>330</v>
      </c>
      <c r="V35" s="29" t="s">
        <v>125</v>
      </c>
      <c r="W35" s="29" t="s">
        <v>65</v>
      </c>
      <c r="X35" s="29" t="s">
        <v>123</v>
      </c>
      <c r="Y35" s="29" t="s">
        <v>71</v>
      </c>
    </row>
    <row r="36" spans="1:25" ht="15">
      <c r="A36" s="29" t="s">
        <v>126</v>
      </c>
      <c r="B36" s="30">
        <v>9</v>
      </c>
      <c r="C36" s="30" t="s">
        <v>25</v>
      </c>
      <c r="D36" s="34" t="s">
        <v>127</v>
      </c>
      <c r="E36" s="31">
        <v>44887</v>
      </c>
      <c r="F36" s="29">
        <v>0</v>
      </c>
      <c r="G36" s="29">
        <v>0</v>
      </c>
      <c r="H36" s="29">
        <v>0</v>
      </c>
      <c r="I36" s="29">
        <v>0</v>
      </c>
      <c r="J36" s="29">
        <v>0</v>
      </c>
      <c r="K36" s="29">
        <v>0</v>
      </c>
      <c r="L36" s="29">
        <v>0</v>
      </c>
      <c r="M36" s="29">
        <v>0</v>
      </c>
      <c r="N36" s="29">
        <v>0</v>
      </c>
      <c r="O36" s="29">
        <v>0</v>
      </c>
      <c r="P36" s="29">
        <v>1</v>
      </c>
      <c r="Q36" s="29">
        <v>0</v>
      </c>
      <c r="R36" s="29">
        <v>0</v>
      </c>
      <c r="S36" s="32">
        <v>5.39</v>
      </c>
      <c r="T36" s="32">
        <v>0.45</v>
      </c>
      <c r="U36" s="33">
        <v>310</v>
      </c>
      <c r="V36" s="29" t="s">
        <v>128</v>
      </c>
      <c r="W36" s="29" t="s">
        <v>65</v>
      </c>
      <c r="X36" s="29">
        <v>12</v>
      </c>
      <c r="Y36" s="29" t="s">
        <v>129</v>
      </c>
    </row>
    <row r="37" spans="1:25" ht="15">
      <c r="A37" s="29" t="s">
        <v>126</v>
      </c>
      <c r="B37" s="30">
        <v>15</v>
      </c>
      <c r="C37" s="30" t="s">
        <v>25</v>
      </c>
      <c r="D37" s="34" t="s">
        <v>130</v>
      </c>
      <c r="E37" s="31">
        <v>44887</v>
      </c>
      <c r="F37" s="29">
        <v>0</v>
      </c>
      <c r="G37" s="29">
        <v>1</v>
      </c>
      <c r="H37" s="29">
        <v>0</v>
      </c>
      <c r="I37" s="29">
        <v>0</v>
      </c>
      <c r="J37" s="29">
        <v>0</v>
      </c>
      <c r="K37" s="29">
        <v>0</v>
      </c>
      <c r="L37" s="29">
        <v>0</v>
      </c>
      <c r="M37" s="29">
        <v>0</v>
      </c>
      <c r="N37" s="29">
        <v>0</v>
      </c>
      <c r="O37" s="29">
        <v>0</v>
      </c>
      <c r="P37" s="29">
        <v>1</v>
      </c>
      <c r="Q37" s="29">
        <v>0</v>
      </c>
      <c r="R37" s="29">
        <v>0</v>
      </c>
      <c r="S37" s="32">
        <v>6.99</v>
      </c>
      <c r="T37" s="32">
        <v>1.75</v>
      </c>
      <c r="U37" s="33">
        <v>230</v>
      </c>
      <c r="V37" s="29" t="s">
        <v>131</v>
      </c>
      <c r="W37" s="29" t="s">
        <v>65</v>
      </c>
      <c r="X37" s="29">
        <v>4</v>
      </c>
      <c r="Y37" s="29" t="s">
        <v>129</v>
      </c>
    </row>
    <row r="38" spans="1:25" ht="15">
      <c r="A38" s="29" t="s">
        <v>126</v>
      </c>
      <c r="B38" s="30">
        <v>1</v>
      </c>
      <c r="C38" s="30" t="s">
        <v>25</v>
      </c>
      <c r="D38" s="34" t="s">
        <v>132</v>
      </c>
      <c r="E38" s="31">
        <v>44887</v>
      </c>
      <c r="F38" s="29">
        <v>0</v>
      </c>
      <c r="G38" s="29">
        <v>0</v>
      </c>
      <c r="H38" s="29">
        <v>0</v>
      </c>
      <c r="I38" s="29">
        <v>0</v>
      </c>
      <c r="J38" s="29">
        <v>0</v>
      </c>
      <c r="K38" s="29">
        <v>0</v>
      </c>
      <c r="L38" s="29">
        <v>0</v>
      </c>
      <c r="M38" s="29">
        <v>0</v>
      </c>
      <c r="N38" s="29">
        <v>0</v>
      </c>
      <c r="O38" s="29">
        <v>1</v>
      </c>
      <c r="P38" s="29">
        <v>0</v>
      </c>
      <c r="Q38" s="29">
        <v>0</v>
      </c>
      <c r="R38" s="29">
        <v>0</v>
      </c>
      <c r="S38" s="32">
        <v>13.99</v>
      </c>
      <c r="T38" s="32">
        <v>3.5</v>
      </c>
      <c r="U38" s="33">
        <v>360</v>
      </c>
      <c r="V38" s="29" t="s">
        <v>133</v>
      </c>
      <c r="W38" s="29" t="s">
        <v>65</v>
      </c>
      <c r="X38" s="29">
        <v>4</v>
      </c>
      <c r="Y38" s="29" t="s">
        <v>129</v>
      </c>
    </row>
    <row r="39" spans="1:25" ht="15">
      <c r="A39" s="29" t="s">
        <v>126</v>
      </c>
      <c r="B39" s="30">
        <v>2</v>
      </c>
      <c r="C39" s="30" t="s">
        <v>25</v>
      </c>
      <c r="D39" s="34" t="s">
        <v>134</v>
      </c>
      <c r="E39" s="31">
        <v>44887</v>
      </c>
      <c r="F39" s="29">
        <v>0</v>
      </c>
      <c r="G39" s="29">
        <v>0</v>
      </c>
      <c r="H39" s="29">
        <v>0</v>
      </c>
      <c r="I39" s="29">
        <v>0</v>
      </c>
      <c r="J39" s="29">
        <v>0</v>
      </c>
      <c r="K39" s="29">
        <v>0</v>
      </c>
      <c r="L39" s="29">
        <v>0</v>
      </c>
      <c r="M39" s="29">
        <v>0</v>
      </c>
      <c r="N39" s="29">
        <v>0</v>
      </c>
      <c r="O39" s="29">
        <v>1</v>
      </c>
      <c r="P39" s="29">
        <v>0</v>
      </c>
      <c r="Q39" s="29">
        <v>0</v>
      </c>
      <c r="R39" s="29">
        <v>0</v>
      </c>
      <c r="S39" s="32">
        <v>4.49</v>
      </c>
      <c r="T39" s="32">
        <v>4.49</v>
      </c>
      <c r="U39" s="33">
        <v>380</v>
      </c>
      <c r="V39" s="29" t="s">
        <v>133</v>
      </c>
      <c r="W39" s="29" t="s">
        <v>65</v>
      </c>
      <c r="X39" s="29">
        <v>1</v>
      </c>
      <c r="Y39" s="29" t="s">
        <v>129</v>
      </c>
    </row>
    <row r="40" spans="1:25" ht="15">
      <c r="A40" s="29" t="s">
        <v>126</v>
      </c>
      <c r="B40" s="30">
        <v>17</v>
      </c>
      <c r="C40" s="30" t="s">
        <v>25</v>
      </c>
      <c r="D40" s="34" t="s">
        <v>135</v>
      </c>
      <c r="E40" s="31">
        <v>44887</v>
      </c>
      <c r="F40" s="29">
        <v>0</v>
      </c>
      <c r="G40" s="29">
        <v>1</v>
      </c>
      <c r="H40" s="29">
        <v>0</v>
      </c>
      <c r="I40" s="29">
        <v>0</v>
      </c>
      <c r="J40" s="29">
        <v>0</v>
      </c>
      <c r="K40" s="29">
        <v>0</v>
      </c>
      <c r="L40" s="29">
        <v>0</v>
      </c>
      <c r="M40" s="29">
        <v>0</v>
      </c>
      <c r="N40" s="29">
        <v>0</v>
      </c>
      <c r="O40" s="29">
        <v>0</v>
      </c>
      <c r="P40" s="29">
        <v>1</v>
      </c>
      <c r="Q40" s="29">
        <v>0</v>
      </c>
      <c r="R40" s="29">
        <v>0</v>
      </c>
      <c r="S40" s="32">
        <v>6.99</v>
      </c>
      <c r="T40" s="32">
        <v>1.75</v>
      </c>
      <c r="U40" s="33">
        <v>200</v>
      </c>
      <c r="V40" s="29" t="s">
        <v>131</v>
      </c>
      <c r="W40" s="29" t="s">
        <v>65</v>
      </c>
      <c r="X40" s="29">
        <v>4</v>
      </c>
      <c r="Y40" s="29" t="s">
        <v>129</v>
      </c>
    </row>
    <row r="41" spans="1:25" ht="15">
      <c r="A41" s="29" t="s">
        <v>126</v>
      </c>
      <c r="B41" s="30">
        <v>8</v>
      </c>
      <c r="C41" s="30" t="s">
        <v>25</v>
      </c>
      <c r="D41" s="37" t="s">
        <v>136</v>
      </c>
      <c r="E41" s="31">
        <v>44887</v>
      </c>
      <c r="F41" s="29">
        <v>1</v>
      </c>
      <c r="G41" s="29">
        <v>0</v>
      </c>
      <c r="H41" s="29">
        <v>0</v>
      </c>
      <c r="I41" s="29">
        <v>1</v>
      </c>
      <c r="J41" s="29">
        <v>0</v>
      </c>
      <c r="K41" s="29">
        <v>1</v>
      </c>
      <c r="L41" s="29">
        <v>0</v>
      </c>
      <c r="M41" s="29">
        <v>1</v>
      </c>
      <c r="N41" s="29">
        <v>1</v>
      </c>
      <c r="O41" s="29">
        <v>0</v>
      </c>
      <c r="P41" s="29">
        <v>0</v>
      </c>
      <c r="Q41" s="29">
        <v>0</v>
      </c>
      <c r="R41" s="29">
        <v>0</v>
      </c>
      <c r="S41" s="32">
        <v>12.99</v>
      </c>
      <c r="T41" s="32">
        <v>3.25</v>
      </c>
      <c r="U41" s="33">
        <v>186</v>
      </c>
      <c r="V41" s="29" t="s">
        <v>133</v>
      </c>
      <c r="W41" s="29" t="s">
        <v>65</v>
      </c>
      <c r="X41" s="29">
        <v>4</v>
      </c>
      <c r="Y41" s="29" t="s">
        <v>129</v>
      </c>
    </row>
    <row r="42" spans="1:25" ht="15">
      <c r="A42" s="29" t="s">
        <v>126</v>
      </c>
      <c r="B42" s="30">
        <v>20</v>
      </c>
      <c r="C42" s="30" t="s">
        <v>25</v>
      </c>
      <c r="D42" s="34" t="s">
        <v>137</v>
      </c>
      <c r="E42" s="31">
        <v>44887</v>
      </c>
      <c r="F42" s="29">
        <v>0</v>
      </c>
      <c r="G42" s="29">
        <v>1</v>
      </c>
      <c r="H42" s="29">
        <v>0</v>
      </c>
      <c r="I42" s="29">
        <v>0</v>
      </c>
      <c r="J42" s="29">
        <v>0</v>
      </c>
      <c r="K42" s="29">
        <v>0</v>
      </c>
      <c r="L42" s="29">
        <v>0</v>
      </c>
      <c r="M42" s="29">
        <v>0</v>
      </c>
      <c r="N42" s="29">
        <v>0</v>
      </c>
      <c r="O42" s="29">
        <v>0</v>
      </c>
      <c r="P42" s="29">
        <v>1</v>
      </c>
      <c r="Q42" s="29">
        <v>0</v>
      </c>
      <c r="R42" s="29">
        <v>0</v>
      </c>
      <c r="S42" s="32">
        <v>6.99</v>
      </c>
      <c r="T42" s="32">
        <v>1.75</v>
      </c>
      <c r="U42" s="33">
        <v>210</v>
      </c>
      <c r="V42" s="29" t="s">
        <v>131</v>
      </c>
      <c r="W42" s="29" t="s">
        <v>65</v>
      </c>
      <c r="X42" s="29">
        <v>4</v>
      </c>
      <c r="Y42" s="29" t="s">
        <v>129</v>
      </c>
    </row>
    <row r="43" spans="1:25" s="47" customFormat="1" ht="16">
      <c r="A43" s="29" t="s">
        <v>140</v>
      </c>
      <c r="B43" s="30">
        <v>11</v>
      </c>
      <c r="C43" s="30" t="s">
        <v>26</v>
      </c>
      <c r="D43" s="37" t="s">
        <v>141</v>
      </c>
      <c r="E43" s="31">
        <v>44887</v>
      </c>
      <c r="F43" s="29">
        <v>1</v>
      </c>
      <c r="G43" s="29">
        <v>1</v>
      </c>
      <c r="H43" s="29">
        <v>0</v>
      </c>
      <c r="I43" s="29">
        <v>1</v>
      </c>
      <c r="J43" s="29">
        <v>0</v>
      </c>
      <c r="K43" s="29">
        <v>1</v>
      </c>
      <c r="L43" s="29">
        <v>0</v>
      </c>
      <c r="M43" s="29">
        <v>1</v>
      </c>
      <c r="N43" s="29">
        <v>0</v>
      </c>
      <c r="O43" s="29">
        <v>0</v>
      </c>
      <c r="P43" s="29">
        <v>0</v>
      </c>
      <c r="Q43" s="51">
        <v>0</v>
      </c>
      <c r="R43" s="29">
        <v>0</v>
      </c>
      <c r="S43" s="52">
        <v>4.99</v>
      </c>
      <c r="T43" s="53">
        <v>1.002004008016032</v>
      </c>
      <c r="U43" s="54">
        <v>150</v>
      </c>
      <c r="V43" s="55">
        <f>U33/(S33/T33)</f>
        <v>22.222222222222221</v>
      </c>
      <c r="W43" s="29" t="s">
        <v>65</v>
      </c>
      <c r="X43" s="29">
        <v>127</v>
      </c>
      <c r="Y43" s="29" t="s">
        <v>65</v>
      </c>
    </row>
    <row r="44" spans="1:25" s="47" customFormat="1" ht="16">
      <c r="A44" s="29" t="s">
        <v>140</v>
      </c>
      <c r="B44" s="30">
        <v>13</v>
      </c>
      <c r="C44" s="30" t="s">
        <v>26</v>
      </c>
      <c r="D44" s="34" t="s">
        <v>144</v>
      </c>
      <c r="E44" s="31">
        <v>44887</v>
      </c>
      <c r="F44" s="29">
        <v>0</v>
      </c>
      <c r="G44" s="29">
        <v>0</v>
      </c>
      <c r="H44" s="29">
        <v>0</v>
      </c>
      <c r="I44" s="29">
        <v>0</v>
      </c>
      <c r="J44" s="29">
        <v>0</v>
      </c>
      <c r="K44" s="29">
        <v>0</v>
      </c>
      <c r="L44" s="29">
        <v>0</v>
      </c>
      <c r="M44" s="29">
        <v>1</v>
      </c>
      <c r="N44" s="29">
        <v>1</v>
      </c>
      <c r="O44" s="29">
        <v>0</v>
      </c>
      <c r="P44" s="29">
        <v>0</v>
      </c>
      <c r="Q44" s="51">
        <v>0</v>
      </c>
      <c r="R44" s="29">
        <v>0</v>
      </c>
      <c r="S44" s="52">
        <v>5.99</v>
      </c>
      <c r="T44" s="53">
        <v>0.5008347245409015</v>
      </c>
      <c r="U44" s="54">
        <v>130</v>
      </c>
      <c r="V44" s="55">
        <f t="shared" ref="V44:V50" si="0">U34/(S34/T34)</f>
        <v>103.44827586206897</v>
      </c>
      <c r="W44" s="29" t="s">
        <v>65</v>
      </c>
      <c r="X44" s="29">
        <v>300</v>
      </c>
      <c r="Y44" s="29" t="s">
        <v>65</v>
      </c>
    </row>
    <row r="45" spans="1:25" s="47" customFormat="1" ht="16">
      <c r="A45" s="29" t="s">
        <v>140</v>
      </c>
      <c r="B45" s="30">
        <v>40</v>
      </c>
      <c r="C45" s="30" t="s">
        <v>26</v>
      </c>
      <c r="D45" s="34" t="s">
        <v>146</v>
      </c>
      <c r="E45" s="31">
        <v>44887</v>
      </c>
      <c r="F45" s="29">
        <v>0</v>
      </c>
      <c r="G45" s="29">
        <v>0</v>
      </c>
      <c r="H45" s="29">
        <v>0</v>
      </c>
      <c r="I45" s="29">
        <v>0</v>
      </c>
      <c r="J45" s="29">
        <v>0</v>
      </c>
      <c r="K45" s="29">
        <v>0</v>
      </c>
      <c r="L45" s="29">
        <v>0</v>
      </c>
      <c r="M45" s="29">
        <v>0</v>
      </c>
      <c r="N45" s="29">
        <v>1</v>
      </c>
      <c r="O45" s="29">
        <v>0</v>
      </c>
      <c r="P45" s="29">
        <v>0</v>
      </c>
      <c r="Q45" s="51">
        <v>0</v>
      </c>
      <c r="R45" s="29">
        <v>0</v>
      </c>
      <c r="S45" s="52">
        <v>4.79</v>
      </c>
      <c r="T45" s="53">
        <v>0.41753653444676408</v>
      </c>
      <c r="U45" s="54">
        <v>150</v>
      </c>
      <c r="V45" s="55">
        <f t="shared" si="0"/>
        <v>109.83050847457628</v>
      </c>
      <c r="W45" s="29" t="s">
        <v>65</v>
      </c>
      <c r="X45" s="29">
        <v>227</v>
      </c>
      <c r="Y45" s="29" t="s">
        <v>65</v>
      </c>
    </row>
    <row r="46" spans="1:25" s="47" customFormat="1" ht="16">
      <c r="A46" s="29" t="s">
        <v>140</v>
      </c>
      <c r="B46" s="30">
        <v>3</v>
      </c>
      <c r="C46" s="30" t="s">
        <v>26</v>
      </c>
      <c r="D46" s="37" t="s">
        <v>148</v>
      </c>
      <c r="E46" s="31">
        <v>44887</v>
      </c>
      <c r="F46" s="29">
        <v>0</v>
      </c>
      <c r="G46" s="29">
        <v>0</v>
      </c>
      <c r="H46" s="29">
        <v>0</v>
      </c>
      <c r="I46" s="29">
        <v>0</v>
      </c>
      <c r="J46" s="29">
        <v>0</v>
      </c>
      <c r="K46" s="29">
        <v>0</v>
      </c>
      <c r="L46" s="29">
        <v>0</v>
      </c>
      <c r="M46" s="29">
        <v>0</v>
      </c>
      <c r="N46" s="29">
        <v>1</v>
      </c>
      <c r="O46" s="29">
        <v>0</v>
      </c>
      <c r="P46" s="29">
        <v>0</v>
      </c>
      <c r="Q46" s="51">
        <v>0</v>
      </c>
      <c r="R46" s="29">
        <v>0</v>
      </c>
      <c r="S46" s="52">
        <v>6.49</v>
      </c>
      <c r="T46" s="53">
        <v>0.3081664098613251</v>
      </c>
      <c r="U46" s="54">
        <v>140</v>
      </c>
      <c r="V46" s="55">
        <f t="shared" si="0"/>
        <v>25.881261595547315</v>
      </c>
      <c r="W46" s="29" t="s">
        <v>65</v>
      </c>
      <c r="X46" s="29">
        <v>198</v>
      </c>
      <c r="Y46" s="29" t="s">
        <v>65</v>
      </c>
    </row>
    <row r="47" spans="1:25" s="47" customFormat="1" ht="16">
      <c r="A47" s="29" t="s">
        <v>140</v>
      </c>
      <c r="B47" s="30">
        <v>145</v>
      </c>
      <c r="C47" s="30" t="s">
        <v>26</v>
      </c>
      <c r="D47" s="37" t="s">
        <v>150</v>
      </c>
      <c r="E47" s="31">
        <v>44887</v>
      </c>
      <c r="F47" s="29">
        <v>0</v>
      </c>
      <c r="G47" s="29">
        <v>0</v>
      </c>
      <c r="H47" s="29">
        <v>0</v>
      </c>
      <c r="I47" s="29">
        <v>0</v>
      </c>
      <c r="J47" s="29">
        <v>0</v>
      </c>
      <c r="K47" s="29">
        <v>1</v>
      </c>
      <c r="L47" s="29">
        <v>0</v>
      </c>
      <c r="M47" s="29">
        <v>0</v>
      </c>
      <c r="N47" s="29">
        <v>1</v>
      </c>
      <c r="O47" s="29">
        <v>0</v>
      </c>
      <c r="P47" s="29">
        <v>0</v>
      </c>
      <c r="Q47" s="51">
        <v>0</v>
      </c>
      <c r="R47" s="29">
        <v>0</v>
      </c>
      <c r="S47" s="52">
        <v>2.99</v>
      </c>
      <c r="T47" s="53">
        <v>0.33444816053511706</v>
      </c>
      <c r="U47" s="54">
        <v>240</v>
      </c>
      <c r="V47" s="55">
        <f t="shared" si="0"/>
        <v>57.582260371959947</v>
      </c>
      <c r="W47" s="29" t="s">
        <v>65</v>
      </c>
      <c r="X47" s="29">
        <v>120</v>
      </c>
      <c r="Y47" s="29" t="s">
        <v>65</v>
      </c>
    </row>
    <row r="48" spans="1:25" s="47" customFormat="1" ht="15">
      <c r="A48" s="29" t="s">
        <v>140</v>
      </c>
      <c r="B48" s="30">
        <v>9</v>
      </c>
      <c r="C48" s="30" t="s">
        <v>30</v>
      </c>
      <c r="D48" s="37" t="s">
        <v>152</v>
      </c>
      <c r="E48" s="31">
        <v>44887</v>
      </c>
      <c r="F48" s="56">
        <v>0</v>
      </c>
      <c r="G48" s="56">
        <v>1</v>
      </c>
      <c r="H48" s="56">
        <v>0</v>
      </c>
      <c r="I48" s="56">
        <v>1</v>
      </c>
      <c r="J48" s="56">
        <v>1</v>
      </c>
      <c r="K48" s="56">
        <v>0</v>
      </c>
      <c r="L48" s="56">
        <v>0</v>
      </c>
      <c r="M48" s="56">
        <v>1</v>
      </c>
      <c r="N48" s="56">
        <v>1</v>
      </c>
      <c r="O48" s="56">
        <v>0</v>
      </c>
      <c r="P48" s="56">
        <v>0</v>
      </c>
      <c r="Q48" s="57">
        <v>0</v>
      </c>
      <c r="R48" s="51">
        <v>0</v>
      </c>
      <c r="S48" s="32">
        <v>4.6900000000000004</v>
      </c>
      <c r="T48" s="53">
        <v>0.95188160676532785</v>
      </c>
      <c r="U48" s="54">
        <v>200</v>
      </c>
      <c r="V48" s="55">
        <f>U38/(S38/T38)</f>
        <v>90.064331665475336</v>
      </c>
      <c r="W48" s="29" t="s">
        <v>71</v>
      </c>
      <c r="X48" s="29">
        <v>473</v>
      </c>
      <c r="Y48" s="29" t="s">
        <v>71</v>
      </c>
    </row>
    <row r="49" spans="1:53" s="47" customFormat="1" ht="15">
      <c r="A49" s="29" t="s">
        <v>140</v>
      </c>
      <c r="B49" s="30">
        <v>199</v>
      </c>
      <c r="C49" s="30" t="s">
        <v>30</v>
      </c>
      <c r="D49" s="37" t="s">
        <v>154</v>
      </c>
      <c r="E49" s="31">
        <v>44887</v>
      </c>
      <c r="F49" s="56">
        <v>0</v>
      </c>
      <c r="G49" s="56">
        <v>0</v>
      </c>
      <c r="H49" s="56">
        <v>0</v>
      </c>
      <c r="I49" s="56">
        <v>0</v>
      </c>
      <c r="J49" s="56">
        <v>0</v>
      </c>
      <c r="K49" s="56">
        <v>0</v>
      </c>
      <c r="L49" s="56">
        <v>0</v>
      </c>
      <c r="M49" s="56">
        <v>0</v>
      </c>
      <c r="N49" s="56">
        <v>0</v>
      </c>
      <c r="O49" s="56">
        <v>0</v>
      </c>
      <c r="P49" s="56">
        <v>0</v>
      </c>
      <c r="Q49" s="57">
        <v>0</v>
      </c>
      <c r="R49" s="51">
        <v>0</v>
      </c>
      <c r="S49" s="32">
        <v>9.99</v>
      </c>
      <c r="T49" s="53">
        <v>1.8374841437632135</v>
      </c>
      <c r="U49" s="54">
        <v>170</v>
      </c>
      <c r="V49" s="55">
        <f t="shared" si="0"/>
        <v>380</v>
      </c>
      <c r="W49" s="29" t="s">
        <v>71</v>
      </c>
      <c r="X49" s="29">
        <v>473</v>
      </c>
      <c r="Y49" s="29" t="s">
        <v>71</v>
      </c>
    </row>
    <row r="50" spans="1:53" s="47" customFormat="1" ht="15">
      <c r="A50" s="29" t="s">
        <v>140</v>
      </c>
      <c r="B50" s="30">
        <v>24</v>
      </c>
      <c r="C50" s="30" t="s">
        <v>29</v>
      </c>
      <c r="D50" s="34" t="s">
        <v>156</v>
      </c>
      <c r="E50" s="31">
        <v>44887</v>
      </c>
      <c r="F50" s="56">
        <v>0</v>
      </c>
      <c r="G50" s="56">
        <v>0</v>
      </c>
      <c r="H50" s="56">
        <v>0</v>
      </c>
      <c r="I50" s="56">
        <v>0</v>
      </c>
      <c r="J50" s="56">
        <v>0</v>
      </c>
      <c r="K50" s="56">
        <v>1</v>
      </c>
      <c r="L50" s="56">
        <v>0</v>
      </c>
      <c r="M50" s="56">
        <v>0</v>
      </c>
      <c r="N50" s="56">
        <v>1</v>
      </c>
      <c r="O50" s="56">
        <v>0</v>
      </c>
      <c r="P50" s="56">
        <v>0</v>
      </c>
      <c r="Q50" s="57">
        <v>0</v>
      </c>
      <c r="R50" s="51">
        <v>0</v>
      </c>
      <c r="S50" s="32">
        <v>5.29</v>
      </c>
      <c r="T50" s="53">
        <v>0.66125</v>
      </c>
      <c r="U50" s="54">
        <v>210</v>
      </c>
      <c r="V50" s="55">
        <f t="shared" si="0"/>
        <v>50.071530758226039</v>
      </c>
      <c r="W50" s="29" t="s">
        <v>65</v>
      </c>
      <c r="X50" s="29">
        <v>454</v>
      </c>
      <c r="Y50" s="29" t="s">
        <v>65</v>
      </c>
    </row>
    <row r="51" spans="1:53" s="47" customFormat="1" ht="15">
      <c r="A51" s="29" t="s">
        <v>140</v>
      </c>
      <c r="B51" s="30">
        <v>2</v>
      </c>
      <c r="C51" s="30" t="s">
        <v>29</v>
      </c>
      <c r="D51" s="34" t="s">
        <v>158</v>
      </c>
      <c r="E51" s="31">
        <v>44887</v>
      </c>
      <c r="F51" s="56">
        <v>0</v>
      </c>
      <c r="G51" s="56">
        <v>0</v>
      </c>
      <c r="H51" s="56">
        <v>0</v>
      </c>
      <c r="I51" s="56">
        <v>0</v>
      </c>
      <c r="J51" s="56">
        <v>0</v>
      </c>
      <c r="K51" s="56">
        <v>0</v>
      </c>
      <c r="L51" s="56">
        <v>0</v>
      </c>
      <c r="M51" s="56">
        <v>0</v>
      </c>
      <c r="N51" s="56">
        <v>0</v>
      </c>
      <c r="O51" s="56">
        <v>0</v>
      </c>
      <c r="P51" s="56">
        <v>0</v>
      </c>
      <c r="Q51" s="57">
        <v>0</v>
      </c>
      <c r="R51" s="51">
        <v>0</v>
      </c>
      <c r="S51" s="32">
        <v>8</v>
      </c>
      <c r="T51" s="53">
        <v>2</v>
      </c>
      <c r="U51" s="54">
        <v>300</v>
      </c>
      <c r="V51" s="55">
        <f>U41/(S41/T41)</f>
        <v>46.535796766743651</v>
      </c>
      <c r="W51" s="29" t="s">
        <v>65</v>
      </c>
      <c r="X51" s="29">
        <v>227</v>
      </c>
      <c r="Y51" s="29" t="s">
        <v>65</v>
      </c>
    </row>
    <row r="64" spans="1:53">
      <c r="A64" s="38"/>
      <c r="B64" s="48"/>
      <c r="C64" s="48"/>
      <c r="D64" s="48"/>
      <c r="E64" s="49"/>
      <c r="F64" s="49"/>
      <c r="G64" s="49"/>
      <c r="H64" s="49"/>
      <c r="I64" s="49"/>
      <c r="J64" s="49"/>
      <c r="K64" s="49"/>
      <c r="L64" s="49"/>
      <c r="M64" s="49"/>
      <c r="N64" s="49"/>
      <c r="O64" s="49"/>
      <c r="P64" s="49"/>
      <c r="Q64" s="48"/>
      <c r="R64" s="48"/>
      <c r="S64" s="48"/>
      <c r="T64" s="48"/>
      <c r="U64" s="48"/>
      <c r="V64" s="48"/>
      <c r="W64" s="48"/>
      <c r="X64" s="48"/>
      <c r="Y64" s="48"/>
      <c r="Z64" s="48"/>
      <c r="AA64" s="48"/>
      <c r="AB64" s="48"/>
      <c r="AC64" s="48"/>
      <c r="AD64" s="48"/>
      <c r="AE64" s="48"/>
      <c r="AF64" s="48"/>
      <c r="AG64" s="48"/>
      <c r="AH64" s="38"/>
      <c r="AI64" s="38"/>
      <c r="AJ64" s="38"/>
      <c r="AK64" s="38"/>
      <c r="AL64" s="48" t="s">
        <v>160</v>
      </c>
      <c r="AM64" s="38" t="s">
        <v>143</v>
      </c>
      <c r="AN64" s="38"/>
      <c r="AO64" s="38"/>
      <c r="AP64" s="38"/>
      <c r="AQ64" s="38"/>
      <c r="AR64" s="38"/>
      <c r="AS64" s="38"/>
      <c r="AT64" s="38"/>
      <c r="AU64" s="38"/>
      <c r="AV64" s="38"/>
      <c r="AW64" s="38"/>
      <c r="AX64" s="38"/>
      <c r="AY64" s="38"/>
      <c r="AZ64" s="38"/>
      <c r="BA64" s="38"/>
    </row>
    <row r="66" spans="1:53" ht="16">
      <c r="Q66" s="46"/>
      <c r="R66" s="38"/>
      <c r="S66" s="38"/>
      <c r="T66" s="38"/>
      <c r="U66" s="38"/>
      <c r="V66" s="38"/>
      <c r="W66" s="38"/>
      <c r="X66" s="45"/>
      <c r="Y66" s="38"/>
      <c r="Z66" s="38"/>
      <c r="AA66" s="38"/>
      <c r="AB66" s="38"/>
      <c r="AC66" s="38"/>
      <c r="AD66" s="38"/>
      <c r="AE66" s="38"/>
      <c r="AF66" s="38"/>
      <c r="AG66" s="38"/>
      <c r="AH66" s="38"/>
      <c r="AI66" s="38"/>
      <c r="AJ66" s="38"/>
      <c r="AK66" s="38"/>
      <c r="AL66" s="43" t="s">
        <v>142</v>
      </c>
      <c r="AM66" s="38" t="s">
        <v>143</v>
      </c>
      <c r="AN66" s="38"/>
      <c r="AO66" s="38"/>
      <c r="AP66" s="38"/>
      <c r="AQ66" s="38"/>
      <c r="AR66" s="38"/>
      <c r="AS66" s="38"/>
      <c r="AT66" s="38"/>
      <c r="AU66" s="38"/>
      <c r="AV66" s="38"/>
      <c r="AW66" s="38"/>
      <c r="AX66" s="38"/>
      <c r="AY66" s="38"/>
      <c r="AZ66" s="38"/>
      <c r="BA66" s="38"/>
    </row>
    <row r="67" spans="1:53" ht="16">
      <c r="Q67" s="46"/>
      <c r="R67" s="38"/>
      <c r="S67" s="38"/>
      <c r="T67" s="38"/>
      <c r="U67" s="38"/>
      <c r="V67" s="38"/>
      <c r="W67" s="38"/>
      <c r="X67" s="45"/>
      <c r="Y67" s="38"/>
      <c r="Z67" s="38"/>
      <c r="AA67" s="38"/>
      <c r="AB67" s="38"/>
      <c r="AC67" s="38"/>
      <c r="AD67" s="38"/>
      <c r="AE67" s="38"/>
      <c r="AF67" s="38"/>
      <c r="AG67" s="38"/>
      <c r="AH67" s="38"/>
      <c r="AI67" s="38"/>
      <c r="AJ67" s="38"/>
      <c r="AK67" s="38"/>
      <c r="AL67" s="43" t="s">
        <v>145</v>
      </c>
      <c r="AM67" s="38" t="s">
        <v>143</v>
      </c>
      <c r="AN67" s="38"/>
      <c r="AO67" s="38"/>
      <c r="AP67" s="38"/>
      <c r="AQ67" s="38"/>
      <c r="AR67" s="38"/>
      <c r="AS67" s="38"/>
      <c r="AT67" s="38"/>
      <c r="AU67" s="38"/>
      <c r="AV67" s="38"/>
      <c r="AW67" s="38"/>
      <c r="AX67" s="38"/>
      <c r="AY67" s="38"/>
      <c r="AZ67" s="38"/>
      <c r="BA67" s="38"/>
    </row>
    <row r="68" spans="1:53" ht="16">
      <c r="Q68" s="46"/>
      <c r="R68" s="38"/>
      <c r="S68" s="38"/>
      <c r="T68" s="38"/>
      <c r="U68" s="38"/>
      <c r="V68" s="38"/>
      <c r="W68" s="38"/>
      <c r="X68" s="45"/>
      <c r="Y68" s="38"/>
      <c r="Z68" s="38"/>
      <c r="AA68" s="38"/>
      <c r="AB68" s="38"/>
      <c r="AC68" s="38"/>
      <c r="AD68" s="38"/>
      <c r="AE68" s="38"/>
      <c r="AF68" s="38"/>
      <c r="AG68" s="38"/>
      <c r="AH68" s="38"/>
      <c r="AI68" s="38"/>
      <c r="AJ68" s="38"/>
      <c r="AK68" s="38"/>
      <c r="AL68" s="43" t="s">
        <v>147</v>
      </c>
      <c r="AM68" s="38" t="s">
        <v>143</v>
      </c>
      <c r="AN68" s="38"/>
      <c r="AO68" s="38"/>
      <c r="AP68" s="38"/>
      <c r="AQ68" s="38"/>
      <c r="AR68" s="38"/>
      <c r="AS68" s="38"/>
      <c r="AT68" s="38"/>
      <c r="AU68" s="38"/>
      <c r="AV68" s="38"/>
      <c r="AW68" s="38"/>
      <c r="AX68" s="38"/>
      <c r="AY68" s="38"/>
      <c r="AZ68" s="38"/>
      <c r="BA68" s="38"/>
    </row>
    <row r="69" spans="1:53" ht="16">
      <c r="Q69" s="46"/>
      <c r="R69" s="38"/>
      <c r="S69" s="38"/>
      <c r="T69" s="38"/>
      <c r="U69" s="38"/>
      <c r="V69" s="38"/>
      <c r="W69" s="38"/>
      <c r="X69" s="45"/>
      <c r="Y69" s="38"/>
      <c r="Z69" s="38"/>
      <c r="AA69" s="38"/>
      <c r="AB69" s="38"/>
      <c r="AC69" s="38"/>
      <c r="AD69" s="38"/>
      <c r="AE69" s="38"/>
      <c r="AF69" s="38"/>
      <c r="AG69" s="38"/>
      <c r="AH69" s="38"/>
      <c r="AI69" s="38"/>
      <c r="AJ69" s="38"/>
      <c r="AK69" s="38"/>
      <c r="AL69" s="43" t="s">
        <v>149</v>
      </c>
      <c r="AM69" s="38" t="s">
        <v>143</v>
      </c>
      <c r="AN69" s="38"/>
      <c r="AO69" s="38"/>
      <c r="AP69" s="38"/>
      <c r="AQ69" s="38"/>
      <c r="AR69" s="38"/>
      <c r="AS69" s="38"/>
      <c r="AT69" s="38"/>
      <c r="AU69" s="38"/>
      <c r="AV69" s="38"/>
      <c r="AW69" s="38"/>
      <c r="AX69" s="38"/>
      <c r="AY69" s="38"/>
      <c r="AZ69" s="38"/>
      <c r="BA69" s="38"/>
    </row>
    <row r="70" spans="1:53" ht="16">
      <c r="Q70" s="46"/>
      <c r="R70" s="38"/>
      <c r="S70" s="38"/>
      <c r="T70" s="38"/>
      <c r="U70" s="38"/>
      <c r="V70" s="38"/>
      <c r="W70" s="38"/>
      <c r="X70" s="45"/>
      <c r="Y70" s="38"/>
      <c r="Z70" s="38"/>
      <c r="AA70" s="38"/>
      <c r="AB70" s="38"/>
      <c r="AC70" s="38"/>
      <c r="AD70" s="38"/>
      <c r="AE70" s="38"/>
      <c r="AF70" s="38"/>
      <c r="AG70" s="38"/>
      <c r="AH70" s="38"/>
      <c r="AI70" s="38"/>
      <c r="AJ70" s="38"/>
      <c r="AK70" s="38"/>
      <c r="AL70" s="43" t="s">
        <v>151</v>
      </c>
      <c r="AM70" s="38" t="s">
        <v>143</v>
      </c>
      <c r="AN70" s="38"/>
      <c r="AO70" s="38"/>
      <c r="AP70" s="38"/>
      <c r="AQ70" s="38"/>
      <c r="AR70" s="38"/>
      <c r="AS70" s="38"/>
      <c r="AT70" s="38"/>
      <c r="AU70" s="38"/>
      <c r="AV70" s="38"/>
      <c r="AW70" s="38"/>
      <c r="AX70" s="38"/>
      <c r="AY70" s="38"/>
      <c r="AZ70" s="38"/>
      <c r="BA70" s="38"/>
    </row>
    <row r="71" spans="1:53" ht="15">
      <c r="A71" s="38"/>
      <c r="B71" s="39"/>
      <c r="C71" s="40"/>
      <c r="D71" s="39"/>
      <c r="E71" s="38"/>
      <c r="F71" s="38"/>
      <c r="G71" s="38"/>
      <c r="H71" s="38"/>
      <c r="I71" s="38"/>
      <c r="J71" s="38"/>
      <c r="K71" s="38"/>
      <c r="L71" s="38"/>
      <c r="M71" s="38"/>
      <c r="N71" s="38"/>
      <c r="O71" s="38"/>
      <c r="P71" s="38"/>
      <c r="Q71" s="45"/>
      <c r="R71" s="38"/>
      <c r="S71" s="38"/>
      <c r="T71" s="38"/>
      <c r="U71" s="38"/>
      <c r="V71" s="38"/>
      <c r="W71" s="38"/>
      <c r="X71" s="45"/>
      <c r="Y71" s="38"/>
      <c r="Z71" s="38"/>
      <c r="AA71" s="38"/>
      <c r="AB71" s="38"/>
      <c r="AC71" s="38"/>
      <c r="AD71" s="38"/>
      <c r="AE71" s="38"/>
      <c r="AF71" s="38"/>
      <c r="AG71" s="38"/>
      <c r="AH71" s="38"/>
      <c r="AI71" s="38"/>
      <c r="AJ71" s="38"/>
      <c r="AK71" s="38"/>
      <c r="AL71" s="43" t="s">
        <v>153</v>
      </c>
      <c r="AM71" s="38" t="s">
        <v>143</v>
      </c>
      <c r="AN71" s="38"/>
      <c r="AO71" s="38"/>
      <c r="AP71" s="38"/>
      <c r="AQ71" s="38"/>
      <c r="AR71" s="38"/>
      <c r="AS71" s="38"/>
      <c r="AT71" s="38"/>
      <c r="AU71" s="38"/>
      <c r="AV71" s="38"/>
      <c r="AW71" s="38"/>
      <c r="AX71" s="38"/>
      <c r="AY71" s="38"/>
      <c r="AZ71" s="38"/>
      <c r="BA71" s="38"/>
    </row>
    <row r="72" spans="1:53" ht="15">
      <c r="A72" s="38"/>
      <c r="B72" s="39"/>
      <c r="C72" s="40"/>
      <c r="D72" s="39"/>
      <c r="E72" s="38"/>
      <c r="F72" s="38"/>
      <c r="G72" s="38"/>
      <c r="H72" s="38"/>
      <c r="I72" s="38"/>
      <c r="J72" s="38"/>
      <c r="K72" s="38"/>
      <c r="L72" s="38"/>
      <c r="M72" s="38"/>
      <c r="N72" s="38"/>
      <c r="O72" s="38"/>
      <c r="P72" s="38"/>
      <c r="Q72" s="45"/>
      <c r="R72" s="38"/>
      <c r="S72" s="38"/>
      <c r="T72" s="38"/>
      <c r="U72" s="38"/>
      <c r="V72" s="38"/>
      <c r="W72" s="38"/>
      <c r="X72" s="45"/>
      <c r="Y72" s="38"/>
      <c r="Z72" s="38"/>
      <c r="AA72" s="38"/>
      <c r="AB72" s="38"/>
      <c r="AC72" s="38"/>
      <c r="AD72" s="38"/>
      <c r="AE72" s="38"/>
      <c r="AF72" s="38"/>
      <c r="AG72" s="38"/>
      <c r="AH72" s="38"/>
      <c r="AI72" s="38"/>
      <c r="AJ72" s="38"/>
      <c r="AK72" s="38"/>
      <c r="AL72" s="43" t="s">
        <v>155</v>
      </c>
      <c r="AM72" s="38" t="s">
        <v>143</v>
      </c>
      <c r="AN72" s="38"/>
      <c r="AO72" s="38"/>
      <c r="AP72" s="38"/>
      <c r="AQ72" s="38"/>
      <c r="AR72" s="38"/>
      <c r="AS72" s="38"/>
      <c r="AT72" s="38"/>
      <c r="AU72" s="38"/>
      <c r="AV72" s="38"/>
      <c r="AW72" s="38"/>
      <c r="AX72" s="38"/>
      <c r="AY72" s="38"/>
      <c r="AZ72" s="38"/>
      <c r="BA72" s="38"/>
    </row>
    <row r="73" spans="1:53" ht="15">
      <c r="A73" s="38"/>
      <c r="B73" s="39"/>
      <c r="C73" s="44"/>
      <c r="D73" s="39"/>
      <c r="E73" s="38"/>
      <c r="F73" s="38"/>
      <c r="G73" s="38"/>
      <c r="H73" s="38"/>
      <c r="I73" s="38"/>
      <c r="J73" s="38"/>
      <c r="K73" s="38"/>
      <c r="L73" s="38"/>
      <c r="M73" s="38"/>
      <c r="N73" s="38"/>
      <c r="O73" s="38"/>
      <c r="P73" s="38"/>
      <c r="Q73" s="38"/>
      <c r="R73" s="38"/>
      <c r="S73" s="38"/>
      <c r="T73" s="38"/>
      <c r="U73" s="38"/>
      <c r="V73" s="38"/>
      <c r="W73" s="38"/>
      <c r="X73" s="45"/>
      <c r="Y73" s="38"/>
      <c r="Z73" s="38"/>
      <c r="AA73" s="38"/>
      <c r="AB73" s="38"/>
      <c r="AC73" s="38"/>
      <c r="AD73" s="38"/>
      <c r="AE73" s="38"/>
      <c r="AF73" s="38"/>
      <c r="AG73" s="38"/>
      <c r="AH73" s="38"/>
      <c r="AI73" s="38"/>
      <c r="AJ73" s="38"/>
      <c r="AK73" s="38"/>
      <c r="AL73" s="43" t="s">
        <v>157</v>
      </c>
      <c r="AM73" s="38" t="s">
        <v>143</v>
      </c>
      <c r="AN73" s="38"/>
      <c r="AO73" s="38"/>
      <c r="AP73" s="38"/>
      <c r="AQ73" s="38"/>
      <c r="AR73" s="38"/>
      <c r="AS73" s="38"/>
      <c r="AT73" s="38"/>
      <c r="AU73" s="38"/>
      <c r="AV73" s="38"/>
      <c r="AW73" s="38"/>
      <c r="AX73" s="38"/>
      <c r="AY73" s="38"/>
      <c r="AZ73" s="38"/>
      <c r="BA73" s="38"/>
    </row>
    <row r="74" spans="1:53" ht="15">
      <c r="A74" s="38"/>
      <c r="B74" s="39"/>
      <c r="C74" s="44"/>
      <c r="D74" s="39"/>
      <c r="E74" s="38"/>
      <c r="F74" s="38"/>
      <c r="G74" s="38"/>
      <c r="H74" s="38"/>
      <c r="I74" s="38"/>
      <c r="J74" s="38"/>
      <c r="K74" s="38"/>
      <c r="L74" s="38"/>
      <c r="M74" s="38"/>
      <c r="N74" s="38"/>
      <c r="O74" s="38"/>
      <c r="P74" s="38"/>
      <c r="Q74" s="38"/>
      <c r="R74" s="38"/>
      <c r="S74" s="38"/>
      <c r="T74" s="38"/>
      <c r="U74" s="38"/>
      <c r="V74" s="38"/>
      <c r="W74" s="38"/>
      <c r="X74" s="45"/>
      <c r="Y74" s="38"/>
      <c r="Z74" s="38"/>
      <c r="AA74" s="38"/>
      <c r="AB74" s="38"/>
      <c r="AC74" s="38"/>
      <c r="AD74" s="38"/>
      <c r="AE74" s="38"/>
      <c r="AF74" s="38"/>
      <c r="AG74" s="38"/>
      <c r="AH74" s="38"/>
      <c r="AI74" s="38"/>
      <c r="AJ74" s="38"/>
      <c r="AK74" s="38"/>
      <c r="AL74" s="43" t="s">
        <v>159</v>
      </c>
      <c r="AM74" s="38" t="s">
        <v>143</v>
      </c>
      <c r="AN74" s="38"/>
      <c r="AO74" s="38"/>
      <c r="AP74" s="38"/>
      <c r="AQ74" s="38"/>
      <c r="AR74" s="38"/>
      <c r="AS74" s="38"/>
      <c r="AT74" s="38"/>
      <c r="AU74" s="38"/>
      <c r="AV74" s="38"/>
      <c r="AW74" s="38"/>
      <c r="AX74" s="38"/>
      <c r="AY74" s="38"/>
      <c r="AZ74" s="38"/>
      <c r="BA74" s="38"/>
    </row>
    <row r="76" spans="1:53">
      <c r="S76" s="41"/>
      <c r="U76" s="50"/>
    </row>
    <row r="77" spans="1:53">
      <c r="S77" s="41"/>
      <c r="U77" s="50"/>
    </row>
    <row r="78" spans="1:53">
      <c r="S78" s="41"/>
      <c r="U78" s="50"/>
    </row>
    <row r="79" spans="1:53">
      <c r="S79" s="41"/>
      <c r="U79" s="50"/>
    </row>
    <row r="80" spans="1:53">
      <c r="U80" s="50"/>
    </row>
    <row r="81" spans="1:53">
      <c r="U81" s="50"/>
    </row>
    <row r="82" spans="1:53">
      <c r="U82" s="50"/>
    </row>
    <row r="83" spans="1:53">
      <c r="U83" s="50"/>
    </row>
    <row r="84" spans="1:53">
      <c r="U84" s="50"/>
    </row>
    <row r="90" spans="1:53" ht="16">
      <c r="A90" s="38"/>
      <c r="B90" s="39"/>
      <c r="C90" s="40"/>
      <c r="D90" s="39"/>
      <c r="E90" s="38"/>
      <c r="F90" s="38"/>
      <c r="G90" s="38"/>
      <c r="H90" s="38"/>
      <c r="I90" s="38"/>
      <c r="J90" s="38"/>
      <c r="K90" s="38"/>
      <c r="L90" s="38"/>
      <c r="M90" s="38"/>
      <c r="N90" s="38"/>
      <c r="O90" s="38"/>
      <c r="P90" s="38"/>
      <c r="Q90" s="42"/>
      <c r="R90" s="38"/>
      <c r="S90" s="38"/>
      <c r="T90" s="38"/>
      <c r="U90" s="38"/>
      <c r="V90" s="38"/>
      <c r="W90" s="38"/>
      <c r="X90" s="38"/>
      <c r="Y90" s="38"/>
      <c r="Z90" s="38"/>
      <c r="AA90" s="38"/>
      <c r="AB90" s="38"/>
      <c r="AC90" s="38"/>
      <c r="AD90" s="38"/>
      <c r="AE90" s="38"/>
      <c r="AF90" s="38"/>
      <c r="AG90" s="38"/>
      <c r="AH90" s="38"/>
      <c r="AI90" s="38"/>
      <c r="AJ90" s="38"/>
      <c r="AK90" s="38"/>
      <c r="AL90" s="43" t="s">
        <v>142</v>
      </c>
      <c r="AM90" s="38" t="s">
        <v>143</v>
      </c>
      <c r="AN90" s="38"/>
      <c r="AO90" s="38"/>
      <c r="AP90" s="38"/>
      <c r="AQ90" s="38"/>
      <c r="AR90" s="38"/>
      <c r="AS90" s="38"/>
      <c r="AT90" s="38"/>
      <c r="AU90" s="38"/>
      <c r="AV90" s="38"/>
      <c r="AW90" s="38"/>
      <c r="AX90" s="38"/>
      <c r="AY90" s="38"/>
      <c r="AZ90" s="38"/>
      <c r="BA90" s="38"/>
    </row>
    <row r="91" spans="1:53" ht="16">
      <c r="A91" s="38"/>
      <c r="B91" s="39"/>
      <c r="C91" s="44"/>
      <c r="D91" s="39"/>
      <c r="E91" s="38"/>
      <c r="F91" s="38"/>
      <c r="G91" s="38"/>
      <c r="H91" s="38"/>
      <c r="I91" s="38"/>
      <c r="J91" s="38"/>
      <c r="K91" s="38"/>
      <c r="L91" s="38"/>
      <c r="M91" s="38"/>
      <c r="N91" s="38"/>
      <c r="O91" s="38"/>
      <c r="P91" s="38"/>
      <c r="Q91" s="42"/>
      <c r="R91" s="38"/>
      <c r="S91" s="38"/>
      <c r="T91" s="38"/>
      <c r="U91" s="38"/>
      <c r="V91" s="38"/>
      <c r="W91" s="38"/>
      <c r="X91" s="38"/>
      <c r="Y91" s="38"/>
      <c r="Z91" s="38"/>
      <c r="AA91" s="38"/>
      <c r="AB91" s="38"/>
      <c r="AC91" s="38"/>
      <c r="AD91" s="38"/>
      <c r="AE91" s="38"/>
      <c r="AF91" s="38"/>
      <c r="AG91" s="38"/>
      <c r="AH91" s="38"/>
      <c r="AI91" s="38"/>
      <c r="AJ91" s="38"/>
      <c r="AK91" s="38"/>
      <c r="AL91" s="43" t="s">
        <v>145</v>
      </c>
      <c r="AM91" s="38" t="s">
        <v>143</v>
      </c>
      <c r="AN91" s="38"/>
      <c r="AO91" s="38"/>
      <c r="AP91" s="38"/>
      <c r="AQ91" s="38"/>
      <c r="AR91" s="38"/>
      <c r="AS91" s="38"/>
      <c r="AT91" s="38"/>
      <c r="AU91" s="38"/>
      <c r="AV91" s="38"/>
      <c r="AW91" s="38"/>
      <c r="AX91" s="38"/>
      <c r="AY91" s="38"/>
      <c r="AZ91" s="38"/>
      <c r="BA91" s="38"/>
    </row>
    <row r="92" spans="1:53" ht="16">
      <c r="A92" s="38"/>
      <c r="B92" s="39"/>
      <c r="C92" s="44"/>
      <c r="D92" s="39"/>
      <c r="E92" s="38"/>
      <c r="F92" s="38"/>
      <c r="G92" s="38"/>
      <c r="H92" s="38"/>
      <c r="I92" s="38"/>
      <c r="J92" s="38"/>
      <c r="K92" s="38"/>
      <c r="L92" s="38"/>
      <c r="M92" s="38"/>
      <c r="N92" s="38"/>
      <c r="O92" s="38"/>
      <c r="P92" s="38"/>
      <c r="Q92" s="42"/>
      <c r="R92" s="38"/>
      <c r="S92" s="38"/>
      <c r="T92" s="38"/>
      <c r="U92" s="38"/>
      <c r="V92" s="38"/>
      <c r="W92" s="38"/>
      <c r="X92" s="38"/>
      <c r="Y92" s="38"/>
      <c r="Z92" s="38"/>
      <c r="AA92" s="38"/>
      <c r="AB92" s="38"/>
      <c r="AC92" s="38"/>
      <c r="AD92" s="38"/>
      <c r="AE92" s="38"/>
      <c r="AF92" s="38"/>
      <c r="AG92" s="38"/>
      <c r="AH92" s="38"/>
      <c r="AI92" s="38"/>
      <c r="AJ92" s="38"/>
      <c r="AK92" s="38"/>
      <c r="AL92" s="43" t="s">
        <v>147</v>
      </c>
      <c r="AM92" s="38" t="s">
        <v>143</v>
      </c>
      <c r="AN92" s="38"/>
      <c r="AO92" s="38"/>
      <c r="AP92" s="38"/>
      <c r="AQ92" s="38"/>
      <c r="AR92" s="38"/>
      <c r="AS92" s="38"/>
      <c r="AT92" s="38"/>
      <c r="AU92" s="38"/>
      <c r="AV92" s="38"/>
      <c r="AW92" s="38"/>
      <c r="AX92" s="38"/>
      <c r="AY92" s="38"/>
      <c r="AZ92" s="38"/>
      <c r="BA92" s="38"/>
    </row>
    <row r="93" spans="1:53" ht="16">
      <c r="A93" s="38"/>
      <c r="B93" s="39"/>
      <c r="C93" s="40"/>
      <c r="D93" s="39"/>
      <c r="E93" s="38"/>
      <c r="F93" s="38"/>
      <c r="G93" s="38"/>
      <c r="H93" s="38"/>
      <c r="I93" s="38"/>
      <c r="J93" s="38"/>
      <c r="K93" s="38"/>
      <c r="L93" s="38"/>
      <c r="M93" s="38"/>
      <c r="N93" s="38"/>
      <c r="O93" s="38"/>
      <c r="P93" s="38"/>
      <c r="Q93" s="42"/>
      <c r="R93" s="38"/>
      <c r="S93" s="38"/>
      <c r="T93" s="38"/>
      <c r="U93" s="38"/>
      <c r="V93" s="38"/>
      <c r="W93" s="38"/>
      <c r="X93" s="38"/>
      <c r="Y93" s="38"/>
      <c r="Z93" s="38"/>
      <c r="AA93" s="38"/>
      <c r="AB93" s="38"/>
      <c r="AC93" s="38"/>
      <c r="AD93" s="38"/>
      <c r="AE93" s="38"/>
      <c r="AF93" s="38"/>
      <c r="AG93" s="38"/>
      <c r="AH93" s="38"/>
      <c r="AI93" s="38"/>
      <c r="AJ93" s="38"/>
      <c r="AK93" s="38"/>
      <c r="AL93" s="43" t="s">
        <v>149</v>
      </c>
      <c r="AM93" s="38" t="s">
        <v>143</v>
      </c>
      <c r="AN93" s="38"/>
      <c r="AO93" s="38"/>
      <c r="AP93" s="38"/>
      <c r="AQ93" s="38"/>
      <c r="AR93" s="38"/>
      <c r="AS93" s="38"/>
      <c r="AT93" s="38"/>
      <c r="AU93" s="38"/>
      <c r="AV93" s="38"/>
      <c r="AW93" s="38"/>
      <c r="AX93" s="38"/>
      <c r="AY93" s="38"/>
      <c r="AZ93" s="38"/>
      <c r="BA93" s="38"/>
    </row>
    <row r="94" spans="1:53" ht="16">
      <c r="A94" s="38"/>
      <c r="B94" s="39"/>
      <c r="C94" s="40"/>
      <c r="D94" s="39"/>
      <c r="E94" s="38"/>
      <c r="F94" s="38"/>
      <c r="G94" s="38"/>
      <c r="H94" s="38"/>
      <c r="I94" s="38"/>
      <c r="J94" s="38"/>
      <c r="K94" s="38"/>
      <c r="L94" s="38"/>
      <c r="M94" s="38"/>
      <c r="N94" s="38"/>
      <c r="O94" s="38"/>
      <c r="P94" s="38"/>
      <c r="Q94" s="42"/>
      <c r="R94" s="38"/>
      <c r="S94" s="38"/>
      <c r="T94" s="38"/>
      <c r="U94" s="38"/>
      <c r="V94" s="38"/>
      <c r="W94" s="38"/>
      <c r="X94" s="38"/>
      <c r="Y94" s="38"/>
      <c r="Z94" s="38"/>
      <c r="AA94" s="38"/>
      <c r="AB94" s="38"/>
      <c r="AC94" s="38"/>
      <c r="AD94" s="38"/>
      <c r="AE94" s="38"/>
      <c r="AF94" s="38"/>
      <c r="AG94" s="38"/>
      <c r="AH94" s="38"/>
      <c r="AI94" s="38"/>
      <c r="AJ94" s="38"/>
      <c r="AK94" s="38"/>
      <c r="AL94" s="43" t="s">
        <v>151</v>
      </c>
      <c r="AM94" s="38" t="s">
        <v>143</v>
      </c>
      <c r="AN94" s="38"/>
      <c r="AO94" s="38"/>
      <c r="AP94" s="38"/>
      <c r="AQ94" s="38"/>
      <c r="AR94" s="38"/>
      <c r="AS94" s="38"/>
      <c r="AT94" s="38"/>
      <c r="AU94" s="38"/>
      <c r="AV94" s="38"/>
      <c r="AW94" s="38"/>
      <c r="AX94" s="38"/>
      <c r="AY94" s="38"/>
      <c r="AZ94" s="38"/>
      <c r="BA94" s="38"/>
    </row>
    <row r="95" spans="1:53" ht="15">
      <c r="A95" s="38"/>
      <c r="B95" s="39"/>
      <c r="C95" s="40"/>
      <c r="D95" s="39"/>
      <c r="E95" s="38"/>
      <c r="F95" s="38"/>
      <c r="G95" s="38"/>
      <c r="H95" s="38"/>
      <c r="I95" s="38"/>
      <c r="J95" s="38"/>
      <c r="K95" s="38"/>
      <c r="L95" s="38"/>
      <c r="M95" s="38"/>
      <c r="N95" s="38"/>
      <c r="O95" s="38"/>
      <c r="P95" s="38"/>
      <c r="Q95" s="45"/>
      <c r="R95" s="38"/>
      <c r="S95" s="38"/>
      <c r="T95" s="38"/>
      <c r="U95" s="38"/>
      <c r="V95" s="38"/>
      <c r="W95" s="38"/>
      <c r="X95" s="38"/>
      <c r="Y95" s="38"/>
      <c r="Z95" s="38"/>
      <c r="AA95" s="38"/>
      <c r="AB95" s="38"/>
      <c r="AC95" s="38"/>
      <c r="AD95" s="38"/>
      <c r="AE95" s="38"/>
      <c r="AF95" s="38"/>
      <c r="AG95" s="38"/>
      <c r="AH95" s="38"/>
      <c r="AI95" s="38"/>
      <c r="AJ95" s="38"/>
      <c r="AK95" s="38"/>
      <c r="AL95" s="43" t="s">
        <v>153</v>
      </c>
      <c r="AM95" s="38" t="s">
        <v>143</v>
      </c>
      <c r="AN95" s="38"/>
      <c r="AO95" s="38"/>
      <c r="AP95" s="38"/>
      <c r="AQ95" s="38"/>
      <c r="AR95" s="38"/>
      <c r="AS95" s="38"/>
      <c r="AT95" s="38"/>
      <c r="AU95" s="38"/>
      <c r="AV95" s="38"/>
      <c r="AW95" s="38"/>
      <c r="AX95" s="38"/>
      <c r="AY95" s="38"/>
      <c r="AZ95" s="38"/>
      <c r="BA95" s="38"/>
    </row>
    <row r="96" spans="1:53" ht="15">
      <c r="A96" s="38"/>
      <c r="B96" s="39"/>
      <c r="C96" s="40"/>
      <c r="D96" s="39"/>
      <c r="E96" s="38"/>
      <c r="F96" s="38"/>
      <c r="G96" s="38"/>
      <c r="H96" s="38"/>
      <c r="I96" s="38"/>
      <c r="J96" s="38"/>
      <c r="K96" s="38"/>
      <c r="L96" s="38"/>
      <c r="M96" s="38"/>
      <c r="N96" s="38"/>
      <c r="O96" s="38"/>
      <c r="P96" s="38"/>
      <c r="Q96" s="45"/>
      <c r="R96" s="38"/>
      <c r="S96" s="38"/>
      <c r="T96" s="38"/>
      <c r="U96" s="38"/>
      <c r="V96" s="38"/>
      <c r="W96" s="38"/>
      <c r="X96" s="38"/>
      <c r="Y96" s="38"/>
      <c r="Z96" s="38"/>
      <c r="AA96" s="38"/>
      <c r="AB96" s="38"/>
      <c r="AC96" s="38"/>
      <c r="AD96" s="38"/>
      <c r="AE96" s="38"/>
      <c r="AF96" s="38"/>
      <c r="AG96" s="38"/>
      <c r="AH96" s="38"/>
      <c r="AI96" s="38"/>
      <c r="AJ96" s="38"/>
      <c r="AK96" s="38"/>
      <c r="AL96" s="43" t="s">
        <v>155</v>
      </c>
      <c r="AM96" s="38" t="s">
        <v>143</v>
      </c>
      <c r="AN96" s="38"/>
      <c r="AO96" s="38"/>
      <c r="AP96" s="38"/>
      <c r="AQ96" s="38"/>
      <c r="AR96" s="38"/>
      <c r="AS96" s="38"/>
      <c r="AT96" s="38"/>
      <c r="AU96" s="38"/>
      <c r="AV96" s="38"/>
      <c r="AW96" s="38"/>
      <c r="AX96" s="38"/>
      <c r="AY96" s="38"/>
      <c r="AZ96" s="38"/>
      <c r="BA96" s="38"/>
    </row>
    <row r="97" spans="1:53" ht="15">
      <c r="A97" s="38"/>
      <c r="B97" s="39"/>
      <c r="C97" s="44"/>
      <c r="D97" s="39"/>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43" t="s">
        <v>157</v>
      </c>
      <c r="AM97" s="38" t="s">
        <v>143</v>
      </c>
      <c r="AN97" s="38"/>
      <c r="AO97" s="38"/>
      <c r="AP97" s="38"/>
      <c r="AQ97" s="38"/>
      <c r="AR97" s="38"/>
      <c r="AS97" s="38"/>
      <c r="AT97" s="38"/>
      <c r="AU97" s="38"/>
      <c r="AV97" s="38"/>
      <c r="AW97" s="38"/>
      <c r="AX97" s="38"/>
      <c r="AY97" s="38"/>
      <c r="AZ97" s="38"/>
      <c r="BA97" s="38"/>
    </row>
    <row r="98" spans="1:53" ht="15">
      <c r="A98" s="38"/>
      <c r="B98" s="39"/>
      <c r="C98" s="44"/>
      <c r="D98" s="39"/>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c r="AH98" s="38"/>
      <c r="AI98" s="38"/>
      <c r="AJ98" s="38"/>
      <c r="AK98" s="38"/>
      <c r="AL98" s="43" t="s">
        <v>159</v>
      </c>
      <c r="AM98" s="38" t="s">
        <v>143</v>
      </c>
      <c r="AN98" s="38"/>
      <c r="AO98" s="38"/>
      <c r="AP98" s="38"/>
      <c r="AQ98" s="38"/>
      <c r="AR98" s="38"/>
      <c r="AS98" s="38"/>
      <c r="AT98" s="38"/>
      <c r="AU98" s="38"/>
      <c r="AV98" s="38"/>
      <c r="AW98" s="38"/>
      <c r="AX98" s="38"/>
      <c r="AY98" s="38"/>
      <c r="AZ98" s="38"/>
      <c r="BA98" s="38"/>
    </row>
  </sheetData>
  <hyperlinks>
    <hyperlink ref="AL66" r:id="rId1" xr:uid="{37B8342D-602F-7244-83B4-44F81B715F7E}"/>
    <hyperlink ref="AL67" r:id="rId2" xr:uid="{1F2A290A-E9AD-FE44-8F32-3263CEED4774}"/>
    <hyperlink ref="AL68" r:id="rId3" xr:uid="{D76A84EB-CE53-1243-BD3A-730FBFFD53C7}"/>
    <hyperlink ref="AL69" r:id="rId4" xr:uid="{BBFE2FC5-CF9B-0A43-B01F-F8E8662C53D5}"/>
    <hyperlink ref="AL70" r:id="rId5" xr:uid="{445FA05B-50EE-174D-BB9A-72551A5BACCB}"/>
    <hyperlink ref="AL71" r:id="rId6" xr:uid="{DA520C04-B334-514E-8391-6D3D0542F7B0}"/>
    <hyperlink ref="AL72" r:id="rId7" xr:uid="{AA264172-B126-8E41-9F24-D753BD268A65}"/>
    <hyperlink ref="AL73" r:id="rId8" xr:uid="{F3ECB9B8-4DB7-154A-90C6-CF82FFE0CDCF}"/>
    <hyperlink ref="AL74" r:id="rId9" xr:uid="{6825FF18-1663-0E4D-82CA-F400FE2159BF}"/>
    <hyperlink ref="AL90" r:id="rId10" xr:uid="{DDADAF82-784A-9746-815B-14B2D8A58388}"/>
    <hyperlink ref="AL91" r:id="rId11" xr:uid="{B49C0551-072A-2F41-B185-34DB029BBD67}"/>
    <hyperlink ref="AL92" r:id="rId12" xr:uid="{296CB1F9-AEEC-654A-9AA0-8AA61FD03D7B}"/>
    <hyperlink ref="AL93" r:id="rId13" xr:uid="{AC3884CA-9C65-E246-AEBE-38C6846EFB15}"/>
    <hyperlink ref="AL94" r:id="rId14" xr:uid="{19678DB8-C4CC-B74F-9696-3482118A80C3}"/>
    <hyperlink ref="AL95" r:id="rId15" xr:uid="{8E7A801A-5048-884E-BB02-5EA622C56773}"/>
    <hyperlink ref="AL96" r:id="rId16" xr:uid="{3C01443C-19F1-F844-B504-7BCCC261D3D8}"/>
    <hyperlink ref="AL97" r:id="rId17" xr:uid="{AB655591-4304-224B-A521-F2EE1324CBF1}"/>
    <hyperlink ref="AL98" r:id="rId18" xr:uid="{0C23E4FE-1E61-E948-A982-B7E77CB4E0E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Main</vt:lpstr>
      <vt:lpstr>Apendix 0</vt:lpstr>
      <vt:lpstr>Appendix-1</vt:lpstr>
      <vt:lpstr>Appendix-2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Ebunoluwa Adejumo</cp:lastModifiedBy>
  <dcterms:modified xsi:type="dcterms:W3CDTF">2023-05-01T04:37:53Z</dcterms:modified>
</cp:coreProperties>
</file>